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8748F920-926C-44DF-B346-BB9F393186C0}" xr6:coauthVersionLast="47" xr6:coauthVersionMax="47" xr10:uidLastSave="{00000000-0000-0000-0000-000000000000}"/>
  <bookViews>
    <workbookView xWindow="-23148" yWindow="-108" windowWidth="23256" windowHeight="12576" xr2:uid="{ED3FAF37-941A-45D6-8C9B-DD15986ACB55}"/>
  </bookViews>
  <sheets>
    <sheet name="SIT Page 1" sheetId="8" r:id="rId1"/>
    <sheet name="SIT Page 2" sheetId="15" r:id="rId2"/>
    <sheet name="SIT Page 3" sheetId="16" r:id="rId3"/>
    <sheet name="SIT Page 4" sheetId="17" r:id="rId4"/>
    <sheet name="SIT Page 5" sheetId="18" r:id="rId5"/>
    <sheet name="Admin" sheetId="4" r:id="rId6"/>
    <sheet name="Summary" sheetId="5" r:id="rId7"/>
    <sheet name="Support" sheetId="1"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3" i="8" l="1"/>
  <c r="J261" i="8"/>
  <c r="P198" i="8"/>
  <c r="P169" i="8"/>
  <c r="G139" i="8"/>
  <c r="D105" i="8"/>
  <c r="P283" i="18"/>
  <c r="M283" i="18"/>
  <c r="J283" i="18"/>
  <c r="G283" i="18"/>
  <c r="D283" i="18"/>
  <c r="P283" i="17"/>
  <c r="M283" i="17"/>
  <c r="J283" i="17"/>
  <c r="G283" i="17"/>
  <c r="D283" i="17"/>
  <c r="P283" i="16"/>
  <c r="M283" i="16"/>
  <c r="J283" i="16"/>
  <c r="G283" i="16"/>
  <c r="D283" i="16"/>
  <c r="P283" i="15"/>
  <c r="M283" i="15"/>
  <c r="J283" i="15"/>
  <c r="G283" i="15"/>
  <c r="D283" i="15"/>
  <c r="M283" i="8"/>
  <c r="P283" i="8"/>
  <c r="P261" i="18"/>
  <c r="M261" i="18"/>
  <c r="J261" i="18"/>
  <c r="G261" i="18"/>
  <c r="D261" i="18"/>
  <c r="P261" i="17"/>
  <c r="M261" i="17"/>
  <c r="J261" i="17"/>
  <c r="G261" i="17"/>
  <c r="D261" i="17"/>
  <c r="P261" i="16"/>
  <c r="M261" i="16"/>
  <c r="J261" i="16"/>
  <c r="G261" i="16"/>
  <c r="D261" i="16"/>
  <c r="P261" i="15"/>
  <c r="M261" i="15"/>
  <c r="J261" i="15"/>
  <c r="G261" i="15"/>
  <c r="D261" i="15"/>
  <c r="P227" i="18"/>
  <c r="M227" i="18"/>
  <c r="J227" i="18"/>
  <c r="G227" i="18"/>
  <c r="D227" i="18"/>
  <c r="P227" i="17"/>
  <c r="M227" i="17"/>
  <c r="J227" i="17"/>
  <c r="G227" i="17"/>
  <c r="D227" i="17"/>
  <c r="P227" i="16"/>
  <c r="M227" i="16"/>
  <c r="J227" i="16"/>
  <c r="G227" i="16"/>
  <c r="D227" i="16"/>
  <c r="P227" i="15"/>
  <c r="M227" i="15"/>
  <c r="J227" i="15"/>
  <c r="G227" i="15"/>
  <c r="D227" i="15"/>
  <c r="P227" i="8"/>
  <c r="M227" i="8"/>
  <c r="J227" i="8"/>
  <c r="G227" i="8"/>
  <c r="D227" i="8"/>
  <c r="P198" i="18"/>
  <c r="M198" i="18"/>
  <c r="J198" i="18"/>
  <c r="G198" i="18"/>
  <c r="D198" i="18"/>
  <c r="P198" i="17"/>
  <c r="M198" i="17"/>
  <c r="J198" i="17"/>
  <c r="G198" i="17"/>
  <c r="D198" i="17"/>
  <c r="P198" i="16"/>
  <c r="M198" i="16"/>
  <c r="J198" i="16"/>
  <c r="G198" i="16"/>
  <c r="D198" i="16"/>
  <c r="D169" i="16"/>
  <c r="G169" i="16"/>
  <c r="J169" i="16"/>
  <c r="M169" i="16"/>
  <c r="P169" i="16"/>
  <c r="P198" i="15"/>
  <c r="M198" i="15"/>
  <c r="J198" i="15"/>
  <c r="G198" i="15"/>
  <c r="D198" i="15"/>
  <c r="M198" i="8"/>
  <c r="J198" i="8"/>
  <c r="G198" i="8"/>
  <c r="P169" i="18"/>
  <c r="M169" i="18"/>
  <c r="J169" i="18"/>
  <c r="G169" i="18"/>
  <c r="D169" i="18"/>
  <c r="P169" i="17"/>
  <c r="M169" i="17"/>
  <c r="J169" i="17"/>
  <c r="G169" i="17"/>
  <c r="D169" i="17"/>
  <c r="P169" i="15"/>
  <c r="M169" i="15"/>
  <c r="J169" i="15"/>
  <c r="G169" i="15"/>
  <c r="D169" i="15"/>
  <c r="M169" i="8"/>
  <c r="J169" i="8"/>
  <c r="G169" i="8"/>
  <c r="D169" i="8"/>
  <c r="P139" i="18"/>
  <c r="M139" i="18"/>
  <c r="J139" i="18"/>
  <c r="G139" i="18"/>
  <c r="D139" i="18"/>
  <c r="P139" i="17"/>
  <c r="M139" i="17"/>
  <c r="J139" i="17"/>
  <c r="G139" i="17"/>
  <c r="D139" i="17"/>
  <c r="P139" i="16"/>
  <c r="M139" i="16"/>
  <c r="J139" i="16"/>
  <c r="G139" i="16"/>
  <c r="D139" i="16"/>
  <c r="P139" i="15"/>
  <c r="M139" i="15"/>
  <c r="J139" i="15"/>
  <c r="G139" i="15"/>
  <c r="D139" i="15"/>
  <c r="P139" i="8"/>
  <c r="D139" i="8"/>
  <c r="G261" i="8" l="1"/>
  <c r="J139" i="8"/>
  <c r="M261" i="8"/>
  <c r="J283" i="8"/>
  <c r="M139" i="8"/>
  <c r="D198" i="8"/>
  <c r="D261" i="8"/>
  <c r="P261" i="8"/>
  <c r="D283" i="8"/>
  <c r="P105" i="18" l="1"/>
  <c r="M105" i="18"/>
  <c r="J105" i="18"/>
  <c r="G105" i="18"/>
  <c r="D105" i="18"/>
  <c r="P105" i="17"/>
  <c r="M105" i="17"/>
  <c r="J105" i="17"/>
  <c r="G105" i="17"/>
  <c r="D105" i="17"/>
  <c r="P105" i="16"/>
  <c r="M105" i="16"/>
  <c r="J105" i="16"/>
  <c r="G105" i="16"/>
  <c r="D105" i="16"/>
  <c r="P105" i="15"/>
  <c r="M105" i="15"/>
  <c r="J105" i="15"/>
  <c r="G105" i="15"/>
  <c r="D105" i="15"/>
  <c r="P105" i="8"/>
  <c r="M105" i="8"/>
  <c r="J105" i="8"/>
  <c r="G105" i="8"/>
  <c r="D10" i="4" l="1"/>
  <c r="D9" i="4"/>
  <c r="D5" i="4"/>
  <c r="O58" i="5"/>
  <c r="O59" i="5"/>
  <c r="P59" i="5"/>
  <c r="P58" i="5"/>
  <c r="P57" i="5"/>
  <c r="O57" i="5"/>
  <c r="B59" i="5" l="1"/>
  <c r="B58" i="5"/>
  <c r="B57" i="5"/>
  <c r="D58" i="5"/>
  <c r="B54" i="5"/>
  <c r="B53" i="5"/>
  <c r="B52" i="5"/>
  <c r="B51" i="5"/>
  <c r="M26" i="5"/>
  <c r="K26" i="5"/>
  <c r="I26" i="5"/>
  <c r="G26" i="5"/>
  <c r="E26" i="5"/>
  <c r="M25" i="5"/>
  <c r="K25" i="5"/>
  <c r="I25" i="5"/>
  <c r="G25" i="5"/>
  <c r="E25" i="5"/>
  <c r="M24" i="5"/>
  <c r="M46" i="5" s="1"/>
  <c r="K24" i="5"/>
  <c r="K46" i="5" s="1"/>
  <c r="I24" i="5"/>
  <c r="I46" i="5" s="1"/>
  <c r="G24" i="5"/>
  <c r="G46" i="5" s="1"/>
  <c r="E24" i="5"/>
  <c r="E46" i="5" s="1"/>
  <c r="C5" i="5"/>
  <c r="D59" i="5"/>
  <c r="D57" i="5"/>
  <c r="Q37" i="5"/>
  <c r="Q36" i="5"/>
  <c r="Q35" i="5"/>
  <c r="Q34" i="5"/>
  <c r="C26" i="5"/>
  <c r="C25" i="5"/>
  <c r="E9" i="5"/>
  <c r="B273" i="4"/>
  <c r="D264" i="4"/>
  <c r="D263" i="4"/>
  <c r="E265" i="4" s="1"/>
  <c r="L255" i="4"/>
  <c r="I255" i="4"/>
  <c r="F255" i="4"/>
  <c r="L254" i="4"/>
  <c r="I254" i="4"/>
  <c r="F254" i="4"/>
  <c r="L253" i="4"/>
  <c r="I253" i="4"/>
  <c r="F253" i="4"/>
  <c r="L252" i="4"/>
  <c r="I252" i="4"/>
  <c r="F252" i="4"/>
  <c r="L251" i="4"/>
  <c r="I251" i="4"/>
  <c r="F251" i="4"/>
  <c r="L250" i="4"/>
  <c r="I250" i="4"/>
  <c r="F250" i="4"/>
  <c r="L249" i="4"/>
  <c r="I249" i="4"/>
  <c r="F249" i="4"/>
  <c r="L248" i="4"/>
  <c r="I248" i="4"/>
  <c r="F248" i="4"/>
  <c r="L247" i="4"/>
  <c r="I247" i="4"/>
  <c r="F247" i="4"/>
  <c r="L246" i="4"/>
  <c r="I246" i="4"/>
  <c r="F246" i="4"/>
  <c r="L245" i="4"/>
  <c r="I245" i="4"/>
  <c r="F245" i="4"/>
  <c r="L244" i="4"/>
  <c r="I244" i="4"/>
  <c r="F244" i="4"/>
  <c r="L243" i="4"/>
  <c r="I243" i="4"/>
  <c r="F243" i="4"/>
  <c r="L242" i="4"/>
  <c r="I242" i="4"/>
  <c r="F242" i="4"/>
  <c r="L241" i="4"/>
  <c r="I241" i="4"/>
  <c r="F241" i="4"/>
  <c r="L240" i="4"/>
  <c r="I240" i="4"/>
  <c r="F240" i="4"/>
  <c r="L239" i="4"/>
  <c r="I239" i="4"/>
  <c r="F239" i="4"/>
  <c r="L238" i="4"/>
  <c r="I238" i="4"/>
  <c r="F238" i="4"/>
  <c r="L237" i="4"/>
  <c r="I237" i="4"/>
  <c r="F237" i="4"/>
  <c r="L236" i="4"/>
  <c r="I236" i="4"/>
  <c r="F236" i="4"/>
  <c r="L235" i="4"/>
  <c r="I235" i="4"/>
  <c r="F235" i="4"/>
  <c r="L234" i="4"/>
  <c r="I234" i="4"/>
  <c r="F234" i="4"/>
  <c r="L233" i="4"/>
  <c r="I233" i="4"/>
  <c r="F233" i="4"/>
  <c r="L232" i="4"/>
  <c r="I232" i="4"/>
  <c r="F232" i="4"/>
  <c r="L231" i="4"/>
  <c r="I231" i="4"/>
  <c r="F231" i="4"/>
  <c r="L230" i="4"/>
  <c r="I230" i="4"/>
  <c r="F230" i="4"/>
  <c r="L229" i="4"/>
  <c r="I229" i="4"/>
  <c r="F229" i="4"/>
  <c r="L228" i="4"/>
  <c r="I228" i="4"/>
  <c r="F228" i="4"/>
  <c r="L227" i="4"/>
  <c r="I227" i="4"/>
  <c r="F227" i="4"/>
  <c r="L226" i="4"/>
  <c r="I226" i="4"/>
  <c r="F226" i="4"/>
  <c r="L225" i="4"/>
  <c r="I225" i="4"/>
  <c r="F225" i="4"/>
  <c r="L224" i="4"/>
  <c r="I224" i="4"/>
  <c r="F224" i="4"/>
  <c r="L223" i="4"/>
  <c r="I223" i="4"/>
  <c r="F223" i="4"/>
  <c r="L222" i="4"/>
  <c r="I222" i="4"/>
  <c r="F222" i="4"/>
  <c r="L221" i="4"/>
  <c r="I221" i="4"/>
  <c r="F221" i="4"/>
  <c r="L220" i="4"/>
  <c r="I220" i="4"/>
  <c r="F220" i="4"/>
  <c r="L219" i="4"/>
  <c r="I219" i="4"/>
  <c r="F219" i="4"/>
  <c r="L218" i="4"/>
  <c r="I218" i="4"/>
  <c r="F218" i="4"/>
  <c r="L217" i="4"/>
  <c r="I217" i="4"/>
  <c r="F217" i="4"/>
  <c r="L216" i="4"/>
  <c r="I216" i="4"/>
  <c r="F216" i="4"/>
  <c r="L215" i="4"/>
  <c r="I215" i="4"/>
  <c r="F215" i="4"/>
  <c r="L214" i="4"/>
  <c r="I214" i="4"/>
  <c r="F214" i="4"/>
  <c r="L213" i="4"/>
  <c r="I213" i="4"/>
  <c r="F213" i="4"/>
  <c r="L212" i="4"/>
  <c r="I212" i="4"/>
  <c r="F212" i="4"/>
  <c r="L211" i="4"/>
  <c r="I211" i="4"/>
  <c r="F211" i="4"/>
  <c r="L210" i="4"/>
  <c r="I210" i="4"/>
  <c r="F210" i="4"/>
  <c r="D203" i="4"/>
  <c r="D202" i="4"/>
  <c r="E204" i="4" s="1"/>
  <c r="L194" i="4"/>
  <c r="I194" i="4"/>
  <c r="F194" i="4"/>
  <c r="L193" i="4"/>
  <c r="I193" i="4"/>
  <c r="F193" i="4"/>
  <c r="L192" i="4"/>
  <c r="I192" i="4"/>
  <c r="F192" i="4"/>
  <c r="L191" i="4"/>
  <c r="I191" i="4"/>
  <c r="F191" i="4"/>
  <c r="L190" i="4"/>
  <c r="I190" i="4"/>
  <c r="F190" i="4"/>
  <c r="L189" i="4"/>
  <c r="I189" i="4"/>
  <c r="F189" i="4"/>
  <c r="L188" i="4"/>
  <c r="I188" i="4"/>
  <c r="F188" i="4"/>
  <c r="L187" i="4"/>
  <c r="I187" i="4"/>
  <c r="F187" i="4"/>
  <c r="L186" i="4"/>
  <c r="I186" i="4"/>
  <c r="F186" i="4"/>
  <c r="L185" i="4"/>
  <c r="I185" i="4"/>
  <c r="F185" i="4"/>
  <c r="L184" i="4"/>
  <c r="I184" i="4"/>
  <c r="F184" i="4"/>
  <c r="L183" i="4"/>
  <c r="I183" i="4"/>
  <c r="F183" i="4"/>
  <c r="L182" i="4"/>
  <c r="I182" i="4"/>
  <c r="F182" i="4"/>
  <c r="L181" i="4"/>
  <c r="I181" i="4"/>
  <c r="F181" i="4"/>
  <c r="L180" i="4"/>
  <c r="I180" i="4"/>
  <c r="F180" i="4"/>
  <c r="L179" i="4"/>
  <c r="I179" i="4"/>
  <c r="F179" i="4"/>
  <c r="L178" i="4"/>
  <c r="I178" i="4"/>
  <c r="F178" i="4"/>
  <c r="L177" i="4"/>
  <c r="I177" i="4"/>
  <c r="F177" i="4"/>
  <c r="L176" i="4"/>
  <c r="I176" i="4"/>
  <c r="F176" i="4"/>
  <c r="L175" i="4"/>
  <c r="I175" i="4"/>
  <c r="F175" i="4"/>
  <c r="L174" i="4"/>
  <c r="I174" i="4"/>
  <c r="F174" i="4"/>
  <c r="L173" i="4"/>
  <c r="I173" i="4"/>
  <c r="F173" i="4"/>
  <c r="L172" i="4"/>
  <c r="I172" i="4"/>
  <c r="F172" i="4"/>
  <c r="L171" i="4"/>
  <c r="I171" i="4"/>
  <c r="F171" i="4"/>
  <c r="L170" i="4"/>
  <c r="I170" i="4"/>
  <c r="F170" i="4"/>
  <c r="L169" i="4"/>
  <c r="I169" i="4"/>
  <c r="F169" i="4"/>
  <c r="L168" i="4"/>
  <c r="I168" i="4"/>
  <c r="F168" i="4"/>
  <c r="L167" i="4"/>
  <c r="I167" i="4"/>
  <c r="F167" i="4"/>
  <c r="L166" i="4"/>
  <c r="I166" i="4"/>
  <c r="F166" i="4"/>
  <c r="L165" i="4"/>
  <c r="I165" i="4"/>
  <c r="F165" i="4"/>
  <c r="L164" i="4"/>
  <c r="I164" i="4"/>
  <c r="F164" i="4"/>
  <c r="L163" i="4"/>
  <c r="I163" i="4"/>
  <c r="F163" i="4"/>
  <c r="L162" i="4"/>
  <c r="I162" i="4"/>
  <c r="F162" i="4"/>
  <c r="L161" i="4"/>
  <c r="I161" i="4"/>
  <c r="F161" i="4"/>
  <c r="L160" i="4"/>
  <c r="I160" i="4"/>
  <c r="F160" i="4"/>
  <c r="L159" i="4"/>
  <c r="I159" i="4"/>
  <c r="F159" i="4"/>
  <c r="L158" i="4"/>
  <c r="I158" i="4"/>
  <c r="F158" i="4"/>
  <c r="L157" i="4"/>
  <c r="I157" i="4"/>
  <c r="F157" i="4"/>
  <c r="L156" i="4"/>
  <c r="I156" i="4"/>
  <c r="F156" i="4"/>
  <c r="L155" i="4"/>
  <c r="I155" i="4"/>
  <c r="F155" i="4"/>
  <c r="L154" i="4"/>
  <c r="I154" i="4"/>
  <c r="F154" i="4"/>
  <c r="L153" i="4"/>
  <c r="I153" i="4"/>
  <c r="F153" i="4"/>
  <c r="L152" i="4"/>
  <c r="I152" i="4"/>
  <c r="F152" i="4"/>
  <c r="L151" i="4"/>
  <c r="I151" i="4"/>
  <c r="F151" i="4"/>
  <c r="L150" i="4"/>
  <c r="I150" i="4"/>
  <c r="F150" i="4"/>
  <c r="L149" i="4"/>
  <c r="I149" i="4"/>
  <c r="F149" i="4"/>
  <c r="D142" i="4"/>
  <c r="D141" i="4"/>
  <c r="E143" i="4" s="1"/>
  <c r="L133" i="4"/>
  <c r="I133" i="4"/>
  <c r="F133" i="4"/>
  <c r="L132" i="4"/>
  <c r="I132" i="4"/>
  <c r="F132" i="4"/>
  <c r="L131" i="4"/>
  <c r="I131" i="4"/>
  <c r="F131" i="4"/>
  <c r="L130" i="4"/>
  <c r="I130" i="4"/>
  <c r="F130" i="4"/>
  <c r="L129" i="4"/>
  <c r="I129" i="4"/>
  <c r="F129" i="4"/>
  <c r="L128" i="4"/>
  <c r="I128" i="4"/>
  <c r="F128" i="4"/>
  <c r="L127" i="4"/>
  <c r="I127" i="4"/>
  <c r="F127" i="4"/>
  <c r="L126" i="4"/>
  <c r="I126" i="4"/>
  <c r="F126" i="4"/>
  <c r="L125" i="4"/>
  <c r="I125" i="4"/>
  <c r="F125" i="4"/>
  <c r="L124" i="4"/>
  <c r="I124" i="4"/>
  <c r="F124" i="4"/>
  <c r="L123" i="4"/>
  <c r="I123" i="4"/>
  <c r="F123" i="4"/>
  <c r="L122" i="4"/>
  <c r="I122" i="4"/>
  <c r="F122" i="4"/>
  <c r="L121" i="4"/>
  <c r="I121" i="4"/>
  <c r="F121" i="4"/>
  <c r="L120" i="4"/>
  <c r="I120" i="4"/>
  <c r="F120" i="4"/>
  <c r="L119" i="4"/>
  <c r="I119" i="4"/>
  <c r="F119" i="4"/>
  <c r="L118" i="4"/>
  <c r="I118" i="4"/>
  <c r="F118" i="4"/>
  <c r="L117" i="4"/>
  <c r="I117" i="4"/>
  <c r="F117" i="4"/>
  <c r="L116" i="4"/>
  <c r="I116" i="4"/>
  <c r="F116" i="4"/>
  <c r="L115" i="4"/>
  <c r="I115" i="4"/>
  <c r="F115" i="4"/>
  <c r="L114" i="4"/>
  <c r="I114" i="4"/>
  <c r="F114" i="4"/>
  <c r="L113" i="4"/>
  <c r="I113" i="4"/>
  <c r="F113" i="4"/>
  <c r="L112" i="4"/>
  <c r="I112" i="4"/>
  <c r="F112" i="4"/>
  <c r="L111" i="4"/>
  <c r="I111" i="4"/>
  <c r="F111" i="4"/>
  <c r="L110" i="4"/>
  <c r="I110" i="4"/>
  <c r="F110" i="4"/>
  <c r="L109" i="4"/>
  <c r="I109" i="4"/>
  <c r="F109" i="4"/>
  <c r="L108" i="4"/>
  <c r="I108" i="4"/>
  <c r="F108" i="4"/>
  <c r="L107" i="4"/>
  <c r="I107" i="4"/>
  <c r="F107" i="4"/>
  <c r="L106" i="4"/>
  <c r="I106" i="4"/>
  <c r="F106" i="4"/>
  <c r="L105" i="4"/>
  <c r="I105" i="4"/>
  <c r="F105" i="4"/>
  <c r="L104" i="4"/>
  <c r="I104" i="4"/>
  <c r="F104" i="4"/>
  <c r="L103" i="4"/>
  <c r="I103" i="4"/>
  <c r="F103" i="4"/>
  <c r="L102" i="4"/>
  <c r="I102" i="4"/>
  <c r="F102" i="4"/>
  <c r="L101" i="4"/>
  <c r="I101" i="4"/>
  <c r="F101" i="4"/>
  <c r="L100" i="4"/>
  <c r="I100" i="4"/>
  <c r="F100" i="4"/>
  <c r="L99" i="4"/>
  <c r="I99" i="4"/>
  <c r="F99" i="4"/>
  <c r="L98" i="4"/>
  <c r="I98" i="4"/>
  <c r="F98" i="4"/>
  <c r="L97" i="4"/>
  <c r="I97" i="4"/>
  <c r="F97" i="4"/>
  <c r="L96" i="4"/>
  <c r="I96" i="4"/>
  <c r="F96" i="4"/>
  <c r="L95" i="4"/>
  <c r="I95" i="4"/>
  <c r="F95" i="4"/>
  <c r="L94" i="4"/>
  <c r="I94" i="4"/>
  <c r="F94" i="4"/>
  <c r="L93" i="4"/>
  <c r="I93" i="4"/>
  <c r="F93" i="4"/>
  <c r="L92" i="4"/>
  <c r="I92" i="4"/>
  <c r="F92" i="4"/>
  <c r="L91" i="4"/>
  <c r="I91" i="4"/>
  <c r="F91" i="4"/>
  <c r="L90" i="4"/>
  <c r="I90" i="4"/>
  <c r="F90" i="4"/>
  <c r="L89" i="4"/>
  <c r="I89" i="4"/>
  <c r="F89" i="4"/>
  <c r="L88" i="4"/>
  <c r="I88" i="4"/>
  <c r="F88" i="4"/>
  <c r="D81" i="4"/>
  <c r="D80" i="4"/>
  <c r="E82" i="4" s="1"/>
  <c r="L72" i="4"/>
  <c r="I72" i="4"/>
  <c r="F72" i="4"/>
  <c r="L71" i="4"/>
  <c r="I71" i="4"/>
  <c r="F71" i="4"/>
  <c r="L70" i="4"/>
  <c r="I70" i="4"/>
  <c r="F70" i="4"/>
  <c r="L69" i="4"/>
  <c r="I69" i="4"/>
  <c r="F69" i="4"/>
  <c r="L68" i="4"/>
  <c r="I68" i="4"/>
  <c r="F68" i="4"/>
  <c r="L67" i="4"/>
  <c r="I67" i="4"/>
  <c r="F67" i="4"/>
  <c r="L66" i="4"/>
  <c r="I66" i="4"/>
  <c r="F66" i="4"/>
  <c r="L65" i="4"/>
  <c r="I65" i="4"/>
  <c r="F65" i="4"/>
  <c r="L64" i="4"/>
  <c r="I64" i="4"/>
  <c r="F64" i="4"/>
  <c r="L63" i="4"/>
  <c r="I63" i="4"/>
  <c r="F63" i="4"/>
  <c r="L62" i="4"/>
  <c r="I62" i="4"/>
  <c r="F62" i="4"/>
  <c r="L61" i="4"/>
  <c r="I61" i="4"/>
  <c r="F61" i="4"/>
  <c r="L60" i="4"/>
  <c r="I60" i="4"/>
  <c r="F60" i="4"/>
  <c r="L59" i="4"/>
  <c r="I59" i="4"/>
  <c r="F59" i="4"/>
  <c r="L58" i="4"/>
  <c r="I58" i="4"/>
  <c r="F58" i="4"/>
  <c r="L57" i="4"/>
  <c r="I57" i="4"/>
  <c r="F57" i="4"/>
  <c r="L56" i="4"/>
  <c r="I56" i="4"/>
  <c r="F56" i="4"/>
  <c r="L55" i="4"/>
  <c r="I55" i="4"/>
  <c r="F55" i="4"/>
  <c r="L54" i="4"/>
  <c r="I54" i="4"/>
  <c r="F54" i="4"/>
  <c r="L53" i="4"/>
  <c r="I53" i="4"/>
  <c r="F53" i="4"/>
  <c r="L52" i="4"/>
  <c r="I52" i="4"/>
  <c r="F52" i="4"/>
  <c r="L51" i="4"/>
  <c r="I51" i="4"/>
  <c r="F51" i="4"/>
  <c r="L50" i="4"/>
  <c r="I50" i="4"/>
  <c r="F50" i="4"/>
  <c r="L49" i="4"/>
  <c r="I49" i="4"/>
  <c r="F49" i="4"/>
  <c r="L48" i="4"/>
  <c r="I48" i="4"/>
  <c r="F48" i="4"/>
  <c r="L47" i="4"/>
  <c r="I47" i="4"/>
  <c r="F47" i="4"/>
  <c r="L46" i="4"/>
  <c r="I46" i="4"/>
  <c r="F46" i="4"/>
  <c r="L45" i="4"/>
  <c r="I45" i="4"/>
  <c r="F45" i="4"/>
  <c r="L44" i="4"/>
  <c r="I44" i="4"/>
  <c r="F44" i="4"/>
  <c r="L43" i="4"/>
  <c r="I43" i="4"/>
  <c r="F43" i="4"/>
  <c r="L42" i="4"/>
  <c r="I42" i="4"/>
  <c r="F42" i="4"/>
  <c r="L41" i="4"/>
  <c r="I41" i="4"/>
  <c r="F41" i="4"/>
  <c r="L40" i="4"/>
  <c r="I40" i="4"/>
  <c r="F40" i="4"/>
  <c r="L39" i="4"/>
  <c r="I39" i="4"/>
  <c r="F39" i="4"/>
  <c r="L38" i="4"/>
  <c r="I38" i="4"/>
  <c r="F38" i="4"/>
  <c r="L37" i="4"/>
  <c r="I37" i="4"/>
  <c r="F37" i="4"/>
  <c r="L36" i="4"/>
  <c r="I36" i="4"/>
  <c r="F36" i="4"/>
  <c r="L35" i="4"/>
  <c r="I35" i="4"/>
  <c r="F35" i="4"/>
  <c r="L34" i="4"/>
  <c r="I34" i="4"/>
  <c r="F34" i="4"/>
  <c r="L33" i="4"/>
  <c r="I33" i="4"/>
  <c r="F33" i="4"/>
  <c r="L32" i="4"/>
  <c r="I32" i="4"/>
  <c r="F32" i="4"/>
  <c r="L31" i="4"/>
  <c r="I31" i="4"/>
  <c r="F31" i="4"/>
  <c r="L30" i="4"/>
  <c r="I30" i="4"/>
  <c r="F30" i="4"/>
  <c r="L29" i="4"/>
  <c r="I29" i="4"/>
  <c r="F29" i="4"/>
  <c r="L28" i="4"/>
  <c r="I28" i="4"/>
  <c r="F28" i="4"/>
  <c r="L27" i="4"/>
  <c r="I27" i="4"/>
  <c r="F27" i="4"/>
  <c r="D23" i="4"/>
  <c r="C279" i="4" s="1"/>
  <c r="B298" i="18"/>
  <c r="W287" i="18"/>
  <c r="W286" i="18"/>
  <c r="S282" i="18"/>
  <c r="C282" i="18"/>
  <c r="R275" i="18"/>
  <c r="O275" i="18"/>
  <c r="L275" i="18"/>
  <c r="I275" i="18"/>
  <c r="F275" i="18"/>
  <c r="R274" i="18"/>
  <c r="O274" i="18"/>
  <c r="L274" i="18"/>
  <c r="I274" i="18"/>
  <c r="F274" i="18"/>
  <c r="R273" i="18"/>
  <c r="O273" i="18"/>
  <c r="L273" i="18"/>
  <c r="I273" i="18"/>
  <c r="F273" i="18"/>
  <c r="R272" i="18"/>
  <c r="O272" i="18"/>
  <c r="L272" i="18"/>
  <c r="I272" i="18"/>
  <c r="F272" i="18"/>
  <c r="R271" i="18"/>
  <c r="O271" i="18"/>
  <c r="L271" i="18"/>
  <c r="I271" i="18"/>
  <c r="F271" i="18"/>
  <c r="R270" i="18"/>
  <c r="O270" i="18"/>
  <c r="L270" i="18"/>
  <c r="I270" i="18"/>
  <c r="F270" i="18"/>
  <c r="R269" i="18"/>
  <c r="O269" i="18"/>
  <c r="L269" i="18"/>
  <c r="I269" i="18"/>
  <c r="F269" i="18"/>
  <c r="W265" i="18"/>
  <c r="W264" i="18"/>
  <c r="S260" i="18"/>
  <c r="C260" i="18"/>
  <c r="R253" i="18"/>
  <c r="O253" i="18"/>
  <c r="L253" i="18"/>
  <c r="I253" i="18"/>
  <c r="F253" i="18"/>
  <c r="R252" i="18"/>
  <c r="O252" i="18"/>
  <c r="L252" i="18"/>
  <c r="I252" i="18"/>
  <c r="F252" i="18"/>
  <c r="R251" i="18"/>
  <c r="O251" i="18"/>
  <c r="L251" i="18"/>
  <c r="I251" i="18"/>
  <c r="F251" i="18"/>
  <c r="R250" i="18"/>
  <c r="O250" i="18"/>
  <c r="L250" i="18"/>
  <c r="I250" i="18"/>
  <c r="F250" i="18"/>
  <c r="R249" i="18"/>
  <c r="O249" i="18"/>
  <c r="L249" i="18"/>
  <c r="I249" i="18"/>
  <c r="F249" i="18"/>
  <c r="R248" i="18"/>
  <c r="O248" i="18"/>
  <c r="L248" i="18"/>
  <c r="I248" i="18"/>
  <c r="F248" i="18"/>
  <c r="R247" i="18"/>
  <c r="O247" i="18"/>
  <c r="L247" i="18"/>
  <c r="I247" i="18"/>
  <c r="F247" i="18"/>
  <c r="R246" i="18"/>
  <c r="O246" i="18"/>
  <c r="L246" i="18"/>
  <c r="I246" i="18"/>
  <c r="F246" i="18"/>
  <c r="R245" i="18"/>
  <c r="O245" i="18"/>
  <c r="L245" i="18"/>
  <c r="I245" i="18"/>
  <c r="F245" i="18"/>
  <c r="R244" i="18"/>
  <c r="O244" i="18"/>
  <c r="L244" i="18"/>
  <c r="I244" i="18"/>
  <c r="F244" i="18"/>
  <c r="R243" i="18"/>
  <c r="O243" i="18"/>
  <c r="L243" i="18"/>
  <c r="I243" i="18"/>
  <c r="F243" i="18"/>
  <c r="R242" i="18"/>
  <c r="O242" i="18"/>
  <c r="L242" i="18"/>
  <c r="I242" i="18"/>
  <c r="F242" i="18"/>
  <c r="R241" i="18"/>
  <c r="O241" i="18"/>
  <c r="L241" i="18"/>
  <c r="I241" i="18"/>
  <c r="F241" i="18"/>
  <c r="R240" i="18"/>
  <c r="O240" i="18"/>
  <c r="L240" i="18"/>
  <c r="I240" i="18"/>
  <c r="F240" i="18"/>
  <c r="R239" i="18"/>
  <c r="O239" i="18"/>
  <c r="L239" i="18"/>
  <c r="I239" i="18"/>
  <c r="F239" i="18"/>
  <c r="R238" i="18"/>
  <c r="O238" i="18"/>
  <c r="L238" i="18"/>
  <c r="I238" i="18"/>
  <c r="F238" i="18"/>
  <c r="R237" i="18"/>
  <c r="O237" i="18"/>
  <c r="L237" i="18"/>
  <c r="I237" i="18"/>
  <c r="F237" i="18"/>
  <c r="R236" i="18"/>
  <c r="O236" i="18"/>
  <c r="L236" i="18"/>
  <c r="I236" i="18"/>
  <c r="F236" i="18"/>
  <c r="R235" i="18"/>
  <c r="O235" i="18"/>
  <c r="L235" i="18"/>
  <c r="I235" i="18"/>
  <c r="F235" i="18"/>
  <c r="W231" i="18"/>
  <c r="W230" i="18"/>
  <c r="S226" i="18"/>
  <c r="C226" i="18"/>
  <c r="R219" i="18"/>
  <c r="O219" i="18"/>
  <c r="L219" i="18"/>
  <c r="I219" i="18"/>
  <c r="F219" i="18"/>
  <c r="R218" i="18"/>
  <c r="O218" i="18"/>
  <c r="L218" i="18"/>
  <c r="I218" i="18"/>
  <c r="F218" i="18"/>
  <c r="R217" i="18"/>
  <c r="O217" i="18"/>
  <c r="L217" i="18"/>
  <c r="I217" i="18"/>
  <c r="F217" i="18"/>
  <c r="R216" i="18"/>
  <c r="O216" i="18"/>
  <c r="L216" i="18"/>
  <c r="I216" i="18"/>
  <c r="F216" i="18"/>
  <c r="R215" i="18"/>
  <c r="O215" i="18"/>
  <c r="L215" i="18"/>
  <c r="I215" i="18"/>
  <c r="F215" i="18"/>
  <c r="R214" i="18"/>
  <c r="O214" i="18"/>
  <c r="L214" i="18"/>
  <c r="I214" i="18"/>
  <c r="F214" i="18"/>
  <c r="R213" i="18"/>
  <c r="O213" i="18"/>
  <c r="L213" i="18"/>
  <c r="I213" i="18"/>
  <c r="F213" i="18"/>
  <c r="R212" i="18"/>
  <c r="O212" i="18"/>
  <c r="L212" i="18"/>
  <c r="I212" i="18"/>
  <c r="F212" i="18"/>
  <c r="R211" i="18"/>
  <c r="O211" i="18"/>
  <c r="L211" i="18"/>
  <c r="I211" i="18"/>
  <c r="F211" i="18"/>
  <c r="R210" i="18"/>
  <c r="O210" i="18"/>
  <c r="L210" i="18"/>
  <c r="I210" i="18"/>
  <c r="F210" i="18"/>
  <c r="R209" i="18"/>
  <c r="O209" i="18"/>
  <c r="L209" i="18"/>
  <c r="I209" i="18"/>
  <c r="F209" i="18"/>
  <c r="R208" i="18"/>
  <c r="O208" i="18"/>
  <c r="L208" i="18"/>
  <c r="I208" i="18"/>
  <c r="F208" i="18"/>
  <c r="R207" i="18"/>
  <c r="O207" i="18"/>
  <c r="L207" i="18"/>
  <c r="I207" i="18"/>
  <c r="F207" i="18"/>
  <c r="B205" i="18"/>
  <c r="W202" i="18"/>
  <c r="W201" i="18"/>
  <c r="S197" i="18"/>
  <c r="C197" i="18"/>
  <c r="R190" i="18"/>
  <c r="O190" i="18"/>
  <c r="L190" i="18"/>
  <c r="I190" i="18"/>
  <c r="F190" i="18"/>
  <c r="R189" i="18"/>
  <c r="O189" i="18"/>
  <c r="L189" i="18"/>
  <c r="I189" i="18"/>
  <c r="F189" i="18"/>
  <c r="R188" i="18"/>
  <c r="O188" i="18"/>
  <c r="L188" i="18"/>
  <c r="I188" i="18"/>
  <c r="F188" i="18"/>
  <c r="R187" i="18"/>
  <c r="O187" i="18"/>
  <c r="L187" i="18"/>
  <c r="I187" i="18"/>
  <c r="F187" i="18"/>
  <c r="R186" i="18"/>
  <c r="O186" i="18"/>
  <c r="L186" i="18"/>
  <c r="I186" i="18"/>
  <c r="F186" i="18"/>
  <c r="R185" i="18"/>
  <c r="O185" i="18"/>
  <c r="L185" i="18"/>
  <c r="I185" i="18"/>
  <c r="F185" i="18"/>
  <c r="R184" i="18"/>
  <c r="O184" i="18"/>
  <c r="L184" i="18"/>
  <c r="I184" i="18"/>
  <c r="F184" i="18"/>
  <c r="R183" i="18"/>
  <c r="O183" i="18"/>
  <c r="L183" i="18"/>
  <c r="I183" i="18"/>
  <c r="F183" i="18"/>
  <c r="R182" i="18"/>
  <c r="O182" i="18"/>
  <c r="L182" i="18"/>
  <c r="I182" i="18"/>
  <c r="F182" i="18"/>
  <c r="R181" i="18"/>
  <c r="O181" i="18"/>
  <c r="L181" i="18"/>
  <c r="I181" i="18"/>
  <c r="F181" i="18"/>
  <c r="R180" i="18"/>
  <c r="O180" i="18"/>
  <c r="L180" i="18"/>
  <c r="I180" i="18"/>
  <c r="F180" i="18"/>
  <c r="R179" i="18"/>
  <c r="O179" i="18"/>
  <c r="L179" i="18"/>
  <c r="I179" i="18"/>
  <c r="F179" i="18"/>
  <c r="R178" i="18"/>
  <c r="O178" i="18"/>
  <c r="L178" i="18"/>
  <c r="I178" i="18"/>
  <c r="F178" i="18"/>
  <c r="B176" i="18"/>
  <c r="W173" i="18"/>
  <c r="W172" i="18"/>
  <c r="S168" i="18"/>
  <c r="C168" i="18"/>
  <c r="R161" i="18"/>
  <c r="O161" i="18"/>
  <c r="L161" i="18"/>
  <c r="I161" i="18"/>
  <c r="F161" i="18"/>
  <c r="R160" i="18"/>
  <c r="O160" i="18"/>
  <c r="L160" i="18"/>
  <c r="I160" i="18"/>
  <c r="F160" i="18"/>
  <c r="R159" i="18"/>
  <c r="O159" i="18"/>
  <c r="L159" i="18"/>
  <c r="I159" i="18"/>
  <c r="F159" i="18"/>
  <c r="R158" i="18"/>
  <c r="O158" i="18"/>
  <c r="L158" i="18"/>
  <c r="I158" i="18"/>
  <c r="F158" i="18"/>
  <c r="R157" i="18"/>
  <c r="O157" i="18"/>
  <c r="L157" i="18"/>
  <c r="I157" i="18"/>
  <c r="F157" i="18"/>
  <c r="R156" i="18"/>
  <c r="O156" i="18"/>
  <c r="L156" i="18"/>
  <c r="I156" i="18"/>
  <c r="F156" i="18"/>
  <c r="R155" i="18"/>
  <c r="O155" i="18"/>
  <c r="L155" i="18"/>
  <c r="I155" i="18"/>
  <c r="F155" i="18"/>
  <c r="R154" i="18"/>
  <c r="L154" i="18"/>
  <c r="I154" i="18"/>
  <c r="F154" i="18"/>
  <c r="O154" i="18" s="1"/>
  <c r="R153" i="18"/>
  <c r="L153" i="18"/>
  <c r="I153" i="18"/>
  <c r="F153" i="18"/>
  <c r="O153" i="18" s="1"/>
  <c r="R152" i="18"/>
  <c r="L152" i="18"/>
  <c r="I152" i="18"/>
  <c r="F152" i="18"/>
  <c r="O152" i="18" s="1"/>
  <c r="R151" i="18"/>
  <c r="O151" i="18"/>
  <c r="L151" i="18"/>
  <c r="I151" i="18"/>
  <c r="F151" i="18"/>
  <c r="R150" i="18"/>
  <c r="O150" i="18"/>
  <c r="L150" i="18"/>
  <c r="I150" i="18"/>
  <c r="F150" i="18"/>
  <c r="R149" i="18"/>
  <c r="O149" i="18"/>
  <c r="L149" i="18"/>
  <c r="I149" i="18"/>
  <c r="F149" i="18"/>
  <c r="R148" i="18"/>
  <c r="O148" i="18"/>
  <c r="L148" i="18"/>
  <c r="I148" i="18"/>
  <c r="F148" i="18"/>
  <c r="B146" i="18"/>
  <c r="W143" i="18"/>
  <c r="W142" i="18"/>
  <c r="S138" i="18"/>
  <c r="C138" i="18" s="1"/>
  <c r="R131" i="18"/>
  <c r="O131" i="18"/>
  <c r="L131" i="18"/>
  <c r="I131" i="18"/>
  <c r="F131" i="18"/>
  <c r="R130" i="18"/>
  <c r="O130" i="18"/>
  <c r="L130" i="18"/>
  <c r="I130" i="18"/>
  <c r="F130" i="18"/>
  <c r="R129" i="18"/>
  <c r="O129" i="18"/>
  <c r="L129" i="18"/>
  <c r="I129" i="18"/>
  <c r="F129" i="18"/>
  <c r="R128" i="18"/>
  <c r="O128" i="18"/>
  <c r="L128" i="18"/>
  <c r="I128" i="18"/>
  <c r="F128" i="18"/>
  <c r="R127" i="18"/>
  <c r="O127" i="18"/>
  <c r="L127" i="18"/>
  <c r="I127" i="18"/>
  <c r="F127" i="18"/>
  <c r="R126" i="18"/>
  <c r="O126" i="18"/>
  <c r="L126" i="18"/>
  <c r="I126" i="18"/>
  <c r="F126" i="18"/>
  <c r="R125" i="18"/>
  <c r="O125" i="18"/>
  <c r="L125" i="18"/>
  <c r="I125" i="18"/>
  <c r="F125" i="18"/>
  <c r="R124" i="18"/>
  <c r="O124" i="18"/>
  <c r="L124" i="18"/>
  <c r="I124" i="18"/>
  <c r="F124" i="18"/>
  <c r="R123" i="18"/>
  <c r="O123" i="18"/>
  <c r="L123" i="18"/>
  <c r="I123" i="18"/>
  <c r="F123" i="18"/>
  <c r="R122" i="18"/>
  <c r="O122" i="18"/>
  <c r="L122" i="18"/>
  <c r="I122" i="18"/>
  <c r="F122" i="18"/>
  <c r="R121" i="18"/>
  <c r="O121" i="18"/>
  <c r="L121" i="18"/>
  <c r="I121" i="18"/>
  <c r="F121" i="18"/>
  <c r="R120" i="18"/>
  <c r="O120" i="18"/>
  <c r="L120" i="18"/>
  <c r="I120" i="18"/>
  <c r="F120" i="18"/>
  <c r="R119" i="18"/>
  <c r="O119" i="18"/>
  <c r="L119" i="18"/>
  <c r="I119" i="18"/>
  <c r="F119" i="18"/>
  <c r="R118" i="18"/>
  <c r="O118" i="18"/>
  <c r="L118" i="18"/>
  <c r="I118" i="18"/>
  <c r="F118" i="18"/>
  <c r="R117" i="18"/>
  <c r="O117" i="18"/>
  <c r="L117" i="18"/>
  <c r="I117" i="18"/>
  <c r="F117" i="18"/>
  <c r="R116" i="18"/>
  <c r="O116" i="18"/>
  <c r="L116" i="18"/>
  <c r="I116" i="18"/>
  <c r="F116" i="18"/>
  <c r="R115" i="18"/>
  <c r="O115" i="18"/>
  <c r="L115" i="18"/>
  <c r="I115" i="18"/>
  <c r="F115" i="18"/>
  <c r="R114" i="18"/>
  <c r="O114" i="18"/>
  <c r="L114" i="18"/>
  <c r="I114" i="18"/>
  <c r="F114" i="18"/>
  <c r="B112" i="18"/>
  <c r="W109" i="18"/>
  <c r="W108" i="18"/>
  <c r="S104" i="18"/>
  <c r="C104" i="18"/>
  <c r="R97" i="18"/>
  <c r="O97" i="18"/>
  <c r="L97" i="18"/>
  <c r="I97" i="18"/>
  <c r="F97" i="18"/>
  <c r="R96" i="18"/>
  <c r="O96" i="18"/>
  <c r="L96" i="18"/>
  <c r="I96" i="18"/>
  <c r="F96" i="18"/>
  <c r="R95" i="18"/>
  <c r="O95" i="18"/>
  <c r="L95" i="18"/>
  <c r="I95" i="18"/>
  <c r="F95" i="18"/>
  <c r="R94" i="18"/>
  <c r="O94" i="18"/>
  <c r="L94" i="18"/>
  <c r="I94" i="18"/>
  <c r="F94" i="18"/>
  <c r="R93" i="18"/>
  <c r="O93" i="18"/>
  <c r="L93" i="18"/>
  <c r="I93" i="18"/>
  <c r="F93" i="18"/>
  <c r="R92" i="18"/>
  <c r="O92" i="18"/>
  <c r="L92" i="18"/>
  <c r="I92" i="18"/>
  <c r="F92" i="18"/>
  <c r="R91" i="18"/>
  <c r="O91" i="18"/>
  <c r="L91" i="18"/>
  <c r="I91" i="18"/>
  <c r="F91" i="18"/>
  <c r="R90" i="18"/>
  <c r="O90" i="18"/>
  <c r="L90" i="18"/>
  <c r="I90" i="18"/>
  <c r="F90" i="18"/>
  <c r="R89" i="18"/>
  <c r="O89" i="18"/>
  <c r="L89" i="18"/>
  <c r="I89" i="18"/>
  <c r="F89" i="18"/>
  <c r="R88" i="18"/>
  <c r="O88" i="18"/>
  <c r="L88" i="18"/>
  <c r="I88" i="18"/>
  <c r="F88" i="18"/>
  <c r="R87" i="18"/>
  <c r="O87" i="18"/>
  <c r="L87" i="18"/>
  <c r="I87" i="18"/>
  <c r="F87" i="18"/>
  <c r="R86" i="18"/>
  <c r="O86" i="18"/>
  <c r="L86" i="18"/>
  <c r="I86" i="18"/>
  <c r="F86" i="18"/>
  <c r="R85" i="18"/>
  <c r="O85" i="18"/>
  <c r="L85" i="18"/>
  <c r="I85" i="18"/>
  <c r="F85" i="18"/>
  <c r="R84" i="18"/>
  <c r="O84" i="18"/>
  <c r="L84" i="18"/>
  <c r="I84" i="18"/>
  <c r="F84" i="18"/>
  <c r="R83" i="18"/>
  <c r="O83" i="18"/>
  <c r="L83" i="18"/>
  <c r="I83" i="18"/>
  <c r="F83" i="18"/>
  <c r="R82" i="18"/>
  <c r="O82" i="18"/>
  <c r="L82" i="18"/>
  <c r="I82" i="18"/>
  <c r="F82" i="18"/>
  <c r="R81" i="18"/>
  <c r="O81" i="18"/>
  <c r="L81" i="18"/>
  <c r="I81" i="18"/>
  <c r="F81" i="18"/>
  <c r="R80" i="18"/>
  <c r="O80" i="18"/>
  <c r="L80" i="18"/>
  <c r="I80" i="18"/>
  <c r="F80" i="18"/>
  <c r="R79" i="18"/>
  <c r="O79" i="18"/>
  <c r="L79" i="18"/>
  <c r="I79" i="18"/>
  <c r="F79" i="18"/>
  <c r="R78" i="18"/>
  <c r="O78" i="18"/>
  <c r="L78" i="18"/>
  <c r="I78" i="18"/>
  <c r="F78" i="18"/>
  <c r="R77" i="18"/>
  <c r="O77" i="18"/>
  <c r="L77" i="18"/>
  <c r="I77" i="18"/>
  <c r="F77" i="18"/>
  <c r="R76" i="18"/>
  <c r="O76" i="18"/>
  <c r="L76" i="18"/>
  <c r="I76" i="18"/>
  <c r="F76" i="18"/>
  <c r="R75" i="18"/>
  <c r="O75" i="18"/>
  <c r="L75" i="18"/>
  <c r="I75" i="18"/>
  <c r="F75" i="18"/>
  <c r="R74" i="18"/>
  <c r="O74" i="18"/>
  <c r="L74" i="18"/>
  <c r="I74" i="18"/>
  <c r="F74" i="18"/>
  <c r="R73" i="18"/>
  <c r="O73" i="18"/>
  <c r="L73" i="18"/>
  <c r="I73" i="18"/>
  <c r="F73" i="18"/>
  <c r="R72" i="18"/>
  <c r="O72" i="18"/>
  <c r="L72" i="18"/>
  <c r="I72" i="18"/>
  <c r="F72" i="18"/>
  <c r="R71" i="18"/>
  <c r="O71" i="18"/>
  <c r="L71" i="18"/>
  <c r="I71" i="18"/>
  <c r="F71" i="18"/>
  <c r="R70" i="18"/>
  <c r="O70" i="18"/>
  <c r="L70" i="18"/>
  <c r="I70" i="18"/>
  <c r="F70" i="18"/>
  <c r="R69" i="18"/>
  <c r="O69" i="18"/>
  <c r="L69" i="18"/>
  <c r="I69" i="18"/>
  <c r="F69" i="18"/>
  <c r="R67" i="18"/>
  <c r="O67" i="18"/>
  <c r="L67" i="18"/>
  <c r="I67" i="18"/>
  <c r="F67" i="18"/>
  <c r="R66" i="18"/>
  <c r="O66" i="18"/>
  <c r="L66" i="18"/>
  <c r="I66" i="18"/>
  <c r="F66" i="18"/>
  <c r="R65" i="18"/>
  <c r="O65" i="18"/>
  <c r="L65" i="18"/>
  <c r="I65" i="18"/>
  <c r="F65" i="18"/>
  <c r="R64" i="18"/>
  <c r="O64" i="18"/>
  <c r="L64" i="18"/>
  <c r="I64" i="18"/>
  <c r="F64" i="18"/>
  <c r="R61" i="18"/>
  <c r="O61" i="18"/>
  <c r="L61" i="18"/>
  <c r="I61" i="18"/>
  <c r="F61" i="18"/>
  <c r="R58" i="18"/>
  <c r="O58" i="18"/>
  <c r="L58" i="18"/>
  <c r="I58" i="18"/>
  <c r="F58" i="18"/>
  <c r="R55" i="18"/>
  <c r="O55" i="18"/>
  <c r="L55" i="18"/>
  <c r="I55" i="18"/>
  <c r="F55" i="18"/>
  <c r="R54" i="18"/>
  <c r="O54" i="18"/>
  <c r="L54" i="18"/>
  <c r="I54" i="18"/>
  <c r="F54" i="18"/>
  <c r="F49" i="18"/>
  <c r="J37" i="18"/>
  <c r="I37" i="18"/>
  <c r="H37" i="18"/>
  <c r="G37" i="18"/>
  <c r="F37" i="18"/>
  <c r="E37" i="18"/>
  <c r="D37" i="18"/>
  <c r="J36" i="18"/>
  <c r="I36" i="18"/>
  <c r="H36" i="18"/>
  <c r="G36" i="18"/>
  <c r="F36" i="18"/>
  <c r="E36" i="18"/>
  <c r="D36" i="18"/>
  <c r="J35" i="18"/>
  <c r="I35" i="18"/>
  <c r="H35" i="18"/>
  <c r="G35" i="18"/>
  <c r="F35" i="18"/>
  <c r="E35" i="18"/>
  <c r="D35" i="18"/>
  <c r="G21" i="18"/>
  <c r="F21" i="18"/>
  <c r="E21" i="18"/>
  <c r="D21" i="18"/>
  <c r="L19" i="18"/>
  <c r="K19" i="18" s="1"/>
  <c r="F39" i="18" s="1"/>
  <c r="L18" i="18"/>
  <c r="K18" i="18" s="1"/>
  <c r="E39" i="18" s="1"/>
  <c r="D14" i="18"/>
  <c r="D10" i="18"/>
  <c r="D9" i="18"/>
  <c r="D5" i="18"/>
  <c r="B298" i="17"/>
  <c r="W287" i="17"/>
  <c r="W286" i="17"/>
  <c r="S282" i="17"/>
  <c r="C282" i="17"/>
  <c r="R275" i="17"/>
  <c r="O275" i="17"/>
  <c r="L275" i="17"/>
  <c r="I275" i="17"/>
  <c r="F275" i="17"/>
  <c r="R274" i="17"/>
  <c r="O274" i="17"/>
  <c r="L274" i="17"/>
  <c r="I274" i="17"/>
  <c r="F274" i="17"/>
  <c r="R273" i="17"/>
  <c r="O273" i="17"/>
  <c r="L273" i="17"/>
  <c r="I273" i="17"/>
  <c r="F273" i="17"/>
  <c r="R272" i="17"/>
  <c r="O272" i="17"/>
  <c r="L272" i="17"/>
  <c r="I272" i="17"/>
  <c r="F272" i="17"/>
  <c r="R271" i="17"/>
  <c r="O271" i="17"/>
  <c r="L271" i="17"/>
  <c r="I271" i="17"/>
  <c r="F271" i="17"/>
  <c r="R270" i="17"/>
  <c r="O270" i="17"/>
  <c r="L270" i="17"/>
  <c r="I270" i="17"/>
  <c r="F270" i="17"/>
  <c r="R269" i="17"/>
  <c r="O269" i="17"/>
  <c r="L269" i="17"/>
  <c r="I269" i="17"/>
  <c r="F269" i="17"/>
  <c r="W265" i="17"/>
  <c r="W264" i="17"/>
  <c r="S260" i="17"/>
  <c r="C260" i="17"/>
  <c r="R253" i="17"/>
  <c r="O253" i="17"/>
  <c r="L253" i="17"/>
  <c r="I253" i="17"/>
  <c r="F253" i="17"/>
  <c r="R252" i="17"/>
  <c r="O252" i="17"/>
  <c r="L252" i="17"/>
  <c r="I252" i="17"/>
  <c r="F252" i="17"/>
  <c r="R251" i="17"/>
  <c r="O251" i="17"/>
  <c r="L251" i="17"/>
  <c r="I251" i="17"/>
  <c r="F251" i="17"/>
  <c r="R250" i="17"/>
  <c r="O250" i="17"/>
  <c r="L250" i="17"/>
  <c r="I250" i="17"/>
  <c r="F250" i="17"/>
  <c r="R249" i="17"/>
  <c r="O249" i="17"/>
  <c r="L249" i="17"/>
  <c r="I249" i="17"/>
  <c r="F249" i="17"/>
  <c r="R248" i="17"/>
  <c r="O248" i="17"/>
  <c r="L248" i="17"/>
  <c r="I248" i="17"/>
  <c r="F248" i="17"/>
  <c r="R247" i="17"/>
  <c r="O247" i="17"/>
  <c r="L247" i="17"/>
  <c r="I247" i="17"/>
  <c r="F247" i="17"/>
  <c r="R246" i="17"/>
  <c r="O246" i="17"/>
  <c r="L246" i="17"/>
  <c r="I246" i="17"/>
  <c r="F246" i="17"/>
  <c r="R245" i="17"/>
  <c r="O245" i="17"/>
  <c r="L245" i="17"/>
  <c r="I245" i="17"/>
  <c r="F245" i="17"/>
  <c r="R244" i="17"/>
  <c r="O244" i="17"/>
  <c r="L244" i="17"/>
  <c r="I244" i="17"/>
  <c r="F244" i="17"/>
  <c r="R243" i="17"/>
  <c r="O243" i="17"/>
  <c r="L243" i="17"/>
  <c r="I243" i="17"/>
  <c r="F243" i="17"/>
  <c r="R242" i="17"/>
  <c r="O242" i="17"/>
  <c r="L242" i="17"/>
  <c r="I242" i="17"/>
  <c r="F242" i="17"/>
  <c r="R241" i="17"/>
  <c r="O241" i="17"/>
  <c r="L241" i="17"/>
  <c r="I241" i="17"/>
  <c r="F241" i="17"/>
  <c r="R240" i="17"/>
  <c r="O240" i="17"/>
  <c r="L240" i="17"/>
  <c r="I240" i="17"/>
  <c r="F240" i="17"/>
  <c r="R239" i="17"/>
  <c r="O239" i="17"/>
  <c r="L239" i="17"/>
  <c r="I239" i="17"/>
  <c r="F239" i="17"/>
  <c r="R238" i="17"/>
  <c r="O238" i="17"/>
  <c r="L238" i="17"/>
  <c r="I238" i="17"/>
  <c r="F238" i="17"/>
  <c r="R237" i="17"/>
  <c r="O237" i="17"/>
  <c r="L237" i="17"/>
  <c r="I237" i="17"/>
  <c r="F237" i="17"/>
  <c r="R236" i="17"/>
  <c r="O236" i="17"/>
  <c r="L236" i="17"/>
  <c r="I236" i="17"/>
  <c r="F236" i="17"/>
  <c r="R235" i="17"/>
  <c r="O235" i="17"/>
  <c r="L235" i="17"/>
  <c r="I235" i="17"/>
  <c r="F235" i="17"/>
  <c r="W231" i="17"/>
  <c r="W230" i="17"/>
  <c r="S226" i="17"/>
  <c r="C226" i="17"/>
  <c r="R219" i="17"/>
  <c r="O219" i="17"/>
  <c r="L219" i="17"/>
  <c r="I219" i="17"/>
  <c r="F219" i="17"/>
  <c r="R218" i="17"/>
  <c r="O218" i="17"/>
  <c r="L218" i="17"/>
  <c r="I218" i="17"/>
  <c r="F218" i="17"/>
  <c r="R217" i="17"/>
  <c r="O217" i="17"/>
  <c r="L217" i="17"/>
  <c r="I217" i="17"/>
  <c r="F217" i="17"/>
  <c r="R216" i="17"/>
  <c r="O216" i="17"/>
  <c r="L216" i="17"/>
  <c r="I216" i="17"/>
  <c r="F216" i="17"/>
  <c r="R215" i="17"/>
  <c r="O215" i="17"/>
  <c r="L215" i="17"/>
  <c r="I215" i="17"/>
  <c r="F215" i="17"/>
  <c r="R214" i="17"/>
  <c r="O214" i="17"/>
  <c r="L214" i="17"/>
  <c r="I214" i="17"/>
  <c r="F214" i="17"/>
  <c r="R213" i="17"/>
  <c r="O213" i="17"/>
  <c r="L213" i="17"/>
  <c r="I213" i="17"/>
  <c r="F213" i="17"/>
  <c r="R212" i="17"/>
  <c r="O212" i="17"/>
  <c r="L212" i="17"/>
  <c r="I212" i="17"/>
  <c r="F212" i="17"/>
  <c r="R211" i="17"/>
  <c r="O211" i="17"/>
  <c r="L211" i="17"/>
  <c r="I211" i="17"/>
  <c r="F211" i="17"/>
  <c r="R210" i="17"/>
  <c r="O210" i="17"/>
  <c r="L210" i="17"/>
  <c r="I210" i="17"/>
  <c r="F210" i="17"/>
  <c r="R209" i="17"/>
  <c r="O209" i="17"/>
  <c r="L209" i="17"/>
  <c r="I209" i="17"/>
  <c r="F209" i="17"/>
  <c r="R208" i="17"/>
  <c r="O208" i="17"/>
  <c r="L208" i="17"/>
  <c r="I208" i="17"/>
  <c r="F208" i="17"/>
  <c r="R207" i="17"/>
  <c r="O207" i="17"/>
  <c r="L207" i="17"/>
  <c r="I207" i="17"/>
  <c r="F207" i="17"/>
  <c r="B205" i="17"/>
  <c r="W202" i="17"/>
  <c r="W201" i="17"/>
  <c r="S197" i="17"/>
  <c r="C197" i="17"/>
  <c r="R190" i="17"/>
  <c r="O190" i="17"/>
  <c r="L190" i="17"/>
  <c r="I190" i="17"/>
  <c r="F190" i="17"/>
  <c r="R189" i="17"/>
  <c r="O189" i="17"/>
  <c r="L189" i="17"/>
  <c r="I189" i="17"/>
  <c r="F189" i="17"/>
  <c r="R188" i="17"/>
  <c r="O188" i="17"/>
  <c r="L188" i="17"/>
  <c r="I188" i="17"/>
  <c r="F188" i="17"/>
  <c r="R187" i="17"/>
  <c r="O187" i="17"/>
  <c r="L187" i="17"/>
  <c r="I187" i="17"/>
  <c r="F187" i="17"/>
  <c r="R186" i="17"/>
  <c r="O186" i="17"/>
  <c r="L186" i="17"/>
  <c r="I186" i="17"/>
  <c r="F186" i="17"/>
  <c r="R185" i="17"/>
  <c r="O185" i="17"/>
  <c r="L185" i="17"/>
  <c r="I185" i="17"/>
  <c r="F185" i="17"/>
  <c r="R184" i="17"/>
  <c r="O184" i="17"/>
  <c r="L184" i="17"/>
  <c r="I184" i="17"/>
  <c r="F184" i="17"/>
  <c r="R183" i="17"/>
  <c r="O183" i="17"/>
  <c r="L183" i="17"/>
  <c r="I183" i="17"/>
  <c r="F183" i="17"/>
  <c r="R182" i="17"/>
  <c r="O182" i="17"/>
  <c r="L182" i="17"/>
  <c r="I182" i="17"/>
  <c r="F182" i="17"/>
  <c r="R181" i="17"/>
  <c r="O181" i="17"/>
  <c r="L181" i="17"/>
  <c r="I181" i="17"/>
  <c r="F181" i="17"/>
  <c r="R180" i="17"/>
  <c r="O180" i="17"/>
  <c r="L180" i="17"/>
  <c r="I180" i="17"/>
  <c r="F180" i="17"/>
  <c r="R179" i="17"/>
  <c r="O179" i="17"/>
  <c r="L179" i="17"/>
  <c r="I179" i="17"/>
  <c r="F179" i="17"/>
  <c r="R178" i="17"/>
  <c r="O178" i="17"/>
  <c r="L178" i="17"/>
  <c r="I178" i="17"/>
  <c r="F178" i="17"/>
  <c r="B176" i="17"/>
  <c r="W173" i="17"/>
  <c r="W172" i="17"/>
  <c r="S168" i="17"/>
  <c r="C168" i="17"/>
  <c r="R161" i="17"/>
  <c r="O161" i="17"/>
  <c r="L161" i="17"/>
  <c r="I161" i="17"/>
  <c r="F161" i="17"/>
  <c r="R160" i="17"/>
  <c r="O160" i="17"/>
  <c r="L160" i="17"/>
  <c r="I160" i="17"/>
  <c r="F160" i="17"/>
  <c r="R159" i="17"/>
  <c r="O159" i="17"/>
  <c r="L159" i="17"/>
  <c r="I159" i="17"/>
  <c r="F159" i="17"/>
  <c r="R158" i="17"/>
  <c r="O158" i="17"/>
  <c r="L158" i="17"/>
  <c r="I158" i="17"/>
  <c r="F158" i="17"/>
  <c r="R157" i="17"/>
  <c r="O157" i="17"/>
  <c r="L157" i="17"/>
  <c r="I157" i="17"/>
  <c r="F157" i="17"/>
  <c r="R156" i="17"/>
  <c r="O156" i="17"/>
  <c r="L156" i="17"/>
  <c r="I156" i="17"/>
  <c r="F156" i="17"/>
  <c r="R155" i="17"/>
  <c r="O155" i="17"/>
  <c r="L155" i="17"/>
  <c r="I155" i="17"/>
  <c r="F155" i="17"/>
  <c r="R154" i="17"/>
  <c r="L154" i="17"/>
  <c r="I154" i="17"/>
  <c r="F154" i="17"/>
  <c r="O154" i="17" s="1"/>
  <c r="R153" i="17"/>
  <c r="L153" i="17"/>
  <c r="I153" i="17"/>
  <c r="F153" i="17"/>
  <c r="O153" i="17" s="1"/>
  <c r="R152" i="17"/>
  <c r="L152" i="17"/>
  <c r="I152" i="17"/>
  <c r="F152" i="17"/>
  <c r="O152" i="17" s="1"/>
  <c r="R151" i="17"/>
  <c r="O151" i="17"/>
  <c r="L151" i="17"/>
  <c r="I151" i="17"/>
  <c r="F151" i="17"/>
  <c r="R150" i="17"/>
  <c r="O150" i="17"/>
  <c r="L150" i="17"/>
  <c r="I150" i="17"/>
  <c r="F150" i="17"/>
  <c r="R149" i="17"/>
  <c r="O149" i="17"/>
  <c r="L149" i="17"/>
  <c r="I149" i="17"/>
  <c r="F149" i="17"/>
  <c r="R148" i="17"/>
  <c r="O148" i="17"/>
  <c r="L148" i="17"/>
  <c r="I148" i="17"/>
  <c r="F148" i="17"/>
  <c r="B146" i="17"/>
  <c r="W143" i="17"/>
  <c r="W142" i="17"/>
  <c r="S138" i="17"/>
  <c r="C138" i="17" s="1"/>
  <c r="R131" i="17"/>
  <c r="O131" i="17"/>
  <c r="L131" i="17"/>
  <c r="I131" i="17"/>
  <c r="F131" i="17"/>
  <c r="R130" i="17"/>
  <c r="O130" i="17"/>
  <c r="L130" i="17"/>
  <c r="I130" i="17"/>
  <c r="F130" i="17"/>
  <c r="R129" i="17"/>
  <c r="O129" i="17"/>
  <c r="L129" i="17"/>
  <c r="I129" i="17"/>
  <c r="F129" i="17"/>
  <c r="R128" i="17"/>
  <c r="O128" i="17"/>
  <c r="L128" i="17"/>
  <c r="I128" i="17"/>
  <c r="F128" i="17"/>
  <c r="R127" i="17"/>
  <c r="O127" i="17"/>
  <c r="L127" i="17"/>
  <c r="I127" i="17"/>
  <c r="F127" i="17"/>
  <c r="R126" i="17"/>
  <c r="O126" i="17"/>
  <c r="L126" i="17"/>
  <c r="I126" i="17"/>
  <c r="F126" i="17"/>
  <c r="R125" i="17"/>
  <c r="O125" i="17"/>
  <c r="L125" i="17"/>
  <c r="I125" i="17"/>
  <c r="F125" i="17"/>
  <c r="R124" i="17"/>
  <c r="O124" i="17"/>
  <c r="L124" i="17"/>
  <c r="I124" i="17"/>
  <c r="F124" i="17"/>
  <c r="R123" i="17"/>
  <c r="O123" i="17"/>
  <c r="L123" i="17"/>
  <c r="I123" i="17"/>
  <c r="F123" i="17"/>
  <c r="R122" i="17"/>
  <c r="O122" i="17"/>
  <c r="L122" i="17"/>
  <c r="I122" i="17"/>
  <c r="F122" i="17"/>
  <c r="R121" i="17"/>
  <c r="O121" i="17"/>
  <c r="L121" i="17"/>
  <c r="I121" i="17"/>
  <c r="F121" i="17"/>
  <c r="R120" i="17"/>
  <c r="O120" i="17"/>
  <c r="L120" i="17"/>
  <c r="I120" i="17"/>
  <c r="F120" i="17"/>
  <c r="R119" i="17"/>
  <c r="O119" i="17"/>
  <c r="L119" i="17"/>
  <c r="I119" i="17"/>
  <c r="F119" i="17"/>
  <c r="R118" i="17"/>
  <c r="O118" i="17"/>
  <c r="L118" i="17"/>
  <c r="I118" i="17"/>
  <c r="F118" i="17"/>
  <c r="R117" i="17"/>
  <c r="O117" i="17"/>
  <c r="L117" i="17"/>
  <c r="I117" i="17"/>
  <c r="F117" i="17"/>
  <c r="R116" i="17"/>
  <c r="O116" i="17"/>
  <c r="L116" i="17"/>
  <c r="I116" i="17"/>
  <c r="F116" i="17"/>
  <c r="R115" i="17"/>
  <c r="O115" i="17"/>
  <c r="L115" i="17"/>
  <c r="I115" i="17"/>
  <c r="F115" i="17"/>
  <c r="R114" i="17"/>
  <c r="O114" i="17"/>
  <c r="L114" i="17"/>
  <c r="I114" i="17"/>
  <c r="F114" i="17"/>
  <c r="B112" i="17"/>
  <c r="W109" i="17"/>
  <c r="W108" i="17"/>
  <c r="S104" i="17"/>
  <c r="C104" i="17"/>
  <c r="R97" i="17"/>
  <c r="O97" i="17"/>
  <c r="L97" i="17"/>
  <c r="I97" i="17"/>
  <c r="F97" i="17"/>
  <c r="R96" i="17"/>
  <c r="O96" i="17"/>
  <c r="L96" i="17"/>
  <c r="I96" i="17"/>
  <c r="F96" i="17"/>
  <c r="R95" i="17"/>
  <c r="O95" i="17"/>
  <c r="L95" i="17"/>
  <c r="I95" i="17"/>
  <c r="F95" i="17"/>
  <c r="R94" i="17"/>
  <c r="O94" i="17"/>
  <c r="L94" i="17"/>
  <c r="I94" i="17"/>
  <c r="F94" i="17"/>
  <c r="R93" i="17"/>
  <c r="O93" i="17"/>
  <c r="L93" i="17"/>
  <c r="I93" i="17"/>
  <c r="F93" i="17"/>
  <c r="R92" i="17"/>
  <c r="O92" i="17"/>
  <c r="L92" i="17"/>
  <c r="I92" i="17"/>
  <c r="F92" i="17"/>
  <c r="R91" i="17"/>
  <c r="O91" i="17"/>
  <c r="L91" i="17"/>
  <c r="I91" i="17"/>
  <c r="F91" i="17"/>
  <c r="R90" i="17"/>
  <c r="O90" i="17"/>
  <c r="L90" i="17"/>
  <c r="I90" i="17"/>
  <c r="F90" i="17"/>
  <c r="R89" i="17"/>
  <c r="O89" i="17"/>
  <c r="L89" i="17"/>
  <c r="I89" i="17"/>
  <c r="F89" i="17"/>
  <c r="R88" i="17"/>
  <c r="O88" i="17"/>
  <c r="L88" i="17"/>
  <c r="I88" i="17"/>
  <c r="F88" i="17"/>
  <c r="R87" i="17"/>
  <c r="O87" i="17"/>
  <c r="L87" i="17"/>
  <c r="I87" i="17"/>
  <c r="F87" i="17"/>
  <c r="R86" i="17"/>
  <c r="O86" i="17"/>
  <c r="L86" i="17"/>
  <c r="I86" i="17"/>
  <c r="F86" i="17"/>
  <c r="R85" i="17"/>
  <c r="O85" i="17"/>
  <c r="L85" i="17"/>
  <c r="I85" i="17"/>
  <c r="F85" i="17"/>
  <c r="R84" i="17"/>
  <c r="O84" i="17"/>
  <c r="L84" i="17"/>
  <c r="I84" i="17"/>
  <c r="F84" i="17"/>
  <c r="R83" i="17"/>
  <c r="O83" i="17"/>
  <c r="L83" i="17"/>
  <c r="I83" i="17"/>
  <c r="F83" i="17"/>
  <c r="R82" i="17"/>
  <c r="O82" i="17"/>
  <c r="L82" i="17"/>
  <c r="I82" i="17"/>
  <c r="F82" i="17"/>
  <c r="R81" i="17"/>
  <c r="O81" i="17"/>
  <c r="L81" i="17"/>
  <c r="I81" i="17"/>
  <c r="F81" i="17"/>
  <c r="R80" i="17"/>
  <c r="O80" i="17"/>
  <c r="L80" i="17"/>
  <c r="I80" i="17"/>
  <c r="F80" i="17"/>
  <c r="R79" i="17"/>
  <c r="O79" i="17"/>
  <c r="L79" i="17"/>
  <c r="I79" i="17"/>
  <c r="F79" i="17"/>
  <c r="R78" i="17"/>
  <c r="O78" i="17"/>
  <c r="L78" i="17"/>
  <c r="I78" i="17"/>
  <c r="F78" i="17"/>
  <c r="R77" i="17"/>
  <c r="O77" i="17"/>
  <c r="L77" i="17"/>
  <c r="I77" i="17"/>
  <c r="F77" i="17"/>
  <c r="R76" i="17"/>
  <c r="O76" i="17"/>
  <c r="L76" i="17"/>
  <c r="I76" i="17"/>
  <c r="F76" i="17"/>
  <c r="R75" i="17"/>
  <c r="O75" i="17"/>
  <c r="L75" i="17"/>
  <c r="I75" i="17"/>
  <c r="F75" i="17"/>
  <c r="R74" i="17"/>
  <c r="O74" i="17"/>
  <c r="L74" i="17"/>
  <c r="I74" i="17"/>
  <c r="F74" i="17"/>
  <c r="R73" i="17"/>
  <c r="O73" i="17"/>
  <c r="L73" i="17"/>
  <c r="I73" i="17"/>
  <c r="F73" i="17"/>
  <c r="R72" i="17"/>
  <c r="O72" i="17"/>
  <c r="L72" i="17"/>
  <c r="I72" i="17"/>
  <c r="F72" i="17"/>
  <c r="R71" i="17"/>
  <c r="O71" i="17"/>
  <c r="L71" i="17"/>
  <c r="I71" i="17"/>
  <c r="F71" i="17"/>
  <c r="R70" i="17"/>
  <c r="O70" i="17"/>
  <c r="L70" i="17"/>
  <c r="I70" i="17"/>
  <c r="F70" i="17"/>
  <c r="R69" i="17"/>
  <c r="O69" i="17"/>
  <c r="L69" i="17"/>
  <c r="I69" i="17"/>
  <c r="F69" i="17"/>
  <c r="R67" i="17"/>
  <c r="O67" i="17"/>
  <c r="L67" i="17"/>
  <c r="I67" i="17"/>
  <c r="F67" i="17"/>
  <c r="R66" i="17"/>
  <c r="O66" i="17"/>
  <c r="L66" i="17"/>
  <c r="I66" i="17"/>
  <c r="F66" i="17"/>
  <c r="R65" i="17"/>
  <c r="O65" i="17"/>
  <c r="L65" i="17"/>
  <c r="I65" i="17"/>
  <c r="F65" i="17"/>
  <c r="R64" i="17"/>
  <c r="O64" i="17"/>
  <c r="L64" i="17"/>
  <c r="I64" i="17"/>
  <c r="F64" i="17"/>
  <c r="R61" i="17"/>
  <c r="O61" i="17"/>
  <c r="L61" i="17"/>
  <c r="I61" i="17"/>
  <c r="F61" i="17"/>
  <c r="R58" i="17"/>
  <c r="O58" i="17"/>
  <c r="L58" i="17"/>
  <c r="I58" i="17"/>
  <c r="F58" i="17"/>
  <c r="R55" i="17"/>
  <c r="O55" i="17"/>
  <c r="L55" i="17"/>
  <c r="I55" i="17"/>
  <c r="F55" i="17"/>
  <c r="R54" i="17"/>
  <c r="O54" i="17"/>
  <c r="L54" i="17"/>
  <c r="I54" i="17"/>
  <c r="F54" i="17"/>
  <c r="F49" i="17"/>
  <c r="C68" i="17" s="1"/>
  <c r="J37" i="17"/>
  <c r="I37" i="17"/>
  <c r="H37" i="17"/>
  <c r="G37" i="17"/>
  <c r="F37" i="17"/>
  <c r="E37" i="17"/>
  <c r="D37" i="17"/>
  <c r="J36" i="17"/>
  <c r="I36" i="17"/>
  <c r="H36" i="17"/>
  <c r="G36" i="17"/>
  <c r="F36" i="17"/>
  <c r="E36" i="17"/>
  <c r="D36" i="17"/>
  <c r="J35" i="17"/>
  <c r="I35" i="17"/>
  <c r="H35" i="17"/>
  <c r="G35" i="17"/>
  <c r="F35" i="17"/>
  <c r="E35" i="17"/>
  <c r="D35" i="17"/>
  <c r="E25" i="17"/>
  <c r="G21" i="17"/>
  <c r="F21" i="17"/>
  <c r="E21" i="17"/>
  <c r="D21" i="17"/>
  <c r="D14" i="17"/>
  <c r="D10" i="17"/>
  <c r="D9" i="17"/>
  <c r="D5" i="17"/>
  <c r="B298" i="16"/>
  <c r="W287" i="16"/>
  <c r="W286" i="16"/>
  <c r="S282" i="16"/>
  <c r="C282" i="16"/>
  <c r="R275" i="16"/>
  <c r="O275" i="16"/>
  <c r="L275" i="16"/>
  <c r="I275" i="16"/>
  <c r="F275" i="16"/>
  <c r="R274" i="16"/>
  <c r="O274" i="16"/>
  <c r="L274" i="16"/>
  <c r="I274" i="16"/>
  <c r="F274" i="16"/>
  <c r="R273" i="16"/>
  <c r="O273" i="16"/>
  <c r="L273" i="16"/>
  <c r="I273" i="16"/>
  <c r="F273" i="16"/>
  <c r="R272" i="16"/>
  <c r="O272" i="16"/>
  <c r="L272" i="16"/>
  <c r="I272" i="16"/>
  <c r="F272" i="16"/>
  <c r="R271" i="16"/>
  <c r="O271" i="16"/>
  <c r="L271" i="16"/>
  <c r="I271" i="16"/>
  <c r="F271" i="16"/>
  <c r="R270" i="16"/>
  <c r="O270" i="16"/>
  <c r="L270" i="16"/>
  <c r="I270" i="16"/>
  <c r="F270" i="16"/>
  <c r="R269" i="16"/>
  <c r="O269" i="16"/>
  <c r="L269" i="16"/>
  <c r="I269" i="16"/>
  <c r="F269" i="16"/>
  <c r="W265" i="16"/>
  <c r="W264" i="16"/>
  <c r="S260" i="16"/>
  <c r="C260" i="16"/>
  <c r="R253" i="16"/>
  <c r="O253" i="16"/>
  <c r="L253" i="16"/>
  <c r="I253" i="16"/>
  <c r="F253" i="16"/>
  <c r="R252" i="16"/>
  <c r="O252" i="16"/>
  <c r="L252" i="16"/>
  <c r="I252" i="16"/>
  <c r="F252" i="16"/>
  <c r="R251" i="16"/>
  <c r="O251" i="16"/>
  <c r="L251" i="16"/>
  <c r="I251" i="16"/>
  <c r="F251" i="16"/>
  <c r="R250" i="16"/>
  <c r="O250" i="16"/>
  <c r="L250" i="16"/>
  <c r="I250" i="16"/>
  <c r="F250" i="16"/>
  <c r="R249" i="16"/>
  <c r="O249" i="16"/>
  <c r="L249" i="16"/>
  <c r="I249" i="16"/>
  <c r="F249" i="16"/>
  <c r="R248" i="16"/>
  <c r="O248" i="16"/>
  <c r="L248" i="16"/>
  <c r="I248" i="16"/>
  <c r="F248" i="16"/>
  <c r="R247" i="16"/>
  <c r="O247" i="16"/>
  <c r="L247" i="16"/>
  <c r="I247" i="16"/>
  <c r="F247" i="16"/>
  <c r="R246" i="16"/>
  <c r="O246" i="16"/>
  <c r="L246" i="16"/>
  <c r="I246" i="16"/>
  <c r="F246" i="16"/>
  <c r="R245" i="16"/>
  <c r="O245" i="16"/>
  <c r="L245" i="16"/>
  <c r="I245" i="16"/>
  <c r="F245" i="16"/>
  <c r="R244" i="16"/>
  <c r="O244" i="16"/>
  <c r="L244" i="16"/>
  <c r="I244" i="16"/>
  <c r="F244" i="16"/>
  <c r="R243" i="16"/>
  <c r="O243" i="16"/>
  <c r="L243" i="16"/>
  <c r="I243" i="16"/>
  <c r="F243" i="16"/>
  <c r="R242" i="16"/>
  <c r="O242" i="16"/>
  <c r="L242" i="16"/>
  <c r="I242" i="16"/>
  <c r="F242" i="16"/>
  <c r="R241" i="16"/>
  <c r="O241" i="16"/>
  <c r="L241" i="16"/>
  <c r="I241" i="16"/>
  <c r="F241" i="16"/>
  <c r="R240" i="16"/>
  <c r="O240" i="16"/>
  <c r="L240" i="16"/>
  <c r="I240" i="16"/>
  <c r="F240" i="16"/>
  <c r="R239" i="16"/>
  <c r="O239" i="16"/>
  <c r="L239" i="16"/>
  <c r="I239" i="16"/>
  <c r="F239" i="16"/>
  <c r="R238" i="16"/>
  <c r="O238" i="16"/>
  <c r="L238" i="16"/>
  <c r="I238" i="16"/>
  <c r="F238" i="16"/>
  <c r="R237" i="16"/>
  <c r="O237" i="16"/>
  <c r="L237" i="16"/>
  <c r="I237" i="16"/>
  <c r="F237" i="16"/>
  <c r="R236" i="16"/>
  <c r="O236" i="16"/>
  <c r="L236" i="16"/>
  <c r="I236" i="16"/>
  <c r="F236" i="16"/>
  <c r="R235" i="16"/>
  <c r="O235" i="16"/>
  <c r="L235" i="16"/>
  <c r="I235" i="16"/>
  <c r="F235" i="16"/>
  <c r="W231" i="16"/>
  <c r="W230" i="16"/>
  <c r="S226" i="16"/>
  <c r="C226" i="16"/>
  <c r="R219" i="16"/>
  <c r="O219" i="16"/>
  <c r="L219" i="16"/>
  <c r="I219" i="16"/>
  <c r="F219" i="16"/>
  <c r="R218" i="16"/>
  <c r="O218" i="16"/>
  <c r="L218" i="16"/>
  <c r="I218" i="16"/>
  <c r="F218" i="16"/>
  <c r="R217" i="16"/>
  <c r="O217" i="16"/>
  <c r="L217" i="16"/>
  <c r="I217" i="16"/>
  <c r="F217" i="16"/>
  <c r="R216" i="16"/>
  <c r="O216" i="16"/>
  <c r="L216" i="16"/>
  <c r="I216" i="16"/>
  <c r="F216" i="16"/>
  <c r="R215" i="16"/>
  <c r="O215" i="16"/>
  <c r="L215" i="16"/>
  <c r="I215" i="16"/>
  <c r="F215" i="16"/>
  <c r="R214" i="16"/>
  <c r="O214" i="16"/>
  <c r="L214" i="16"/>
  <c r="I214" i="16"/>
  <c r="F214" i="16"/>
  <c r="R213" i="16"/>
  <c r="O213" i="16"/>
  <c r="L213" i="16"/>
  <c r="I213" i="16"/>
  <c r="F213" i="16"/>
  <c r="R212" i="16"/>
  <c r="O212" i="16"/>
  <c r="L212" i="16"/>
  <c r="I212" i="16"/>
  <c r="F212" i="16"/>
  <c r="R211" i="16"/>
  <c r="O211" i="16"/>
  <c r="L211" i="16"/>
  <c r="I211" i="16"/>
  <c r="F211" i="16"/>
  <c r="R210" i="16"/>
  <c r="O210" i="16"/>
  <c r="L210" i="16"/>
  <c r="I210" i="16"/>
  <c r="F210" i="16"/>
  <c r="R209" i="16"/>
  <c r="O209" i="16"/>
  <c r="L209" i="16"/>
  <c r="I209" i="16"/>
  <c r="F209" i="16"/>
  <c r="R208" i="16"/>
  <c r="O208" i="16"/>
  <c r="L208" i="16"/>
  <c r="I208" i="16"/>
  <c r="F208" i="16"/>
  <c r="R207" i="16"/>
  <c r="O207" i="16"/>
  <c r="L207" i="16"/>
  <c r="I207" i="16"/>
  <c r="F207" i="16"/>
  <c r="B205" i="16"/>
  <c r="W202" i="16"/>
  <c r="W201" i="16"/>
  <c r="S197" i="16"/>
  <c r="C197" i="16"/>
  <c r="R190" i="16"/>
  <c r="O190" i="16"/>
  <c r="L190" i="16"/>
  <c r="I190" i="16"/>
  <c r="F190" i="16"/>
  <c r="R189" i="16"/>
  <c r="O189" i="16"/>
  <c r="L189" i="16"/>
  <c r="I189" i="16"/>
  <c r="F189" i="16"/>
  <c r="R188" i="16"/>
  <c r="O188" i="16"/>
  <c r="L188" i="16"/>
  <c r="I188" i="16"/>
  <c r="F188" i="16"/>
  <c r="R187" i="16"/>
  <c r="O187" i="16"/>
  <c r="L187" i="16"/>
  <c r="I187" i="16"/>
  <c r="F187" i="16"/>
  <c r="R186" i="16"/>
  <c r="O186" i="16"/>
  <c r="L186" i="16"/>
  <c r="I186" i="16"/>
  <c r="F186" i="16"/>
  <c r="R185" i="16"/>
  <c r="O185" i="16"/>
  <c r="L185" i="16"/>
  <c r="I185" i="16"/>
  <c r="F185" i="16"/>
  <c r="R184" i="16"/>
  <c r="O184" i="16"/>
  <c r="L184" i="16"/>
  <c r="I184" i="16"/>
  <c r="F184" i="16"/>
  <c r="R183" i="16"/>
  <c r="O183" i="16"/>
  <c r="L183" i="16"/>
  <c r="I183" i="16"/>
  <c r="F183" i="16"/>
  <c r="R182" i="16"/>
  <c r="O182" i="16"/>
  <c r="L182" i="16"/>
  <c r="I182" i="16"/>
  <c r="F182" i="16"/>
  <c r="R181" i="16"/>
  <c r="O181" i="16"/>
  <c r="L181" i="16"/>
  <c r="I181" i="16"/>
  <c r="F181" i="16"/>
  <c r="R180" i="16"/>
  <c r="O180" i="16"/>
  <c r="L180" i="16"/>
  <c r="I180" i="16"/>
  <c r="F180" i="16"/>
  <c r="R179" i="16"/>
  <c r="O179" i="16"/>
  <c r="L179" i="16"/>
  <c r="I179" i="16"/>
  <c r="F179" i="16"/>
  <c r="R178" i="16"/>
  <c r="O178" i="16"/>
  <c r="L178" i="16"/>
  <c r="I178" i="16"/>
  <c r="F178" i="16"/>
  <c r="B176" i="16"/>
  <c r="W173" i="16"/>
  <c r="W172" i="16"/>
  <c r="S168" i="16"/>
  <c r="C168" i="16"/>
  <c r="R161" i="16"/>
  <c r="O161" i="16"/>
  <c r="L161" i="16"/>
  <c r="I161" i="16"/>
  <c r="F161" i="16"/>
  <c r="R160" i="16"/>
  <c r="O160" i="16"/>
  <c r="L160" i="16"/>
  <c r="I160" i="16"/>
  <c r="F160" i="16"/>
  <c r="R159" i="16"/>
  <c r="O159" i="16"/>
  <c r="L159" i="16"/>
  <c r="I159" i="16"/>
  <c r="F159" i="16"/>
  <c r="R158" i="16"/>
  <c r="O158" i="16"/>
  <c r="L158" i="16"/>
  <c r="I158" i="16"/>
  <c r="F158" i="16"/>
  <c r="R157" i="16"/>
  <c r="O157" i="16"/>
  <c r="L157" i="16"/>
  <c r="I157" i="16"/>
  <c r="F157" i="16"/>
  <c r="R156" i="16"/>
  <c r="O156" i="16"/>
  <c r="L156" i="16"/>
  <c r="I156" i="16"/>
  <c r="F156" i="16"/>
  <c r="R155" i="16"/>
  <c r="O155" i="16"/>
  <c r="L155" i="16"/>
  <c r="I155" i="16"/>
  <c r="F155" i="16"/>
  <c r="R154" i="16"/>
  <c r="L154" i="16"/>
  <c r="I154" i="16"/>
  <c r="F154" i="16"/>
  <c r="O154" i="16" s="1"/>
  <c r="R153" i="16"/>
  <c r="L153" i="16"/>
  <c r="I153" i="16"/>
  <c r="F153" i="16"/>
  <c r="O153" i="16" s="1"/>
  <c r="R152" i="16"/>
  <c r="L152" i="16"/>
  <c r="I152" i="16"/>
  <c r="F152" i="16"/>
  <c r="O152" i="16" s="1"/>
  <c r="R151" i="16"/>
  <c r="O151" i="16"/>
  <c r="L151" i="16"/>
  <c r="I151" i="16"/>
  <c r="F151" i="16"/>
  <c r="R150" i="16"/>
  <c r="O150" i="16"/>
  <c r="L150" i="16"/>
  <c r="I150" i="16"/>
  <c r="F150" i="16"/>
  <c r="R149" i="16"/>
  <c r="O149" i="16"/>
  <c r="L149" i="16"/>
  <c r="I149" i="16"/>
  <c r="F149" i="16"/>
  <c r="R148" i="16"/>
  <c r="O148" i="16"/>
  <c r="L148" i="16"/>
  <c r="I148" i="16"/>
  <c r="F148" i="16"/>
  <c r="B146" i="16"/>
  <c r="W143" i="16"/>
  <c r="W142" i="16"/>
  <c r="S138" i="16"/>
  <c r="C138" i="16" s="1"/>
  <c r="R131" i="16"/>
  <c r="O131" i="16"/>
  <c r="L131" i="16"/>
  <c r="I131" i="16"/>
  <c r="F131" i="16"/>
  <c r="R130" i="16"/>
  <c r="O130" i="16"/>
  <c r="L130" i="16"/>
  <c r="I130" i="16"/>
  <c r="F130" i="16"/>
  <c r="R129" i="16"/>
  <c r="O129" i="16"/>
  <c r="L129" i="16"/>
  <c r="I129" i="16"/>
  <c r="F129" i="16"/>
  <c r="R128" i="16"/>
  <c r="O128" i="16"/>
  <c r="L128" i="16"/>
  <c r="I128" i="16"/>
  <c r="F128" i="16"/>
  <c r="R127" i="16"/>
  <c r="O127" i="16"/>
  <c r="L127" i="16"/>
  <c r="I127" i="16"/>
  <c r="F127" i="16"/>
  <c r="R126" i="16"/>
  <c r="O126" i="16"/>
  <c r="L126" i="16"/>
  <c r="I126" i="16"/>
  <c r="F126" i="16"/>
  <c r="R125" i="16"/>
  <c r="O125" i="16"/>
  <c r="L125" i="16"/>
  <c r="I125" i="16"/>
  <c r="F125" i="16"/>
  <c r="R124" i="16"/>
  <c r="O124" i="16"/>
  <c r="L124" i="16"/>
  <c r="I124" i="16"/>
  <c r="F124" i="16"/>
  <c r="R123" i="16"/>
  <c r="O123" i="16"/>
  <c r="L123" i="16"/>
  <c r="I123" i="16"/>
  <c r="F123" i="16"/>
  <c r="R122" i="16"/>
  <c r="O122" i="16"/>
  <c r="L122" i="16"/>
  <c r="I122" i="16"/>
  <c r="F122" i="16"/>
  <c r="R121" i="16"/>
  <c r="O121" i="16"/>
  <c r="L121" i="16"/>
  <c r="I121" i="16"/>
  <c r="F121" i="16"/>
  <c r="R120" i="16"/>
  <c r="O120" i="16"/>
  <c r="L120" i="16"/>
  <c r="I120" i="16"/>
  <c r="F120" i="16"/>
  <c r="R119" i="16"/>
  <c r="O119" i="16"/>
  <c r="L119" i="16"/>
  <c r="I119" i="16"/>
  <c r="F119" i="16"/>
  <c r="R118" i="16"/>
  <c r="O118" i="16"/>
  <c r="L118" i="16"/>
  <c r="I118" i="16"/>
  <c r="F118" i="16"/>
  <c r="R117" i="16"/>
  <c r="O117" i="16"/>
  <c r="L117" i="16"/>
  <c r="I117" i="16"/>
  <c r="F117" i="16"/>
  <c r="R116" i="16"/>
  <c r="O116" i="16"/>
  <c r="L116" i="16"/>
  <c r="I116" i="16"/>
  <c r="F116" i="16"/>
  <c r="R115" i="16"/>
  <c r="O115" i="16"/>
  <c r="L115" i="16"/>
  <c r="I115" i="16"/>
  <c r="F115" i="16"/>
  <c r="R114" i="16"/>
  <c r="O114" i="16"/>
  <c r="L114" i="16"/>
  <c r="I114" i="16"/>
  <c r="F114" i="16"/>
  <c r="B112" i="16"/>
  <c r="W109" i="16"/>
  <c r="W108" i="16"/>
  <c r="S104" i="16"/>
  <c r="C104" i="16"/>
  <c r="R97" i="16"/>
  <c r="O97" i="16"/>
  <c r="L97" i="16"/>
  <c r="I97" i="16"/>
  <c r="F97" i="16"/>
  <c r="R96" i="16"/>
  <c r="O96" i="16"/>
  <c r="L96" i="16"/>
  <c r="I96" i="16"/>
  <c r="F96" i="16"/>
  <c r="R95" i="16"/>
  <c r="O95" i="16"/>
  <c r="L95" i="16"/>
  <c r="I95" i="16"/>
  <c r="F95" i="16"/>
  <c r="R94" i="16"/>
  <c r="O94" i="16"/>
  <c r="L94" i="16"/>
  <c r="I94" i="16"/>
  <c r="F94" i="16"/>
  <c r="R93" i="16"/>
  <c r="O93" i="16"/>
  <c r="L93" i="16"/>
  <c r="I93" i="16"/>
  <c r="F93" i="16"/>
  <c r="R92" i="16"/>
  <c r="O92" i="16"/>
  <c r="L92" i="16"/>
  <c r="I92" i="16"/>
  <c r="F92" i="16"/>
  <c r="R91" i="16"/>
  <c r="O91" i="16"/>
  <c r="L91" i="16"/>
  <c r="I91" i="16"/>
  <c r="F91" i="16"/>
  <c r="R90" i="16"/>
  <c r="O90" i="16"/>
  <c r="L90" i="16"/>
  <c r="I90" i="16"/>
  <c r="F90" i="16"/>
  <c r="R89" i="16"/>
  <c r="O89" i="16"/>
  <c r="L89" i="16"/>
  <c r="I89" i="16"/>
  <c r="F89" i="16"/>
  <c r="R88" i="16"/>
  <c r="O88" i="16"/>
  <c r="L88" i="16"/>
  <c r="I88" i="16"/>
  <c r="F88" i="16"/>
  <c r="R87" i="16"/>
  <c r="O87" i="16"/>
  <c r="L87" i="16"/>
  <c r="I87" i="16"/>
  <c r="F87" i="16"/>
  <c r="R86" i="16"/>
  <c r="O86" i="16"/>
  <c r="L86" i="16"/>
  <c r="I86" i="16"/>
  <c r="F86" i="16"/>
  <c r="R85" i="16"/>
  <c r="O85" i="16"/>
  <c r="L85" i="16"/>
  <c r="I85" i="16"/>
  <c r="F85" i="16"/>
  <c r="R84" i="16"/>
  <c r="O84" i="16"/>
  <c r="L84" i="16"/>
  <c r="I84" i="16"/>
  <c r="F84" i="16"/>
  <c r="R83" i="16"/>
  <c r="O83" i="16"/>
  <c r="L83" i="16"/>
  <c r="I83" i="16"/>
  <c r="F83" i="16"/>
  <c r="R82" i="16"/>
  <c r="O82" i="16"/>
  <c r="L82" i="16"/>
  <c r="I82" i="16"/>
  <c r="F82" i="16"/>
  <c r="R81" i="16"/>
  <c r="O81" i="16"/>
  <c r="L81" i="16"/>
  <c r="I81" i="16"/>
  <c r="F81" i="16"/>
  <c r="R80" i="16"/>
  <c r="O80" i="16"/>
  <c r="L80" i="16"/>
  <c r="I80" i="16"/>
  <c r="F80" i="16"/>
  <c r="R79" i="16"/>
  <c r="O79" i="16"/>
  <c r="L79" i="16"/>
  <c r="I79" i="16"/>
  <c r="F79" i="16"/>
  <c r="R78" i="16"/>
  <c r="O78" i="16"/>
  <c r="L78" i="16"/>
  <c r="I78" i="16"/>
  <c r="F78" i="16"/>
  <c r="R77" i="16"/>
  <c r="O77" i="16"/>
  <c r="L77" i="16"/>
  <c r="I77" i="16"/>
  <c r="F77" i="16"/>
  <c r="R76" i="16"/>
  <c r="O76" i="16"/>
  <c r="L76" i="16"/>
  <c r="I76" i="16"/>
  <c r="F76" i="16"/>
  <c r="R75" i="16"/>
  <c r="O75" i="16"/>
  <c r="L75" i="16"/>
  <c r="I75" i="16"/>
  <c r="F75" i="16"/>
  <c r="R74" i="16"/>
  <c r="O74" i="16"/>
  <c r="L74" i="16"/>
  <c r="I74" i="16"/>
  <c r="F74" i="16"/>
  <c r="R73" i="16"/>
  <c r="O73" i="16"/>
  <c r="L73" i="16"/>
  <c r="I73" i="16"/>
  <c r="F73" i="16"/>
  <c r="R72" i="16"/>
  <c r="O72" i="16"/>
  <c r="L72" i="16"/>
  <c r="I72" i="16"/>
  <c r="F72" i="16"/>
  <c r="R71" i="16"/>
  <c r="O71" i="16"/>
  <c r="L71" i="16"/>
  <c r="I71" i="16"/>
  <c r="F71" i="16"/>
  <c r="R70" i="16"/>
  <c r="O70" i="16"/>
  <c r="L70" i="16"/>
  <c r="I70" i="16"/>
  <c r="F70" i="16"/>
  <c r="R69" i="16"/>
  <c r="O69" i="16"/>
  <c r="L69" i="16"/>
  <c r="I69" i="16"/>
  <c r="F69" i="16"/>
  <c r="R67" i="16"/>
  <c r="O67" i="16"/>
  <c r="L67" i="16"/>
  <c r="I67" i="16"/>
  <c r="F67" i="16"/>
  <c r="R66" i="16"/>
  <c r="O66" i="16"/>
  <c r="L66" i="16"/>
  <c r="I66" i="16"/>
  <c r="F66" i="16"/>
  <c r="R65" i="16"/>
  <c r="O65" i="16"/>
  <c r="L65" i="16"/>
  <c r="I65" i="16"/>
  <c r="F65" i="16"/>
  <c r="R64" i="16"/>
  <c r="O64" i="16"/>
  <c r="L64" i="16"/>
  <c r="I64" i="16"/>
  <c r="F64" i="16"/>
  <c r="R61" i="16"/>
  <c r="O61" i="16"/>
  <c r="L61" i="16"/>
  <c r="I61" i="16"/>
  <c r="F61" i="16"/>
  <c r="R58" i="16"/>
  <c r="O58" i="16"/>
  <c r="L58" i="16"/>
  <c r="I58" i="16"/>
  <c r="F58" i="16"/>
  <c r="R55" i="16"/>
  <c r="O55" i="16"/>
  <c r="L55" i="16"/>
  <c r="I55" i="16"/>
  <c r="F55" i="16"/>
  <c r="R54" i="16"/>
  <c r="O54" i="16"/>
  <c r="L54" i="16"/>
  <c r="I54" i="16"/>
  <c r="F54" i="16"/>
  <c r="F49" i="16"/>
  <c r="C68" i="16" s="1"/>
  <c r="J37" i="16"/>
  <c r="I37" i="16"/>
  <c r="H37" i="16"/>
  <c r="G37" i="16"/>
  <c r="F37" i="16"/>
  <c r="E37" i="16"/>
  <c r="D37" i="16"/>
  <c r="J36" i="16"/>
  <c r="I36" i="16"/>
  <c r="H36" i="16"/>
  <c r="G36" i="16"/>
  <c r="F36" i="16"/>
  <c r="E36" i="16"/>
  <c r="D36" i="16"/>
  <c r="J35" i="16"/>
  <c r="I35" i="16"/>
  <c r="H35" i="16"/>
  <c r="G35" i="16"/>
  <c r="F35" i="16"/>
  <c r="E35" i="16"/>
  <c r="D35" i="16"/>
  <c r="G21" i="16"/>
  <c r="G22" i="16" s="1"/>
  <c r="F21" i="16"/>
  <c r="L18" i="16" s="1"/>
  <c r="K18" i="16" s="1"/>
  <c r="E39" i="16" s="1"/>
  <c r="E21" i="16"/>
  <c r="D21" i="16"/>
  <c r="D14" i="16"/>
  <c r="D10" i="16"/>
  <c r="D9" i="16"/>
  <c r="D5" i="16"/>
  <c r="B205" i="15"/>
  <c r="B176" i="15"/>
  <c r="B146" i="15"/>
  <c r="G16" i="15" s="1"/>
  <c r="B112" i="15"/>
  <c r="F16" i="15" s="1"/>
  <c r="D10" i="15"/>
  <c r="D9" i="15"/>
  <c r="D5" i="15"/>
  <c r="F34" i="17" l="1"/>
  <c r="G25" i="17"/>
  <c r="F30" i="17"/>
  <c r="G16" i="17"/>
  <c r="G34" i="17"/>
  <c r="G30" i="17"/>
  <c r="H25" i="17"/>
  <c r="H34" i="18"/>
  <c r="H30" i="18"/>
  <c r="H25" i="18"/>
  <c r="E30" i="16"/>
  <c r="F16" i="16"/>
  <c r="E34" i="16"/>
  <c r="E25" i="16"/>
  <c r="H34" i="16"/>
  <c r="H30" i="16"/>
  <c r="H25" i="16"/>
  <c r="E34" i="17"/>
  <c r="F16" i="17"/>
  <c r="E30" i="17"/>
  <c r="F25" i="17"/>
  <c r="H34" i="17"/>
  <c r="H30" i="17"/>
  <c r="I25" i="17"/>
  <c r="G16" i="18"/>
  <c r="F30" i="18"/>
  <c r="F34" i="18"/>
  <c r="F25" i="18"/>
  <c r="G34" i="18"/>
  <c r="G30" i="18"/>
  <c r="G25" i="18"/>
  <c r="E30" i="18"/>
  <c r="E25" i="18"/>
  <c r="F16" i="18"/>
  <c r="E34" i="18"/>
  <c r="G16" i="16"/>
  <c r="F34" i="16"/>
  <c r="F30" i="16"/>
  <c r="F25" i="16"/>
  <c r="G34" i="16"/>
  <c r="G30" i="16"/>
  <c r="G25" i="16"/>
  <c r="E23" i="17"/>
  <c r="E38" i="18"/>
  <c r="I38" i="18"/>
  <c r="C105" i="18"/>
  <c r="F38" i="18"/>
  <c r="J38" i="18"/>
  <c r="W110" i="18"/>
  <c r="G133" i="17"/>
  <c r="D38" i="17"/>
  <c r="H38" i="17"/>
  <c r="L19" i="16"/>
  <c r="K19" i="16" s="1"/>
  <c r="F39" i="16" s="1"/>
  <c r="W110" i="16"/>
  <c r="G74" i="4"/>
  <c r="G75" i="4" s="1"/>
  <c r="G257" i="4"/>
  <c r="G196" i="4"/>
  <c r="G197" i="4" s="1"/>
  <c r="G198" i="4" s="1"/>
  <c r="G199" i="4" s="1"/>
  <c r="G200" i="4" s="1"/>
  <c r="G135" i="4"/>
  <c r="G136" i="4" s="1"/>
  <c r="G137" i="4" s="1"/>
  <c r="G138" i="4" s="1"/>
  <c r="G139" i="4" s="1"/>
  <c r="J135" i="4"/>
  <c r="J136" i="4" s="1"/>
  <c r="J137" i="4" s="1"/>
  <c r="J138" i="4" s="1"/>
  <c r="J139" i="4" s="1"/>
  <c r="J74" i="4"/>
  <c r="J75" i="4" s="1"/>
  <c r="J76" i="4" s="1"/>
  <c r="J77" i="4" s="1"/>
  <c r="J78" i="4" s="1"/>
  <c r="J196" i="4"/>
  <c r="J197" i="4" s="1"/>
  <c r="J198" i="4" s="1"/>
  <c r="J199" i="4" s="1"/>
  <c r="J200" i="4" s="1"/>
  <c r="D74" i="4"/>
  <c r="D75" i="4" s="1"/>
  <c r="D196" i="4"/>
  <c r="J257" i="4"/>
  <c r="D135" i="4"/>
  <c r="D257" i="4"/>
  <c r="D258" i="4" s="1"/>
  <c r="G258" i="4"/>
  <c r="J258" i="4"/>
  <c r="J259" i="4" s="1"/>
  <c r="J260" i="4" s="1"/>
  <c r="L17" i="18"/>
  <c r="L20" i="18" s="1"/>
  <c r="E22" i="18"/>
  <c r="E23" i="18" s="1"/>
  <c r="W174" i="18"/>
  <c r="G193" i="18"/>
  <c r="D192" i="18"/>
  <c r="W203" i="18"/>
  <c r="G222" i="18"/>
  <c r="D221" i="18"/>
  <c r="W232" i="18"/>
  <c r="J255" i="18"/>
  <c r="W288" i="18"/>
  <c r="M255" i="18"/>
  <c r="P256" i="18"/>
  <c r="C261" i="18"/>
  <c r="W266" i="18"/>
  <c r="M277" i="18"/>
  <c r="K37" i="18"/>
  <c r="G38" i="18"/>
  <c r="K36" i="18"/>
  <c r="S105" i="18"/>
  <c r="G134" i="18"/>
  <c r="G135" i="18" s="1"/>
  <c r="M133" i="18"/>
  <c r="J164" i="18"/>
  <c r="G163" i="18"/>
  <c r="G192" i="18"/>
  <c r="G221" i="18"/>
  <c r="K35" i="18"/>
  <c r="H38" i="18"/>
  <c r="D164" i="18"/>
  <c r="P164" i="18"/>
  <c r="G164" i="18"/>
  <c r="S169" i="18"/>
  <c r="P192" i="18"/>
  <c r="P221" i="18"/>
  <c r="S227" i="18"/>
  <c r="D255" i="18"/>
  <c r="G256" i="18"/>
  <c r="P255" i="18"/>
  <c r="C283" i="18"/>
  <c r="S139" i="18"/>
  <c r="C139" i="18" s="1"/>
  <c r="W144" i="18"/>
  <c r="D193" i="18"/>
  <c r="P193" i="18"/>
  <c r="D222" i="18"/>
  <c r="P222" i="18"/>
  <c r="G255" i="18"/>
  <c r="J278" i="18"/>
  <c r="D278" i="18"/>
  <c r="P278" i="18"/>
  <c r="S283" i="18"/>
  <c r="C169" i="17"/>
  <c r="D277" i="17"/>
  <c r="P277" i="17"/>
  <c r="W174" i="17"/>
  <c r="C227" i="17"/>
  <c r="W232" i="17"/>
  <c r="L18" i="17"/>
  <c r="K18" i="17" s="1"/>
  <c r="E39" i="17" s="1"/>
  <c r="G38" i="17"/>
  <c r="B59" i="17"/>
  <c r="W203" i="17"/>
  <c r="G221" i="17"/>
  <c r="D221" i="17"/>
  <c r="M278" i="17"/>
  <c r="B56" i="17"/>
  <c r="C60" i="17"/>
  <c r="O60" i="17" s="1"/>
  <c r="C62" i="17"/>
  <c r="L62" i="17" s="1"/>
  <c r="C57" i="17"/>
  <c r="R57" i="17" s="1"/>
  <c r="G192" i="17"/>
  <c r="D192" i="17"/>
  <c r="C198" i="17"/>
  <c r="W288" i="17"/>
  <c r="E38" i="17"/>
  <c r="I38" i="17"/>
  <c r="K37" i="17"/>
  <c r="B57" i="17"/>
  <c r="C59" i="17"/>
  <c r="R59" i="17" s="1"/>
  <c r="B68" i="17"/>
  <c r="W110" i="17"/>
  <c r="G164" i="17"/>
  <c r="D163" i="17"/>
  <c r="P163" i="17"/>
  <c r="P192" i="17"/>
  <c r="G193" i="17"/>
  <c r="P221" i="17"/>
  <c r="G222" i="17"/>
  <c r="W266" i="17"/>
  <c r="G277" i="17"/>
  <c r="C283" i="17"/>
  <c r="F38" i="17"/>
  <c r="J38" i="17"/>
  <c r="K36" i="17"/>
  <c r="C105" i="17"/>
  <c r="M192" i="17"/>
  <c r="S227" i="17"/>
  <c r="J278" i="17"/>
  <c r="S283" i="17"/>
  <c r="D134" i="17"/>
  <c r="P134" i="17"/>
  <c r="M133" i="17"/>
  <c r="J133" i="17"/>
  <c r="W144" i="17"/>
  <c r="D193" i="17"/>
  <c r="P193" i="17"/>
  <c r="D222" i="17"/>
  <c r="P222" i="17"/>
  <c r="M221" i="17"/>
  <c r="M256" i="17"/>
  <c r="D256" i="17"/>
  <c r="P256" i="17"/>
  <c r="L17" i="16"/>
  <c r="K17" i="16" s="1"/>
  <c r="G255" i="16"/>
  <c r="G38" i="16"/>
  <c r="D134" i="16"/>
  <c r="W203" i="16"/>
  <c r="D38" i="16"/>
  <c r="H38" i="16"/>
  <c r="K37" i="16"/>
  <c r="G133" i="16"/>
  <c r="P134" i="16"/>
  <c r="M134" i="16"/>
  <c r="G192" i="16"/>
  <c r="D192" i="16"/>
  <c r="M255" i="16"/>
  <c r="E38" i="16"/>
  <c r="I38" i="16"/>
  <c r="K36" i="16"/>
  <c r="C59" i="16"/>
  <c r="I59" i="16" s="1"/>
  <c r="B63" i="16"/>
  <c r="C105" i="16"/>
  <c r="M133" i="16"/>
  <c r="P192" i="16"/>
  <c r="G221" i="16"/>
  <c r="D221" i="16"/>
  <c r="W232" i="16"/>
  <c r="D278" i="16"/>
  <c r="P278" i="16"/>
  <c r="M277" i="16"/>
  <c r="C283" i="16"/>
  <c r="F38" i="16"/>
  <c r="J38" i="16"/>
  <c r="B56" i="16"/>
  <c r="B68" i="16"/>
  <c r="D193" i="16"/>
  <c r="P193" i="16"/>
  <c r="P221" i="16"/>
  <c r="G256" i="16"/>
  <c r="W266" i="16"/>
  <c r="M278" i="16"/>
  <c r="S283" i="16"/>
  <c r="G23" i="16"/>
  <c r="C57" i="16"/>
  <c r="I57" i="16" s="1"/>
  <c r="D133" i="16"/>
  <c r="P133" i="16"/>
  <c r="S139" i="16"/>
  <c r="C139" i="16" s="1"/>
  <c r="W144" i="16"/>
  <c r="W174" i="16"/>
  <c r="D222" i="16"/>
  <c r="P222" i="16"/>
  <c r="D255" i="16"/>
  <c r="P255" i="16"/>
  <c r="P256" i="16"/>
  <c r="C261" i="16"/>
  <c r="B68" i="18"/>
  <c r="C59" i="18"/>
  <c r="C57" i="18"/>
  <c r="B56" i="18"/>
  <c r="C62" i="18"/>
  <c r="C60" i="18"/>
  <c r="B59" i="18"/>
  <c r="B57" i="18"/>
  <c r="C63" i="18"/>
  <c r="B62" i="18"/>
  <c r="B60" i="18"/>
  <c r="J133" i="18"/>
  <c r="J134" i="18"/>
  <c r="D134" i="18"/>
  <c r="D133" i="18"/>
  <c r="P133" i="18"/>
  <c r="P134" i="18"/>
  <c r="D22" i="18"/>
  <c r="D23" i="18" s="1"/>
  <c r="D38" i="18"/>
  <c r="B63" i="18"/>
  <c r="M134" i="18"/>
  <c r="C56" i="18"/>
  <c r="C68" i="18"/>
  <c r="G133" i="18"/>
  <c r="S198" i="18"/>
  <c r="D163" i="18"/>
  <c r="F22" i="18"/>
  <c r="F23" i="18" s="1"/>
  <c r="J163" i="18"/>
  <c r="J192" i="18"/>
  <c r="J193" i="18"/>
  <c r="J221" i="18"/>
  <c r="J222" i="18"/>
  <c r="M256" i="18"/>
  <c r="D256" i="18"/>
  <c r="D277" i="18"/>
  <c r="P277" i="18"/>
  <c r="J277" i="18"/>
  <c r="M278" i="18"/>
  <c r="G22" i="18"/>
  <c r="G23" i="18" s="1"/>
  <c r="M163" i="18"/>
  <c r="M164" i="18"/>
  <c r="P163" i="18"/>
  <c r="C169" i="18"/>
  <c r="M192" i="18"/>
  <c r="M193" i="18"/>
  <c r="C198" i="18"/>
  <c r="M221" i="18"/>
  <c r="M222" i="18"/>
  <c r="C227" i="18"/>
  <c r="S261" i="18"/>
  <c r="G277" i="18"/>
  <c r="J256" i="18"/>
  <c r="G278" i="18"/>
  <c r="O68" i="17"/>
  <c r="L68" i="17"/>
  <c r="I68" i="17"/>
  <c r="R68" i="17"/>
  <c r="F68" i="17"/>
  <c r="L17" i="17"/>
  <c r="L19" i="17"/>
  <c r="K19" i="17" s="1"/>
  <c r="F39" i="17" s="1"/>
  <c r="E22" i="17"/>
  <c r="I57" i="17"/>
  <c r="B60" i="17"/>
  <c r="L60" i="17"/>
  <c r="B62" i="17"/>
  <c r="C63" i="17"/>
  <c r="D133" i="17"/>
  <c r="P133" i="17"/>
  <c r="G134" i="17"/>
  <c r="G163" i="17"/>
  <c r="J192" i="17"/>
  <c r="J193" i="17"/>
  <c r="S198" i="17"/>
  <c r="J221" i="17"/>
  <c r="J222" i="17"/>
  <c r="J255" i="17"/>
  <c r="S261" i="17"/>
  <c r="M277" i="17"/>
  <c r="J277" i="17"/>
  <c r="F22" i="17"/>
  <c r="F23" i="17" s="1"/>
  <c r="L57" i="17"/>
  <c r="S105" i="17"/>
  <c r="J134" i="17"/>
  <c r="S139" i="17"/>
  <c r="C139" i="17" s="1"/>
  <c r="J163" i="17"/>
  <c r="M257" i="17"/>
  <c r="G22" i="17"/>
  <c r="G23" i="17" s="1"/>
  <c r="K35" i="17"/>
  <c r="O57" i="17"/>
  <c r="O59" i="17"/>
  <c r="M134" i="17"/>
  <c r="M163" i="17"/>
  <c r="M164" i="17"/>
  <c r="D194" i="17"/>
  <c r="D255" i="17"/>
  <c r="P255" i="17"/>
  <c r="M255" i="17"/>
  <c r="D22" i="17"/>
  <c r="D23" i="17" s="1"/>
  <c r="C56" i="17"/>
  <c r="F57" i="17"/>
  <c r="F59" i="17"/>
  <c r="B63" i="17"/>
  <c r="D164" i="17"/>
  <c r="P164" i="17"/>
  <c r="S169" i="17"/>
  <c r="G255" i="17"/>
  <c r="J164" i="17"/>
  <c r="G256" i="17"/>
  <c r="C261" i="17"/>
  <c r="D278" i="17"/>
  <c r="P278" i="17"/>
  <c r="M193" i="17"/>
  <c r="M222" i="17"/>
  <c r="J256" i="17"/>
  <c r="G278" i="17"/>
  <c r="E22" i="16"/>
  <c r="E23" i="16" s="1"/>
  <c r="S198" i="16"/>
  <c r="C198" i="16"/>
  <c r="K35" i="16"/>
  <c r="I68" i="16"/>
  <c r="R68" i="16"/>
  <c r="F68" i="16"/>
  <c r="P135" i="16"/>
  <c r="F22" i="16"/>
  <c r="F23" i="16" s="1"/>
  <c r="L57" i="16"/>
  <c r="L68" i="16"/>
  <c r="S105" i="16"/>
  <c r="J133" i="16"/>
  <c r="J134" i="16"/>
  <c r="J164" i="16"/>
  <c r="G163" i="16"/>
  <c r="S169" i="16"/>
  <c r="C169" i="16"/>
  <c r="S227" i="16"/>
  <c r="C227" i="16"/>
  <c r="J278" i="16"/>
  <c r="J277" i="16"/>
  <c r="D22" i="16"/>
  <c r="D23" i="16" s="1"/>
  <c r="C62" i="16"/>
  <c r="C60" i="16"/>
  <c r="B59" i="16"/>
  <c r="C63" i="16"/>
  <c r="B62" i="16"/>
  <c r="B60" i="16"/>
  <c r="C56" i="16"/>
  <c r="B57" i="16"/>
  <c r="F59" i="16"/>
  <c r="O68" i="16"/>
  <c r="D164" i="16"/>
  <c r="D163" i="16"/>
  <c r="P164" i="16"/>
  <c r="P163" i="16"/>
  <c r="G134" i="16"/>
  <c r="G164" i="16"/>
  <c r="G193" i="16"/>
  <c r="G222" i="16"/>
  <c r="J255" i="16"/>
  <c r="W288" i="16"/>
  <c r="J163" i="16"/>
  <c r="J192" i="16"/>
  <c r="J193" i="16"/>
  <c r="J221" i="16"/>
  <c r="J222" i="16"/>
  <c r="M256" i="16"/>
  <c r="D256" i="16"/>
  <c r="S261" i="16"/>
  <c r="D277" i="16"/>
  <c r="P277" i="16"/>
  <c r="M163" i="16"/>
  <c r="M164" i="16"/>
  <c r="M192" i="16"/>
  <c r="M193" i="16"/>
  <c r="M221" i="16"/>
  <c r="M222" i="16"/>
  <c r="G277" i="16"/>
  <c r="J256" i="16"/>
  <c r="G278" i="16"/>
  <c r="F57" i="16" l="1"/>
  <c r="L59" i="16"/>
  <c r="G141" i="18"/>
  <c r="D279" i="18"/>
  <c r="D285" i="18"/>
  <c r="D135" i="17"/>
  <c r="D141" i="17"/>
  <c r="D200" i="17"/>
  <c r="D223" i="17"/>
  <c r="D229" i="17" s="1"/>
  <c r="M263" i="17"/>
  <c r="P141" i="16"/>
  <c r="P257" i="16"/>
  <c r="P263" i="16" s="1"/>
  <c r="M279" i="16"/>
  <c r="M285" i="16" s="1"/>
  <c r="K20" i="16"/>
  <c r="D39" i="16"/>
  <c r="K39" i="16" s="1"/>
  <c r="C303" i="16" s="1"/>
  <c r="S255" i="16"/>
  <c r="P279" i="18"/>
  <c r="P280" i="18" s="1"/>
  <c r="P281" i="18" s="1"/>
  <c r="P284" i="18" s="1"/>
  <c r="P223" i="18"/>
  <c r="P224" i="18" s="1"/>
  <c r="P225" i="18" s="1"/>
  <c r="P228" i="18" s="1"/>
  <c r="P165" i="18"/>
  <c r="P171" i="18" s="1"/>
  <c r="G194" i="18"/>
  <c r="G200" i="18" s="1"/>
  <c r="D280" i="18"/>
  <c r="D223" i="18"/>
  <c r="D224" i="18" s="1"/>
  <c r="D165" i="18"/>
  <c r="D171" i="18" s="1"/>
  <c r="G136" i="18"/>
  <c r="G137" i="18" s="1"/>
  <c r="G140" i="18" s="1"/>
  <c r="G223" i="18"/>
  <c r="G229" i="18" s="1"/>
  <c r="J279" i="18"/>
  <c r="J285" i="18" s="1"/>
  <c r="P194" i="18"/>
  <c r="P195" i="18" s="1"/>
  <c r="P196" i="18" s="1"/>
  <c r="P199" i="18" s="1"/>
  <c r="G257" i="18"/>
  <c r="G263" i="18" s="1"/>
  <c r="P257" i="18"/>
  <c r="P258" i="18" s="1"/>
  <c r="P259" i="18" s="1"/>
  <c r="P262" i="18" s="1"/>
  <c r="D194" i="18"/>
  <c r="D200" i="18" s="1"/>
  <c r="G165" i="18"/>
  <c r="G171" i="18" s="1"/>
  <c r="J165" i="18"/>
  <c r="J171" i="18" s="1"/>
  <c r="M258" i="17"/>
  <c r="M259" i="17" s="1"/>
  <c r="M262" i="17" s="1"/>
  <c r="D224" i="17"/>
  <c r="D195" i="17"/>
  <c r="J279" i="17"/>
  <c r="J280" i="17" s="1"/>
  <c r="J281" i="17" s="1"/>
  <c r="J284" i="17" s="1"/>
  <c r="G223" i="17"/>
  <c r="G229" i="17" s="1"/>
  <c r="P257" i="17"/>
  <c r="P258" i="17" s="1"/>
  <c r="P259" i="17" s="1"/>
  <c r="P262" i="17" s="1"/>
  <c r="D136" i="17"/>
  <c r="D257" i="17"/>
  <c r="D263" i="17" s="1"/>
  <c r="P223" i="17"/>
  <c r="P224" i="17" s="1"/>
  <c r="P225" i="17" s="1"/>
  <c r="P228" i="17" s="1"/>
  <c r="P194" i="17"/>
  <c r="P195" i="17" s="1"/>
  <c r="P196" i="17" s="1"/>
  <c r="P199" i="17" s="1"/>
  <c r="G194" i="17"/>
  <c r="G200" i="17" s="1"/>
  <c r="G165" i="17"/>
  <c r="G171" i="17" s="1"/>
  <c r="M279" i="17"/>
  <c r="M280" i="17" s="1"/>
  <c r="M281" i="17" s="1"/>
  <c r="M284" i="17" s="1"/>
  <c r="M280" i="16"/>
  <c r="M281" i="16" s="1"/>
  <c r="M284" i="16" s="1"/>
  <c r="P194" i="16"/>
  <c r="P195" i="16" s="1"/>
  <c r="P196" i="16" s="1"/>
  <c r="P199" i="16" s="1"/>
  <c r="D279" i="16"/>
  <c r="D280" i="16" s="1"/>
  <c r="D135" i="16"/>
  <c r="D141" i="16" s="1"/>
  <c r="D136" i="16"/>
  <c r="P223" i="16"/>
  <c r="P224" i="16" s="1"/>
  <c r="P225" i="16" s="1"/>
  <c r="P228" i="16" s="1"/>
  <c r="D194" i="16"/>
  <c r="D195" i="16" s="1"/>
  <c r="M135" i="16"/>
  <c r="M141" i="16" s="1"/>
  <c r="P258" i="16"/>
  <c r="P259" i="16" s="1"/>
  <c r="P262" i="16" s="1"/>
  <c r="D223" i="16"/>
  <c r="D224" i="16" s="1"/>
  <c r="P136" i="16"/>
  <c r="P137" i="16" s="1"/>
  <c r="P140" i="16" s="1"/>
  <c r="S164" i="18"/>
  <c r="S255" i="18"/>
  <c r="C255" i="18"/>
  <c r="C222" i="18"/>
  <c r="K38" i="18"/>
  <c r="C304" i="18" s="1"/>
  <c r="K17" i="18"/>
  <c r="S222" i="17"/>
  <c r="S221" i="16"/>
  <c r="R57" i="16"/>
  <c r="L20" i="16"/>
  <c r="G76" i="4"/>
  <c r="G77" i="4" s="1"/>
  <c r="G78" i="4" s="1"/>
  <c r="M258" i="4"/>
  <c r="C258" i="4" s="1"/>
  <c r="G259" i="4"/>
  <c r="G260" i="4" s="1"/>
  <c r="M257" i="4"/>
  <c r="C257" i="4" s="1"/>
  <c r="M196" i="4"/>
  <c r="C196" i="4" s="1"/>
  <c r="M135" i="4"/>
  <c r="C135" i="4" s="1"/>
  <c r="M74" i="4"/>
  <c r="C74" i="4" s="1"/>
  <c r="D136" i="4"/>
  <c r="D137" i="4" s="1"/>
  <c r="D197" i="4"/>
  <c r="D198" i="4" s="1"/>
  <c r="M75" i="4"/>
  <c r="C75" i="4" s="1"/>
  <c r="J261" i="4"/>
  <c r="J270" i="4" s="1"/>
  <c r="J269" i="4"/>
  <c r="D259" i="4"/>
  <c r="G261" i="4"/>
  <c r="M136" i="4"/>
  <c r="C136" i="4" s="1"/>
  <c r="D76" i="4"/>
  <c r="C305" i="18"/>
  <c r="C192" i="18"/>
  <c r="S193" i="18"/>
  <c r="S221" i="18"/>
  <c r="S192" i="17"/>
  <c r="S221" i="17"/>
  <c r="O62" i="17"/>
  <c r="C193" i="17"/>
  <c r="C221" i="17"/>
  <c r="S277" i="17"/>
  <c r="I62" i="17"/>
  <c r="R62" i="17"/>
  <c r="F62" i="17"/>
  <c r="K38" i="17"/>
  <c r="C304" i="17" s="1"/>
  <c r="I60" i="17"/>
  <c r="R60" i="17"/>
  <c r="F60" i="17"/>
  <c r="P135" i="17"/>
  <c r="P141" i="17" s="1"/>
  <c r="C192" i="17"/>
  <c r="S193" i="17"/>
  <c r="L59" i="17"/>
  <c r="I59" i="17"/>
  <c r="C305" i="17"/>
  <c r="C163" i="17"/>
  <c r="C305" i="16"/>
  <c r="K38" i="16"/>
  <c r="C304" i="16" s="1"/>
  <c r="S133" i="16"/>
  <c r="C133" i="16" s="1"/>
  <c r="G257" i="16"/>
  <c r="G258" i="16" s="1"/>
  <c r="G259" i="16" s="1"/>
  <c r="G262" i="16" s="1"/>
  <c r="C193" i="16"/>
  <c r="S278" i="16"/>
  <c r="C221" i="16"/>
  <c r="S192" i="16"/>
  <c r="O57" i="16"/>
  <c r="R59" i="16"/>
  <c r="O59" i="16"/>
  <c r="P279" i="16"/>
  <c r="P285" i="16" s="1"/>
  <c r="S222" i="18"/>
  <c r="S277" i="18"/>
  <c r="C277" i="18"/>
  <c r="C221" i="18"/>
  <c r="L56" i="18"/>
  <c r="I56" i="18"/>
  <c r="R56" i="18"/>
  <c r="F56" i="18"/>
  <c r="O56" i="18"/>
  <c r="M135" i="18"/>
  <c r="M141" i="18" s="1"/>
  <c r="S133" i="18"/>
  <c r="C133" i="18" s="1"/>
  <c r="J135" i="18"/>
  <c r="J141" i="18" s="1"/>
  <c r="O57" i="18"/>
  <c r="L57" i="18"/>
  <c r="I57" i="18"/>
  <c r="R57" i="18"/>
  <c r="F57" i="18"/>
  <c r="J257" i="18"/>
  <c r="J263" i="18" s="1"/>
  <c r="M223" i="18"/>
  <c r="M229" i="18" s="1"/>
  <c r="M194" i="18"/>
  <c r="M200" i="18" s="1"/>
  <c r="M279" i="18"/>
  <c r="M285" i="18" s="1"/>
  <c r="C163" i="18"/>
  <c r="S163" i="18"/>
  <c r="S192" i="18"/>
  <c r="D135" i="18"/>
  <c r="D136" i="18" s="1"/>
  <c r="S134" i="18"/>
  <c r="R60" i="18"/>
  <c r="F60" i="18"/>
  <c r="O60" i="18"/>
  <c r="L60" i="18"/>
  <c r="I60" i="18"/>
  <c r="O59" i="18"/>
  <c r="L59" i="18"/>
  <c r="I59" i="18"/>
  <c r="R59" i="18"/>
  <c r="F59" i="18"/>
  <c r="M165" i="18"/>
  <c r="M171" i="18" s="1"/>
  <c r="D257" i="18"/>
  <c r="D263" i="18" s="1"/>
  <c r="C256" i="18"/>
  <c r="S256" i="18"/>
  <c r="J223" i="18"/>
  <c r="J229" i="18" s="1"/>
  <c r="J194" i="18"/>
  <c r="J200" i="18" s="1"/>
  <c r="C164" i="18"/>
  <c r="S278" i="18"/>
  <c r="P135" i="18"/>
  <c r="P136" i="18" s="1"/>
  <c r="P137" i="18" s="1"/>
  <c r="P140" i="18" s="1"/>
  <c r="I63" i="18"/>
  <c r="R63" i="18"/>
  <c r="F63" i="18"/>
  <c r="O63" i="18"/>
  <c r="L63" i="18"/>
  <c r="R62" i="18"/>
  <c r="F62" i="18"/>
  <c r="O62" i="18"/>
  <c r="L62" i="18"/>
  <c r="I62" i="18"/>
  <c r="G279" i="18"/>
  <c r="G280" i="18" s="1"/>
  <c r="G281" i="18" s="1"/>
  <c r="G284" i="18" s="1"/>
  <c r="C193" i="18"/>
  <c r="M257" i="18"/>
  <c r="M258" i="18" s="1"/>
  <c r="M259" i="18" s="1"/>
  <c r="M262" i="18" s="1"/>
  <c r="C278" i="18"/>
  <c r="L68" i="18"/>
  <c r="I68" i="18"/>
  <c r="R68" i="18"/>
  <c r="F68" i="18"/>
  <c r="O68" i="18"/>
  <c r="M223" i="17"/>
  <c r="M229" i="17" s="1"/>
  <c r="C277" i="17"/>
  <c r="J135" i="17"/>
  <c r="J141" i="17" s="1"/>
  <c r="M194" i="17"/>
  <c r="M200" i="17" s="1"/>
  <c r="J165" i="17"/>
  <c r="J171" i="17" s="1"/>
  <c r="P165" i="17"/>
  <c r="P166" i="17" s="1"/>
  <c r="P167" i="17" s="1"/>
  <c r="P170" i="17" s="1"/>
  <c r="C222" i="17"/>
  <c r="M165" i="17"/>
  <c r="M171" i="17" s="1"/>
  <c r="M135" i="17"/>
  <c r="M136" i="17" s="1"/>
  <c r="M137" i="17" s="1"/>
  <c r="M140" i="17" s="1"/>
  <c r="J223" i="17"/>
  <c r="J229" i="17" s="1"/>
  <c r="S133" i="17"/>
  <c r="C133" i="17" s="1"/>
  <c r="S163" i="17"/>
  <c r="G279" i="17"/>
  <c r="G285" i="17" s="1"/>
  <c r="P279" i="17"/>
  <c r="P285" i="17" s="1"/>
  <c r="G257" i="17"/>
  <c r="G263" i="17" s="1"/>
  <c r="D165" i="17"/>
  <c r="D171" i="17" s="1"/>
  <c r="C164" i="17"/>
  <c r="S164" i="17"/>
  <c r="J194" i="17"/>
  <c r="J200" i="17" s="1"/>
  <c r="L63" i="17"/>
  <c r="I63" i="17"/>
  <c r="R63" i="17"/>
  <c r="F63" i="17"/>
  <c r="O63" i="17"/>
  <c r="S256" i="17"/>
  <c r="J257" i="17"/>
  <c r="J263" i="17" s="1"/>
  <c r="S278" i="17"/>
  <c r="D279" i="17"/>
  <c r="D285" i="17" s="1"/>
  <c r="C278" i="17"/>
  <c r="O56" i="17"/>
  <c r="L56" i="17"/>
  <c r="I56" i="17"/>
  <c r="R56" i="17"/>
  <c r="F56" i="17"/>
  <c r="S255" i="17"/>
  <c r="C255" i="17"/>
  <c r="G135" i="17"/>
  <c r="K17" i="17"/>
  <c r="L20" i="17"/>
  <c r="C256" i="17"/>
  <c r="S134" i="17"/>
  <c r="J257" i="16"/>
  <c r="J263" i="16" s="1"/>
  <c r="G223" i="16"/>
  <c r="G229" i="16" s="1"/>
  <c r="G165" i="16"/>
  <c r="G171" i="16" s="1"/>
  <c r="D165" i="16"/>
  <c r="D166" i="16" s="1"/>
  <c r="C164" i="16"/>
  <c r="S164" i="16"/>
  <c r="R56" i="16"/>
  <c r="F56" i="16"/>
  <c r="O56" i="16"/>
  <c r="I56" i="16"/>
  <c r="L56" i="16"/>
  <c r="O62" i="16"/>
  <c r="L62" i="16"/>
  <c r="I62" i="16"/>
  <c r="F62" i="16"/>
  <c r="R62" i="16"/>
  <c r="M194" i="16"/>
  <c r="M195" i="16" s="1"/>
  <c r="M196" i="16" s="1"/>
  <c r="M199" i="16" s="1"/>
  <c r="G135" i="16"/>
  <c r="G141" i="16" s="1"/>
  <c r="C255" i="16"/>
  <c r="R63" i="16"/>
  <c r="F63" i="16"/>
  <c r="O63" i="16"/>
  <c r="L63" i="16"/>
  <c r="I63" i="16"/>
  <c r="S222" i="16"/>
  <c r="C192" i="16"/>
  <c r="S134" i="16"/>
  <c r="S277" i="16"/>
  <c r="C277" i="16"/>
  <c r="D257" i="16"/>
  <c r="D263" i="16" s="1"/>
  <c r="C256" i="16"/>
  <c r="S256" i="16"/>
  <c r="J223" i="16"/>
  <c r="J229" i="16" s="1"/>
  <c r="J194" i="16"/>
  <c r="J200" i="16" s="1"/>
  <c r="G194" i="16"/>
  <c r="G200" i="16" s="1"/>
  <c r="P165" i="16"/>
  <c r="P171" i="16" s="1"/>
  <c r="J279" i="16"/>
  <c r="J285" i="16" s="1"/>
  <c r="C222" i="16"/>
  <c r="J165" i="16"/>
  <c r="J171" i="16" s="1"/>
  <c r="G279" i="16"/>
  <c r="G285" i="16" s="1"/>
  <c r="C278" i="16"/>
  <c r="M223" i="16"/>
  <c r="M224" i="16" s="1"/>
  <c r="M225" i="16" s="1"/>
  <c r="M228" i="16" s="1"/>
  <c r="M165" i="16"/>
  <c r="M171" i="16" s="1"/>
  <c r="M257" i="16"/>
  <c r="M263" i="16" s="1"/>
  <c r="C163" i="16"/>
  <c r="S163" i="16"/>
  <c r="O60" i="16"/>
  <c r="L60" i="16"/>
  <c r="I60" i="16"/>
  <c r="F60" i="16"/>
  <c r="R60" i="16"/>
  <c r="J135" i="16"/>
  <c r="J136" i="16" s="1"/>
  <c r="J137" i="16" s="1"/>
  <c r="J140" i="16" s="1"/>
  <c r="S193" i="16"/>
  <c r="P141" i="18" l="1"/>
  <c r="D141" i="18"/>
  <c r="G166" i="18"/>
  <c r="G167" i="18" s="1"/>
  <c r="G170" i="18" s="1"/>
  <c r="P200" i="18"/>
  <c r="S200" i="18" s="1"/>
  <c r="P229" i="18"/>
  <c r="D229" i="18"/>
  <c r="P263" i="18"/>
  <c r="M263" i="18"/>
  <c r="P285" i="18"/>
  <c r="J280" i="18"/>
  <c r="J281" i="18" s="1"/>
  <c r="J284" i="18" s="1"/>
  <c r="G285" i="18"/>
  <c r="S135" i="17"/>
  <c r="C135" i="17" s="1"/>
  <c r="G141" i="17"/>
  <c r="M141" i="17"/>
  <c r="P171" i="17"/>
  <c r="P200" i="17"/>
  <c r="P229" i="17"/>
  <c r="P263" i="17"/>
  <c r="M285" i="17"/>
  <c r="J285" i="17"/>
  <c r="J141" i="16"/>
  <c r="S141" i="16" s="1"/>
  <c r="C141" i="16" s="1"/>
  <c r="D171" i="16"/>
  <c r="D200" i="16"/>
  <c r="M200" i="16"/>
  <c r="P200" i="16"/>
  <c r="C200" i="16" s="1"/>
  <c r="M229" i="16"/>
  <c r="P229" i="16"/>
  <c r="D229" i="16"/>
  <c r="G263" i="16"/>
  <c r="S263" i="16" s="1"/>
  <c r="D285" i="16"/>
  <c r="S194" i="16"/>
  <c r="C194" i="16" s="1"/>
  <c r="C200" i="17"/>
  <c r="G143" i="18"/>
  <c r="P166" i="18"/>
  <c r="P167" i="18" s="1"/>
  <c r="P170" i="18" s="1"/>
  <c r="G224" i="18"/>
  <c r="G225" i="18" s="1"/>
  <c r="G228" i="18" s="1"/>
  <c r="G195" i="17"/>
  <c r="G196" i="17" s="1"/>
  <c r="G199" i="17" s="1"/>
  <c r="D195" i="18"/>
  <c r="D196" i="18" s="1"/>
  <c r="D199" i="18" s="1"/>
  <c r="M265" i="18"/>
  <c r="D137" i="18"/>
  <c r="D140" i="18" s="1"/>
  <c r="P265" i="18"/>
  <c r="P143" i="18"/>
  <c r="G287" i="18"/>
  <c r="P287" i="18"/>
  <c r="D281" i="18"/>
  <c r="D284" i="18" s="1"/>
  <c r="M280" i="18"/>
  <c r="M281" i="18" s="1"/>
  <c r="M284" i="18" s="1"/>
  <c r="M195" i="18"/>
  <c r="M196" i="18" s="1"/>
  <c r="M199" i="18" s="1"/>
  <c r="P231" i="18"/>
  <c r="C285" i="18"/>
  <c r="J224" i="18"/>
  <c r="J225" i="18" s="1"/>
  <c r="J228" i="18" s="1"/>
  <c r="G173" i="18"/>
  <c r="J195" i="18"/>
  <c r="J196" i="18" s="1"/>
  <c r="J199" i="18" s="1"/>
  <c r="P202" i="18"/>
  <c r="M136" i="18"/>
  <c r="M137" i="18" s="1"/>
  <c r="M140" i="18" s="1"/>
  <c r="M224" i="18"/>
  <c r="M225" i="18" s="1"/>
  <c r="M228" i="18" s="1"/>
  <c r="D225" i="18"/>
  <c r="D228" i="18" s="1"/>
  <c r="J166" i="18"/>
  <c r="J167" i="18" s="1"/>
  <c r="J170" i="18" s="1"/>
  <c r="G258" i="18"/>
  <c r="G259" i="18" s="1"/>
  <c r="G262" i="18" s="1"/>
  <c r="D166" i="18"/>
  <c r="D258" i="18"/>
  <c r="M166" i="18"/>
  <c r="M167" i="18" s="1"/>
  <c r="M170" i="18" s="1"/>
  <c r="G195" i="18"/>
  <c r="G196" i="18" s="1"/>
  <c r="G199" i="18" s="1"/>
  <c r="J136" i="18"/>
  <c r="J137" i="18" s="1"/>
  <c r="J140" i="18" s="1"/>
  <c r="J258" i="18"/>
  <c r="J259" i="18" s="1"/>
  <c r="J262" i="18" s="1"/>
  <c r="C171" i="18"/>
  <c r="P173" i="17"/>
  <c r="M143" i="17"/>
  <c r="M287" i="17"/>
  <c r="P231" i="17"/>
  <c r="J287" i="17"/>
  <c r="P202" i="17"/>
  <c r="C229" i="17"/>
  <c r="G136" i="17"/>
  <c r="G137" i="17" s="1"/>
  <c r="G140" i="17" s="1"/>
  <c r="J224" i="17"/>
  <c r="J225" i="17" s="1"/>
  <c r="J228" i="17" s="1"/>
  <c r="D280" i="17"/>
  <c r="P280" i="17"/>
  <c r="P281" i="17" s="1"/>
  <c r="P284" i="17" s="1"/>
  <c r="S171" i="17"/>
  <c r="S285" i="17"/>
  <c r="D225" i="17"/>
  <c r="D228" i="17" s="1"/>
  <c r="M166" i="17"/>
  <c r="M167" i="17" s="1"/>
  <c r="M170" i="17" s="1"/>
  <c r="M195" i="17"/>
  <c r="M196" i="17" s="1"/>
  <c r="M199" i="17" s="1"/>
  <c r="J136" i="17"/>
  <c r="J137" i="17" s="1"/>
  <c r="J140" i="17" s="1"/>
  <c r="M224" i="17"/>
  <c r="M225" i="17" s="1"/>
  <c r="M228" i="17" s="1"/>
  <c r="P265" i="17"/>
  <c r="P136" i="17"/>
  <c r="P137" i="17" s="1"/>
  <c r="P140" i="17" s="1"/>
  <c r="G258" i="17"/>
  <c r="G259" i="17" s="1"/>
  <c r="G262" i="17" s="1"/>
  <c r="G166" i="17"/>
  <c r="G167" i="17" s="1"/>
  <c r="G170" i="17" s="1"/>
  <c r="D258" i="17"/>
  <c r="J195" i="17"/>
  <c r="J196" i="17" s="1"/>
  <c r="J199" i="17" s="1"/>
  <c r="D166" i="17"/>
  <c r="J258" i="17"/>
  <c r="J259" i="17" s="1"/>
  <c r="J262" i="17" s="1"/>
  <c r="G224" i="17"/>
  <c r="G225" i="17" s="1"/>
  <c r="G228" i="17" s="1"/>
  <c r="D196" i="17"/>
  <c r="D199" i="17" s="1"/>
  <c r="M265" i="17"/>
  <c r="J166" i="17"/>
  <c r="J167" i="17" s="1"/>
  <c r="J170" i="17" s="1"/>
  <c r="G280" i="17"/>
  <c r="G281" i="17" s="1"/>
  <c r="G284" i="17" s="1"/>
  <c r="D137" i="17"/>
  <c r="D140" i="17" s="1"/>
  <c r="G265" i="16"/>
  <c r="D281" i="16"/>
  <c r="D284" i="16" s="1"/>
  <c r="M231" i="16"/>
  <c r="P202" i="16"/>
  <c r="M202" i="16"/>
  <c r="D167" i="16"/>
  <c r="D170" i="16" s="1"/>
  <c r="J143" i="16"/>
  <c r="P231" i="16"/>
  <c r="S171" i="16"/>
  <c r="P265" i="16"/>
  <c r="J280" i="16"/>
  <c r="J281" i="16" s="1"/>
  <c r="J284" i="16" s="1"/>
  <c r="G224" i="16"/>
  <c r="G225" i="16" s="1"/>
  <c r="G228" i="16" s="1"/>
  <c r="G280" i="16"/>
  <c r="G281" i="16" s="1"/>
  <c r="G284" i="16" s="1"/>
  <c r="M166" i="16"/>
  <c r="M167" i="16" s="1"/>
  <c r="M170" i="16" s="1"/>
  <c r="G195" i="16"/>
  <c r="G196" i="16" s="1"/>
  <c r="G199" i="16" s="1"/>
  <c r="D258" i="16"/>
  <c r="P280" i="16"/>
  <c r="P281" i="16" s="1"/>
  <c r="P284" i="16" s="1"/>
  <c r="G136" i="16"/>
  <c r="G137" i="16" s="1"/>
  <c r="G140" i="16" s="1"/>
  <c r="P143" i="16"/>
  <c r="D225" i="16"/>
  <c r="D228" i="16" s="1"/>
  <c r="D196" i="16"/>
  <c r="D199" i="16" s="1"/>
  <c r="P166" i="16"/>
  <c r="P167" i="16" s="1"/>
  <c r="P170" i="16" s="1"/>
  <c r="D137" i="16"/>
  <c r="D140" i="16" s="1"/>
  <c r="J166" i="16"/>
  <c r="J167" i="16" s="1"/>
  <c r="J170" i="16" s="1"/>
  <c r="G166" i="16"/>
  <c r="G167" i="16" s="1"/>
  <c r="G170" i="16" s="1"/>
  <c r="J224" i="16"/>
  <c r="J225" i="16" s="1"/>
  <c r="J228" i="16" s="1"/>
  <c r="J195" i="16"/>
  <c r="J196" i="16" s="1"/>
  <c r="J199" i="16" s="1"/>
  <c r="M136" i="16"/>
  <c r="M137" i="16" s="1"/>
  <c r="M140" i="16" s="1"/>
  <c r="M287" i="16"/>
  <c r="M258" i="16"/>
  <c r="M259" i="16" s="1"/>
  <c r="M262" i="16" s="1"/>
  <c r="J258" i="16"/>
  <c r="J259" i="16" s="1"/>
  <c r="J262" i="16" s="1"/>
  <c r="S165" i="18"/>
  <c r="C165" i="18" s="1"/>
  <c r="D39" i="18"/>
  <c r="K39" i="18" s="1"/>
  <c r="C303" i="18" s="1"/>
  <c r="K20" i="18"/>
  <c r="G269" i="4"/>
  <c r="G270" i="4"/>
  <c r="M197" i="4"/>
  <c r="C197" i="4" s="1"/>
  <c r="D138" i="4"/>
  <c r="M138" i="4" s="1"/>
  <c r="C138" i="4" s="1"/>
  <c r="M137" i="4"/>
  <c r="C137" i="4" s="1"/>
  <c r="C142" i="4" s="1"/>
  <c r="C141" i="4" s="1"/>
  <c r="C143" i="4" s="1"/>
  <c r="C144" i="4" s="1"/>
  <c r="C57" i="5" s="1"/>
  <c r="M198" i="4"/>
  <c r="C198" i="4" s="1"/>
  <c r="C203" i="4" s="1"/>
  <c r="C202" i="4" s="1"/>
  <c r="C204" i="4" s="1"/>
  <c r="C205" i="4" s="1"/>
  <c r="C58" i="5" s="1"/>
  <c r="D199" i="4"/>
  <c r="M199" i="4" s="1"/>
  <c r="C199" i="4" s="1"/>
  <c r="M76" i="4"/>
  <c r="C76" i="4" s="1"/>
  <c r="C81" i="4" s="1"/>
  <c r="C80" i="4" s="1"/>
  <c r="C82" i="4" s="1"/>
  <c r="O49" i="5" s="1"/>
  <c r="D77" i="4"/>
  <c r="D78" i="4" s="1"/>
  <c r="D260" i="4"/>
  <c r="M259" i="4"/>
  <c r="C259" i="4" s="1"/>
  <c r="C264" i="4" s="1"/>
  <c r="C263" i="4" s="1"/>
  <c r="C265" i="4" s="1"/>
  <c r="D139" i="4"/>
  <c r="D200" i="4"/>
  <c r="S223" i="18"/>
  <c r="C223" i="18" s="1"/>
  <c r="S223" i="17"/>
  <c r="C223" i="17" s="1"/>
  <c r="S194" i="17"/>
  <c r="C194" i="17" s="1"/>
  <c r="S257" i="17"/>
  <c r="C257" i="17" s="1"/>
  <c r="S135" i="16"/>
  <c r="C135" i="16" s="1"/>
  <c r="S223" i="16"/>
  <c r="C223" i="16" s="1"/>
  <c r="S279" i="16"/>
  <c r="C279" i="16" s="1"/>
  <c r="C200" i="18"/>
  <c r="S135" i="18"/>
  <c r="C135" i="18" s="1"/>
  <c r="D99" i="18"/>
  <c r="D100" i="18"/>
  <c r="S279" i="18"/>
  <c r="C279" i="18" s="1"/>
  <c r="S194" i="18"/>
  <c r="S257" i="18"/>
  <c r="C257" i="18" s="1"/>
  <c r="P99" i="18"/>
  <c r="P100" i="18"/>
  <c r="G99" i="18"/>
  <c r="G100" i="18"/>
  <c r="C229" i="18"/>
  <c r="S229" i="18"/>
  <c r="C134" i="18"/>
  <c r="M99" i="18"/>
  <c r="M100" i="18"/>
  <c r="J100" i="18"/>
  <c r="J99" i="18"/>
  <c r="G100" i="17"/>
  <c r="G99" i="17"/>
  <c r="S279" i="17"/>
  <c r="C279" i="17" s="1"/>
  <c r="C134" i="17"/>
  <c r="J100" i="17"/>
  <c r="J99" i="17"/>
  <c r="D99" i="17"/>
  <c r="D100" i="17"/>
  <c r="M99" i="17"/>
  <c r="M100" i="17"/>
  <c r="D39" i="17"/>
  <c r="K39" i="17" s="1"/>
  <c r="C303" i="17" s="1"/>
  <c r="K20" i="17"/>
  <c r="P100" i="17"/>
  <c r="P99" i="17"/>
  <c r="S165" i="17"/>
  <c r="C165" i="17" s="1"/>
  <c r="J100" i="16"/>
  <c r="J99" i="16"/>
  <c r="P100" i="16"/>
  <c r="P99" i="16"/>
  <c r="C171" i="16"/>
  <c r="G100" i="16"/>
  <c r="G99" i="16"/>
  <c r="U202" i="16"/>
  <c r="V202" i="16" s="1"/>
  <c r="S202" i="16" s="1"/>
  <c r="S257" i="16"/>
  <c r="C257" i="16" s="1"/>
  <c r="M99" i="16"/>
  <c r="M100" i="16"/>
  <c r="C134" i="16"/>
  <c r="D99" i="16"/>
  <c r="D100" i="16"/>
  <c r="S165" i="16"/>
  <c r="C165" i="16" s="1"/>
  <c r="P173" i="18" l="1"/>
  <c r="G231" i="18"/>
  <c r="J287" i="18"/>
  <c r="S280" i="18"/>
  <c r="C280" i="18" s="1"/>
  <c r="U143" i="17"/>
  <c r="V143" i="17" s="1"/>
  <c r="S143" i="17" s="1"/>
  <c r="T143" i="17" s="1"/>
  <c r="L51" i="5" s="1"/>
  <c r="U231" i="17"/>
  <c r="V231" i="17" s="1"/>
  <c r="S231" i="17" s="1"/>
  <c r="T231" i="17" s="1"/>
  <c r="L54" i="5" s="1"/>
  <c r="C263" i="16"/>
  <c r="C229" i="16"/>
  <c r="S141" i="17"/>
  <c r="C141" i="17" s="1"/>
  <c r="S200" i="17"/>
  <c r="S200" i="16"/>
  <c r="S229" i="16"/>
  <c r="S224" i="16"/>
  <c r="C224" i="16" s="1"/>
  <c r="G202" i="17"/>
  <c r="S141" i="18"/>
  <c r="C141" i="18" s="1"/>
  <c r="S171" i="18"/>
  <c r="S285" i="18"/>
  <c r="C285" i="17"/>
  <c r="C171" i="17"/>
  <c r="S229" i="17"/>
  <c r="U287" i="17"/>
  <c r="V287" i="17" s="1"/>
  <c r="S287" i="17" s="1"/>
  <c r="T287" i="17" s="1"/>
  <c r="L56" i="5" s="1"/>
  <c r="S136" i="17"/>
  <c r="C136" i="17" s="1"/>
  <c r="U231" i="18"/>
  <c r="V231" i="18" s="1"/>
  <c r="S231" i="18" s="1"/>
  <c r="T231" i="18" s="1"/>
  <c r="N54" i="5" s="1"/>
  <c r="S224" i="18"/>
  <c r="C224" i="18" s="1"/>
  <c r="U143" i="18"/>
  <c r="V143" i="18" s="1"/>
  <c r="S143" i="18" s="1"/>
  <c r="T143" i="18" s="1"/>
  <c r="N51" i="5" s="1"/>
  <c r="J143" i="18"/>
  <c r="D167" i="18"/>
  <c r="D170" i="18" s="1"/>
  <c r="S166" i="18"/>
  <c r="C166" i="18" s="1"/>
  <c r="S281" i="18"/>
  <c r="C281" i="18" s="1"/>
  <c r="D287" i="18"/>
  <c r="S136" i="18"/>
  <c r="C136" i="18" s="1"/>
  <c r="G202" i="18"/>
  <c r="G265" i="18"/>
  <c r="M231" i="18"/>
  <c r="J202" i="18"/>
  <c r="J231" i="18"/>
  <c r="M202" i="18"/>
  <c r="D143" i="18"/>
  <c r="M173" i="18"/>
  <c r="J173" i="18"/>
  <c r="D231" i="18"/>
  <c r="S225" i="18"/>
  <c r="C225" i="18" s="1"/>
  <c r="M143" i="18"/>
  <c r="M287" i="18"/>
  <c r="S137" i="18"/>
  <c r="C137" i="18" s="1"/>
  <c r="S196" i="18"/>
  <c r="C196" i="18" s="1"/>
  <c r="D202" i="18"/>
  <c r="J265" i="18"/>
  <c r="D259" i="18"/>
  <c r="D262" i="18" s="1"/>
  <c r="S258" i="18"/>
  <c r="C258" i="18" s="1"/>
  <c r="S195" i="18"/>
  <c r="C195" i="18" s="1"/>
  <c r="J173" i="17"/>
  <c r="D202" i="17"/>
  <c r="J202" i="17"/>
  <c r="P143" i="17"/>
  <c r="M231" i="17"/>
  <c r="M202" i="17"/>
  <c r="J231" i="17"/>
  <c r="S225" i="17"/>
  <c r="C225" i="17" s="1"/>
  <c r="G231" i="17"/>
  <c r="S258" i="17"/>
  <c r="C258" i="17" s="1"/>
  <c r="D259" i="17"/>
  <c r="D262" i="17" s="1"/>
  <c r="J143" i="17"/>
  <c r="M173" i="17"/>
  <c r="S137" i="17"/>
  <c r="C137" i="17" s="1"/>
  <c r="G143" i="17"/>
  <c r="D143" i="17"/>
  <c r="J265" i="17"/>
  <c r="G173" i="17"/>
  <c r="S224" i="17"/>
  <c r="C224" i="17" s="1"/>
  <c r="P287" i="17"/>
  <c r="G287" i="17"/>
  <c r="S195" i="17"/>
  <c r="C195" i="17" s="1"/>
  <c r="D167" i="17"/>
  <c r="D170" i="17" s="1"/>
  <c r="S166" i="17"/>
  <c r="C166" i="17" s="1"/>
  <c r="G265" i="17"/>
  <c r="S196" i="17"/>
  <c r="C196" i="17" s="1"/>
  <c r="D231" i="17"/>
  <c r="D281" i="17"/>
  <c r="D284" i="17" s="1"/>
  <c r="S280" i="17"/>
  <c r="C280" i="17" s="1"/>
  <c r="G173" i="16"/>
  <c r="D143" i="16"/>
  <c r="S137" i="16"/>
  <c r="C137" i="16" s="1"/>
  <c r="G143" i="16"/>
  <c r="G287" i="16"/>
  <c r="D173" i="16"/>
  <c r="S167" i="16"/>
  <c r="C167" i="16" s="1"/>
  <c r="S280" i="16"/>
  <c r="C280" i="16" s="1"/>
  <c r="J265" i="16"/>
  <c r="M143" i="16"/>
  <c r="J173" i="16"/>
  <c r="P173" i="16"/>
  <c r="D231" i="16"/>
  <c r="S225" i="16"/>
  <c r="C225" i="16" s="1"/>
  <c r="P287" i="16"/>
  <c r="G231" i="16"/>
  <c r="S166" i="16"/>
  <c r="C166" i="16" s="1"/>
  <c r="S281" i="16"/>
  <c r="C281" i="16" s="1"/>
  <c r="D287" i="16"/>
  <c r="M265" i="16"/>
  <c r="J202" i="16"/>
  <c r="S196" i="16"/>
  <c r="C196" i="16" s="1"/>
  <c r="D202" i="16"/>
  <c r="D259" i="16"/>
  <c r="D262" i="16" s="1"/>
  <c r="S258" i="16"/>
  <c r="C258" i="16" s="1"/>
  <c r="J287" i="16"/>
  <c r="U265" i="16"/>
  <c r="V265" i="16" s="1"/>
  <c r="S265" i="16" s="1"/>
  <c r="T265" i="16" s="1"/>
  <c r="J55" i="5" s="1"/>
  <c r="J231" i="16"/>
  <c r="S136" i="16"/>
  <c r="C136" i="16" s="1"/>
  <c r="S195" i="16"/>
  <c r="C195" i="16" s="1"/>
  <c r="G202" i="16"/>
  <c r="M173" i="16"/>
  <c r="U287" i="18"/>
  <c r="V287" i="18" s="1"/>
  <c r="S287" i="18" s="1"/>
  <c r="T287" i="18" s="1"/>
  <c r="N56" i="5" s="1"/>
  <c r="U173" i="18"/>
  <c r="V173" i="18" s="1"/>
  <c r="S173" i="18" s="1"/>
  <c r="K51" i="5"/>
  <c r="T202" i="16"/>
  <c r="J53" i="5" s="1"/>
  <c r="I53" i="5"/>
  <c r="U287" i="16"/>
  <c r="V287" i="16" s="1"/>
  <c r="S287" i="16" s="1"/>
  <c r="U143" i="16"/>
  <c r="V143" i="16" s="1"/>
  <c r="S143" i="16" s="1"/>
  <c r="C276" i="4"/>
  <c r="C277" i="4"/>
  <c r="C266" i="4"/>
  <c r="C59" i="5" s="1"/>
  <c r="D261" i="4"/>
  <c r="M260" i="4"/>
  <c r="C260" i="4" s="1"/>
  <c r="D269" i="4"/>
  <c r="C274" i="4" s="1"/>
  <c r="M77" i="4"/>
  <c r="C77" i="4" s="1"/>
  <c r="M200" i="4"/>
  <c r="C200" i="4"/>
  <c r="M139" i="4"/>
  <c r="C139" i="4"/>
  <c r="C275" i="4"/>
  <c r="C83" i="4"/>
  <c r="U265" i="18"/>
  <c r="V265" i="18" s="1"/>
  <c r="S265" i="18" s="1"/>
  <c r="U202" i="17"/>
  <c r="V202" i="17" s="1"/>
  <c r="S202" i="17" s="1"/>
  <c r="U265" i="17"/>
  <c r="V265" i="17" s="1"/>
  <c r="S265" i="17" s="1"/>
  <c r="U231" i="16"/>
  <c r="V231" i="16" s="1"/>
  <c r="S231" i="16" s="1"/>
  <c r="M101" i="18"/>
  <c r="M102" i="18" s="1"/>
  <c r="M103" i="18" s="1"/>
  <c r="M106" i="18" s="1"/>
  <c r="D101" i="18"/>
  <c r="D107" i="18" s="1"/>
  <c r="C100" i="18"/>
  <c r="S100" i="18"/>
  <c r="C263" i="18"/>
  <c r="S263" i="18"/>
  <c r="C194" i="18"/>
  <c r="U202" i="18"/>
  <c r="V202" i="18" s="1"/>
  <c r="S202" i="18" s="1"/>
  <c r="P101" i="18"/>
  <c r="P107" i="18" s="1"/>
  <c r="C99" i="18"/>
  <c r="S99" i="18"/>
  <c r="J101" i="18"/>
  <c r="J107" i="18" s="1"/>
  <c r="G101" i="18"/>
  <c r="G107" i="18" s="1"/>
  <c r="U173" i="17"/>
  <c r="V173" i="17" s="1"/>
  <c r="S173" i="17" s="1"/>
  <c r="C99" i="17"/>
  <c r="S99" i="17"/>
  <c r="J101" i="17"/>
  <c r="J107" i="17" s="1"/>
  <c r="G101" i="17"/>
  <c r="G107" i="17" s="1"/>
  <c r="P101" i="17"/>
  <c r="P107" i="17" s="1"/>
  <c r="M101" i="17"/>
  <c r="M107" i="17" s="1"/>
  <c r="C263" i="17"/>
  <c r="S263" i="17"/>
  <c r="S100" i="17"/>
  <c r="D101" i="17"/>
  <c r="D102" i="17" s="1"/>
  <c r="C100" i="17"/>
  <c r="S285" i="16"/>
  <c r="C285" i="16"/>
  <c r="D101" i="16"/>
  <c r="D102" i="16" s="1"/>
  <c r="C100" i="16"/>
  <c r="S100" i="16"/>
  <c r="U173" i="16"/>
  <c r="V173" i="16" s="1"/>
  <c r="S173" i="16" s="1"/>
  <c r="J101" i="16"/>
  <c r="J107" i="16" s="1"/>
  <c r="C99" i="16"/>
  <c r="S99" i="16"/>
  <c r="M101" i="16"/>
  <c r="M107" i="16" s="1"/>
  <c r="G101" i="16"/>
  <c r="G102" i="16" s="1"/>
  <c r="G103" i="16" s="1"/>
  <c r="P101" i="16"/>
  <c r="P107" i="16" s="1"/>
  <c r="C49" i="5" l="1"/>
  <c r="P49" i="5"/>
  <c r="D49" i="5" s="1"/>
  <c r="M54" i="5"/>
  <c r="K54" i="5"/>
  <c r="M51" i="5"/>
  <c r="I55" i="5"/>
  <c r="K56" i="5"/>
  <c r="S140" i="17"/>
  <c r="C140" i="17" s="1"/>
  <c r="M293" i="18"/>
  <c r="M290" i="18"/>
  <c r="M109" i="18"/>
  <c r="M107" i="18"/>
  <c r="D102" i="18"/>
  <c r="J102" i="18"/>
  <c r="J103" i="18" s="1"/>
  <c r="J106" i="18" s="1"/>
  <c r="M56" i="5"/>
  <c r="G102" i="18"/>
  <c r="G103" i="18" s="1"/>
  <c r="G106" i="18" s="1"/>
  <c r="D173" i="18"/>
  <c r="S167" i="18"/>
  <c r="C167" i="18" s="1"/>
  <c r="D265" i="18"/>
  <c r="S259" i="18"/>
  <c r="C259" i="18" s="1"/>
  <c r="P102" i="18"/>
  <c r="P103" i="18" s="1"/>
  <c r="P106" i="18" s="1"/>
  <c r="S199" i="18"/>
  <c r="C199" i="18"/>
  <c r="C228" i="18"/>
  <c r="S228" i="18"/>
  <c r="S140" i="18"/>
  <c r="C140" i="18" s="1"/>
  <c r="S284" i="18"/>
  <c r="C284" i="18"/>
  <c r="D103" i="17"/>
  <c r="D290" i="17" s="1"/>
  <c r="S281" i="17"/>
  <c r="C281" i="17" s="1"/>
  <c r="D287" i="17"/>
  <c r="D107" i="17"/>
  <c r="J102" i="17"/>
  <c r="J103" i="17" s="1"/>
  <c r="M102" i="17"/>
  <c r="M103" i="17" s="1"/>
  <c r="S259" i="17"/>
  <c r="C259" i="17" s="1"/>
  <c r="D265" i="17"/>
  <c r="C199" i="17"/>
  <c r="S199" i="17"/>
  <c r="C228" i="17"/>
  <c r="S228" i="17"/>
  <c r="G102" i="17"/>
  <c r="G103" i="17" s="1"/>
  <c r="P102" i="17"/>
  <c r="P103" i="17" s="1"/>
  <c r="D173" i="17"/>
  <c r="S167" i="17"/>
  <c r="C167" i="17" s="1"/>
  <c r="G106" i="16"/>
  <c r="G293" i="16" s="1"/>
  <c r="G290" i="16"/>
  <c r="G109" i="16"/>
  <c r="D103" i="16"/>
  <c r="D107" i="16"/>
  <c r="G107" i="16"/>
  <c r="S259" i="16"/>
  <c r="C259" i="16" s="1"/>
  <c r="D265" i="16"/>
  <c r="J102" i="16"/>
  <c r="J103" i="16" s="1"/>
  <c r="S284" i="16"/>
  <c r="C284" i="16"/>
  <c r="S228" i="16"/>
  <c r="C228" i="16"/>
  <c r="C170" i="16"/>
  <c r="S170" i="16"/>
  <c r="M102" i="16"/>
  <c r="M103" i="16" s="1"/>
  <c r="P102" i="16"/>
  <c r="P103" i="16" s="1"/>
  <c r="S199" i="16"/>
  <c r="C199" i="16"/>
  <c r="S140" i="16"/>
  <c r="C140" i="16" s="1"/>
  <c r="T265" i="18"/>
  <c r="N55" i="5" s="1"/>
  <c r="M55" i="5"/>
  <c r="T202" i="18"/>
  <c r="N53" i="5" s="1"/>
  <c r="M53" i="5"/>
  <c r="T173" i="18"/>
  <c r="N52" i="5" s="1"/>
  <c r="M52" i="5"/>
  <c r="T202" i="17"/>
  <c r="L53" i="5" s="1"/>
  <c r="K53" i="5"/>
  <c r="T265" i="17"/>
  <c r="L55" i="5" s="1"/>
  <c r="K55" i="5"/>
  <c r="T173" i="17"/>
  <c r="L52" i="5" s="1"/>
  <c r="K52" i="5"/>
  <c r="T231" i="16"/>
  <c r="J54" i="5" s="1"/>
  <c r="I54" i="5"/>
  <c r="T173" i="16"/>
  <c r="J52" i="5" s="1"/>
  <c r="I52" i="5"/>
  <c r="T143" i="16"/>
  <c r="J51" i="5" s="1"/>
  <c r="I51" i="5"/>
  <c r="T287" i="16"/>
  <c r="J56" i="5" s="1"/>
  <c r="I56" i="5"/>
  <c r="D270" i="4"/>
  <c r="C280" i="4" s="1"/>
  <c r="M261" i="4"/>
  <c r="C261" i="4"/>
  <c r="M78" i="4"/>
  <c r="C78" i="4"/>
  <c r="S101" i="18"/>
  <c r="C101" i="18" s="1"/>
  <c r="S101" i="17"/>
  <c r="C101" i="17" s="1"/>
  <c r="S101" i="16"/>
  <c r="C101" i="16" s="1"/>
  <c r="C262" i="18" l="1"/>
  <c r="S262" i="18"/>
  <c r="G109" i="18"/>
  <c r="G293" i="18"/>
  <c r="G290" i="18"/>
  <c r="P293" i="18"/>
  <c r="P290" i="18"/>
  <c r="P109" i="18"/>
  <c r="J109" i="18"/>
  <c r="J293" i="18"/>
  <c r="J290" i="18"/>
  <c r="M291" i="18"/>
  <c r="M292" i="18"/>
  <c r="C170" i="18"/>
  <c r="S170" i="18"/>
  <c r="S102" i="18"/>
  <c r="C102" i="18" s="1"/>
  <c r="D103" i="18"/>
  <c r="D106" i="18" s="1"/>
  <c r="M294" i="18"/>
  <c r="M295" i="18"/>
  <c r="M106" i="17"/>
  <c r="M293" i="17" s="1"/>
  <c r="M290" i="17"/>
  <c r="M109" i="17"/>
  <c r="C170" i="17"/>
  <c r="S170" i="17"/>
  <c r="J106" i="17"/>
  <c r="J293" i="17" s="1"/>
  <c r="J290" i="17"/>
  <c r="J109" i="17"/>
  <c r="C284" i="17"/>
  <c r="S284" i="17"/>
  <c r="P109" i="17"/>
  <c r="P106" i="17"/>
  <c r="P293" i="17" s="1"/>
  <c r="P290" i="17"/>
  <c r="S262" i="17"/>
  <c r="C262" i="17"/>
  <c r="S102" i="17"/>
  <c r="C102" i="17" s="1"/>
  <c r="G106" i="17"/>
  <c r="G293" i="17" s="1"/>
  <c r="G109" i="17"/>
  <c r="G290" i="17"/>
  <c r="D292" i="17"/>
  <c r="D291" i="17"/>
  <c r="D109" i="17"/>
  <c r="D106" i="17"/>
  <c r="S103" i="17"/>
  <c r="C103" i="17" s="1"/>
  <c r="P106" i="16"/>
  <c r="P293" i="16" s="1"/>
  <c r="P290" i="16"/>
  <c r="P109" i="16"/>
  <c r="J106" i="16"/>
  <c r="J293" i="16" s="1"/>
  <c r="J290" i="16"/>
  <c r="J109" i="16"/>
  <c r="M106" i="16"/>
  <c r="M293" i="16" s="1"/>
  <c r="M290" i="16"/>
  <c r="M109" i="16"/>
  <c r="G292" i="16"/>
  <c r="G291" i="16"/>
  <c r="S102" i="16"/>
  <c r="C102" i="16" s="1"/>
  <c r="G295" i="16"/>
  <c r="G294" i="16"/>
  <c r="C262" i="16"/>
  <c r="S262" i="16"/>
  <c r="D106" i="16"/>
  <c r="D109" i="16"/>
  <c r="D290" i="16"/>
  <c r="S103" i="16"/>
  <c r="C103" i="16" s="1"/>
  <c r="C19" i="5"/>
  <c r="O33" i="5"/>
  <c r="C278" i="4"/>
  <c r="C107" i="18"/>
  <c r="S107" i="18"/>
  <c r="C306" i="18" s="1"/>
  <c r="U109" i="18"/>
  <c r="V109" i="18" s="1"/>
  <c r="S109" i="18" s="1"/>
  <c r="M48" i="5" s="1"/>
  <c r="U109" i="17"/>
  <c r="V109" i="17" s="1"/>
  <c r="S109" i="17" s="1"/>
  <c r="K48" i="5" s="1"/>
  <c r="S107" i="17"/>
  <c r="C306" i="17" s="1"/>
  <c r="C107" i="17"/>
  <c r="U109" i="16"/>
  <c r="V109" i="16" s="1"/>
  <c r="S109" i="16" s="1"/>
  <c r="I48" i="5" s="1"/>
  <c r="C107" i="16"/>
  <c r="S107" i="16"/>
  <c r="C306" i="16" s="1"/>
  <c r="C299" i="17" l="1"/>
  <c r="C300" i="17" s="1"/>
  <c r="K28" i="5" s="1"/>
  <c r="G295" i="18"/>
  <c r="G294" i="18"/>
  <c r="J292" i="18"/>
  <c r="J291" i="18"/>
  <c r="P292" i="18"/>
  <c r="P291" i="18"/>
  <c r="J295" i="18"/>
  <c r="J294" i="18"/>
  <c r="P294" i="18"/>
  <c r="P295" i="18"/>
  <c r="S103" i="18"/>
  <c r="C103" i="18" s="1"/>
  <c r="D290" i="18"/>
  <c r="D109" i="18"/>
  <c r="G291" i="18"/>
  <c r="G292" i="18"/>
  <c r="D293" i="17"/>
  <c r="C106" i="17"/>
  <c r="S106" i="17"/>
  <c r="P295" i="17"/>
  <c r="P294" i="17"/>
  <c r="J292" i="17"/>
  <c r="J291" i="17"/>
  <c r="G291" i="17"/>
  <c r="G292" i="17"/>
  <c r="J295" i="17"/>
  <c r="J294" i="17"/>
  <c r="M291" i="17"/>
  <c r="M292" i="17"/>
  <c r="G294" i="17"/>
  <c r="G295" i="17"/>
  <c r="P292" i="17"/>
  <c r="P291" i="17"/>
  <c r="M295" i="17"/>
  <c r="M294" i="17"/>
  <c r="M291" i="16"/>
  <c r="M292" i="16"/>
  <c r="J295" i="16"/>
  <c r="J294" i="16"/>
  <c r="C299" i="16"/>
  <c r="D291" i="16"/>
  <c r="D292" i="16"/>
  <c r="M294" i="16"/>
  <c r="M295" i="16"/>
  <c r="P292" i="16"/>
  <c r="P291" i="16"/>
  <c r="D293" i="16"/>
  <c r="C106" i="16"/>
  <c r="S106" i="16"/>
  <c r="J292" i="16"/>
  <c r="J291" i="16"/>
  <c r="P294" i="16"/>
  <c r="P295" i="16"/>
  <c r="C308" i="18"/>
  <c r="M33" i="5" s="1"/>
  <c r="C308" i="17"/>
  <c r="K33" i="5" s="1"/>
  <c r="C308" i="16"/>
  <c r="I33" i="5" s="1"/>
  <c r="C302" i="18"/>
  <c r="T109" i="18"/>
  <c r="N48" i="5" s="1"/>
  <c r="C302" i="17"/>
  <c r="T109" i="17"/>
  <c r="L48" i="5" s="1"/>
  <c r="C302" i="16"/>
  <c r="T109" i="16"/>
  <c r="J48" i="5" s="1"/>
  <c r="K27" i="5" l="1"/>
  <c r="K29" i="5" s="1"/>
  <c r="C301" i="17"/>
  <c r="D293" i="18"/>
  <c r="S106" i="18"/>
  <c r="C106" i="18"/>
  <c r="C299" i="18"/>
  <c r="D292" i="18"/>
  <c r="D291" i="18"/>
  <c r="D295" i="17"/>
  <c r="D294" i="17"/>
  <c r="D295" i="16"/>
  <c r="D294" i="16"/>
  <c r="C300" i="16"/>
  <c r="I28" i="5" s="1"/>
  <c r="I27" i="5"/>
  <c r="I29" i="5" s="1"/>
  <c r="C301" i="16"/>
  <c r="B298" i="15"/>
  <c r="W287" i="15"/>
  <c r="W286" i="15"/>
  <c r="S282" i="15"/>
  <c r="C282" i="15"/>
  <c r="R275" i="15"/>
  <c r="O275" i="15"/>
  <c r="L275" i="15"/>
  <c r="I275" i="15"/>
  <c r="F275" i="15"/>
  <c r="R274" i="15"/>
  <c r="O274" i="15"/>
  <c r="L274" i="15"/>
  <c r="I274" i="15"/>
  <c r="F274" i="15"/>
  <c r="R273" i="15"/>
  <c r="O273" i="15"/>
  <c r="L273" i="15"/>
  <c r="I273" i="15"/>
  <c r="F273" i="15"/>
  <c r="R272" i="15"/>
  <c r="O272" i="15"/>
  <c r="L272" i="15"/>
  <c r="I272" i="15"/>
  <c r="F272" i="15"/>
  <c r="R271" i="15"/>
  <c r="O271" i="15"/>
  <c r="L271" i="15"/>
  <c r="I271" i="15"/>
  <c r="F271" i="15"/>
  <c r="R270" i="15"/>
  <c r="O270" i="15"/>
  <c r="L270" i="15"/>
  <c r="I270" i="15"/>
  <c r="F270" i="15"/>
  <c r="R269" i="15"/>
  <c r="O269" i="15"/>
  <c r="L269" i="15"/>
  <c r="I269" i="15"/>
  <c r="F269" i="15"/>
  <c r="W265" i="15"/>
  <c r="W264" i="15"/>
  <c r="S260" i="15"/>
  <c r="C260" i="15"/>
  <c r="R253" i="15"/>
  <c r="O253" i="15"/>
  <c r="L253" i="15"/>
  <c r="I253" i="15"/>
  <c r="F253" i="15"/>
  <c r="R252" i="15"/>
  <c r="O252" i="15"/>
  <c r="L252" i="15"/>
  <c r="I252" i="15"/>
  <c r="F252" i="15"/>
  <c r="R251" i="15"/>
  <c r="O251" i="15"/>
  <c r="L251" i="15"/>
  <c r="I251" i="15"/>
  <c r="F251" i="15"/>
  <c r="R250" i="15"/>
  <c r="O250" i="15"/>
  <c r="L250" i="15"/>
  <c r="I250" i="15"/>
  <c r="F250" i="15"/>
  <c r="R249" i="15"/>
  <c r="O249" i="15"/>
  <c r="L249" i="15"/>
  <c r="I249" i="15"/>
  <c r="F249" i="15"/>
  <c r="R248" i="15"/>
  <c r="O248" i="15"/>
  <c r="L248" i="15"/>
  <c r="I248" i="15"/>
  <c r="F248" i="15"/>
  <c r="R247" i="15"/>
  <c r="O247" i="15"/>
  <c r="L247" i="15"/>
  <c r="I247" i="15"/>
  <c r="F247" i="15"/>
  <c r="R246" i="15"/>
  <c r="O246" i="15"/>
  <c r="L246" i="15"/>
  <c r="I246" i="15"/>
  <c r="F246" i="15"/>
  <c r="R245" i="15"/>
  <c r="O245" i="15"/>
  <c r="L245" i="15"/>
  <c r="I245" i="15"/>
  <c r="F245" i="15"/>
  <c r="R244" i="15"/>
  <c r="O244" i="15"/>
  <c r="L244" i="15"/>
  <c r="I244" i="15"/>
  <c r="F244" i="15"/>
  <c r="R243" i="15"/>
  <c r="O243" i="15"/>
  <c r="L243" i="15"/>
  <c r="I243" i="15"/>
  <c r="F243" i="15"/>
  <c r="R242" i="15"/>
  <c r="O242" i="15"/>
  <c r="L242" i="15"/>
  <c r="I242" i="15"/>
  <c r="F242" i="15"/>
  <c r="R241" i="15"/>
  <c r="O241" i="15"/>
  <c r="L241" i="15"/>
  <c r="I241" i="15"/>
  <c r="F241" i="15"/>
  <c r="R240" i="15"/>
  <c r="O240" i="15"/>
  <c r="L240" i="15"/>
  <c r="I240" i="15"/>
  <c r="F240" i="15"/>
  <c r="R239" i="15"/>
  <c r="O239" i="15"/>
  <c r="L239" i="15"/>
  <c r="I239" i="15"/>
  <c r="F239" i="15"/>
  <c r="R238" i="15"/>
  <c r="O238" i="15"/>
  <c r="L238" i="15"/>
  <c r="I238" i="15"/>
  <c r="F238" i="15"/>
  <c r="R237" i="15"/>
  <c r="O237" i="15"/>
  <c r="L237" i="15"/>
  <c r="I237" i="15"/>
  <c r="F237" i="15"/>
  <c r="R236" i="15"/>
  <c r="O236" i="15"/>
  <c r="L236" i="15"/>
  <c r="I236" i="15"/>
  <c r="F236" i="15"/>
  <c r="R235" i="15"/>
  <c r="O235" i="15"/>
  <c r="L235" i="15"/>
  <c r="I235" i="15"/>
  <c r="F235" i="15"/>
  <c r="W231" i="15"/>
  <c r="W230" i="15"/>
  <c r="C227" i="15"/>
  <c r="S226" i="15"/>
  <c r="C226" i="15"/>
  <c r="R219" i="15"/>
  <c r="O219" i="15"/>
  <c r="L219" i="15"/>
  <c r="I219" i="15"/>
  <c r="F219" i="15"/>
  <c r="R218" i="15"/>
  <c r="O218" i="15"/>
  <c r="L218" i="15"/>
  <c r="I218" i="15"/>
  <c r="F218" i="15"/>
  <c r="R217" i="15"/>
  <c r="O217" i="15"/>
  <c r="L217" i="15"/>
  <c r="I217" i="15"/>
  <c r="F217" i="15"/>
  <c r="R216" i="15"/>
  <c r="O216" i="15"/>
  <c r="L216" i="15"/>
  <c r="I216" i="15"/>
  <c r="F216" i="15"/>
  <c r="R215" i="15"/>
  <c r="O215" i="15"/>
  <c r="L215" i="15"/>
  <c r="I215" i="15"/>
  <c r="F215" i="15"/>
  <c r="R214" i="15"/>
  <c r="O214" i="15"/>
  <c r="L214" i="15"/>
  <c r="I214" i="15"/>
  <c r="F214" i="15"/>
  <c r="R213" i="15"/>
  <c r="O213" i="15"/>
  <c r="L213" i="15"/>
  <c r="I213" i="15"/>
  <c r="F213" i="15"/>
  <c r="R212" i="15"/>
  <c r="O212" i="15"/>
  <c r="L212" i="15"/>
  <c r="I212" i="15"/>
  <c r="F212" i="15"/>
  <c r="R211" i="15"/>
  <c r="O211" i="15"/>
  <c r="L211" i="15"/>
  <c r="I211" i="15"/>
  <c r="F211" i="15"/>
  <c r="R210" i="15"/>
  <c r="O210" i="15"/>
  <c r="L210" i="15"/>
  <c r="I210" i="15"/>
  <c r="F210" i="15"/>
  <c r="R209" i="15"/>
  <c r="O209" i="15"/>
  <c r="L209" i="15"/>
  <c r="I209" i="15"/>
  <c r="F209" i="15"/>
  <c r="R208" i="15"/>
  <c r="O208" i="15"/>
  <c r="L208" i="15"/>
  <c r="I208" i="15"/>
  <c r="F208" i="15"/>
  <c r="R207" i="15"/>
  <c r="O207" i="15"/>
  <c r="L207" i="15"/>
  <c r="I207" i="15"/>
  <c r="F207" i="15"/>
  <c r="W202" i="15"/>
  <c r="W201" i="15"/>
  <c r="S197" i="15"/>
  <c r="C197" i="15"/>
  <c r="R190" i="15"/>
  <c r="O190" i="15"/>
  <c r="L190" i="15"/>
  <c r="I190" i="15"/>
  <c r="F190" i="15"/>
  <c r="R189" i="15"/>
  <c r="O189" i="15"/>
  <c r="L189" i="15"/>
  <c r="I189" i="15"/>
  <c r="F189" i="15"/>
  <c r="R188" i="15"/>
  <c r="O188" i="15"/>
  <c r="L188" i="15"/>
  <c r="I188" i="15"/>
  <c r="F188" i="15"/>
  <c r="R187" i="15"/>
  <c r="O187" i="15"/>
  <c r="L187" i="15"/>
  <c r="I187" i="15"/>
  <c r="F187" i="15"/>
  <c r="R186" i="15"/>
  <c r="O186" i="15"/>
  <c r="L186" i="15"/>
  <c r="I186" i="15"/>
  <c r="F186" i="15"/>
  <c r="R185" i="15"/>
  <c r="O185" i="15"/>
  <c r="L185" i="15"/>
  <c r="I185" i="15"/>
  <c r="F185" i="15"/>
  <c r="R184" i="15"/>
  <c r="O184" i="15"/>
  <c r="L184" i="15"/>
  <c r="I184" i="15"/>
  <c r="F184" i="15"/>
  <c r="R183" i="15"/>
  <c r="O183" i="15"/>
  <c r="L183" i="15"/>
  <c r="I183" i="15"/>
  <c r="F183" i="15"/>
  <c r="R182" i="15"/>
  <c r="O182" i="15"/>
  <c r="L182" i="15"/>
  <c r="I182" i="15"/>
  <c r="F182" i="15"/>
  <c r="R181" i="15"/>
  <c r="O181" i="15"/>
  <c r="L181" i="15"/>
  <c r="I181" i="15"/>
  <c r="F181" i="15"/>
  <c r="R180" i="15"/>
  <c r="O180" i="15"/>
  <c r="L180" i="15"/>
  <c r="I180" i="15"/>
  <c r="F180" i="15"/>
  <c r="R179" i="15"/>
  <c r="O179" i="15"/>
  <c r="L179" i="15"/>
  <c r="I179" i="15"/>
  <c r="F179" i="15"/>
  <c r="R178" i="15"/>
  <c r="O178" i="15"/>
  <c r="L178" i="15"/>
  <c r="I178" i="15"/>
  <c r="F178" i="15"/>
  <c r="W173" i="15"/>
  <c r="W172" i="15"/>
  <c r="S168" i="15"/>
  <c r="C168" i="15"/>
  <c r="R161" i="15"/>
  <c r="O161" i="15"/>
  <c r="L161" i="15"/>
  <c r="I161" i="15"/>
  <c r="F161" i="15"/>
  <c r="R160" i="15"/>
  <c r="O160" i="15"/>
  <c r="L160" i="15"/>
  <c r="I160" i="15"/>
  <c r="F160" i="15"/>
  <c r="R159" i="15"/>
  <c r="O159" i="15"/>
  <c r="L159" i="15"/>
  <c r="I159" i="15"/>
  <c r="F159" i="15"/>
  <c r="R158" i="15"/>
  <c r="O158" i="15"/>
  <c r="L158" i="15"/>
  <c r="I158" i="15"/>
  <c r="F158" i="15"/>
  <c r="R157" i="15"/>
  <c r="O157" i="15"/>
  <c r="L157" i="15"/>
  <c r="I157" i="15"/>
  <c r="F157" i="15"/>
  <c r="R156" i="15"/>
  <c r="O156" i="15"/>
  <c r="L156" i="15"/>
  <c r="I156" i="15"/>
  <c r="F156" i="15"/>
  <c r="R155" i="15"/>
  <c r="O155" i="15"/>
  <c r="L155" i="15"/>
  <c r="I155" i="15"/>
  <c r="F155" i="15"/>
  <c r="R154" i="15"/>
  <c r="L154" i="15"/>
  <c r="I154" i="15"/>
  <c r="F154" i="15"/>
  <c r="O154" i="15" s="1"/>
  <c r="R153" i="15"/>
  <c r="L153" i="15"/>
  <c r="I153" i="15"/>
  <c r="F153" i="15"/>
  <c r="O153" i="15" s="1"/>
  <c r="R152" i="15"/>
  <c r="L152" i="15"/>
  <c r="I152" i="15"/>
  <c r="F152" i="15"/>
  <c r="O152" i="15" s="1"/>
  <c r="R151" i="15"/>
  <c r="O151" i="15"/>
  <c r="L151" i="15"/>
  <c r="I151" i="15"/>
  <c r="F151" i="15"/>
  <c r="R150" i="15"/>
  <c r="O150" i="15"/>
  <c r="L150" i="15"/>
  <c r="I150" i="15"/>
  <c r="F150" i="15"/>
  <c r="R149" i="15"/>
  <c r="O149" i="15"/>
  <c r="L149" i="15"/>
  <c r="I149" i="15"/>
  <c r="F149" i="15"/>
  <c r="R148" i="15"/>
  <c r="O148" i="15"/>
  <c r="L148" i="15"/>
  <c r="I148" i="15"/>
  <c r="F148" i="15"/>
  <c r="W143" i="15"/>
  <c r="W142" i="15"/>
  <c r="S138" i="15"/>
  <c r="C138" i="15" s="1"/>
  <c r="R131" i="15"/>
  <c r="O131" i="15"/>
  <c r="L131" i="15"/>
  <c r="I131" i="15"/>
  <c r="F131" i="15"/>
  <c r="R130" i="15"/>
  <c r="O130" i="15"/>
  <c r="L130" i="15"/>
  <c r="I130" i="15"/>
  <c r="F130" i="15"/>
  <c r="R129" i="15"/>
  <c r="O129" i="15"/>
  <c r="L129" i="15"/>
  <c r="I129" i="15"/>
  <c r="F129" i="15"/>
  <c r="R128" i="15"/>
  <c r="O128" i="15"/>
  <c r="L128" i="15"/>
  <c r="I128" i="15"/>
  <c r="F128" i="15"/>
  <c r="R127" i="15"/>
  <c r="O127" i="15"/>
  <c r="L127" i="15"/>
  <c r="I127" i="15"/>
  <c r="F127" i="15"/>
  <c r="R126" i="15"/>
  <c r="O126" i="15"/>
  <c r="L126" i="15"/>
  <c r="I126" i="15"/>
  <c r="F126" i="15"/>
  <c r="R125" i="15"/>
  <c r="O125" i="15"/>
  <c r="L125" i="15"/>
  <c r="I125" i="15"/>
  <c r="F125" i="15"/>
  <c r="R124" i="15"/>
  <c r="O124" i="15"/>
  <c r="L124" i="15"/>
  <c r="I124" i="15"/>
  <c r="F124" i="15"/>
  <c r="R123" i="15"/>
  <c r="O123" i="15"/>
  <c r="L123" i="15"/>
  <c r="I123" i="15"/>
  <c r="F123" i="15"/>
  <c r="R122" i="15"/>
  <c r="O122" i="15"/>
  <c r="L122" i="15"/>
  <c r="I122" i="15"/>
  <c r="F122" i="15"/>
  <c r="R121" i="15"/>
  <c r="O121" i="15"/>
  <c r="L121" i="15"/>
  <c r="I121" i="15"/>
  <c r="F121" i="15"/>
  <c r="R120" i="15"/>
  <c r="O120" i="15"/>
  <c r="L120" i="15"/>
  <c r="I120" i="15"/>
  <c r="F120" i="15"/>
  <c r="R119" i="15"/>
  <c r="O119" i="15"/>
  <c r="L119" i="15"/>
  <c r="I119" i="15"/>
  <c r="F119" i="15"/>
  <c r="R118" i="15"/>
  <c r="O118" i="15"/>
  <c r="L118" i="15"/>
  <c r="I118" i="15"/>
  <c r="F118" i="15"/>
  <c r="R117" i="15"/>
  <c r="O117" i="15"/>
  <c r="L117" i="15"/>
  <c r="I117" i="15"/>
  <c r="F117" i="15"/>
  <c r="R116" i="15"/>
  <c r="O116" i="15"/>
  <c r="L116" i="15"/>
  <c r="I116" i="15"/>
  <c r="F116" i="15"/>
  <c r="R115" i="15"/>
  <c r="O115" i="15"/>
  <c r="L115" i="15"/>
  <c r="I115" i="15"/>
  <c r="F115" i="15"/>
  <c r="R114" i="15"/>
  <c r="O114" i="15"/>
  <c r="L114" i="15"/>
  <c r="I114" i="15"/>
  <c r="F114" i="15"/>
  <c r="W109" i="15"/>
  <c r="W108" i="15"/>
  <c r="S104" i="15"/>
  <c r="C104" i="15"/>
  <c r="R97" i="15"/>
  <c r="O97" i="15"/>
  <c r="L97" i="15"/>
  <c r="I97" i="15"/>
  <c r="F97" i="15"/>
  <c r="R96" i="15"/>
  <c r="O96" i="15"/>
  <c r="L96" i="15"/>
  <c r="I96" i="15"/>
  <c r="F96" i="15"/>
  <c r="R95" i="15"/>
  <c r="O95" i="15"/>
  <c r="L95" i="15"/>
  <c r="I95" i="15"/>
  <c r="F95" i="15"/>
  <c r="R94" i="15"/>
  <c r="O94" i="15"/>
  <c r="L94" i="15"/>
  <c r="I94" i="15"/>
  <c r="F94" i="15"/>
  <c r="R93" i="15"/>
  <c r="O93" i="15"/>
  <c r="L93" i="15"/>
  <c r="I93" i="15"/>
  <c r="F93" i="15"/>
  <c r="R92" i="15"/>
  <c r="O92" i="15"/>
  <c r="L92" i="15"/>
  <c r="I92" i="15"/>
  <c r="F92" i="15"/>
  <c r="R91" i="15"/>
  <c r="O91" i="15"/>
  <c r="L91" i="15"/>
  <c r="I91" i="15"/>
  <c r="F91" i="15"/>
  <c r="R90" i="15"/>
  <c r="O90" i="15"/>
  <c r="L90" i="15"/>
  <c r="I90" i="15"/>
  <c r="F90" i="15"/>
  <c r="R89" i="15"/>
  <c r="O89" i="15"/>
  <c r="L89" i="15"/>
  <c r="I89" i="15"/>
  <c r="F89" i="15"/>
  <c r="R88" i="15"/>
  <c r="O88" i="15"/>
  <c r="L88" i="15"/>
  <c r="I88" i="15"/>
  <c r="F88" i="15"/>
  <c r="R87" i="15"/>
  <c r="O87" i="15"/>
  <c r="L87" i="15"/>
  <c r="I87" i="15"/>
  <c r="F87" i="15"/>
  <c r="R86" i="15"/>
  <c r="O86" i="15"/>
  <c r="L86" i="15"/>
  <c r="I86" i="15"/>
  <c r="F86" i="15"/>
  <c r="R85" i="15"/>
  <c r="O85" i="15"/>
  <c r="L85" i="15"/>
  <c r="I85" i="15"/>
  <c r="F85" i="15"/>
  <c r="R84" i="15"/>
  <c r="O84" i="15"/>
  <c r="L84" i="15"/>
  <c r="I84" i="15"/>
  <c r="F84" i="15"/>
  <c r="R83" i="15"/>
  <c r="O83" i="15"/>
  <c r="L83" i="15"/>
  <c r="I83" i="15"/>
  <c r="F83" i="15"/>
  <c r="R82" i="15"/>
  <c r="O82" i="15"/>
  <c r="L82" i="15"/>
  <c r="I82" i="15"/>
  <c r="F82" i="15"/>
  <c r="R81" i="15"/>
  <c r="O81" i="15"/>
  <c r="L81" i="15"/>
  <c r="I81" i="15"/>
  <c r="F81" i="15"/>
  <c r="R80" i="15"/>
  <c r="O80" i="15"/>
  <c r="L80" i="15"/>
  <c r="I80" i="15"/>
  <c r="F80" i="15"/>
  <c r="R79" i="15"/>
  <c r="O79" i="15"/>
  <c r="L79" i="15"/>
  <c r="I79" i="15"/>
  <c r="F79" i="15"/>
  <c r="R78" i="15"/>
  <c r="O78" i="15"/>
  <c r="L78" i="15"/>
  <c r="I78" i="15"/>
  <c r="F78" i="15"/>
  <c r="R77" i="15"/>
  <c r="O77" i="15"/>
  <c r="L77" i="15"/>
  <c r="I77" i="15"/>
  <c r="F77" i="15"/>
  <c r="R76" i="15"/>
  <c r="O76" i="15"/>
  <c r="L76" i="15"/>
  <c r="I76" i="15"/>
  <c r="F76" i="15"/>
  <c r="R75" i="15"/>
  <c r="O75" i="15"/>
  <c r="L75" i="15"/>
  <c r="I75" i="15"/>
  <c r="F75" i="15"/>
  <c r="R74" i="15"/>
  <c r="O74" i="15"/>
  <c r="L74" i="15"/>
  <c r="I74" i="15"/>
  <c r="F74" i="15"/>
  <c r="R73" i="15"/>
  <c r="O73" i="15"/>
  <c r="L73" i="15"/>
  <c r="I73" i="15"/>
  <c r="F73" i="15"/>
  <c r="R72" i="15"/>
  <c r="O72" i="15"/>
  <c r="L72" i="15"/>
  <c r="I72" i="15"/>
  <c r="F72" i="15"/>
  <c r="R71" i="15"/>
  <c r="O71" i="15"/>
  <c r="L71" i="15"/>
  <c r="I71" i="15"/>
  <c r="F71" i="15"/>
  <c r="R70" i="15"/>
  <c r="O70" i="15"/>
  <c r="L70" i="15"/>
  <c r="I70" i="15"/>
  <c r="F70" i="15"/>
  <c r="R69" i="15"/>
  <c r="O69" i="15"/>
  <c r="L69" i="15"/>
  <c r="I69" i="15"/>
  <c r="F69" i="15"/>
  <c r="R67" i="15"/>
  <c r="O67" i="15"/>
  <c r="L67" i="15"/>
  <c r="I67" i="15"/>
  <c r="F67" i="15"/>
  <c r="R66" i="15"/>
  <c r="O66" i="15"/>
  <c r="L66" i="15"/>
  <c r="I66" i="15"/>
  <c r="F66" i="15"/>
  <c r="R65" i="15"/>
  <c r="O65" i="15"/>
  <c r="L65" i="15"/>
  <c r="I65" i="15"/>
  <c r="F65" i="15"/>
  <c r="R64" i="15"/>
  <c r="O64" i="15"/>
  <c r="L64" i="15"/>
  <c r="I64" i="15"/>
  <c r="F64" i="15"/>
  <c r="R61" i="15"/>
  <c r="O61" i="15"/>
  <c r="L61" i="15"/>
  <c r="I61" i="15"/>
  <c r="F61" i="15"/>
  <c r="R58" i="15"/>
  <c r="O58" i="15"/>
  <c r="L58" i="15"/>
  <c r="I58" i="15"/>
  <c r="F58" i="15"/>
  <c r="R55" i="15"/>
  <c r="O55" i="15"/>
  <c r="L55" i="15"/>
  <c r="I55" i="15"/>
  <c r="F55" i="15"/>
  <c r="R54" i="15"/>
  <c r="O54" i="15"/>
  <c r="L54" i="15"/>
  <c r="I54" i="15"/>
  <c r="F54" i="15"/>
  <c r="F49" i="15"/>
  <c r="B62" i="15" s="1"/>
  <c r="J37" i="15"/>
  <c r="I37" i="15"/>
  <c r="H37" i="15"/>
  <c r="G37" i="15"/>
  <c r="F37" i="15"/>
  <c r="E37" i="15"/>
  <c r="D37" i="15"/>
  <c r="J36" i="15"/>
  <c r="I36" i="15"/>
  <c r="H36" i="15"/>
  <c r="G36" i="15"/>
  <c r="F36" i="15"/>
  <c r="E36" i="15"/>
  <c r="D36" i="15"/>
  <c r="J35" i="15"/>
  <c r="I35" i="15"/>
  <c r="H35" i="15"/>
  <c r="G35" i="15"/>
  <c r="F35" i="15"/>
  <c r="E35" i="15"/>
  <c r="D35" i="15"/>
  <c r="H34" i="15"/>
  <c r="G34" i="15"/>
  <c r="F34" i="15"/>
  <c r="E34" i="15"/>
  <c r="H30" i="15"/>
  <c r="G30" i="15"/>
  <c r="F30" i="15"/>
  <c r="E30" i="15"/>
  <c r="H25" i="15"/>
  <c r="G25" i="15"/>
  <c r="F25" i="15"/>
  <c r="E25" i="15"/>
  <c r="G21" i="15"/>
  <c r="F21" i="15"/>
  <c r="E21" i="15"/>
  <c r="D21" i="15"/>
  <c r="L18" i="15"/>
  <c r="K18" i="15" s="1"/>
  <c r="E39" i="15" s="1"/>
  <c r="D14" i="15"/>
  <c r="C300" i="18" l="1"/>
  <c r="M28" i="5" s="1"/>
  <c r="C301" i="18"/>
  <c r="M27" i="5"/>
  <c r="M29" i="5" s="1"/>
  <c r="D294" i="18"/>
  <c r="D295" i="18"/>
  <c r="C307" i="17"/>
  <c r="K32" i="5"/>
  <c r="C307" i="16"/>
  <c r="I32" i="5"/>
  <c r="W144" i="15"/>
  <c r="W203" i="15"/>
  <c r="W232" i="15"/>
  <c r="H38" i="15"/>
  <c r="P164" i="15"/>
  <c r="D222" i="15"/>
  <c r="D256" i="15"/>
  <c r="C261" i="15"/>
  <c r="E38" i="15"/>
  <c r="I38" i="15"/>
  <c r="K37" i="15"/>
  <c r="S139" i="15"/>
  <c r="C139" i="15" s="1"/>
  <c r="P222" i="15"/>
  <c r="W266" i="15"/>
  <c r="W110" i="15"/>
  <c r="C198" i="15"/>
  <c r="D38" i="15"/>
  <c r="B56" i="15"/>
  <c r="B63" i="15"/>
  <c r="S105" i="15"/>
  <c r="J134" i="15"/>
  <c r="G133" i="15"/>
  <c r="J164" i="15"/>
  <c r="M164" i="15"/>
  <c r="M165" i="15" s="1"/>
  <c r="C57" i="15"/>
  <c r="O57" i="15" s="1"/>
  <c r="C59" i="15"/>
  <c r="L59" i="15" s="1"/>
  <c r="D134" i="15"/>
  <c r="P134" i="15"/>
  <c r="G192" i="15"/>
  <c r="D193" i="15"/>
  <c r="M192" i="15"/>
  <c r="S198" i="15"/>
  <c r="P221" i="15"/>
  <c r="L17" i="15"/>
  <c r="K17" i="15" s="1"/>
  <c r="F38" i="15"/>
  <c r="J38" i="15"/>
  <c r="K36" i="15"/>
  <c r="J163" i="15"/>
  <c r="G256" i="15"/>
  <c r="M277" i="15"/>
  <c r="J277" i="15"/>
  <c r="D278" i="15"/>
  <c r="C283" i="15"/>
  <c r="W288" i="15"/>
  <c r="K35" i="15"/>
  <c r="M163" i="15"/>
  <c r="W174" i="15"/>
  <c r="D255" i="15"/>
  <c r="G38" i="15"/>
  <c r="R59" i="15"/>
  <c r="P135" i="15"/>
  <c r="P133" i="15"/>
  <c r="P192" i="15"/>
  <c r="P193" i="15"/>
  <c r="D22" i="15"/>
  <c r="D23" i="15" s="1"/>
  <c r="C62" i="15"/>
  <c r="C60" i="15"/>
  <c r="B59" i="15"/>
  <c r="B57" i="15"/>
  <c r="C56" i="15"/>
  <c r="F59" i="15"/>
  <c r="B60" i="15"/>
  <c r="C63" i="15"/>
  <c r="B68" i="15"/>
  <c r="C169" i="15"/>
  <c r="S169" i="15"/>
  <c r="J192" i="15"/>
  <c r="J193" i="15"/>
  <c r="D192" i="15"/>
  <c r="G221" i="15"/>
  <c r="D221" i="15"/>
  <c r="S261" i="15"/>
  <c r="D277" i="15"/>
  <c r="P277" i="15"/>
  <c r="G22" i="15"/>
  <c r="G23" i="15" s="1"/>
  <c r="L19" i="15"/>
  <c r="K19" i="15" s="1"/>
  <c r="F39" i="15" s="1"/>
  <c r="E22" i="15"/>
  <c r="E23" i="15" s="1"/>
  <c r="I59" i="15"/>
  <c r="C68" i="15"/>
  <c r="C105" i="15"/>
  <c r="J133" i="15"/>
  <c r="D133" i="15"/>
  <c r="G134" i="15"/>
  <c r="M221" i="15"/>
  <c r="M222" i="15"/>
  <c r="M256" i="15"/>
  <c r="M255" i="15"/>
  <c r="J256" i="15"/>
  <c r="F22" i="15"/>
  <c r="F23" i="15" s="1"/>
  <c r="O59" i="15"/>
  <c r="M133" i="15"/>
  <c r="M134" i="15"/>
  <c r="G193" i="15"/>
  <c r="P255" i="15"/>
  <c r="P256" i="15"/>
  <c r="P278" i="15"/>
  <c r="M278" i="15"/>
  <c r="S283" i="15"/>
  <c r="M193" i="15"/>
  <c r="G222" i="15"/>
  <c r="S227" i="15"/>
  <c r="G255" i="15"/>
  <c r="G277" i="15"/>
  <c r="G163" i="15"/>
  <c r="G164" i="15"/>
  <c r="D163" i="15"/>
  <c r="P163" i="15"/>
  <c r="D164" i="15"/>
  <c r="J221" i="15"/>
  <c r="J222" i="15"/>
  <c r="J255" i="15"/>
  <c r="J278" i="15"/>
  <c r="G278" i="15"/>
  <c r="D135" i="15" l="1"/>
  <c r="D141" i="15" s="1"/>
  <c r="P141" i="15"/>
  <c r="M171" i="15"/>
  <c r="P223" i="15"/>
  <c r="P229" i="15"/>
  <c r="D223" i="15"/>
  <c r="D229" i="15" s="1"/>
  <c r="D257" i="15"/>
  <c r="D263" i="15" s="1"/>
  <c r="M32" i="5"/>
  <c r="C307" i="18"/>
  <c r="P224" i="15"/>
  <c r="P225" i="15" s="1"/>
  <c r="P228" i="15" s="1"/>
  <c r="P136" i="15"/>
  <c r="P137" i="15" s="1"/>
  <c r="P140" i="15" s="1"/>
  <c r="M166" i="15"/>
  <c r="M167" i="15" s="1"/>
  <c r="M170" i="15" s="1"/>
  <c r="J165" i="15"/>
  <c r="J166" i="15" s="1"/>
  <c r="J167" i="15" s="1"/>
  <c r="J170" i="15" s="1"/>
  <c r="J135" i="15"/>
  <c r="J141" i="15" s="1"/>
  <c r="P165" i="15"/>
  <c r="P171" i="15" s="1"/>
  <c r="C278" i="15"/>
  <c r="G257" i="15"/>
  <c r="G263" i="15" s="1"/>
  <c r="D136" i="15"/>
  <c r="D224" i="15"/>
  <c r="D194" i="15"/>
  <c r="D200" i="15" s="1"/>
  <c r="D195" i="15"/>
  <c r="D279" i="15"/>
  <c r="D285" i="15" s="1"/>
  <c r="D258" i="15"/>
  <c r="L20" i="15"/>
  <c r="K20" i="15"/>
  <c r="K38" i="15"/>
  <c r="C304" i="15" s="1"/>
  <c r="C305" i="15"/>
  <c r="S255" i="15"/>
  <c r="S134" i="15"/>
  <c r="C134" i="15" s="1"/>
  <c r="D39" i="15"/>
  <c r="K39" i="15" s="1"/>
  <c r="C303" i="15" s="1"/>
  <c r="C256" i="15"/>
  <c r="R57" i="15"/>
  <c r="S256" i="15"/>
  <c r="L57" i="15"/>
  <c r="I57" i="15"/>
  <c r="F57" i="15"/>
  <c r="J279" i="15"/>
  <c r="J285" i="15" s="1"/>
  <c r="G165" i="15"/>
  <c r="G171" i="15" s="1"/>
  <c r="P257" i="15"/>
  <c r="P263" i="15" s="1"/>
  <c r="G194" i="15"/>
  <c r="G200" i="15" s="1"/>
  <c r="M257" i="15"/>
  <c r="M263" i="15" s="1"/>
  <c r="S192" i="15"/>
  <c r="C192" i="15"/>
  <c r="R63" i="15"/>
  <c r="F63" i="15"/>
  <c r="L63" i="15"/>
  <c r="I63" i="15"/>
  <c r="O63" i="15"/>
  <c r="I56" i="15"/>
  <c r="L56" i="15"/>
  <c r="F56" i="15"/>
  <c r="O56" i="15"/>
  <c r="R56" i="15"/>
  <c r="O60" i="15"/>
  <c r="I60" i="15"/>
  <c r="F60" i="15"/>
  <c r="L60" i="15"/>
  <c r="R60" i="15"/>
  <c r="S193" i="15"/>
  <c r="C255" i="15"/>
  <c r="J223" i="15"/>
  <c r="J229" i="15" s="1"/>
  <c r="S163" i="15"/>
  <c r="C163" i="15"/>
  <c r="S164" i="15"/>
  <c r="D165" i="15"/>
  <c r="D171" i="15" s="1"/>
  <c r="C164" i="15"/>
  <c r="G223" i="15"/>
  <c r="G229" i="15" s="1"/>
  <c r="M194" i="15"/>
  <c r="M200" i="15" s="1"/>
  <c r="M279" i="15"/>
  <c r="M285" i="15" s="1"/>
  <c r="C222" i="15"/>
  <c r="G135" i="15"/>
  <c r="G141" i="15" s="1"/>
  <c r="I68" i="15"/>
  <c r="F68" i="15"/>
  <c r="R68" i="15"/>
  <c r="O68" i="15"/>
  <c r="L68" i="15"/>
  <c r="S277" i="15"/>
  <c r="C277" i="15"/>
  <c r="C221" i="15"/>
  <c r="S221" i="15"/>
  <c r="J194" i="15"/>
  <c r="J200" i="15" s="1"/>
  <c r="O62" i="15"/>
  <c r="R62" i="15"/>
  <c r="L62" i="15"/>
  <c r="I62" i="15"/>
  <c r="F62" i="15"/>
  <c r="P194" i="15"/>
  <c r="P200" i="15" s="1"/>
  <c r="C193" i="15"/>
  <c r="G279" i="15"/>
  <c r="G285" i="15" s="1"/>
  <c r="P279" i="15"/>
  <c r="P285" i="15" s="1"/>
  <c r="M135" i="15"/>
  <c r="M141" i="15" s="1"/>
  <c r="J257" i="15"/>
  <c r="J263" i="15" s="1"/>
  <c r="M223" i="15"/>
  <c r="M229" i="15" s="1"/>
  <c r="S133" i="15"/>
  <c r="C133" i="15" s="1"/>
  <c r="S222" i="15"/>
  <c r="S278" i="15"/>
  <c r="J171" i="15" l="1"/>
  <c r="G258" i="15"/>
  <c r="G259" i="15" s="1"/>
  <c r="G262" i="15" s="1"/>
  <c r="M173" i="15"/>
  <c r="P258" i="15"/>
  <c r="P259" i="15" s="1"/>
  <c r="P262" i="15" s="1"/>
  <c r="P166" i="15"/>
  <c r="P167" i="15" s="1"/>
  <c r="P170" i="15" s="1"/>
  <c r="G195" i="15"/>
  <c r="G196" i="15" s="1"/>
  <c r="P143" i="15"/>
  <c r="M195" i="15"/>
  <c r="M196" i="15" s="1"/>
  <c r="M199" i="15" s="1"/>
  <c r="P231" i="15"/>
  <c r="M136" i="15"/>
  <c r="M137" i="15" s="1"/>
  <c r="M140" i="15" s="1"/>
  <c r="M258" i="15"/>
  <c r="M259" i="15" s="1"/>
  <c r="M262" i="15" s="1"/>
  <c r="P195" i="15"/>
  <c r="P196" i="15" s="1"/>
  <c r="P199" i="15" s="1"/>
  <c r="D280" i="15"/>
  <c r="D281" i="15" s="1"/>
  <c r="D284" i="15" s="1"/>
  <c r="G136" i="15"/>
  <c r="G137" i="15" s="1"/>
  <c r="G140" i="15" s="1"/>
  <c r="M224" i="15"/>
  <c r="M225" i="15" s="1"/>
  <c r="M228" i="15" s="1"/>
  <c r="P280" i="15"/>
  <c r="P281" i="15" s="1"/>
  <c r="P284" i="15" s="1"/>
  <c r="M280" i="15"/>
  <c r="M281" i="15" s="1"/>
  <c r="M284" i="15" s="1"/>
  <c r="J173" i="15"/>
  <c r="J224" i="15"/>
  <c r="J225" i="15" s="1"/>
  <c r="J228" i="15" s="1"/>
  <c r="J195" i="15"/>
  <c r="J196" i="15" s="1"/>
  <c r="J199" i="15" s="1"/>
  <c r="J258" i="15"/>
  <c r="J259" i="15" s="1"/>
  <c r="J262" i="15" s="1"/>
  <c r="J280" i="15"/>
  <c r="J281" i="15" s="1"/>
  <c r="J284" i="15" s="1"/>
  <c r="J136" i="15"/>
  <c r="J137" i="15" s="1"/>
  <c r="J140" i="15" s="1"/>
  <c r="G224" i="15"/>
  <c r="G225" i="15" s="1"/>
  <c r="G228" i="15" s="1"/>
  <c r="G280" i="15"/>
  <c r="G281" i="15" s="1"/>
  <c r="G284" i="15" s="1"/>
  <c r="G265" i="15"/>
  <c r="G166" i="15"/>
  <c r="G167" i="15" s="1"/>
  <c r="G170" i="15" s="1"/>
  <c r="S165" i="15"/>
  <c r="C165" i="15" s="1"/>
  <c r="D196" i="15"/>
  <c r="D199" i="15" s="1"/>
  <c r="D259" i="15"/>
  <c r="D262" i="15" s="1"/>
  <c r="D137" i="15"/>
  <c r="D140" i="15" s="1"/>
  <c r="D225" i="15"/>
  <c r="D228" i="15" s="1"/>
  <c r="D166" i="15"/>
  <c r="S257" i="15"/>
  <c r="C257" i="15" s="1"/>
  <c r="S223" i="15"/>
  <c r="C223" i="15" s="1"/>
  <c r="S141" i="15"/>
  <c r="C141" i="15" s="1"/>
  <c r="S194" i="15"/>
  <c r="C194" i="15" s="1"/>
  <c r="S279" i="15"/>
  <c r="C279" i="15" s="1"/>
  <c r="S229" i="15"/>
  <c r="S200" i="15"/>
  <c r="C200" i="15"/>
  <c r="S135" i="15"/>
  <c r="M99" i="15"/>
  <c r="M100" i="15"/>
  <c r="C229" i="15"/>
  <c r="D100" i="15"/>
  <c r="D99" i="15"/>
  <c r="J100" i="15"/>
  <c r="J99" i="15"/>
  <c r="P99" i="15"/>
  <c r="P100" i="15"/>
  <c r="G100" i="15"/>
  <c r="G99" i="15"/>
  <c r="G202" i="15" l="1"/>
  <c r="G199" i="15"/>
  <c r="S224" i="15"/>
  <c r="C224" i="15" s="1"/>
  <c r="S258" i="15"/>
  <c r="C258" i="15" s="1"/>
  <c r="G143" i="15"/>
  <c r="M143" i="15"/>
  <c r="P265" i="15"/>
  <c r="M287" i="15"/>
  <c r="P287" i="15"/>
  <c r="P202" i="15"/>
  <c r="M231" i="15"/>
  <c r="M265" i="15"/>
  <c r="M202" i="15"/>
  <c r="P173" i="15"/>
  <c r="S136" i="15"/>
  <c r="C136" i="15" s="1"/>
  <c r="S280" i="15"/>
  <c r="C280" i="15" s="1"/>
  <c r="U231" i="15"/>
  <c r="V231" i="15" s="1"/>
  <c r="S231" i="15" s="1"/>
  <c r="T231" i="15" s="1"/>
  <c r="H54" i="5" s="1"/>
  <c r="J202" i="15"/>
  <c r="J143" i="15"/>
  <c r="J231" i="15"/>
  <c r="J287" i="15"/>
  <c r="U173" i="15"/>
  <c r="V173" i="15" s="1"/>
  <c r="S173" i="15" s="1"/>
  <c r="G52" i="5" s="1"/>
  <c r="S195" i="15"/>
  <c r="C195" i="15" s="1"/>
  <c r="J265" i="15"/>
  <c r="G231" i="15"/>
  <c r="G287" i="15"/>
  <c r="G173" i="15"/>
  <c r="U265" i="15"/>
  <c r="V265" i="15" s="1"/>
  <c r="S265" i="15" s="1"/>
  <c r="T265" i="15" s="1"/>
  <c r="H55" i="5" s="1"/>
  <c r="D167" i="15"/>
  <c r="D170" i="15" s="1"/>
  <c r="S166" i="15"/>
  <c r="C166" i="15" s="1"/>
  <c r="D143" i="15"/>
  <c r="S137" i="15"/>
  <c r="C137" i="15" s="1"/>
  <c r="D287" i="15"/>
  <c r="S281" i="15"/>
  <c r="C281" i="15" s="1"/>
  <c r="D231" i="15"/>
  <c r="S225" i="15"/>
  <c r="C225" i="15" s="1"/>
  <c r="D265" i="15"/>
  <c r="S259" i="15"/>
  <c r="C259" i="15" s="1"/>
  <c r="S196" i="15"/>
  <c r="C196" i="15" s="1"/>
  <c r="D202" i="15"/>
  <c r="U287" i="15"/>
  <c r="V287" i="15" s="1"/>
  <c r="S287" i="15" s="1"/>
  <c r="U202" i="15"/>
  <c r="V202" i="15" s="1"/>
  <c r="S202" i="15" s="1"/>
  <c r="S171" i="15"/>
  <c r="C171" i="15"/>
  <c r="D101" i="15"/>
  <c r="D107" i="15" s="1"/>
  <c r="C100" i="15"/>
  <c r="S100" i="15"/>
  <c r="C135" i="15"/>
  <c r="U143" i="15"/>
  <c r="V143" i="15" s="1"/>
  <c r="S143" i="15" s="1"/>
  <c r="G101" i="15"/>
  <c r="G107" i="15" s="1"/>
  <c r="P101" i="15"/>
  <c r="P107" i="15" s="1"/>
  <c r="C263" i="15"/>
  <c r="S263" i="15"/>
  <c r="M101" i="15"/>
  <c r="M107" i="15" s="1"/>
  <c r="J101" i="15"/>
  <c r="J107" i="15" s="1"/>
  <c r="S99" i="15"/>
  <c r="C99" i="15"/>
  <c r="S285" i="15"/>
  <c r="C285" i="15"/>
  <c r="S140" i="15" l="1"/>
  <c r="C140" i="15" s="1"/>
  <c r="G54" i="5"/>
  <c r="P102" i="15"/>
  <c r="P103" i="15" s="1"/>
  <c r="M102" i="15"/>
  <c r="M103" i="15" s="1"/>
  <c r="T173" i="15"/>
  <c r="H52" i="5" s="1"/>
  <c r="G55" i="5"/>
  <c r="J102" i="15"/>
  <c r="J103" i="15" s="1"/>
  <c r="G102" i="15"/>
  <c r="G103" i="15" s="1"/>
  <c r="C262" i="15"/>
  <c r="S262" i="15"/>
  <c r="D102" i="15"/>
  <c r="S199" i="15"/>
  <c r="C199" i="15"/>
  <c r="D173" i="15"/>
  <c r="S167" i="15"/>
  <c r="C167" i="15" s="1"/>
  <c r="C228" i="15"/>
  <c r="S228" i="15"/>
  <c r="C284" i="15"/>
  <c r="S284" i="15"/>
  <c r="T143" i="15"/>
  <c r="H51" i="5" s="1"/>
  <c r="G51" i="5"/>
  <c r="T202" i="15"/>
  <c r="H53" i="5" s="1"/>
  <c r="G53" i="5"/>
  <c r="T287" i="15"/>
  <c r="H56" i="5" s="1"/>
  <c r="G56" i="5"/>
  <c r="C107" i="15"/>
  <c r="S107" i="15"/>
  <c r="C306" i="15" s="1"/>
  <c r="S101" i="15"/>
  <c r="C101" i="15" s="1"/>
  <c r="M106" i="15" l="1"/>
  <c r="M293" i="15" s="1"/>
  <c r="M290" i="15"/>
  <c r="M109" i="15"/>
  <c r="P106" i="15"/>
  <c r="P293" i="15" s="1"/>
  <c r="P290" i="15"/>
  <c r="P109" i="15"/>
  <c r="J290" i="15"/>
  <c r="J109" i="15"/>
  <c r="J106" i="15"/>
  <c r="J293" i="15" s="1"/>
  <c r="G109" i="15"/>
  <c r="G106" i="15"/>
  <c r="G293" i="15" s="1"/>
  <c r="G290" i="15"/>
  <c r="S170" i="15"/>
  <c r="C170" i="15"/>
  <c r="D103" i="15"/>
  <c r="S102" i="15"/>
  <c r="C102" i="15" s="1"/>
  <c r="C308" i="15"/>
  <c r="G33" i="5" s="1"/>
  <c r="U109" i="15"/>
  <c r="V109" i="15" s="1"/>
  <c r="S109" i="15" s="1"/>
  <c r="P295" i="15" l="1"/>
  <c r="P294" i="15"/>
  <c r="M291" i="15"/>
  <c r="M292" i="15"/>
  <c r="P292" i="15"/>
  <c r="P291" i="15"/>
  <c r="M295" i="15"/>
  <c r="M294" i="15"/>
  <c r="J295" i="15"/>
  <c r="J294" i="15"/>
  <c r="J292" i="15"/>
  <c r="J291" i="15"/>
  <c r="G291" i="15"/>
  <c r="G292" i="15"/>
  <c r="G294" i="15"/>
  <c r="G295" i="15"/>
  <c r="D106" i="15"/>
  <c r="S103" i="15"/>
  <c r="C103" i="15" s="1"/>
  <c r="D109" i="15"/>
  <c r="D290" i="15"/>
  <c r="C299" i="15" s="1"/>
  <c r="C302" i="15"/>
  <c r="G48" i="5"/>
  <c r="T109" i="15"/>
  <c r="H48" i="5" s="1"/>
  <c r="G27" i="5" l="1"/>
  <c r="G29" i="5" s="1"/>
  <c r="C300" i="15"/>
  <c r="G28" i="5" s="1"/>
  <c r="C301" i="15"/>
  <c r="D292" i="15"/>
  <c r="D291" i="15"/>
  <c r="D293" i="15"/>
  <c r="C106" i="15"/>
  <c r="S106" i="15"/>
  <c r="L97" i="8"/>
  <c r="D295" i="15" l="1"/>
  <c r="D294" i="15"/>
  <c r="B298" i="8"/>
  <c r="W287" i="8"/>
  <c r="W286" i="8"/>
  <c r="S282" i="8"/>
  <c r="C282" i="8"/>
  <c r="R275" i="8"/>
  <c r="O275" i="8"/>
  <c r="L275" i="8"/>
  <c r="I275" i="8"/>
  <c r="F275" i="8"/>
  <c r="R274" i="8"/>
  <c r="O274" i="8"/>
  <c r="L274" i="8"/>
  <c r="I274" i="8"/>
  <c r="F274" i="8"/>
  <c r="R273" i="8"/>
  <c r="O273" i="8"/>
  <c r="L273" i="8"/>
  <c r="I273" i="8"/>
  <c r="F273" i="8"/>
  <c r="R272" i="8"/>
  <c r="O272" i="8"/>
  <c r="L272" i="8"/>
  <c r="I272" i="8"/>
  <c r="F272" i="8"/>
  <c r="R271" i="8"/>
  <c r="O271" i="8"/>
  <c r="L271" i="8"/>
  <c r="I271" i="8"/>
  <c r="F271" i="8"/>
  <c r="R270" i="8"/>
  <c r="O270" i="8"/>
  <c r="L270" i="8"/>
  <c r="I270" i="8"/>
  <c r="F270" i="8"/>
  <c r="R269" i="8"/>
  <c r="O269" i="8"/>
  <c r="L269" i="8"/>
  <c r="I269" i="8"/>
  <c r="F269" i="8"/>
  <c r="W265" i="8"/>
  <c r="W264" i="8"/>
  <c r="S260" i="8"/>
  <c r="C260" i="8"/>
  <c r="R253" i="8"/>
  <c r="O253" i="8"/>
  <c r="L253" i="8"/>
  <c r="I253" i="8"/>
  <c r="F253" i="8"/>
  <c r="R252" i="8"/>
  <c r="O252" i="8"/>
  <c r="L252" i="8"/>
  <c r="I252" i="8"/>
  <c r="F252" i="8"/>
  <c r="R251" i="8"/>
  <c r="O251" i="8"/>
  <c r="L251" i="8"/>
  <c r="I251" i="8"/>
  <c r="F251" i="8"/>
  <c r="R250" i="8"/>
  <c r="O250" i="8"/>
  <c r="L250" i="8"/>
  <c r="I250" i="8"/>
  <c r="F250" i="8"/>
  <c r="R249" i="8"/>
  <c r="O249" i="8"/>
  <c r="L249" i="8"/>
  <c r="I249" i="8"/>
  <c r="F249" i="8"/>
  <c r="R248" i="8"/>
  <c r="O248" i="8"/>
  <c r="L248" i="8"/>
  <c r="I248" i="8"/>
  <c r="F248" i="8"/>
  <c r="R247" i="8"/>
  <c r="O247" i="8"/>
  <c r="L247" i="8"/>
  <c r="I247" i="8"/>
  <c r="F247" i="8"/>
  <c r="R246" i="8"/>
  <c r="O246" i="8"/>
  <c r="L246" i="8"/>
  <c r="I246" i="8"/>
  <c r="F246" i="8"/>
  <c r="R245" i="8"/>
  <c r="O245" i="8"/>
  <c r="L245" i="8"/>
  <c r="I245" i="8"/>
  <c r="F245" i="8"/>
  <c r="R244" i="8"/>
  <c r="O244" i="8"/>
  <c r="L244" i="8"/>
  <c r="I244" i="8"/>
  <c r="F244" i="8"/>
  <c r="R243" i="8"/>
  <c r="O243" i="8"/>
  <c r="L243" i="8"/>
  <c r="I243" i="8"/>
  <c r="F243" i="8"/>
  <c r="R242" i="8"/>
  <c r="O242" i="8"/>
  <c r="L242" i="8"/>
  <c r="I242" i="8"/>
  <c r="F242" i="8"/>
  <c r="R241" i="8"/>
  <c r="O241" i="8"/>
  <c r="L241" i="8"/>
  <c r="I241" i="8"/>
  <c r="F241" i="8"/>
  <c r="R240" i="8"/>
  <c r="O240" i="8"/>
  <c r="L240" i="8"/>
  <c r="I240" i="8"/>
  <c r="F240" i="8"/>
  <c r="R239" i="8"/>
  <c r="O239" i="8"/>
  <c r="L239" i="8"/>
  <c r="I239" i="8"/>
  <c r="F239" i="8"/>
  <c r="R238" i="8"/>
  <c r="O238" i="8"/>
  <c r="L238" i="8"/>
  <c r="I238" i="8"/>
  <c r="F238" i="8"/>
  <c r="R237" i="8"/>
  <c r="O237" i="8"/>
  <c r="L237" i="8"/>
  <c r="I237" i="8"/>
  <c r="F237" i="8"/>
  <c r="R236" i="8"/>
  <c r="O236" i="8"/>
  <c r="L236" i="8"/>
  <c r="I236" i="8"/>
  <c r="F236" i="8"/>
  <c r="R235" i="8"/>
  <c r="O235" i="8"/>
  <c r="L235" i="8"/>
  <c r="I235" i="8"/>
  <c r="F235" i="8"/>
  <c r="W231" i="8"/>
  <c r="W230" i="8"/>
  <c r="S226" i="8"/>
  <c r="C226" i="8"/>
  <c r="R219" i="8"/>
  <c r="O219" i="8"/>
  <c r="L219" i="8"/>
  <c r="I219" i="8"/>
  <c r="F219" i="8"/>
  <c r="R218" i="8"/>
  <c r="O218" i="8"/>
  <c r="L218" i="8"/>
  <c r="I218" i="8"/>
  <c r="F218" i="8"/>
  <c r="R217" i="8"/>
  <c r="O217" i="8"/>
  <c r="L217" i="8"/>
  <c r="I217" i="8"/>
  <c r="F217" i="8"/>
  <c r="R216" i="8"/>
  <c r="O216" i="8"/>
  <c r="L216" i="8"/>
  <c r="I216" i="8"/>
  <c r="F216" i="8"/>
  <c r="R215" i="8"/>
  <c r="O215" i="8"/>
  <c r="L215" i="8"/>
  <c r="I215" i="8"/>
  <c r="F215" i="8"/>
  <c r="R214" i="8"/>
  <c r="O214" i="8"/>
  <c r="L214" i="8"/>
  <c r="I214" i="8"/>
  <c r="F214" i="8"/>
  <c r="R213" i="8"/>
  <c r="O213" i="8"/>
  <c r="L213" i="8"/>
  <c r="I213" i="8"/>
  <c r="F213" i="8"/>
  <c r="R212" i="8"/>
  <c r="O212" i="8"/>
  <c r="L212" i="8"/>
  <c r="I212" i="8"/>
  <c r="F212" i="8"/>
  <c r="R211" i="8"/>
  <c r="O211" i="8"/>
  <c r="L211" i="8"/>
  <c r="I211" i="8"/>
  <c r="F211" i="8"/>
  <c r="R210" i="8"/>
  <c r="O210" i="8"/>
  <c r="L210" i="8"/>
  <c r="I210" i="8"/>
  <c r="F210" i="8"/>
  <c r="R209" i="8"/>
  <c r="O209" i="8"/>
  <c r="L209" i="8"/>
  <c r="I209" i="8"/>
  <c r="F209" i="8"/>
  <c r="R208" i="8"/>
  <c r="O208" i="8"/>
  <c r="L208" i="8"/>
  <c r="I208" i="8"/>
  <c r="F208" i="8"/>
  <c r="R207" i="8"/>
  <c r="O207" i="8"/>
  <c r="L207" i="8"/>
  <c r="I207" i="8"/>
  <c r="F207" i="8"/>
  <c r="W202" i="8"/>
  <c r="W201" i="8"/>
  <c r="S197" i="8"/>
  <c r="C197" i="8"/>
  <c r="R190" i="8"/>
  <c r="O190" i="8"/>
  <c r="L190" i="8"/>
  <c r="I190" i="8"/>
  <c r="F190" i="8"/>
  <c r="R189" i="8"/>
  <c r="O189" i="8"/>
  <c r="L189" i="8"/>
  <c r="I189" i="8"/>
  <c r="F189" i="8"/>
  <c r="R188" i="8"/>
  <c r="O188" i="8"/>
  <c r="L188" i="8"/>
  <c r="I188" i="8"/>
  <c r="F188" i="8"/>
  <c r="R187" i="8"/>
  <c r="O187" i="8"/>
  <c r="L187" i="8"/>
  <c r="I187" i="8"/>
  <c r="F187" i="8"/>
  <c r="R186" i="8"/>
  <c r="O186" i="8"/>
  <c r="L186" i="8"/>
  <c r="I186" i="8"/>
  <c r="F186" i="8"/>
  <c r="R185" i="8"/>
  <c r="O185" i="8"/>
  <c r="L185" i="8"/>
  <c r="I185" i="8"/>
  <c r="F185" i="8"/>
  <c r="R184" i="8"/>
  <c r="O184" i="8"/>
  <c r="L184" i="8"/>
  <c r="I184" i="8"/>
  <c r="F184" i="8"/>
  <c r="R183" i="8"/>
  <c r="O183" i="8"/>
  <c r="L183" i="8"/>
  <c r="I183" i="8"/>
  <c r="F183" i="8"/>
  <c r="R182" i="8"/>
  <c r="O182" i="8"/>
  <c r="L182" i="8"/>
  <c r="I182" i="8"/>
  <c r="F182" i="8"/>
  <c r="R181" i="8"/>
  <c r="O181" i="8"/>
  <c r="L181" i="8"/>
  <c r="I181" i="8"/>
  <c r="F181" i="8"/>
  <c r="R180" i="8"/>
  <c r="O180" i="8"/>
  <c r="L180" i="8"/>
  <c r="I180" i="8"/>
  <c r="F180" i="8"/>
  <c r="R179" i="8"/>
  <c r="O179" i="8"/>
  <c r="L179" i="8"/>
  <c r="I179" i="8"/>
  <c r="F179" i="8"/>
  <c r="R178" i="8"/>
  <c r="O178" i="8"/>
  <c r="L178" i="8"/>
  <c r="I178" i="8"/>
  <c r="F178" i="8"/>
  <c r="W173" i="8"/>
  <c r="W172" i="8"/>
  <c r="S168" i="8"/>
  <c r="C168" i="8"/>
  <c r="R161" i="8"/>
  <c r="O161" i="8"/>
  <c r="L161" i="8"/>
  <c r="I161" i="8"/>
  <c r="F161" i="8"/>
  <c r="R160" i="8"/>
  <c r="O160" i="8"/>
  <c r="L160" i="8"/>
  <c r="I160" i="8"/>
  <c r="F160" i="8"/>
  <c r="R159" i="8"/>
  <c r="O159" i="8"/>
  <c r="L159" i="8"/>
  <c r="I159" i="8"/>
  <c r="F159" i="8"/>
  <c r="R158" i="8"/>
  <c r="O158" i="8"/>
  <c r="L158" i="8"/>
  <c r="I158" i="8"/>
  <c r="F158" i="8"/>
  <c r="R157" i="8"/>
  <c r="O157" i="8"/>
  <c r="L157" i="8"/>
  <c r="I157" i="8"/>
  <c r="F157" i="8"/>
  <c r="R156" i="8"/>
  <c r="O156" i="8"/>
  <c r="L156" i="8"/>
  <c r="I156" i="8"/>
  <c r="F156" i="8"/>
  <c r="R155" i="8"/>
  <c r="O155" i="8"/>
  <c r="L155" i="8"/>
  <c r="I155" i="8"/>
  <c r="F155" i="8"/>
  <c r="R154" i="8"/>
  <c r="L154" i="8"/>
  <c r="I154" i="8"/>
  <c r="F154" i="8"/>
  <c r="O154" i="8" s="1"/>
  <c r="R153" i="8"/>
  <c r="L153" i="8"/>
  <c r="I153" i="8"/>
  <c r="F153" i="8"/>
  <c r="O153" i="8" s="1"/>
  <c r="R152" i="8"/>
  <c r="L152" i="8"/>
  <c r="I152" i="8"/>
  <c r="F152" i="8"/>
  <c r="O152" i="8" s="1"/>
  <c r="R151" i="8"/>
  <c r="O151" i="8"/>
  <c r="L151" i="8"/>
  <c r="I151" i="8"/>
  <c r="F151" i="8"/>
  <c r="R150" i="8"/>
  <c r="O150" i="8"/>
  <c r="L150" i="8"/>
  <c r="I150" i="8"/>
  <c r="F150" i="8"/>
  <c r="R149" i="8"/>
  <c r="O149" i="8"/>
  <c r="L149" i="8"/>
  <c r="I149" i="8"/>
  <c r="F149" i="8"/>
  <c r="R148" i="8"/>
  <c r="O148" i="8"/>
  <c r="L148" i="8"/>
  <c r="I148" i="8"/>
  <c r="F148" i="8"/>
  <c r="W143" i="8"/>
  <c r="W142" i="8"/>
  <c r="S138" i="8"/>
  <c r="C138" i="8" s="1"/>
  <c r="R131" i="8"/>
  <c r="O131" i="8"/>
  <c r="L131" i="8"/>
  <c r="I131" i="8"/>
  <c r="F131" i="8"/>
  <c r="R130" i="8"/>
  <c r="O130" i="8"/>
  <c r="L130" i="8"/>
  <c r="I130" i="8"/>
  <c r="F130" i="8"/>
  <c r="R129" i="8"/>
  <c r="O129" i="8"/>
  <c r="L129" i="8"/>
  <c r="I129" i="8"/>
  <c r="F129" i="8"/>
  <c r="R128" i="8"/>
  <c r="O128" i="8"/>
  <c r="L128" i="8"/>
  <c r="I128" i="8"/>
  <c r="F128" i="8"/>
  <c r="R127" i="8"/>
  <c r="O127" i="8"/>
  <c r="L127" i="8"/>
  <c r="I127" i="8"/>
  <c r="F127" i="8"/>
  <c r="R126" i="8"/>
  <c r="O126" i="8"/>
  <c r="L126" i="8"/>
  <c r="I126" i="8"/>
  <c r="F126" i="8"/>
  <c r="R125" i="8"/>
  <c r="O125" i="8"/>
  <c r="L125" i="8"/>
  <c r="I125" i="8"/>
  <c r="F125" i="8"/>
  <c r="R124" i="8"/>
  <c r="O124" i="8"/>
  <c r="L124" i="8"/>
  <c r="I124" i="8"/>
  <c r="F124" i="8"/>
  <c r="R123" i="8"/>
  <c r="O123" i="8"/>
  <c r="L123" i="8"/>
  <c r="I123" i="8"/>
  <c r="F123" i="8"/>
  <c r="R122" i="8"/>
  <c r="O122" i="8"/>
  <c r="L122" i="8"/>
  <c r="I122" i="8"/>
  <c r="F122" i="8"/>
  <c r="R121" i="8"/>
  <c r="O121" i="8"/>
  <c r="L121" i="8"/>
  <c r="I121" i="8"/>
  <c r="F121" i="8"/>
  <c r="R120" i="8"/>
  <c r="O120" i="8"/>
  <c r="L120" i="8"/>
  <c r="I120" i="8"/>
  <c r="F120" i="8"/>
  <c r="R119" i="8"/>
  <c r="O119" i="8"/>
  <c r="L119" i="8"/>
  <c r="I119" i="8"/>
  <c r="F119" i="8"/>
  <c r="R118" i="8"/>
  <c r="O118" i="8"/>
  <c r="L118" i="8"/>
  <c r="I118" i="8"/>
  <c r="F118" i="8"/>
  <c r="R117" i="8"/>
  <c r="O117" i="8"/>
  <c r="L117" i="8"/>
  <c r="I117" i="8"/>
  <c r="F117" i="8"/>
  <c r="R116" i="8"/>
  <c r="O116" i="8"/>
  <c r="L116" i="8"/>
  <c r="I116" i="8"/>
  <c r="F116" i="8"/>
  <c r="R115" i="8"/>
  <c r="O115" i="8"/>
  <c r="L115" i="8"/>
  <c r="I115" i="8"/>
  <c r="F115" i="8"/>
  <c r="R114" i="8"/>
  <c r="O114" i="8"/>
  <c r="L114" i="8"/>
  <c r="I114" i="8"/>
  <c r="F114" i="8"/>
  <c r="W109" i="8"/>
  <c r="W108" i="8"/>
  <c r="S104" i="8"/>
  <c r="C104" i="8"/>
  <c r="R97" i="8"/>
  <c r="O97" i="8"/>
  <c r="I97" i="8"/>
  <c r="F97" i="8"/>
  <c r="R96" i="8"/>
  <c r="O96" i="8"/>
  <c r="L96" i="8"/>
  <c r="I96" i="8"/>
  <c r="F96" i="8"/>
  <c r="R95" i="8"/>
  <c r="O95" i="8"/>
  <c r="L95" i="8"/>
  <c r="I95" i="8"/>
  <c r="F95" i="8"/>
  <c r="R94" i="8"/>
  <c r="O94" i="8"/>
  <c r="L94" i="8"/>
  <c r="I94" i="8"/>
  <c r="F94" i="8"/>
  <c r="R93" i="8"/>
  <c r="O93" i="8"/>
  <c r="L93" i="8"/>
  <c r="I93" i="8"/>
  <c r="F93" i="8"/>
  <c r="R92" i="8"/>
  <c r="O92" i="8"/>
  <c r="L92" i="8"/>
  <c r="I92" i="8"/>
  <c r="F92" i="8"/>
  <c r="R91" i="8"/>
  <c r="O91" i="8"/>
  <c r="L91" i="8"/>
  <c r="I91" i="8"/>
  <c r="F91" i="8"/>
  <c r="R90" i="8"/>
  <c r="O90" i="8"/>
  <c r="L90" i="8"/>
  <c r="I90" i="8"/>
  <c r="F90" i="8"/>
  <c r="R89" i="8"/>
  <c r="O89" i="8"/>
  <c r="L89" i="8"/>
  <c r="I89" i="8"/>
  <c r="F89" i="8"/>
  <c r="R88" i="8"/>
  <c r="O88" i="8"/>
  <c r="L88" i="8"/>
  <c r="I88" i="8"/>
  <c r="F88" i="8"/>
  <c r="R87" i="8"/>
  <c r="O87" i="8"/>
  <c r="L87" i="8"/>
  <c r="I87" i="8"/>
  <c r="F87" i="8"/>
  <c r="R86" i="8"/>
  <c r="O86" i="8"/>
  <c r="L86" i="8"/>
  <c r="I86" i="8"/>
  <c r="F86" i="8"/>
  <c r="R85" i="8"/>
  <c r="O85" i="8"/>
  <c r="L85" i="8"/>
  <c r="I85" i="8"/>
  <c r="F85" i="8"/>
  <c r="R84" i="8"/>
  <c r="O84" i="8"/>
  <c r="L84" i="8"/>
  <c r="I84" i="8"/>
  <c r="F84" i="8"/>
  <c r="R83" i="8"/>
  <c r="O83" i="8"/>
  <c r="L83" i="8"/>
  <c r="I83" i="8"/>
  <c r="F83" i="8"/>
  <c r="R82" i="8"/>
  <c r="O82" i="8"/>
  <c r="L82" i="8"/>
  <c r="I82" i="8"/>
  <c r="F82" i="8"/>
  <c r="R81" i="8"/>
  <c r="O81" i="8"/>
  <c r="L81" i="8"/>
  <c r="I81" i="8"/>
  <c r="F81" i="8"/>
  <c r="R80" i="8"/>
  <c r="O80" i="8"/>
  <c r="L80" i="8"/>
  <c r="I80" i="8"/>
  <c r="F80" i="8"/>
  <c r="R79" i="8"/>
  <c r="O79" i="8"/>
  <c r="L79" i="8"/>
  <c r="I79" i="8"/>
  <c r="F79" i="8"/>
  <c r="R78" i="8"/>
  <c r="O78" i="8"/>
  <c r="L78" i="8"/>
  <c r="I78" i="8"/>
  <c r="F78" i="8"/>
  <c r="R77" i="8"/>
  <c r="O77" i="8"/>
  <c r="L77" i="8"/>
  <c r="I77" i="8"/>
  <c r="F77" i="8"/>
  <c r="R76" i="8"/>
  <c r="O76" i="8"/>
  <c r="L76" i="8"/>
  <c r="I76" i="8"/>
  <c r="F76" i="8"/>
  <c r="R75" i="8"/>
  <c r="O75" i="8"/>
  <c r="L75" i="8"/>
  <c r="I75" i="8"/>
  <c r="F75" i="8"/>
  <c r="R74" i="8"/>
  <c r="O74" i="8"/>
  <c r="L74" i="8"/>
  <c r="I74" i="8"/>
  <c r="F74" i="8"/>
  <c r="R73" i="8"/>
  <c r="O73" i="8"/>
  <c r="L73" i="8"/>
  <c r="I73" i="8"/>
  <c r="F73" i="8"/>
  <c r="R72" i="8"/>
  <c r="O72" i="8"/>
  <c r="L72" i="8"/>
  <c r="I72" i="8"/>
  <c r="F72" i="8"/>
  <c r="R71" i="8"/>
  <c r="O71" i="8"/>
  <c r="L71" i="8"/>
  <c r="I71" i="8"/>
  <c r="F71" i="8"/>
  <c r="R70" i="8"/>
  <c r="O70" i="8"/>
  <c r="L70" i="8"/>
  <c r="I70" i="8"/>
  <c r="F70" i="8"/>
  <c r="R69" i="8"/>
  <c r="O69" i="8"/>
  <c r="L69" i="8"/>
  <c r="I69" i="8"/>
  <c r="F69" i="8"/>
  <c r="R67" i="8"/>
  <c r="O67" i="8"/>
  <c r="L67" i="8"/>
  <c r="I67" i="8"/>
  <c r="F67" i="8"/>
  <c r="R66" i="8"/>
  <c r="O66" i="8"/>
  <c r="L66" i="8"/>
  <c r="I66" i="8"/>
  <c r="F66" i="8"/>
  <c r="R65" i="8"/>
  <c r="O65" i="8"/>
  <c r="L65" i="8"/>
  <c r="I65" i="8"/>
  <c r="F65" i="8"/>
  <c r="R64" i="8"/>
  <c r="O64" i="8"/>
  <c r="L64" i="8"/>
  <c r="I64" i="8"/>
  <c r="F64" i="8"/>
  <c r="R61" i="8"/>
  <c r="O61" i="8"/>
  <c r="L61" i="8"/>
  <c r="I61" i="8"/>
  <c r="F61" i="8"/>
  <c r="R58" i="8"/>
  <c r="O58" i="8"/>
  <c r="L58" i="8"/>
  <c r="I58" i="8"/>
  <c r="F58" i="8"/>
  <c r="R55" i="8"/>
  <c r="O55" i="8"/>
  <c r="L55" i="8"/>
  <c r="I55" i="8"/>
  <c r="F55" i="8"/>
  <c r="R54" i="8"/>
  <c r="O54" i="8"/>
  <c r="L54" i="8"/>
  <c r="I54" i="8"/>
  <c r="F54" i="8"/>
  <c r="F49" i="8"/>
  <c r="J37" i="8"/>
  <c r="I37" i="8"/>
  <c r="H37" i="8"/>
  <c r="G37" i="8"/>
  <c r="F37" i="8"/>
  <c r="E37" i="8"/>
  <c r="D37" i="8"/>
  <c r="J36" i="8"/>
  <c r="I36" i="8"/>
  <c r="H36" i="8"/>
  <c r="G36" i="8"/>
  <c r="F36" i="8"/>
  <c r="E36" i="8"/>
  <c r="D36" i="8"/>
  <c r="J35" i="8"/>
  <c r="I35" i="8"/>
  <c r="H35" i="8"/>
  <c r="G35" i="8"/>
  <c r="F35" i="8"/>
  <c r="E35" i="8"/>
  <c r="D35" i="8"/>
  <c r="H34" i="8"/>
  <c r="G34" i="8"/>
  <c r="F34" i="8"/>
  <c r="E34" i="8"/>
  <c r="H30" i="8"/>
  <c r="G30" i="8"/>
  <c r="F30" i="8"/>
  <c r="E30" i="8"/>
  <c r="H25" i="8"/>
  <c r="G25" i="8"/>
  <c r="F25" i="8"/>
  <c r="E25" i="8"/>
  <c r="G21" i="8"/>
  <c r="L19" i="8" s="1"/>
  <c r="K19" i="8" s="1"/>
  <c r="F39" i="8" s="1"/>
  <c r="F21" i="8"/>
  <c r="E21" i="8"/>
  <c r="D21" i="8"/>
  <c r="G16" i="8"/>
  <c r="F16" i="8"/>
  <c r="D14" i="8"/>
  <c r="W203" i="8" l="1"/>
  <c r="E23" i="8"/>
  <c r="G32" i="5"/>
  <c r="C307" i="15"/>
  <c r="F22" i="8"/>
  <c r="F23" i="8" s="1"/>
  <c r="F38" i="8"/>
  <c r="J38" i="8"/>
  <c r="J222" i="8"/>
  <c r="M222" i="8"/>
  <c r="J133" i="8"/>
  <c r="G134" i="8"/>
  <c r="D133" i="8"/>
  <c r="H38" i="8"/>
  <c r="L17" i="8"/>
  <c r="K17" i="8" s="1"/>
  <c r="D39" i="8" s="1"/>
  <c r="G277" i="8"/>
  <c r="P133" i="8"/>
  <c r="W266" i="8"/>
  <c r="J256" i="8"/>
  <c r="C283" i="8"/>
  <c r="W174" i="8"/>
  <c r="G256" i="8"/>
  <c r="M256" i="8"/>
  <c r="W288" i="8"/>
  <c r="K36" i="8"/>
  <c r="G163" i="8"/>
  <c r="P221" i="8"/>
  <c r="J255" i="8"/>
  <c r="G38" i="8"/>
  <c r="D38" i="8"/>
  <c r="J164" i="8"/>
  <c r="G192" i="8"/>
  <c r="D221" i="8"/>
  <c r="M221" i="8"/>
  <c r="E38" i="8"/>
  <c r="I38" i="8"/>
  <c r="W110" i="8"/>
  <c r="W144" i="8"/>
  <c r="J221" i="8"/>
  <c r="M255" i="8"/>
  <c r="G255" i="8"/>
  <c r="J278" i="8"/>
  <c r="G278" i="8"/>
  <c r="C105" i="8"/>
  <c r="S105" i="8"/>
  <c r="S227" i="8"/>
  <c r="S261" i="8"/>
  <c r="S169" i="8"/>
  <c r="S198" i="8"/>
  <c r="D23" i="8"/>
  <c r="B68" i="8"/>
  <c r="C59" i="8"/>
  <c r="C57" i="8"/>
  <c r="B56" i="8"/>
  <c r="C63" i="8"/>
  <c r="B62" i="8"/>
  <c r="B60" i="8"/>
  <c r="M192" i="8"/>
  <c r="M193" i="8"/>
  <c r="L18" i="8"/>
  <c r="D22" i="8"/>
  <c r="S139" i="8"/>
  <c r="C139" i="8" s="1"/>
  <c r="J163" i="8"/>
  <c r="M133" i="8"/>
  <c r="M134" i="8"/>
  <c r="J192" i="8"/>
  <c r="J193" i="8"/>
  <c r="G23" i="8"/>
  <c r="K35" i="8"/>
  <c r="B57" i="8"/>
  <c r="B63" i="8"/>
  <c r="C68" i="8"/>
  <c r="G133" i="8"/>
  <c r="D134" i="8"/>
  <c r="P134" i="8"/>
  <c r="G22" i="8"/>
  <c r="K37" i="8"/>
  <c r="C56" i="8"/>
  <c r="B59" i="8"/>
  <c r="C60" i="8"/>
  <c r="C62" i="8"/>
  <c r="J134" i="8"/>
  <c r="P163" i="8"/>
  <c r="G164" i="8"/>
  <c r="D278" i="8"/>
  <c r="D277" i="8"/>
  <c r="P278" i="8"/>
  <c r="P277" i="8"/>
  <c r="E22" i="8"/>
  <c r="M163" i="8"/>
  <c r="M164" i="8"/>
  <c r="C169" i="8"/>
  <c r="D192" i="8"/>
  <c r="D193" i="8"/>
  <c r="P192" i="8"/>
  <c r="P193" i="8"/>
  <c r="P222" i="8"/>
  <c r="C227" i="8"/>
  <c r="D255" i="8"/>
  <c r="P255" i="8"/>
  <c r="C261" i="8"/>
  <c r="D164" i="8"/>
  <c r="P164" i="8"/>
  <c r="G193" i="8"/>
  <c r="W232" i="8"/>
  <c r="J277" i="8"/>
  <c r="D163" i="8"/>
  <c r="C198" i="8"/>
  <c r="G221" i="8"/>
  <c r="G222" i="8"/>
  <c r="D222" i="8"/>
  <c r="M277" i="8"/>
  <c r="S283" i="8"/>
  <c r="D256" i="8"/>
  <c r="P256" i="8"/>
  <c r="M278" i="8"/>
  <c r="M257" i="8" l="1"/>
  <c r="M263" i="8" s="1"/>
  <c r="M223" i="8"/>
  <c r="M229" i="8" s="1"/>
  <c r="J279" i="8"/>
  <c r="J280" i="8" s="1"/>
  <c r="J281" i="8" s="1"/>
  <c r="J284" i="8" s="1"/>
  <c r="J223" i="8"/>
  <c r="J229" i="8" s="1"/>
  <c r="J165" i="8"/>
  <c r="J171" i="8" s="1"/>
  <c r="J166" i="8"/>
  <c r="J167" i="8" s="1"/>
  <c r="J170" i="8" s="1"/>
  <c r="J257" i="8"/>
  <c r="J258" i="8" s="1"/>
  <c r="J259" i="8" s="1"/>
  <c r="J262" i="8" s="1"/>
  <c r="G257" i="8"/>
  <c r="G263" i="8" s="1"/>
  <c r="G135" i="8"/>
  <c r="G141" i="8" s="1"/>
  <c r="G279" i="8"/>
  <c r="G280" i="8" s="1"/>
  <c r="G281" i="8" s="1"/>
  <c r="G284" i="8" s="1"/>
  <c r="S133" i="8"/>
  <c r="C133" i="8" s="1"/>
  <c r="S221" i="8"/>
  <c r="K38" i="8"/>
  <c r="C304" i="8" s="1"/>
  <c r="C17" i="5" s="1"/>
  <c r="C221" i="8"/>
  <c r="C305" i="8"/>
  <c r="C18" i="5" s="1"/>
  <c r="D279" i="8"/>
  <c r="D285" i="8" s="1"/>
  <c r="C278" i="8"/>
  <c r="S278" i="8"/>
  <c r="J194" i="8"/>
  <c r="J200" i="8" s="1"/>
  <c r="P257" i="8"/>
  <c r="P263" i="8" s="1"/>
  <c r="C192" i="8"/>
  <c r="S192" i="8"/>
  <c r="J135" i="8"/>
  <c r="J141" i="8" s="1"/>
  <c r="L56" i="8"/>
  <c r="R56" i="8"/>
  <c r="F56" i="8"/>
  <c r="O56" i="8"/>
  <c r="I56" i="8"/>
  <c r="M194" i="8"/>
  <c r="M200" i="8" s="1"/>
  <c r="M279" i="8"/>
  <c r="M285" i="8" s="1"/>
  <c r="G223" i="8"/>
  <c r="G229" i="8" s="1"/>
  <c r="C163" i="8"/>
  <c r="S163" i="8"/>
  <c r="D165" i="8"/>
  <c r="D166" i="8" s="1"/>
  <c r="C164" i="8"/>
  <c r="S164" i="8"/>
  <c r="S193" i="8"/>
  <c r="D194" i="8"/>
  <c r="D200" i="8" s="1"/>
  <c r="C193" i="8"/>
  <c r="D135" i="8"/>
  <c r="D141" i="8" s="1"/>
  <c r="S134" i="8"/>
  <c r="M135" i="8"/>
  <c r="M141" i="8" s="1"/>
  <c r="I63" i="8"/>
  <c r="O63" i="8"/>
  <c r="F63" i="8"/>
  <c r="L63" i="8"/>
  <c r="R63" i="8"/>
  <c r="S256" i="8"/>
  <c r="D257" i="8"/>
  <c r="D258" i="8" s="1"/>
  <c r="C256" i="8"/>
  <c r="S222" i="8"/>
  <c r="D223" i="8"/>
  <c r="D224" i="8" s="1"/>
  <c r="C222" i="8"/>
  <c r="G194" i="8"/>
  <c r="G200" i="8" s="1"/>
  <c r="P194" i="8"/>
  <c r="P200" i="8" s="1"/>
  <c r="P279" i="8"/>
  <c r="P285" i="8" s="1"/>
  <c r="R62" i="8"/>
  <c r="F62" i="8"/>
  <c r="L62" i="8"/>
  <c r="O62" i="8"/>
  <c r="I62" i="8"/>
  <c r="O57" i="8"/>
  <c r="I57" i="8"/>
  <c r="F57" i="8"/>
  <c r="L57" i="8"/>
  <c r="R57" i="8"/>
  <c r="P165" i="8"/>
  <c r="P171" i="8" s="1"/>
  <c r="C255" i="8"/>
  <c r="S255" i="8"/>
  <c r="P223" i="8"/>
  <c r="P229" i="8" s="1"/>
  <c r="M165" i="8"/>
  <c r="M171" i="8" s="1"/>
  <c r="C277" i="8"/>
  <c r="S277" i="8"/>
  <c r="G165" i="8"/>
  <c r="G171" i="8" s="1"/>
  <c r="R60" i="8"/>
  <c r="F60" i="8"/>
  <c r="L60" i="8"/>
  <c r="I60" i="8"/>
  <c r="O60" i="8"/>
  <c r="P135" i="8"/>
  <c r="P141" i="8" s="1"/>
  <c r="L68" i="8"/>
  <c r="R68" i="8"/>
  <c r="F68" i="8"/>
  <c r="I68" i="8"/>
  <c r="O68" i="8"/>
  <c r="L20" i="8"/>
  <c r="K18" i="8"/>
  <c r="O59" i="8"/>
  <c r="I59" i="8"/>
  <c r="R59" i="8"/>
  <c r="L59" i="8"/>
  <c r="F59" i="8"/>
  <c r="D229" i="8" l="1"/>
  <c r="D171" i="8"/>
  <c r="G285" i="8"/>
  <c r="D263" i="8"/>
  <c r="J263" i="8"/>
  <c r="J285" i="8"/>
  <c r="G258" i="8"/>
  <c r="G259" i="8" s="1"/>
  <c r="G262" i="8" s="1"/>
  <c r="M258" i="8"/>
  <c r="M259" i="8" s="1"/>
  <c r="M262" i="8" s="1"/>
  <c r="M224" i="8"/>
  <c r="M225" i="8" s="1"/>
  <c r="M228" i="8" s="1"/>
  <c r="G136" i="8"/>
  <c r="G137" i="8" s="1"/>
  <c r="G140" i="8" s="1"/>
  <c r="P136" i="8"/>
  <c r="P137" i="8" s="1"/>
  <c r="P140" i="8" s="1"/>
  <c r="P166" i="8"/>
  <c r="P167" i="8" s="1"/>
  <c r="P170" i="8" s="1"/>
  <c r="P195" i="8"/>
  <c r="P196" i="8" s="1"/>
  <c r="P199" i="8" s="1"/>
  <c r="P280" i="8"/>
  <c r="P281" i="8" s="1"/>
  <c r="P284" i="8" s="1"/>
  <c r="P258" i="8"/>
  <c r="P259" i="8" s="1"/>
  <c r="P262" i="8" s="1"/>
  <c r="P224" i="8"/>
  <c r="P225" i="8" s="1"/>
  <c r="P228" i="8" s="1"/>
  <c r="M166" i="8"/>
  <c r="M167" i="8" s="1"/>
  <c r="M170" i="8" s="1"/>
  <c r="M195" i="8"/>
  <c r="M196" i="8" s="1"/>
  <c r="M199" i="8" s="1"/>
  <c r="M136" i="8"/>
  <c r="M137" i="8" s="1"/>
  <c r="M140" i="8" s="1"/>
  <c r="M280" i="8"/>
  <c r="M281" i="8" s="1"/>
  <c r="M284" i="8" s="1"/>
  <c r="J173" i="8"/>
  <c r="J195" i="8"/>
  <c r="J196" i="8" s="1"/>
  <c r="J199" i="8" s="1"/>
  <c r="J265" i="8"/>
  <c r="J136" i="8"/>
  <c r="J137" i="8" s="1"/>
  <c r="J140" i="8" s="1"/>
  <c r="J287" i="8"/>
  <c r="J224" i="8"/>
  <c r="J225" i="8" s="1"/>
  <c r="J228" i="8" s="1"/>
  <c r="G287" i="8"/>
  <c r="G224" i="8"/>
  <c r="G225" i="8" s="1"/>
  <c r="G228" i="8" s="1"/>
  <c r="G166" i="8"/>
  <c r="G167" i="8" s="1"/>
  <c r="G170" i="8" s="1"/>
  <c r="G143" i="8"/>
  <c r="G195" i="8"/>
  <c r="G196" i="8" s="1"/>
  <c r="G199" i="8" s="1"/>
  <c r="D280" i="8"/>
  <c r="D259" i="8"/>
  <c r="D262" i="8" s="1"/>
  <c r="D225" i="8"/>
  <c r="D228" i="8" s="1"/>
  <c r="D167" i="8"/>
  <c r="D170" i="8" s="1"/>
  <c r="D195" i="8"/>
  <c r="D136" i="8"/>
  <c r="S257" i="8"/>
  <c r="C257" i="8" s="1"/>
  <c r="S223" i="8"/>
  <c r="C223" i="8" s="1"/>
  <c r="S165" i="8"/>
  <c r="C165" i="8" s="1"/>
  <c r="M100" i="8"/>
  <c r="M99" i="8"/>
  <c r="D100" i="8"/>
  <c r="D99" i="8"/>
  <c r="S135" i="8"/>
  <c r="C135" i="8" s="1"/>
  <c r="P100" i="8"/>
  <c r="P99" i="8"/>
  <c r="S200" i="8"/>
  <c r="C200" i="8"/>
  <c r="C134" i="8"/>
  <c r="E39" i="8"/>
  <c r="K39" i="8" s="1"/>
  <c r="C303" i="8" s="1"/>
  <c r="C16" i="5" s="1"/>
  <c r="K20" i="8"/>
  <c r="S141" i="8"/>
  <c r="C141" i="8" s="1"/>
  <c r="S194" i="8"/>
  <c r="C194" i="8" s="1"/>
  <c r="G100" i="8"/>
  <c r="G99" i="8"/>
  <c r="J100" i="8"/>
  <c r="J99" i="8"/>
  <c r="S279" i="8"/>
  <c r="C279" i="8" s="1"/>
  <c r="M265" i="8" l="1"/>
  <c r="C285" i="8"/>
  <c r="S285" i="8"/>
  <c r="G265" i="8"/>
  <c r="S280" i="8"/>
  <c r="C280" i="8" s="1"/>
  <c r="M231" i="8"/>
  <c r="S166" i="8"/>
  <c r="C166" i="8" s="1"/>
  <c r="P287" i="8"/>
  <c r="P202" i="8"/>
  <c r="S258" i="8"/>
  <c r="C258" i="8" s="1"/>
  <c r="P231" i="8"/>
  <c r="P173" i="8"/>
  <c r="P265" i="8"/>
  <c r="P143" i="8"/>
  <c r="M287" i="8"/>
  <c r="M143" i="8"/>
  <c r="M202" i="8"/>
  <c r="M173" i="8"/>
  <c r="J202" i="8"/>
  <c r="J143" i="8"/>
  <c r="J231" i="8"/>
  <c r="G202" i="8"/>
  <c r="G173" i="8"/>
  <c r="G231" i="8"/>
  <c r="S224" i="8"/>
  <c r="C224" i="8" s="1"/>
  <c r="D281" i="8"/>
  <c r="D284" i="8" s="1"/>
  <c r="D137" i="8"/>
  <c r="D140" i="8" s="1"/>
  <c r="S136" i="8"/>
  <c r="C136" i="8" s="1"/>
  <c r="D231" i="8"/>
  <c r="S225" i="8"/>
  <c r="C225" i="8" s="1"/>
  <c r="S195" i="8"/>
  <c r="C195" i="8" s="1"/>
  <c r="D196" i="8"/>
  <c r="D199" i="8" s="1"/>
  <c r="U265" i="8"/>
  <c r="V265" i="8" s="1"/>
  <c r="S265" i="8" s="1"/>
  <c r="T265" i="8" s="1"/>
  <c r="S167" i="8"/>
  <c r="C167" i="8" s="1"/>
  <c r="D173" i="8"/>
  <c r="S259" i="8"/>
  <c r="C259" i="8" s="1"/>
  <c r="D265" i="8"/>
  <c r="U173" i="8"/>
  <c r="V173" i="8" s="1"/>
  <c r="S173" i="8" s="1"/>
  <c r="U231" i="8"/>
  <c r="V231" i="8" s="1"/>
  <c r="S231" i="8" s="1"/>
  <c r="U143" i="8"/>
  <c r="V143" i="8" s="1"/>
  <c r="S143" i="8" s="1"/>
  <c r="U202" i="8"/>
  <c r="V202" i="8" s="1"/>
  <c r="S202" i="8" s="1"/>
  <c r="G101" i="8"/>
  <c r="G107" i="8" s="1"/>
  <c r="D101" i="8"/>
  <c r="D102" i="8" s="1"/>
  <c r="C100" i="8"/>
  <c r="S100" i="8"/>
  <c r="P101" i="8"/>
  <c r="P107" i="8" s="1"/>
  <c r="C171" i="8"/>
  <c r="S171" i="8"/>
  <c r="M101" i="8"/>
  <c r="M107" i="8" s="1"/>
  <c r="J101" i="8"/>
  <c r="J107" i="8" s="1"/>
  <c r="U287" i="8"/>
  <c r="V287" i="8" s="1"/>
  <c r="S287" i="8" s="1"/>
  <c r="S229" i="8"/>
  <c r="C229" i="8"/>
  <c r="C99" i="8"/>
  <c r="S99" i="8"/>
  <c r="S263" i="8"/>
  <c r="C263" i="8"/>
  <c r="D107" i="8" l="1"/>
  <c r="P102" i="8"/>
  <c r="P103" i="8" s="1"/>
  <c r="P106" i="8" s="1"/>
  <c r="P293" i="8" s="1"/>
  <c r="P294" i="8" s="1"/>
  <c r="M102" i="8"/>
  <c r="M103" i="8" s="1"/>
  <c r="M106" i="8" s="1"/>
  <c r="M293" i="8" s="1"/>
  <c r="M295" i="8" s="1"/>
  <c r="J102" i="8"/>
  <c r="J103" i="8" s="1"/>
  <c r="J106" i="8" s="1"/>
  <c r="J293" i="8" s="1"/>
  <c r="J295" i="8" s="1"/>
  <c r="G102" i="8"/>
  <c r="G103" i="8" s="1"/>
  <c r="G106" i="8" s="1"/>
  <c r="G293" i="8" s="1"/>
  <c r="G294" i="8" s="1"/>
  <c r="D287" i="8"/>
  <c r="S281" i="8"/>
  <c r="C281" i="8" s="1"/>
  <c r="E55" i="5"/>
  <c r="F55" i="5" s="1"/>
  <c r="D55" i="5" s="1"/>
  <c r="D103" i="8"/>
  <c r="D106" i="8" s="1"/>
  <c r="D293" i="8" s="1"/>
  <c r="D295" i="8" s="1"/>
  <c r="S140" i="8"/>
  <c r="C140" i="8" s="1"/>
  <c r="D143" i="8"/>
  <c r="S137" i="8"/>
  <c r="C137" i="8" s="1"/>
  <c r="S196" i="8"/>
  <c r="C196" i="8" s="1"/>
  <c r="D202" i="8"/>
  <c r="S170" i="8"/>
  <c r="C170" i="8"/>
  <c r="S228" i="8"/>
  <c r="C228" i="8"/>
  <c r="C262" i="8"/>
  <c r="S262" i="8"/>
  <c r="S284" i="8"/>
  <c r="C284" i="8"/>
  <c r="T173" i="8"/>
  <c r="E52" i="5"/>
  <c r="T287" i="8"/>
  <c r="E56" i="5"/>
  <c r="T143" i="8"/>
  <c r="E51" i="5"/>
  <c r="T231" i="8"/>
  <c r="E54" i="5"/>
  <c r="T202" i="8"/>
  <c r="E53" i="5"/>
  <c r="S101" i="8"/>
  <c r="C101" i="8" s="1"/>
  <c r="M294" i="8" l="1"/>
  <c r="J294" i="8"/>
  <c r="G295" i="8"/>
  <c r="P295" i="8"/>
  <c r="C55" i="5"/>
  <c r="D294" i="8"/>
  <c r="S102" i="8"/>
  <c r="C102" i="8" s="1"/>
  <c r="P109" i="8"/>
  <c r="P290" i="8"/>
  <c r="M290" i="8"/>
  <c r="M109" i="8"/>
  <c r="J109" i="8"/>
  <c r="J290" i="8"/>
  <c r="G290" i="8"/>
  <c r="G109" i="8"/>
  <c r="C199" i="8"/>
  <c r="S199" i="8"/>
  <c r="D109" i="8"/>
  <c r="S103" i="8"/>
  <c r="C103" i="8" s="1"/>
  <c r="D290" i="8"/>
  <c r="F54" i="5"/>
  <c r="D54" i="5" s="1"/>
  <c r="C54" i="5"/>
  <c r="F53" i="5"/>
  <c r="D53" i="5" s="1"/>
  <c r="C53" i="5"/>
  <c r="F51" i="5"/>
  <c r="D51" i="5" s="1"/>
  <c r="C51" i="5"/>
  <c r="F56" i="5"/>
  <c r="D56" i="5" s="1"/>
  <c r="C56" i="5"/>
  <c r="F52" i="5"/>
  <c r="D52" i="5" s="1"/>
  <c r="C52" i="5"/>
  <c r="C107" i="8"/>
  <c r="S107" i="8"/>
  <c r="C306" i="8" s="1"/>
  <c r="U109" i="8"/>
  <c r="V109" i="8" s="1"/>
  <c r="S109" i="8" s="1"/>
  <c r="E48" i="5" s="1"/>
  <c r="C307" i="8" l="1"/>
  <c r="C299" i="8"/>
  <c r="C301" i="8" s="1"/>
  <c r="P292" i="8"/>
  <c r="P291" i="8"/>
  <c r="M292" i="8"/>
  <c r="M291" i="8"/>
  <c r="J292" i="8"/>
  <c r="J291" i="8"/>
  <c r="G291" i="8"/>
  <c r="G292" i="8"/>
  <c r="S106" i="8"/>
  <c r="C106" i="8"/>
  <c r="D291" i="8"/>
  <c r="D292" i="8"/>
  <c r="C308" i="8"/>
  <c r="C20" i="5"/>
  <c r="C21" i="5" s="1"/>
  <c r="C48" i="5"/>
  <c r="C50" i="5" s="1"/>
  <c r="C302" i="8"/>
  <c r="C15" i="5" s="1"/>
  <c r="C62" i="5" s="1"/>
  <c r="D62" i="5" s="1"/>
  <c r="T109" i="8"/>
  <c r="F48" i="5" s="1"/>
  <c r="D48" i="5" s="1"/>
  <c r="D50" i="5" s="1"/>
  <c r="E33" i="5" l="1"/>
  <c r="C33" i="5" s="1"/>
  <c r="C300" i="8"/>
  <c r="E28" i="5" s="1"/>
  <c r="E27" i="5"/>
  <c r="E29" i="5" s="1"/>
  <c r="C12" i="5" l="1"/>
  <c r="C27" i="5" s="1"/>
  <c r="G62" i="5" s="1"/>
  <c r="F62" i="5" s="1"/>
  <c r="E32" i="5"/>
  <c r="C32" i="5" s="1"/>
  <c r="C13" i="5" l="1"/>
  <c r="C28" i="5" s="1"/>
  <c r="E62" i="5"/>
  <c r="C14" i="5"/>
  <c r="C29"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26355D63-42C9-4A5A-9DF1-652258D8DB2A}">
      <text>
        <r>
          <rPr>
            <sz val="11"/>
            <color indexed="81"/>
            <rFont val="Tahoma"/>
            <family val="2"/>
          </rPr>
          <t>Add or edit the study title that you are assessing in cell D5, and it will appear across all pages/tabs.</t>
        </r>
      </text>
    </comment>
    <comment ref="B6" authorId="0" shapeId="0" xr:uid="{820A85F6-1EE9-4D04-9530-49BB5187B840}">
      <text>
        <r>
          <rPr>
            <sz val="11"/>
            <color indexed="81"/>
            <rFont val="Tahoma"/>
            <family val="2"/>
          </rPr>
          <t>The page title is used to classify different elements of the study that need a separate page, such as "arm 1" or "follow-up".</t>
        </r>
      </text>
    </comment>
    <comment ref="B14" authorId="0" shapeId="0" xr:uid="{9294B35B-0F07-493F-B309-14D61F59D897}">
      <text>
        <r>
          <rPr>
            <sz val="11"/>
            <color indexed="81"/>
            <rFont val="Tahoma"/>
            <family val="2"/>
          </rPr>
          <t>This is calculated for you when you input numbers under each visit type column.</t>
        </r>
        <r>
          <rPr>
            <sz val="9"/>
            <color indexed="81"/>
            <rFont val="Tahoma"/>
            <family val="2"/>
          </rPr>
          <t xml:space="preserve">
</t>
        </r>
      </text>
    </comment>
    <comment ref="G14" authorId="0" shapeId="0" xr:uid="{74D9867D-4219-416F-8218-6B5437802C10}">
      <text>
        <r>
          <rPr>
            <sz val="11"/>
            <color indexed="81"/>
            <rFont val="Tahoma"/>
            <family val="2"/>
          </rPr>
          <t>e.g. Feasibility, Set-up, Amendment, Pre-Grant, Review for accuracy /recosting etc.</t>
        </r>
        <r>
          <rPr>
            <sz val="9"/>
            <color indexed="81"/>
            <rFont val="Tahoma"/>
            <family val="2"/>
          </rPr>
          <t xml:space="preserve">
</t>
        </r>
      </text>
    </comment>
    <comment ref="B16" authorId="0" shapeId="0" xr:uid="{11D8A1A6-9029-4E13-B078-B2DE6CC70B52}">
      <text>
        <r>
          <rPr>
            <sz val="11"/>
            <color indexed="81"/>
            <rFont val="Tahoma"/>
            <family val="2"/>
          </rPr>
          <t>Recruitment activity is distinct from study visits e.g. 3hrs of screening per week may be necessary irrespective of the number of participants recruited. 
Please do not include set-up or nursing admin activities here that are included on the administration page.</t>
        </r>
        <r>
          <rPr>
            <b/>
            <sz val="9"/>
            <color indexed="81"/>
            <rFont val="Tahoma"/>
            <family val="2"/>
          </rPr>
          <t xml:space="preserve">
</t>
        </r>
        <r>
          <rPr>
            <sz val="9"/>
            <color indexed="81"/>
            <rFont val="Tahoma"/>
            <family val="2"/>
          </rPr>
          <t xml:space="preserve">
</t>
        </r>
      </text>
    </comment>
    <comment ref="D16" authorId="0" shapeId="0" xr:uid="{6E648BB2-E9A1-4BA2-98ED-FAB934AAECFE}">
      <text>
        <r>
          <rPr>
            <sz val="11"/>
            <color indexed="81"/>
            <rFont val="Tahoma"/>
            <family val="2"/>
          </rPr>
          <t xml:space="preserve">Two nurse cells are available to allow different activities to be calculated and accurately reflected. </t>
        </r>
      </text>
    </comment>
    <comment ref="B17" authorId="0" shapeId="0" xr:uid="{0F69DCE2-BDE4-41B2-ACDA-71033D85745F}">
      <text>
        <r>
          <rPr>
            <b/>
            <sz val="11"/>
            <color indexed="81"/>
            <rFont val="Tahoma"/>
            <family val="2"/>
          </rPr>
          <t>Number of hrs per week &amp;
Number of weeks per full year:</t>
        </r>
        <r>
          <rPr>
            <sz val="11"/>
            <color indexed="81"/>
            <rFont val="Tahoma"/>
            <family val="2"/>
          </rPr>
          <t xml:space="preserve">
Please enter the number of hours per week and weeks within a full year where recruitment activity would be carried out, accounting for annual leave etc. </t>
        </r>
      </text>
    </comment>
    <comment ref="B19" authorId="0" shapeId="0" xr:uid="{28C86799-45FC-4B62-970D-E5F16A961D13}">
      <text>
        <r>
          <rPr>
            <b/>
            <sz val="11"/>
            <color indexed="81"/>
            <rFont val="Tahoma"/>
            <family val="2"/>
          </rPr>
          <t>Number of years &amp;
Number of months</t>
        </r>
        <r>
          <rPr>
            <sz val="11"/>
            <color indexed="81"/>
            <rFont val="Tahoma"/>
            <family val="2"/>
          </rPr>
          <t xml:space="preserve">
This is recruitment duration for this study.</t>
        </r>
      </text>
    </comment>
    <comment ref="B26" authorId="0" shapeId="0" xr:uid="{AA703898-4707-44B6-9E89-53FEB1BD13E6}">
      <text>
        <r>
          <rPr>
            <sz val="11"/>
            <color indexed="81"/>
            <rFont val="Tahoma"/>
            <family val="2"/>
          </rPr>
          <t xml:space="preserve">Includes initiation meetings, assessment of protocol, development of study documentation, feasibility, meetings
NB. It is suggested 900 - 2250min for nursing, which equates to 2 - 5 days
</t>
        </r>
        <r>
          <rPr>
            <b/>
            <sz val="11"/>
            <color indexed="81"/>
            <rFont val="Tahoma"/>
            <family val="2"/>
          </rPr>
          <t>Please do not include</t>
        </r>
        <r>
          <rPr>
            <sz val="11"/>
            <color indexed="81"/>
            <rFont val="Tahoma"/>
            <family val="2"/>
          </rPr>
          <t xml:space="preserve"> set-up or nursing admin activities here that are included on the administration page</t>
        </r>
      </text>
    </comment>
    <comment ref="B27" authorId="0" shapeId="0" xr:uid="{18F6D9C7-1479-4828-9C69-2DB317759A1F}">
      <text>
        <r>
          <rPr>
            <sz val="11"/>
            <color indexed="81"/>
            <rFont val="Tahoma"/>
            <family val="2"/>
          </rPr>
          <t>Includes formal and informal protocol specific training of local study personnel (eg not mandatory training)</t>
        </r>
      </text>
    </comment>
    <comment ref="B28" authorId="0" shapeId="0" xr:uid="{386C18C5-240D-4307-9696-FDE43331A5FF}">
      <text>
        <r>
          <rPr>
            <sz val="11"/>
            <color indexed="81"/>
            <rFont val="Tahoma"/>
            <family val="2"/>
          </rPr>
          <t>Exceptional study activity not related to participant study visits e.g. outreach, monitoring, supervision, training for other centres, inter-rater reliability activity.
Ensure the activity is only accounted for once and for the correct staff group.</t>
        </r>
      </text>
    </comment>
    <comment ref="B32" authorId="0" shapeId="0" xr:uid="{AEE32C0D-C5C8-48AC-A450-63C009F025E7}">
      <text>
        <r>
          <rPr>
            <sz val="11"/>
            <color indexed="81"/>
            <rFont val="Tahoma"/>
            <family val="2"/>
          </rPr>
          <t>Out of hours cost should include standard p/h costs and the out of hours enhancement.</t>
        </r>
        <r>
          <rPr>
            <sz val="9"/>
            <color indexed="81"/>
            <rFont val="Tahoma"/>
            <family val="2"/>
          </rPr>
          <t xml:space="preserve">
</t>
        </r>
      </text>
    </comment>
    <comment ref="B39" authorId="0" shapeId="0" xr:uid="{E098A460-7A3D-4F0F-A3AA-A85DB0ACEC92}">
      <text>
        <r>
          <rPr>
            <sz val="11"/>
            <color indexed="81"/>
            <rFont val="Tahoma"/>
            <family val="2"/>
          </rPr>
          <t>If the cell displays 'N/A' but should be calculating, check that there is data entered in row 31 and that the recruitment box is completed.</t>
        </r>
        <r>
          <rPr>
            <sz val="9"/>
            <color indexed="81"/>
            <rFont val="Tahoma"/>
            <family val="2"/>
          </rPr>
          <t xml:space="preserve">
</t>
        </r>
      </text>
    </comment>
    <comment ref="B42" authorId="0" shapeId="0" xr:uid="{68FBE7C2-B3ED-4B42-95CF-530D26E5F892}">
      <text>
        <r>
          <rPr>
            <sz val="11"/>
            <color indexed="81"/>
            <rFont val="Tahoma"/>
            <family val="2"/>
          </rPr>
          <t>Enter the number of subjects expected to have this visit type. If visit 1 is for example screening then remember there may be more subjects for this visit type than for other visits.</t>
        </r>
      </text>
    </comment>
    <comment ref="B43" authorId="0" shapeId="0" xr:uid="{64EA93D9-E16E-45D6-BD6A-487CBAC617FD}">
      <text>
        <r>
          <rPr>
            <sz val="11"/>
            <color indexed="81"/>
            <rFont val="Tahoma"/>
            <family val="2"/>
          </rPr>
          <t xml:space="preserve">Enter the number of visits for each type so if a visit type has more than 1 similar visit e.g. similar follow-up visits the total number of visits can be e.g. 2 or 3 etc. If the visit is significantly different from other visits e.g. screening, this may need a visit type of its own. </t>
        </r>
      </text>
    </comment>
    <comment ref="B44" authorId="0" shapeId="0" xr:uid="{A88A9C59-10B1-41A3-8749-96BF5E02A602}">
      <text>
        <r>
          <rPr>
            <sz val="11"/>
            <color indexed="81"/>
            <rFont val="Tahoma"/>
            <family val="2"/>
          </rPr>
          <t>This cell identifies the overall type of visit, there are four options available. 
This is especially useful for sites uploading to CRFManager, as it is used to participant bookings in CRFM Scheduler or equivalent system. You will also need to add a Visit Type Name, see the note below in cell B45.</t>
        </r>
        <r>
          <rPr>
            <sz val="9"/>
            <color indexed="81"/>
            <rFont val="Tahoma"/>
            <family val="2"/>
          </rPr>
          <t xml:space="preserve">
</t>
        </r>
      </text>
    </comment>
    <comment ref="B45" authorId="0" shapeId="0" xr:uid="{2235F7C7-A7E5-4F4F-922A-E3B3E3C74E0D}">
      <text>
        <r>
          <rPr>
            <sz val="11"/>
            <color indexed="81"/>
            <rFont val="Tahoma"/>
            <family val="2"/>
          </rPr>
          <t>The visit type name is for sites uploading to CRFManager. The names given here will display as your visit type descriptors in Scheduler. 
Where possible use the same nomenclature as used in the protocol. E.g. Study visit- recruitment, baseline, treatment1, treatment 2, short FU etc.
Put a coma (,) between each visit name to assist the upload. This will ensure visits are uploaded and named chronologically according to the participant journey through the study.)</t>
        </r>
      </text>
    </comment>
    <comment ref="B47" authorId="0" shapeId="0" xr:uid="{B259E4C9-88C9-42E0-92F0-D3F61FEEC8B3}">
      <text>
        <r>
          <rPr>
            <sz val="11"/>
            <color indexed="81"/>
            <rFont val="Tahoma"/>
            <family val="2"/>
          </rPr>
          <t xml:space="preserve">This step is only required if you are using the CRFManager upload. If applicable, number the visits within each visit type chronologically.
For example:
    Visit type 1 may include patient visits 1, 3, and 5.
    Visit type 2 may include visits 2 and 4.
This numbering ensures that visit types in CRFM run chronologically, simplifying patient booking. It also links to the visit names you entered in row 45.
</t>
        </r>
        <r>
          <rPr>
            <b/>
            <sz val="11"/>
            <color indexed="81"/>
            <rFont val="Tahoma"/>
            <family val="2"/>
          </rPr>
          <t>Important:</t>
        </r>
        <r>
          <rPr>
            <sz val="11"/>
            <color indexed="81"/>
            <rFont val="Tahoma"/>
            <family val="2"/>
          </rPr>
          <t xml:space="preserve"> Record only the numbers, separated by commas (e.g., 1,3,5). Do not include spaces.</t>
        </r>
      </text>
    </comment>
    <comment ref="B49" authorId="0" shapeId="0" xr:uid="{A7C90BD6-058A-457D-AFA6-F5469EAB6AD5}">
      <text>
        <r>
          <rPr>
            <sz val="11"/>
            <color indexed="81"/>
            <rFont val="Tahoma"/>
            <family val="2"/>
          </rPr>
          <t>Used where the SIT will be uploaded to CRFManager and  recruitment visit needs to be flagged. This can then be used to identify recruitment numbers from CRFM reports.</t>
        </r>
      </text>
    </comment>
    <comment ref="F49" authorId="0" shapeId="0" xr:uid="{763EFBE5-4F9C-48DB-8458-552DA39B15E5}">
      <text>
        <r>
          <rPr>
            <sz val="11"/>
            <color indexed="81"/>
            <rFont val="Tahoma"/>
            <family val="2"/>
          </rPr>
          <t>Please select adult or paediatric and the nursing procedure times will change accordingly.
If this box is blank, the procedures will default to adult timings.</t>
        </r>
      </text>
    </comment>
    <comment ref="B54" authorId="0" shapeId="0" xr:uid="{E6CAF6B0-D1CC-40AA-A114-DE1BB205E69C}">
      <text>
        <r>
          <rPr>
            <sz val="11"/>
            <rFont val="Tahoma"/>
            <family val="2"/>
          </rPr>
          <t>Patient admission – front sheet, assessment, communication sheet, patient registration, CRFManager, PAS, HISS, check medical notes or EPR</t>
        </r>
      </text>
    </comment>
    <comment ref="B55" authorId="0" shapeId="0" xr:uid="{2B8D7810-E50E-4AB3-ACE9-25F03C404398}">
      <text>
        <r>
          <rPr>
            <sz val="11"/>
            <rFont val="Tahoma"/>
            <family val="2"/>
          </rPr>
          <t>IT &amp; manual registration, check medical notes. Use for simple admissions</t>
        </r>
      </text>
    </comment>
    <comment ref="B56" authorId="0" shapeId="0" xr:uid="{ABB94D75-54A6-40BF-A2ED-C867D50BB742}">
      <text>
        <r>
          <rPr>
            <sz val="11"/>
            <rFont val="Tahoma"/>
            <family val="2"/>
          </rPr>
          <t>Nurse has delegated duty to take consent for straight forward projects. If more time is required for complex projects or Adults lacking capacity- alter the number per visit or add in a study specific procedure with the timing needed.</t>
        </r>
      </text>
    </comment>
    <comment ref="B57" authorId="0" shapeId="0" xr:uid="{53DCF239-CFFF-4C2E-B2F3-4D53822EEA3F}">
      <text>
        <r>
          <rPr>
            <sz val="11"/>
            <rFont val="Tahoma"/>
            <family val="2"/>
          </rPr>
          <t>Verbal confirmation of ongoing consent/assent at subsequent visits as appropriate</t>
        </r>
      </text>
    </comment>
    <comment ref="B58" authorId="0" shapeId="0" xr:uid="{D1E5284A-47D2-4C2B-8412-4B18B049A2AB}">
      <text>
        <r>
          <rPr>
            <sz val="11"/>
            <rFont val="Tahoma"/>
            <family val="2"/>
          </rPr>
          <t xml:space="preserve">Room, docs, blood forms, ordering, equip, consumables, etc. 
Can be used to include room set up and clear up after the participant visit e.g. in complex experimental medicine studies
</t>
        </r>
        <r>
          <rPr>
            <b/>
            <sz val="11"/>
            <rFont val="Tahoma"/>
            <family val="2"/>
          </rPr>
          <t>Enter time in procedure (mins) column</t>
        </r>
        <r>
          <rPr>
            <sz val="11"/>
            <rFont val="Tahoma"/>
            <family val="2"/>
          </rPr>
          <t xml:space="preserve">
</t>
        </r>
      </text>
    </comment>
    <comment ref="B59" authorId="0" shapeId="0" xr:uid="{73E06850-AA49-48E6-AC01-90B439856A48}">
      <text>
        <r>
          <rPr>
            <sz val="11"/>
            <rFont val="Tahoma"/>
            <family val="2"/>
          </rPr>
          <t xml:space="preserve">BP/P/Temp
Weight/height – BMI
Waist/hip ratio
Pedal pulses/colour, warmth, sensation/wound
</t>
        </r>
        <r>
          <rPr>
            <b/>
            <sz val="11"/>
            <rFont val="Tahoma"/>
            <family val="2"/>
          </rPr>
          <t>05 mins for each - Add prep time as required</t>
        </r>
      </text>
    </comment>
    <comment ref="B60" authorId="0" shapeId="0" xr:uid="{B40F988C-199B-4CE9-BE59-3C673C0621E0}">
      <text>
        <r>
          <rPr>
            <sz val="11"/>
            <rFont val="Tahoma"/>
            <family val="2"/>
          </rPr>
          <t>ECG
24h ECG tape
Neuro obs. including BP/HR
24h Ambulatory BP Measurement</t>
        </r>
      </text>
    </comment>
    <comment ref="B61" authorId="0" shapeId="0" xr:uid="{4BDF01D9-18F3-4F14-8E4B-53A4DE54103B}">
      <text>
        <r>
          <rPr>
            <sz val="11"/>
            <rFont val="Tahoma"/>
            <family val="2"/>
          </rPr>
          <t xml:space="preserve">Default text: Follow-up assessment
E.g., Adverse events, concomitant meds (time taken will depend on medical history of participant group)
</t>
        </r>
        <r>
          <rPr>
            <b/>
            <sz val="11"/>
            <rFont val="Tahoma"/>
            <family val="2"/>
          </rPr>
          <t xml:space="preserve">
Enter time in procedure (mins) column</t>
        </r>
      </text>
    </comment>
    <comment ref="B62" authorId="0" shapeId="0" xr:uid="{2AAF370E-F92B-4722-88E3-AF7B8ABCC173}">
      <text>
        <r>
          <rPr>
            <sz val="11"/>
            <rFont val="Tahoma"/>
            <family val="2"/>
          </rPr>
          <t>E.g. Application of topical anaesthetic cream</t>
        </r>
        <r>
          <rPr>
            <sz val="9"/>
            <rFont val="Tahoma"/>
            <family val="2"/>
          </rPr>
          <t xml:space="preserve">
</t>
        </r>
      </text>
    </comment>
    <comment ref="B63" authorId="0" shapeId="0" xr:uid="{3FAF8C4A-ECC9-4090-8CC8-CBEDE100C340}">
      <text>
        <r>
          <rPr>
            <sz val="11"/>
            <rFont val="Tahoma"/>
            <family val="2"/>
          </rPr>
          <t>Cannulation, Portacath access</t>
        </r>
      </text>
    </comment>
    <comment ref="B64" authorId="0" shapeId="0" xr:uid="{DBEF3C77-67DE-49B4-8A44-A961394B2E65}">
      <text>
        <r>
          <rPr>
            <sz val="11"/>
            <rFont val="Tahoma"/>
            <family val="2"/>
          </rPr>
          <t>Consumables, preparation, clear up etc</t>
        </r>
      </text>
    </comment>
    <comment ref="B65" authorId="0" shapeId="0" xr:uid="{E353C138-EEB3-408A-A7B4-C4B39F8E6EC2}">
      <text>
        <r>
          <rPr>
            <sz val="11"/>
            <rFont val="Tahoma"/>
            <family val="2"/>
          </rPr>
          <t>Labelling per time point (not per tube)</t>
        </r>
      </text>
    </comment>
    <comment ref="B66" authorId="0" shapeId="0" xr:uid="{DE2AF2EA-D852-4CF2-89F1-70489AB9712A}">
      <text>
        <r>
          <rPr>
            <sz val="11"/>
            <rFont val="Tahoma"/>
            <family val="2"/>
          </rPr>
          <t>Per time point (does not include tube prep time)</t>
        </r>
      </text>
    </comment>
    <comment ref="B68" authorId="0" shapeId="0" xr:uid="{E842F914-5783-43D5-86E7-1CDE239B23AB}">
      <text>
        <r>
          <rPr>
            <sz val="11"/>
            <rFont val="Tahoma"/>
            <family val="2"/>
          </rPr>
          <t xml:space="preserve">Oral, PR, PV
</t>
        </r>
        <r>
          <rPr>
            <b/>
            <sz val="11"/>
            <rFont val="Tahoma"/>
            <family val="2"/>
          </rPr>
          <t>Includes 2 nurses time to check</t>
        </r>
      </text>
    </comment>
    <comment ref="B69" authorId="0" shapeId="0" xr:uid="{8CFC0691-67C3-489F-880C-7C9592EFE8C5}">
      <text>
        <r>
          <rPr>
            <sz val="11"/>
            <rFont val="Tahoma"/>
            <family val="2"/>
          </rPr>
          <t xml:space="preserve">IV, SC, IM, ID. Includes making up bolus &amp; infusing.
</t>
        </r>
        <r>
          <rPr>
            <b/>
            <sz val="11"/>
            <rFont val="Tahoma"/>
            <family val="2"/>
          </rPr>
          <t>Time is per nurse</t>
        </r>
      </text>
    </comment>
    <comment ref="B70" authorId="0" shapeId="0" xr:uid="{5E3CCFB6-DA5D-4C75-99AF-B0D3CB741F42}">
      <text>
        <r>
          <rPr>
            <sz val="11"/>
            <rFont val="Tahoma"/>
            <family val="2"/>
          </rPr>
          <t xml:space="preserve">Includes collecting, drawing up and setting up of infusion.
</t>
        </r>
        <r>
          <rPr>
            <b/>
            <sz val="11"/>
            <rFont val="Tahoma"/>
            <family val="2"/>
          </rPr>
          <t>Time is per nurse</t>
        </r>
      </text>
    </comment>
    <comment ref="B71" authorId="0" shapeId="0" xr:uid="{62386266-10FF-4E67-8F2A-BBFFD6169029}">
      <text>
        <r>
          <rPr>
            <sz val="11"/>
            <rFont val="Tahoma"/>
            <family val="2"/>
          </rPr>
          <t>Collection from chemo pharmacy
Single agent/bolus
Attaching ambulatory infusion
Time is per nurse</t>
        </r>
      </text>
    </comment>
    <comment ref="B72" authorId="0" shapeId="0" xr:uid="{01FB946B-F365-402E-864C-D3BEA2235B8E}">
      <text>
        <r>
          <rPr>
            <sz val="11"/>
            <rFont val="Tahoma"/>
            <family val="2"/>
          </rPr>
          <t xml:space="preserve">Collection from chemo pharmacy
Slow bolus of over 30 mins
Infusion of more than 30 mins
</t>
        </r>
        <r>
          <rPr>
            <b/>
            <sz val="11"/>
            <rFont val="Tahoma"/>
            <family val="2"/>
          </rPr>
          <t>Time is per nurse</t>
        </r>
        <r>
          <rPr>
            <sz val="11"/>
            <rFont val="Tahoma"/>
            <family val="2"/>
          </rPr>
          <t xml:space="preserve">
</t>
        </r>
      </text>
    </comment>
    <comment ref="B73" authorId="0" shapeId="0" xr:uid="{BE97E27F-3D54-4105-B103-96CA10D20CDF}">
      <text>
        <r>
          <rPr>
            <sz val="11"/>
            <rFont val="Tahoma"/>
            <family val="2"/>
          </rPr>
          <t>Weight related or body surface area dependent doses etc. Requires two nurses to calculate dose and check thereafter.
Time includes 2 nurses</t>
        </r>
      </text>
    </comment>
    <comment ref="B74" authorId="0" shapeId="0" xr:uid="{F3C222C2-24F0-49C3-96E6-37F7B40BD803}">
      <text>
        <r>
          <rPr>
            <sz val="11"/>
            <rFont val="Tahoma"/>
            <family val="2"/>
          </rPr>
          <t>e.g. Documentation, CRF completion, questionnaire administration, diagnostic / test results. If several activities are needed, you can increase the number of times you do this activity per visit.</t>
        </r>
      </text>
    </comment>
    <comment ref="B76" authorId="0" shapeId="0" xr:uid="{158EBA9F-77F1-40A0-816A-7075E1FB6336}">
      <text>
        <r>
          <rPr>
            <sz val="11"/>
            <rFont val="Tahoma"/>
            <family val="2"/>
          </rPr>
          <t>Filling out patient diary, discharge advice, procedural advice/information, dispensing drugs</t>
        </r>
      </text>
    </comment>
    <comment ref="B77" authorId="0" shapeId="0" xr:uid="{D2273D5C-FE33-46B0-B0DB-B850ED3767F1}">
      <text>
        <r>
          <rPr>
            <sz val="11"/>
            <rFont val="Tahoma"/>
            <family val="2"/>
          </rPr>
          <t>E.g. self - injection technique</t>
        </r>
      </text>
    </comment>
    <comment ref="B78" authorId="0" shapeId="0" xr:uid="{C0A2339A-7C91-42DD-9743-058EF4A4767B}">
      <text>
        <r>
          <rPr>
            <sz val="11"/>
            <rFont val="Tahoma"/>
            <family val="2"/>
          </rPr>
          <t>Sputum, bodily fluids etc. Initiate 24h urine collection or stool collection.</t>
        </r>
      </text>
    </comment>
    <comment ref="B79" authorId="0" shapeId="0" xr:uid="{35F2C9EB-28E9-4080-881D-7C92777147DF}">
      <text>
        <r>
          <rPr>
            <sz val="11"/>
            <rFont val="Tahoma"/>
            <family val="2"/>
          </rPr>
          <t>Blood glucose samples
Alcohol breath test
Drugs of abuse screen
Urinalysis
Pregnancy test
May include 1 extra for any quality assurance testing</t>
        </r>
      </text>
    </comment>
    <comment ref="B80" authorId="0" shapeId="0" xr:uid="{B424C349-17B5-4B67-A3AB-35F79F0FE93F}">
      <text>
        <r>
          <rPr>
            <sz val="11"/>
            <rFont val="Tahoma"/>
            <family val="2"/>
          </rPr>
          <t>Time needed to obtain multiple samples or complex samples such as a biopsy or induced sputum</t>
        </r>
      </text>
    </comment>
    <comment ref="B81" authorId="0" shapeId="0" xr:uid="{C9130C9A-66CA-4812-874D-A9F404BA4347}">
      <text>
        <r>
          <rPr>
            <sz val="11"/>
            <rFont val="Tahoma"/>
            <family val="2"/>
          </rPr>
          <t xml:space="preserve">Default text: Specimen processing / distribution
E.g. Packing samples, courier collection
Multiple specs to hospital labs
Urgent specimens hand delivered to labs
Please also refer to lab section below.
</t>
        </r>
        <r>
          <rPr>
            <b/>
            <sz val="11"/>
            <rFont val="Tahoma"/>
            <family val="2"/>
          </rPr>
          <t xml:space="preserve">Enter time in procedure (mins) column
</t>
        </r>
      </text>
    </comment>
    <comment ref="B82" authorId="0" shapeId="0" xr:uid="{A0D125A1-40E2-493E-AB94-60F375A0A599}">
      <text>
        <r>
          <rPr>
            <sz val="12"/>
            <rFont val="Tahoma"/>
            <family val="2"/>
          </rPr>
          <t>Dependant on patient needs - e.g. paediatric, learning difficulty, needle phobia or severe dementia</t>
        </r>
        <r>
          <rPr>
            <sz val="9"/>
            <rFont val="Tahoma"/>
            <family val="2"/>
          </rPr>
          <t xml:space="preserve"> </t>
        </r>
      </text>
    </comment>
    <comment ref="B83" authorId="0" shapeId="0" xr:uid="{56FB78B8-EF28-4FFC-9DB3-720B115AA763}">
      <text>
        <r>
          <rPr>
            <sz val="11"/>
            <rFont val="Tahoma"/>
            <family val="2"/>
          </rPr>
          <t>Psychological preparation, support and advice</t>
        </r>
      </text>
    </comment>
    <comment ref="B93" authorId="0" shapeId="0" xr:uid="{6E1BE218-6659-4083-BD0C-5396C98F7C5F}">
      <text>
        <r>
          <rPr>
            <sz val="11"/>
            <color theme="1"/>
            <rFont val="Tahoma"/>
            <family val="2"/>
          </rPr>
          <t>Follow up phone calls, GP letters, Communicating or demonstrating PI oversight e.g. obtaining signatures. 
Also to include some non-measurable activity e.g. logistics, transport, pharmacy delays, monitoring visits. 
Ensure the time is not accounted for elsewhere.
Enter time in procedure (mins) column</t>
        </r>
        <r>
          <rPr>
            <sz val="11"/>
            <color theme="1"/>
            <rFont val="Aptos Narrow"/>
            <family val="2"/>
            <scheme val="minor"/>
          </rPr>
          <t xml:space="preserve">
</t>
        </r>
      </text>
    </comment>
    <comment ref="B94" authorId="0" shapeId="0" xr:uid="{117BAF35-78E8-4527-B30B-2A937208CFF4}">
      <text>
        <r>
          <rPr>
            <sz val="11"/>
            <rFont val="Tahoma"/>
            <family val="2"/>
          </rPr>
          <t xml:space="preserve">Includes participant observation between time points and/or non protocol driven care needs
</t>
        </r>
        <r>
          <rPr>
            <b/>
            <sz val="11"/>
            <rFont val="Tahoma"/>
            <family val="2"/>
          </rPr>
          <t>Enter time in procedure (mins) column</t>
        </r>
      </text>
    </comment>
    <comment ref="B97" authorId="0" shapeId="0" xr:uid="{AF66102A-F2F1-4688-A441-6535B35EC673}">
      <text>
        <r>
          <rPr>
            <sz val="11"/>
            <rFont val="Tahoma"/>
            <family val="2"/>
          </rPr>
          <t>Default text: 
Outside regular hours time (-procedures time)
Two Nurses having to be on the unit, specifically for this study.
Each CRF to define what this may be 
e.g. after 18:00 it would be 1440 minutes for two nurses overnight for 12 hours
Enter time in procedure (mins)</t>
        </r>
      </text>
    </comment>
    <comment ref="B103" authorId="0" shapeId="0" xr:uid="{A6C20029-FF94-42CE-BADF-185610E780E4}">
      <text>
        <r>
          <rPr>
            <sz val="11"/>
            <color indexed="81"/>
            <rFont val="Tahoma"/>
            <family val="2"/>
          </rPr>
          <t xml:space="preserve">The </t>
        </r>
        <r>
          <rPr>
            <b/>
            <sz val="11"/>
            <color indexed="81"/>
            <rFont val="Tahoma"/>
            <family val="2"/>
          </rPr>
          <t>estimated time per subject visit</t>
        </r>
        <r>
          <rPr>
            <sz val="11"/>
            <color indexed="81"/>
            <rFont val="Tahoma"/>
            <family val="2"/>
          </rPr>
          <t xml:space="preserve">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04" authorId="0" shapeId="0" xr:uid="{19185B93-859C-47E2-B377-A5AF50FB120A}">
      <text>
        <r>
          <rPr>
            <sz val="11"/>
            <rFont val="Tahoma"/>
            <family val="2"/>
          </rPr>
          <t>Enter the number of hours for which unsocial hours are applicable</t>
        </r>
        <r>
          <rPr>
            <b/>
            <sz val="11"/>
            <color indexed="81"/>
            <rFont val="Tahoma"/>
            <family val="2"/>
          </rPr>
          <t xml:space="preserve"> per visit type, per subject.</t>
        </r>
        <r>
          <rPr>
            <sz val="11"/>
            <rFont val="Tahoma"/>
            <family val="2"/>
          </rPr>
          <t xml:space="preserve">
This will be used to calculate additional staff costs over and above the standard hourly rate.
These hours do not pull into the WTE, so please ensure 'outside regular hours time' has also been entered into row 97 if applicable.
Please also ensure the hourly rate is completed in the key in row 32. 
</t>
        </r>
      </text>
    </comment>
    <comment ref="B105" authorId="0" shapeId="0" xr:uid="{9AE8FD4F-EE94-4706-B424-C51114579FF9}">
      <text>
        <r>
          <rPr>
            <sz val="11"/>
            <rFont val="Tahoma"/>
            <family val="2"/>
          </rPr>
          <t>This amount shows the extra unsocial hours cost per visit type, for all subjects. 
It’s the difference between the out-of-hours rate and the standard rate, not the full out-of-hours cost.</t>
        </r>
      </text>
    </comment>
    <comment ref="B107" authorId="0" shapeId="0" xr:uid="{3BBB770F-B8CD-47B3-B882-16CA75499B6B}">
      <text>
        <r>
          <rPr>
            <sz val="11"/>
            <rFont val="Tahoma"/>
            <family val="2"/>
          </rPr>
          <t>This cost includes the  5% non-measurable activity</t>
        </r>
        <r>
          <rPr>
            <sz val="9"/>
            <rFont val="Tahoma"/>
            <family val="2"/>
            <charset val="1"/>
          </rPr>
          <t xml:space="preserve">
</t>
        </r>
      </text>
    </comment>
    <comment ref="B111" authorId="0" shapeId="0" xr:uid="{65D99DEA-043C-4775-A756-6B6D038D0AAA}">
      <text>
        <r>
          <rPr>
            <sz val="11"/>
            <color indexed="81"/>
            <rFont val="Tahoma"/>
            <family val="2"/>
          </rPr>
          <t>MDT 1 to 4 sections can be used for any discipline. Note this should be activity attached to your unit staff not e.g. the research team.
If used for the research team the overall intensity will reflect the study rather than your own staff activity within the study.</t>
        </r>
        <r>
          <rPr>
            <sz val="9"/>
            <color indexed="81"/>
            <rFont val="Tahoma"/>
            <family val="2"/>
          </rPr>
          <t xml:space="preserve">
</t>
        </r>
      </text>
    </comment>
    <comment ref="B112" authorId="0" shapeId="0" xr:uid="{95531E32-838F-4EAF-969E-1FF189C2B471}">
      <text>
        <r>
          <rPr>
            <sz val="11"/>
            <rFont val="Tahoma"/>
            <family val="2"/>
          </rPr>
          <t>Enter the MDT1 job title here
This text will be repeated on pages 2 to 5, and the summary tab.</t>
        </r>
        <r>
          <rPr>
            <b/>
            <sz val="11"/>
            <rFont val="Tahoma"/>
            <family val="2"/>
          </rPr>
          <t xml:space="preserve"> 
</t>
        </r>
        <r>
          <rPr>
            <sz val="9"/>
            <rFont val="Tahoma"/>
            <family val="2"/>
          </rPr>
          <t xml:space="preserve">
</t>
        </r>
      </text>
    </comment>
    <comment ref="B124" authorId="0" shapeId="0" xr:uid="{FE1DE489-62C8-42CD-BC0E-F7637EB19620}">
      <text>
        <r>
          <rPr>
            <sz val="11"/>
            <color indexed="81"/>
            <rFont val="Tahoma"/>
            <family val="2"/>
          </rPr>
          <t>Default text: GEM
Calibration pre and post procedure, and measurement</t>
        </r>
      </text>
    </comment>
    <comment ref="B125" authorId="0" shapeId="0" xr:uid="{DCF51457-E98C-4202-9A3C-31668F739170}">
      <text>
        <r>
          <rPr>
            <sz val="11"/>
            <color indexed="81"/>
            <rFont val="Tahoma"/>
            <family val="2"/>
          </rPr>
          <t>Default text: Bodpod / Paedpod
or body composition analyser</t>
        </r>
      </text>
    </comment>
    <comment ref="B126" authorId="0" shapeId="0" xr:uid="{B93CE24A-10A0-4DE1-BD40-69E7DF3193E6}">
      <text>
        <r>
          <rPr>
            <sz val="11"/>
            <color indexed="81"/>
            <rFont val="Tahoma"/>
            <family val="2"/>
          </rPr>
          <t>Default text: ActiHeart simple
Placement and removal</t>
        </r>
      </text>
    </comment>
    <comment ref="B127" authorId="0" shapeId="0" xr:uid="{5905A601-3F11-4E36-A474-EEECC637420D}">
      <text>
        <r>
          <rPr>
            <sz val="11"/>
            <color indexed="81"/>
            <rFont val="Tahoma"/>
            <family val="2"/>
          </rPr>
          <t>Default text: ActiHeart complex
Placement, step test and removal</t>
        </r>
      </text>
    </comment>
    <comment ref="B128" authorId="0" shapeId="0" xr:uid="{8CF025AB-3DFA-4773-9E32-2FC9A9400E78}">
      <text>
        <r>
          <rPr>
            <sz val="11"/>
            <color indexed="81"/>
            <rFont val="Tahoma"/>
            <family val="2"/>
          </rPr>
          <t>Default text: Food preparartion simple
Fixed meal preparation and cooking</t>
        </r>
      </text>
    </comment>
    <comment ref="B129" authorId="0" shapeId="0" xr:uid="{FAAFC0C8-5A4A-40F1-9AF1-577AF1BC6C31}">
      <text>
        <r>
          <rPr>
            <sz val="11"/>
            <color indexed="81"/>
            <rFont val="Tahoma"/>
            <family val="2"/>
          </rPr>
          <t>Default text: Food preparation complex
E.g. Adlib meal preparation and cooking</t>
        </r>
      </text>
    </comment>
    <comment ref="B137" authorId="0" shapeId="0" xr:uid="{6094697B-A2A4-4255-B1B7-03718FB48B5E}">
      <text>
        <r>
          <rPr>
            <sz val="11"/>
            <color indexed="81"/>
            <rFont val="Tahoma"/>
            <family val="2"/>
          </rPr>
          <t xml:space="preserve">The </t>
        </r>
        <r>
          <rPr>
            <b/>
            <sz val="11"/>
            <color indexed="81"/>
            <rFont val="Tahoma"/>
            <family val="2"/>
          </rPr>
          <t>estimated time per subject visit</t>
        </r>
        <r>
          <rPr>
            <sz val="11"/>
            <color indexed="81"/>
            <rFont val="Tahoma"/>
            <family val="2"/>
          </rPr>
          <t xml:space="preserve">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38" authorId="0" shapeId="0" xr:uid="{12FB8B94-3773-4935-85BB-FBD8696619C7}">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39" authorId="0" shapeId="0" xr:uid="{CBAC438B-7031-47AA-92B1-F8690AB3CC83}">
      <text>
        <r>
          <rPr>
            <sz val="11"/>
            <rFont val="Tahoma"/>
            <family val="2"/>
          </rPr>
          <t>This amount shows the extra cost per visit type for unsocial hours. It’s the difference between the out-of-hours rate and the standard rate, not the full out-of-hours cost.</t>
        </r>
      </text>
    </comment>
    <comment ref="B141" authorId="0" shapeId="0" xr:uid="{A8A58EE2-DC5E-4551-BC55-F2414D5F53E9}">
      <text>
        <r>
          <rPr>
            <sz val="11"/>
            <rFont val="Tahoma"/>
            <family val="2"/>
          </rPr>
          <t>This cost includes the  5% non-measurable activity</t>
        </r>
        <r>
          <rPr>
            <sz val="9"/>
            <rFont val="Tahoma"/>
            <family val="2"/>
          </rPr>
          <t xml:space="preserve">
</t>
        </r>
      </text>
    </comment>
    <comment ref="B146" authorId="0" shapeId="0" xr:uid="{246BDAF9-64E2-4DCD-925F-575790A78F3E}">
      <text>
        <r>
          <rPr>
            <sz val="11"/>
            <rFont val="Tahoma"/>
            <family val="2"/>
          </rPr>
          <t>Enter the MDT job title here
This text will be repeated on pages 2 to 5, and the summary tab.</t>
        </r>
        <r>
          <rPr>
            <b/>
            <sz val="11"/>
            <rFont val="Tahoma"/>
            <family val="2"/>
          </rPr>
          <t xml:space="preserve"> 
</t>
        </r>
        <r>
          <rPr>
            <sz val="9"/>
            <rFont val="Tahoma"/>
            <family val="2"/>
          </rPr>
          <t xml:space="preserve">
</t>
        </r>
      </text>
    </comment>
    <comment ref="B167" authorId="0" shapeId="0" xr:uid="{FC69420D-A9F1-4935-9119-6BA78E658E62}">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68" authorId="0" shapeId="0" xr:uid="{BF6041EB-D4B2-470A-9422-AC4BAF37FAF9}">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69" authorId="0" shapeId="0" xr:uid="{94416BA2-D604-4170-8153-E9536C6E3680}">
      <text>
        <r>
          <rPr>
            <sz val="11"/>
            <rFont val="Tahoma"/>
            <family val="2"/>
          </rPr>
          <t>This amount shows the extra cost per visit type for unsocial hours. It’s the difference between the out-of-hours rate and the standard rate, not the full out-of-hours cost.</t>
        </r>
      </text>
    </comment>
    <comment ref="B171" authorId="0" shapeId="0" xr:uid="{9FDA51A1-6035-4728-A064-522B019E4B61}">
      <text>
        <r>
          <rPr>
            <sz val="11"/>
            <rFont val="Tahoma"/>
            <family val="2"/>
          </rPr>
          <t>This cost includes the  5% non-measurable activity</t>
        </r>
        <r>
          <rPr>
            <sz val="9"/>
            <rFont val="Tahoma"/>
            <family val="2"/>
          </rPr>
          <t xml:space="preserve">
</t>
        </r>
      </text>
    </comment>
    <comment ref="B176" authorId="0" shapeId="0" xr:uid="{EF92E97E-53AE-4366-A5D4-5760A38DF323}">
      <text>
        <r>
          <rPr>
            <sz val="11"/>
            <rFont val="Tahoma"/>
            <family val="2"/>
          </rPr>
          <t>Enter the MDT job title here
This text will be repeated on pages 2 to 5, and the summary tab.</t>
        </r>
        <r>
          <rPr>
            <b/>
            <sz val="11"/>
            <rFont val="Tahoma"/>
            <family val="2"/>
          </rPr>
          <t xml:space="preserve"> 
</t>
        </r>
        <r>
          <rPr>
            <sz val="9"/>
            <rFont val="Tahoma"/>
            <family val="2"/>
          </rPr>
          <t xml:space="preserve">
</t>
        </r>
      </text>
    </comment>
    <comment ref="B196" authorId="0" shapeId="0" xr:uid="{C6F8E74E-E5E7-4D79-A28B-4CC291814A40}">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97" authorId="0" shapeId="0" xr:uid="{B3F50A39-AD28-4DC8-95E8-A8FCB49B7918}">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98" authorId="0" shapeId="0" xr:uid="{282DE71B-10B5-47FF-BF36-FE3F65229C15}">
      <text>
        <r>
          <rPr>
            <sz val="11"/>
            <rFont val="Tahoma"/>
            <family val="2"/>
          </rPr>
          <t>This amount shows the extra cost per visit type for unsocial hours. It’s the difference between the out-of-hours rate and the standard rate, not the full out-of-hours cost.</t>
        </r>
      </text>
    </comment>
    <comment ref="B200" authorId="0" shapeId="0" xr:uid="{89105C92-5FE5-48D0-BF3A-F2D32E5F4981}">
      <text>
        <r>
          <rPr>
            <sz val="11"/>
            <rFont val="Tahoma"/>
            <family val="2"/>
          </rPr>
          <t>This cost includes the  5% non-measurable activity</t>
        </r>
        <r>
          <rPr>
            <sz val="9"/>
            <rFont val="Tahoma"/>
            <family val="2"/>
          </rPr>
          <t xml:space="preserve">
</t>
        </r>
      </text>
    </comment>
    <comment ref="B205" authorId="0" shapeId="0" xr:uid="{0B9D577B-04A0-4563-8F09-F212956C0D2A}">
      <text>
        <r>
          <rPr>
            <sz val="11"/>
            <rFont val="Tahoma"/>
            <family val="2"/>
          </rPr>
          <t>Enter the MDT job title here
This text will be repeated on pages 2 to 5, and the summary tab.</t>
        </r>
        <r>
          <rPr>
            <b/>
            <sz val="11"/>
            <rFont val="Tahoma"/>
            <family val="2"/>
          </rPr>
          <t xml:space="preserve"> 
</t>
        </r>
        <r>
          <rPr>
            <sz val="9"/>
            <rFont val="Tahoma"/>
            <family val="2"/>
          </rPr>
          <t xml:space="preserve">
</t>
        </r>
      </text>
    </comment>
    <comment ref="B225" authorId="0" shapeId="0" xr:uid="{27B5C63B-EA77-4E9B-8979-184073DBFA77}">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26" authorId="0" shapeId="0" xr:uid="{71DD8A1A-F3D9-49FF-B259-649773CDB3F4}">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27" authorId="0" shapeId="0" xr:uid="{D82A5FE2-FFC8-48C1-8A58-20DC9F36F966}">
      <text>
        <r>
          <rPr>
            <sz val="11"/>
            <rFont val="Tahoma"/>
            <family val="2"/>
          </rPr>
          <t>This amount shows the extra cost per visit type for unsocial hours. It’s the difference between the out-of-hours rate and the standard rate, not the full out-of-hours cost.</t>
        </r>
      </text>
    </comment>
    <comment ref="B229" authorId="0" shapeId="0" xr:uid="{F8ECDC34-B2D6-45D3-8DFC-CC45DB57BF60}">
      <text>
        <r>
          <rPr>
            <sz val="11"/>
            <rFont val="Tahoma"/>
            <family val="2"/>
          </rPr>
          <t xml:space="preserve">This cost includes the  5% non-measurable activity
</t>
        </r>
      </text>
    </comment>
    <comment ref="B237" authorId="0" shapeId="0" xr:uid="{F15825E6-2C5E-402A-9E9A-299A86963613}">
      <text>
        <r>
          <rPr>
            <sz val="11"/>
            <rFont val="Tahoma"/>
            <family val="2"/>
          </rPr>
          <t>Forward samples via pneumatic tube or calling porter etc</t>
        </r>
      </text>
    </comment>
    <comment ref="B238" authorId="0" shapeId="0" xr:uid="{0839CD1E-DE9F-4E2E-83F0-F45AEDE5F34C}">
      <text>
        <r>
          <rPr>
            <sz val="11"/>
            <rFont val="Tahoma"/>
            <family val="2"/>
          </rPr>
          <t xml:space="preserve">The </t>
        </r>
        <r>
          <rPr>
            <b/>
            <sz val="11"/>
            <rFont val="Tahoma"/>
            <family val="2"/>
          </rPr>
          <t>30 minutes is for each shipment</t>
        </r>
        <r>
          <rPr>
            <sz val="11"/>
            <rFont val="Tahoma"/>
            <family val="2"/>
          </rPr>
          <t xml:space="preserve"> (which might be per patient visit or a batch shipment) depending on study</t>
        </r>
        <r>
          <rPr>
            <sz val="9"/>
            <rFont val="Tahoma"/>
            <family val="2"/>
          </rPr>
          <t xml:space="preserve">
</t>
        </r>
      </text>
    </comment>
    <comment ref="B239" authorId="0" shapeId="0" xr:uid="{77C3011D-AA64-44DE-9FC0-4E4341668F9A}">
      <text>
        <r>
          <rPr>
            <sz val="11"/>
            <rFont val="Tahoma"/>
            <family val="2"/>
          </rPr>
          <t>Putting tubes in centrifuge, setting appropriate programme, removing tubes and recording for audit</t>
        </r>
      </text>
    </comment>
    <comment ref="B240" authorId="0" shapeId="0" xr:uid="{7A3550C2-B90F-4E53-9964-458BFD2BA793}">
      <text>
        <r>
          <rPr>
            <sz val="11"/>
            <rFont val="Tahoma"/>
            <family val="2"/>
          </rPr>
          <t>Record aliquot details</t>
        </r>
      </text>
    </comment>
    <comment ref="B241" authorId="0" shapeId="0" xr:uid="{1B211B02-29FE-4136-B237-0056041661CB}">
      <text>
        <r>
          <rPr>
            <sz val="11"/>
            <rFont val="Tahoma"/>
            <family val="2"/>
          </rPr>
          <t>Taking 1 aliquot from 1 sample</t>
        </r>
      </text>
    </comment>
    <comment ref="B242" authorId="0" shapeId="0" xr:uid="{2ABE942F-F583-4571-8A74-02A8A6F8F931}">
      <text>
        <r>
          <rPr>
            <sz val="11"/>
            <rFont val="Tahoma"/>
            <family val="2"/>
          </rPr>
          <t>More than 1 aliquot per sample</t>
        </r>
      </text>
    </comment>
    <comment ref="B245" authorId="0" shapeId="0" xr:uid="{B3FBFE4B-69B5-4F82-8247-721B96005B6E}">
      <text>
        <r>
          <rPr>
            <sz val="11"/>
            <rFont val="Tahoma"/>
            <family val="2"/>
          </rPr>
          <t>Document location and place in fridge/freezer</t>
        </r>
      </text>
    </comment>
    <comment ref="B251" authorId="0" shapeId="0" xr:uid="{0F6C8E17-26C9-4273-8E61-02A6CB04ED9B}">
      <text>
        <r>
          <rPr>
            <sz val="11"/>
            <color indexed="81"/>
            <rFont val="Tahoma"/>
            <family val="2"/>
          </rPr>
          <t>Default text: Prepare for Transport
Complete documentation, check sample integrity, liaise with couriers, parcel samples appropriately
Enter time in procedure (mins) column</t>
        </r>
      </text>
    </comment>
    <comment ref="B252" authorId="0" shapeId="0" xr:uid="{6E888F72-8C7B-43E0-B53A-2906654B8625}">
      <text>
        <r>
          <rPr>
            <sz val="11"/>
            <color indexed="81"/>
            <rFont val="Tahoma"/>
            <family val="2"/>
          </rPr>
          <t xml:space="preserve">Default text: Indirect lab work
Preparing documents prior to visit, NEQAS (quality control of equipment)
Enter time in procedure (mins) column
</t>
        </r>
      </text>
    </comment>
    <comment ref="B259" authorId="0" shapeId="0" xr:uid="{356E02C8-C756-43B0-877D-21750C572E93}">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60" authorId="0" shapeId="0" xr:uid="{1F8CB135-A1E2-456C-A11E-B8574A6F08F0}">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61" authorId="0" shapeId="0" xr:uid="{C04FDF86-854A-4166-8023-26AB426851F2}">
      <text>
        <r>
          <rPr>
            <sz val="11"/>
            <rFont val="Tahoma"/>
            <family val="2"/>
          </rPr>
          <t>This amount shows the extra cost per visit type for unsocial hours. It’s the difference between the out-of-hours rate and the standard rate, not the full out-of-hours cost.</t>
        </r>
      </text>
    </comment>
    <comment ref="B263" authorId="0" shapeId="0" xr:uid="{FF48F582-8675-40B7-9DAB-B159D4C30856}">
      <text>
        <r>
          <rPr>
            <sz val="11"/>
            <rFont val="Tahoma"/>
            <family val="2"/>
          </rPr>
          <t>This cost includes the  5% non-measurable activity</t>
        </r>
        <r>
          <rPr>
            <sz val="9"/>
            <rFont val="Tahoma"/>
            <family val="2"/>
          </rPr>
          <t xml:space="preserve">
</t>
        </r>
      </text>
    </comment>
    <comment ref="B269" authorId="0" shapeId="0" xr:uid="{44ADF024-3D9F-40D5-84C3-81F0F2C03EFA}">
      <text>
        <r>
          <rPr>
            <sz val="11"/>
            <rFont val="Tahoma"/>
            <family val="2"/>
          </rPr>
          <t>Verbal confirmation of ongoing consent/assent at first and subsequent visits as appropriate</t>
        </r>
      </text>
    </comment>
    <comment ref="B270" authorId="0" shapeId="0" xr:uid="{1BF11A70-53CF-4C17-9FB2-334E0CD99578}">
      <text>
        <r>
          <rPr>
            <sz val="11"/>
            <color indexed="81"/>
            <rFont val="Tahoma"/>
            <family val="2"/>
          </rPr>
          <t>Default text: Ultrasound
ECHO, IMT, other ultrasound
Enter time in procedure (mins) column</t>
        </r>
      </text>
    </comment>
    <comment ref="B272" authorId="0" shapeId="0" xr:uid="{469CFAAC-275F-4707-9459-9F149E4E06EF}">
      <text>
        <r>
          <rPr>
            <sz val="11"/>
            <color theme="1"/>
            <rFont val="Tahoma"/>
            <family val="2"/>
          </rPr>
          <t>Default text: Escorting to and from imaging
Please use nursing or MDT instead of imaging as appropriate</t>
        </r>
        <r>
          <rPr>
            <sz val="11"/>
            <color theme="1"/>
            <rFont val="Aptos Narrow"/>
            <family val="2"/>
            <scheme val="minor"/>
          </rPr>
          <t xml:space="preserve">
</t>
        </r>
      </text>
    </comment>
    <comment ref="B281" authorId="0" shapeId="0" xr:uid="{49708D6B-575C-4CE4-BBEF-823E60DF7002}">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82" authorId="0" shapeId="0" xr:uid="{E3015173-222C-4AD5-BFBF-031EEE19FD5B}">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83" authorId="0" shapeId="0" xr:uid="{E0E2EFC2-193D-4E07-88AC-270B56AD5A5C}">
      <text>
        <r>
          <rPr>
            <sz val="11"/>
            <rFont val="Tahoma"/>
            <family val="2"/>
          </rPr>
          <t>This amount shows the extra cost per visit type for unsocial hours. It’s the difference between the out-of-hours rate and the standard rate, not the full out-of-hours cost.</t>
        </r>
      </text>
    </comment>
    <comment ref="B285" authorId="0" shapeId="0" xr:uid="{A2013903-F0C9-42D0-9DB1-F167691FE9F7}">
      <text>
        <r>
          <rPr>
            <sz val="11"/>
            <rFont val="Tahoma"/>
            <family val="2"/>
          </rPr>
          <t>This cost includes the  5% non-measurable activity</t>
        </r>
      </text>
    </comment>
    <comment ref="B300" authorId="0" shapeId="0" xr:uid="{1544F3CD-5E5A-4F1C-BD1F-1CA95D3C243C}">
      <text>
        <r>
          <rPr>
            <sz val="11"/>
            <color theme="1"/>
            <rFont val="Tahoma"/>
            <family val="2"/>
          </rPr>
          <t>Intensity rating is calculated using study hours per visit.
Intensity rating is not affected by participant numbers.</t>
        </r>
      </text>
    </comment>
    <comment ref="B302" authorId="0" shapeId="0" xr:uid="{911F8946-0096-4BBE-8443-E7DB932CA304}">
      <text>
        <r>
          <rPr>
            <sz val="11"/>
            <color theme="1"/>
            <rFont val="Tahoma"/>
            <family val="2"/>
          </rPr>
          <t xml:space="preserve">Total WTE across all disciplines and study visit types.
This includes set-up and educational activity.
</t>
        </r>
      </text>
    </comment>
    <comment ref="B305" authorId="0" shapeId="0" xr:uid="{1ED252FC-1CDD-400E-9303-D8E93BBA501A}">
      <text>
        <r>
          <rPr>
            <sz val="11"/>
            <rFont val="Tahoma"/>
            <family val="2"/>
          </rPr>
          <t>Note: This unsocial hours charge is already included within the ‘Total study cost for all visits’.
To avoid double-counting, it has not included again in the Total Page Cost shown below.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13E5311A-EBAA-44DB-8A14-83214A968E38}">
      <text>
        <r>
          <rPr>
            <sz val="11"/>
            <color indexed="81"/>
            <rFont val="Tahoma"/>
            <family val="2"/>
          </rPr>
          <t>Add or edit the study title that you are assessing in cell D5, and it will appear across all pages/tabs.</t>
        </r>
      </text>
    </comment>
    <comment ref="B6" authorId="0" shapeId="0" xr:uid="{606F5580-A913-4D42-95AF-FBFE7AB0CCCC}">
      <text>
        <r>
          <rPr>
            <sz val="11"/>
            <color indexed="81"/>
            <rFont val="Tahoma"/>
            <family val="2"/>
          </rPr>
          <t>The page title is used to classify different elements of the study that need a separate page, such as "arm 1" or "follow-up".</t>
        </r>
      </text>
    </comment>
    <comment ref="B14" authorId="0" shapeId="0" xr:uid="{C60C040F-527B-45B5-A8E5-77DAB7A91957}">
      <text>
        <r>
          <rPr>
            <sz val="11"/>
            <color indexed="81"/>
            <rFont val="Tahoma"/>
            <family val="2"/>
          </rPr>
          <t>This is calculated for you when you input numbers under each visit type column.</t>
        </r>
        <r>
          <rPr>
            <sz val="9"/>
            <color indexed="81"/>
            <rFont val="Tahoma"/>
            <family val="2"/>
          </rPr>
          <t xml:space="preserve">
</t>
        </r>
      </text>
    </comment>
    <comment ref="G14" authorId="0" shapeId="0" xr:uid="{0FDE527E-4FF5-4118-9275-6B5BE08A2012}">
      <text>
        <r>
          <rPr>
            <sz val="11"/>
            <color indexed="81"/>
            <rFont val="Tahoma"/>
            <family val="2"/>
          </rPr>
          <t>e.g. Feasibility, Set-up, Amendment, Pre-Grant, Review for accuracy /recosting etc.</t>
        </r>
        <r>
          <rPr>
            <sz val="9"/>
            <color indexed="81"/>
            <rFont val="Tahoma"/>
            <family val="2"/>
          </rPr>
          <t xml:space="preserve">
</t>
        </r>
      </text>
    </comment>
    <comment ref="B16" authorId="0" shapeId="0" xr:uid="{84537564-CC5E-454F-B51E-CB76DC242BCF}">
      <text>
        <r>
          <rPr>
            <sz val="11"/>
            <color indexed="81"/>
            <rFont val="Tahoma"/>
            <family val="2"/>
          </rPr>
          <t>Recruitment activity is distinct from study visits e.g. 3hrs of screening per week may be necessary irrespective of the number of participants recruited. 
Please do not include set-up or nursing admin activities here that are included on the administration page.</t>
        </r>
        <r>
          <rPr>
            <b/>
            <sz val="9"/>
            <color indexed="81"/>
            <rFont val="Tahoma"/>
            <family val="2"/>
          </rPr>
          <t xml:space="preserve">
</t>
        </r>
        <r>
          <rPr>
            <sz val="9"/>
            <color indexed="81"/>
            <rFont val="Tahoma"/>
            <family val="2"/>
          </rPr>
          <t xml:space="preserve">
</t>
        </r>
      </text>
    </comment>
    <comment ref="D16" authorId="0" shapeId="0" xr:uid="{C59C96BA-3FF1-476B-A4E0-334F30B9C086}">
      <text>
        <r>
          <rPr>
            <sz val="11"/>
            <color indexed="81"/>
            <rFont val="Tahoma"/>
            <family val="2"/>
          </rPr>
          <t xml:space="preserve">Two nurse cells are available to allow different activities to be calculated and accurately reflected. </t>
        </r>
      </text>
    </comment>
    <comment ref="B17" authorId="0" shapeId="0" xr:uid="{38E59DF0-640D-49E4-A0B7-743CA8F00A61}">
      <text>
        <r>
          <rPr>
            <b/>
            <sz val="11"/>
            <color indexed="81"/>
            <rFont val="Tahoma"/>
            <family val="2"/>
          </rPr>
          <t>Number of hrs per week &amp;
Number of weeks per full year:</t>
        </r>
        <r>
          <rPr>
            <sz val="11"/>
            <color indexed="81"/>
            <rFont val="Tahoma"/>
            <family val="2"/>
          </rPr>
          <t xml:space="preserve">
Please enter the number of hours per week and weeks within a full year where recruitment activity would be carried out, accounting for annual leave etc. </t>
        </r>
      </text>
    </comment>
    <comment ref="B19" authorId="0" shapeId="0" xr:uid="{E9F80484-8B23-4592-9F01-20203DE5F3CA}">
      <text>
        <r>
          <rPr>
            <b/>
            <sz val="11"/>
            <color indexed="81"/>
            <rFont val="Tahoma"/>
            <family val="2"/>
          </rPr>
          <t>Number of years &amp;
Number of months</t>
        </r>
        <r>
          <rPr>
            <sz val="11"/>
            <color indexed="81"/>
            <rFont val="Tahoma"/>
            <family val="2"/>
          </rPr>
          <t xml:space="preserve">
This is recruitment duration for this study.</t>
        </r>
      </text>
    </comment>
    <comment ref="B26" authorId="0" shapeId="0" xr:uid="{25D3EFD4-997F-4528-B422-A65EC60AC076}">
      <text>
        <r>
          <rPr>
            <sz val="11"/>
            <color indexed="81"/>
            <rFont val="Tahoma"/>
            <family val="2"/>
          </rPr>
          <t xml:space="preserve">Includes initiation meetings, assessment of protocol, development of study documentation, feasibility, meetings
NB. It is suggested 900 - 2250min for nursing, which equates to 2 - 5 days
</t>
        </r>
        <r>
          <rPr>
            <b/>
            <sz val="11"/>
            <color indexed="81"/>
            <rFont val="Tahoma"/>
            <family val="2"/>
          </rPr>
          <t>Please do not include</t>
        </r>
        <r>
          <rPr>
            <sz val="11"/>
            <color indexed="81"/>
            <rFont val="Tahoma"/>
            <family val="2"/>
          </rPr>
          <t xml:space="preserve"> set-up or nursing admin activities here that are included on the administration page</t>
        </r>
      </text>
    </comment>
    <comment ref="B27" authorId="0" shapeId="0" xr:uid="{E1E6DB36-1F42-4D70-B96D-53A294BF22B1}">
      <text>
        <r>
          <rPr>
            <sz val="11"/>
            <color indexed="81"/>
            <rFont val="Tahoma"/>
            <family val="2"/>
          </rPr>
          <t>Includes formal and informal protocol specific training of local study personnel (eg not mandatory training)</t>
        </r>
      </text>
    </comment>
    <comment ref="B28" authorId="0" shapeId="0" xr:uid="{567F3F5B-89CD-4F65-A871-A6291BF51B20}">
      <text>
        <r>
          <rPr>
            <sz val="11"/>
            <color indexed="81"/>
            <rFont val="Tahoma"/>
            <family val="2"/>
          </rPr>
          <t>Exceptional study activity not related to participant study visits e.g. outreach, monitoring, supervision, training for other centres, inter-rater reliability activity.
Ensure the activity is only accounted for once and for the correct staff group.</t>
        </r>
      </text>
    </comment>
    <comment ref="B32" authorId="0" shapeId="0" xr:uid="{7E33BEC5-977F-408C-AE6F-FE3249A3C4B0}">
      <text>
        <r>
          <rPr>
            <sz val="11"/>
            <color indexed="81"/>
            <rFont val="Tahoma"/>
            <family val="2"/>
          </rPr>
          <t>Out of hours cost should include standard p/h costs and the out of hours enhancement.</t>
        </r>
        <r>
          <rPr>
            <sz val="9"/>
            <color indexed="81"/>
            <rFont val="Tahoma"/>
            <family val="2"/>
          </rPr>
          <t xml:space="preserve">
</t>
        </r>
      </text>
    </comment>
    <comment ref="B39" authorId="0" shapeId="0" xr:uid="{164741AE-B8E0-4BB6-B2FE-D5120EF8A44D}">
      <text>
        <r>
          <rPr>
            <sz val="11"/>
            <color indexed="81"/>
            <rFont val="Tahoma"/>
            <family val="2"/>
          </rPr>
          <t>If the cell displays 'N/A' but should be calculating, check that there is data entered in row 31 and that the recruitment box is completed.</t>
        </r>
        <r>
          <rPr>
            <sz val="9"/>
            <color indexed="81"/>
            <rFont val="Tahoma"/>
            <family val="2"/>
          </rPr>
          <t xml:space="preserve">
</t>
        </r>
      </text>
    </comment>
    <comment ref="B42" authorId="0" shapeId="0" xr:uid="{89C59DE8-A907-4FC3-85C8-35C2BC846CCE}">
      <text>
        <r>
          <rPr>
            <sz val="11"/>
            <color indexed="81"/>
            <rFont val="Tahoma"/>
            <family val="2"/>
          </rPr>
          <t>Enter the number of subjects expected to have this visit type. If visit 1 is for example screening then remember there may be more subjects for this visit type than for other visits.</t>
        </r>
      </text>
    </comment>
    <comment ref="B43" authorId="0" shapeId="0" xr:uid="{5E4678DC-F3B4-41AC-AAA4-8E810DCFD57F}">
      <text>
        <r>
          <rPr>
            <sz val="11"/>
            <color indexed="81"/>
            <rFont val="Tahoma"/>
            <family val="2"/>
          </rPr>
          <t xml:space="preserve">Enter the number of visits for each type so if a visit type has more than 1 similar visit e.g. similar follow-up visits the total number of visits can be e.g. 2 or 3 etc. If the visit is significantly different from other visits e.g. screening, this may need a visit type of its own. </t>
        </r>
      </text>
    </comment>
    <comment ref="B44" authorId="0" shapeId="0" xr:uid="{23A59E7B-3975-4BFE-A805-B1B6C8B367B0}">
      <text>
        <r>
          <rPr>
            <sz val="11"/>
            <color indexed="81"/>
            <rFont val="Tahoma"/>
            <family val="2"/>
          </rPr>
          <t>This cell identifies the overall type of visit, there are four options available. 
This is especially useful for sites uploading to CRFManager, as it is used to participant bookings in CRFM Scheduler or equivalent system. You will also need to add a Visit Type Name, see the note below in cell B45.</t>
        </r>
        <r>
          <rPr>
            <sz val="9"/>
            <color indexed="81"/>
            <rFont val="Tahoma"/>
            <family val="2"/>
          </rPr>
          <t xml:space="preserve">
</t>
        </r>
      </text>
    </comment>
    <comment ref="B45" authorId="0" shapeId="0" xr:uid="{C9558BBF-B360-4DAB-AD85-DD613821AE65}">
      <text>
        <r>
          <rPr>
            <sz val="11"/>
            <color indexed="81"/>
            <rFont val="Tahoma"/>
            <family val="2"/>
          </rPr>
          <t>The visit type name is for sites uploading to CRFManager. The names given here will display as your visit type descriptors in Scheduler. 
Where possible use the same nomenclature as used in the protocol. E.g. Study visit- recruitment, baseline, treatment1, treatment 2, short FU etc.
Put a coma (,) between each visit name to assist the upload. This will ensure visits are uploaded and named chronologically according to the participant journey through the study.)</t>
        </r>
      </text>
    </comment>
    <comment ref="B47" authorId="0" shapeId="0" xr:uid="{DA70AC63-AC13-4482-8187-47096D01E345}">
      <text>
        <r>
          <rPr>
            <sz val="11"/>
            <color indexed="81"/>
            <rFont val="Tahoma"/>
            <family val="2"/>
          </rPr>
          <t xml:space="preserve">This step is only required if you are using the CRFManager upload. If applicable, number the visits within each visit type chronologically.
For example:
    Visit type 1 may include patient visits 1, 3, and 5.
    Visit type 2 may include visits 2 and 4.
This numbering ensures that visit types in CRFM run chronologically, simplifying patient booking. It also links to the visit names you entered in row 45.
</t>
        </r>
        <r>
          <rPr>
            <b/>
            <sz val="11"/>
            <color indexed="81"/>
            <rFont val="Tahoma"/>
            <family val="2"/>
          </rPr>
          <t>Important:</t>
        </r>
        <r>
          <rPr>
            <sz val="11"/>
            <color indexed="81"/>
            <rFont val="Tahoma"/>
            <family val="2"/>
          </rPr>
          <t xml:space="preserve"> Record only the numbers, separated by commas (e.g., 1,3,5). Do not include spaces.</t>
        </r>
      </text>
    </comment>
    <comment ref="B49" authorId="0" shapeId="0" xr:uid="{B90A4539-DC3E-4376-808C-2053B7C23081}">
      <text>
        <r>
          <rPr>
            <sz val="11"/>
            <color indexed="81"/>
            <rFont val="Tahoma"/>
            <family val="2"/>
          </rPr>
          <t>Used where the SIT will be uploaded to CRFManager and  recruitment visit needs to be flagged. This can then be used to identify recruitment numbers from CRFM reports.</t>
        </r>
      </text>
    </comment>
    <comment ref="F49" authorId="0" shapeId="0" xr:uid="{8E8F5C21-CA0C-45FF-A742-C5FFAD5B851D}">
      <text>
        <r>
          <rPr>
            <sz val="11"/>
            <color indexed="81"/>
            <rFont val="Tahoma"/>
            <family val="2"/>
          </rPr>
          <t>Please select adult or paediatric and the nursing procedure times will change accordingly.
If this box is blank, the procedures will default to adult timings.</t>
        </r>
      </text>
    </comment>
    <comment ref="B54" authorId="0" shapeId="0" xr:uid="{16C92CDC-F34C-49F4-8E65-ADF8DBF4D729}">
      <text>
        <r>
          <rPr>
            <sz val="11"/>
            <rFont val="Tahoma"/>
            <family val="2"/>
          </rPr>
          <t>Patient admission – front sheet, assessment, communication sheet, patient registration, CRFManager, PAS, HISS, check medical notes or EPR</t>
        </r>
      </text>
    </comment>
    <comment ref="B55" authorId="0" shapeId="0" xr:uid="{7CBC8220-AF69-4DD9-8EE6-9EB215D75EE5}">
      <text>
        <r>
          <rPr>
            <sz val="11"/>
            <rFont val="Tahoma"/>
            <family val="2"/>
          </rPr>
          <t>IT &amp; manual registration, check medical notes. Use for simple admissions</t>
        </r>
      </text>
    </comment>
    <comment ref="B56" authorId="0" shapeId="0" xr:uid="{0EB952C2-7C9C-4EF6-AE5B-56E514DFCDB5}">
      <text>
        <r>
          <rPr>
            <sz val="11"/>
            <rFont val="Tahoma"/>
            <family val="2"/>
          </rPr>
          <t>Nurse has delegated duty to take consent for straight forward projects. If more time is required for complex projects or Adults lacking capacity- alter the number per visit or add in a study specific procedure with the timing needed.</t>
        </r>
      </text>
    </comment>
    <comment ref="B57" authorId="0" shapeId="0" xr:uid="{C91DFD61-ABB4-4A88-B1DB-E63174C0A5B3}">
      <text>
        <r>
          <rPr>
            <sz val="11"/>
            <rFont val="Tahoma"/>
            <family val="2"/>
          </rPr>
          <t>Verbal confirmation of ongoing consent/assent at subsequent visits as appropriate</t>
        </r>
      </text>
    </comment>
    <comment ref="B58" authorId="0" shapeId="0" xr:uid="{3EA54597-016F-4A54-A5FA-5ACCE0BE0741}">
      <text>
        <r>
          <rPr>
            <sz val="11"/>
            <rFont val="Tahoma"/>
            <family val="2"/>
          </rPr>
          <t xml:space="preserve">Room, docs, blood forms, ordering, equip, consumables, etc. 
Can be used to include room set up and clear up after the participant visit e.g. in complex experimental medicine studies
</t>
        </r>
        <r>
          <rPr>
            <b/>
            <sz val="11"/>
            <rFont val="Tahoma"/>
            <family val="2"/>
          </rPr>
          <t>Enter time in procedure (mins) column</t>
        </r>
        <r>
          <rPr>
            <sz val="11"/>
            <rFont val="Tahoma"/>
            <family val="2"/>
          </rPr>
          <t xml:space="preserve">
</t>
        </r>
      </text>
    </comment>
    <comment ref="B59" authorId="0" shapeId="0" xr:uid="{6499CA93-68F8-4A1C-8E67-71F11B006AC8}">
      <text>
        <r>
          <rPr>
            <sz val="11"/>
            <rFont val="Tahoma"/>
            <family val="2"/>
          </rPr>
          <t xml:space="preserve">BP/P/Temp
Weight/height – BMI
Waist/hip ratio
Pedal pulses/colour, warmth, sensation/wound
</t>
        </r>
        <r>
          <rPr>
            <b/>
            <sz val="11"/>
            <rFont val="Tahoma"/>
            <family val="2"/>
          </rPr>
          <t>05 mins for each - Add prep time as required</t>
        </r>
      </text>
    </comment>
    <comment ref="B60" authorId="0" shapeId="0" xr:uid="{71A0ACDC-F0AD-4B84-8661-FF6253AB960E}">
      <text>
        <r>
          <rPr>
            <sz val="11"/>
            <rFont val="Tahoma"/>
            <family val="2"/>
          </rPr>
          <t>ECG
24h ECG tape
Neuro obs. including BP/HR
24h Ambulatory BP Measurement</t>
        </r>
      </text>
    </comment>
    <comment ref="B61" authorId="0" shapeId="0" xr:uid="{DC774D26-AC9C-4CA7-AC44-6F5154EB0E8A}">
      <text>
        <r>
          <rPr>
            <sz val="11"/>
            <rFont val="Tahoma"/>
            <family val="2"/>
          </rPr>
          <t xml:space="preserve">Default text: Follow-up assessment
E.g., Adverse events, concomitant meds (time taken will depend on medical history of participant group)
</t>
        </r>
        <r>
          <rPr>
            <b/>
            <sz val="11"/>
            <rFont val="Tahoma"/>
            <family val="2"/>
          </rPr>
          <t xml:space="preserve">
Enter time in procedure (mins) column</t>
        </r>
      </text>
    </comment>
    <comment ref="B62" authorId="0" shapeId="0" xr:uid="{7F54BCE3-F891-4A21-8A1C-1474BB4076F9}">
      <text>
        <r>
          <rPr>
            <sz val="11"/>
            <rFont val="Tahoma"/>
            <family val="2"/>
          </rPr>
          <t>E.g. Application of topical anaesthetic cream</t>
        </r>
        <r>
          <rPr>
            <sz val="9"/>
            <rFont val="Tahoma"/>
            <family val="2"/>
          </rPr>
          <t xml:space="preserve">
</t>
        </r>
      </text>
    </comment>
    <comment ref="B63" authorId="0" shapeId="0" xr:uid="{BF501A92-4DED-4C8F-9074-4DDF3BE0B61D}">
      <text>
        <r>
          <rPr>
            <sz val="11"/>
            <rFont val="Tahoma"/>
            <family val="2"/>
          </rPr>
          <t>Cannulation, Portacath access</t>
        </r>
      </text>
    </comment>
    <comment ref="B64" authorId="0" shapeId="0" xr:uid="{4059371E-42C5-411E-A4E0-087DE5DE7592}">
      <text>
        <r>
          <rPr>
            <sz val="11"/>
            <rFont val="Tahoma"/>
            <family val="2"/>
          </rPr>
          <t>Consumables, preparation, clear up etc</t>
        </r>
      </text>
    </comment>
    <comment ref="B65" authorId="0" shapeId="0" xr:uid="{3951D77E-24D7-405F-998E-DCF7C1B9BDAF}">
      <text>
        <r>
          <rPr>
            <sz val="11"/>
            <rFont val="Tahoma"/>
            <family val="2"/>
          </rPr>
          <t>Labelling per time point (not per tube)</t>
        </r>
      </text>
    </comment>
    <comment ref="B66" authorId="0" shapeId="0" xr:uid="{044F5B6C-45EB-47F9-8C2E-A0505283B8F8}">
      <text>
        <r>
          <rPr>
            <sz val="11"/>
            <rFont val="Tahoma"/>
            <family val="2"/>
          </rPr>
          <t>Per time point (does not include tube prep time)</t>
        </r>
      </text>
    </comment>
    <comment ref="B68" authorId="0" shapeId="0" xr:uid="{1D1B5EAC-F286-47F1-B8E6-BC1C60A02EDF}">
      <text>
        <r>
          <rPr>
            <sz val="11"/>
            <rFont val="Tahoma"/>
            <family val="2"/>
          </rPr>
          <t xml:space="preserve">Oral, PR, PV
</t>
        </r>
        <r>
          <rPr>
            <b/>
            <sz val="11"/>
            <rFont val="Tahoma"/>
            <family val="2"/>
          </rPr>
          <t>Includes 2 nurses time to check</t>
        </r>
      </text>
    </comment>
    <comment ref="B69" authorId="0" shapeId="0" xr:uid="{EF236D2A-A629-4C4F-9F39-A0702B18E16E}">
      <text>
        <r>
          <rPr>
            <sz val="11"/>
            <rFont val="Tahoma"/>
            <family val="2"/>
          </rPr>
          <t xml:space="preserve">IV, SC, IM, ID. Includes making up bolus &amp; infusing.
</t>
        </r>
        <r>
          <rPr>
            <b/>
            <sz val="11"/>
            <rFont val="Tahoma"/>
            <family val="2"/>
          </rPr>
          <t>Time is per nurse</t>
        </r>
      </text>
    </comment>
    <comment ref="B70" authorId="0" shapeId="0" xr:uid="{43C757FF-8FA5-41B9-BBF8-9B01BBD4392B}">
      <text>
        <r>
          <rPr>
            <sz val="11"/>
            <rFont val="Tahoma"/>
            <family val="2"/>
          </rPr>
          <t xml:space="preserve">Includes collecting, drawing up and setting up of infusion.
</t>
        </r>
        <r>
          <rPr>
            <b/>
            <sz val="11"/>
            <rFont val="Tahoma"/>
            <family val="2"/>
          </rPr>
          <t>Time is per nurse</t>
        </r>
      </text>
    </comment>
    <comment ref="B71" authorId="0" shapeId="0" xr:uid="{351D2C2D-56D0-475C-9D9A-14F597098F1A}">
      <text>
        <r>
          <rPr>
            <sz val="11"/>
            <rFont val="Tahoma"/>
            <family val="2"/>
          </rPr>
          <t>Collection from chemo pharmacy
Single agent/bolus
Attaching ambulatory infusion
Time is per nurse</t>
        </r>
      </text>
    </comment>
    <comment ref="B72" authorId="0" shapeId="0" xr:uid="{2E86EA9F-5539-4C93-AAB6-551841158531}">
      <text>
        <r>
          <rPr>
            <sz val="11"/>
            <rFont val="Tahoma"/>
            <family val="2"/>
          </rPr>
          <t xml:space="preserve">Collection from chemo pharmacy
Slow bolus of over 30 mins
Infusion of more than 30 mins
</t>
        </r>
        <r>
          <rPr>
            <b/>
            <sz val="11"/>
            <rFont val="Tahoma"/>
            <family val="2"/>
          </rPr>
          <t>Time is per nurse</t>
        </r>
        <r>
          <rPr>
            <sz val="11"/>
            <rFont val="Tahoma"/>
            <family val="2"/>
          </rPr>
          <t xml:space="preserve">
</t>
        </r>
      </text>
    </comment>
    <comment ref="B73" authorId="0" shapeId="0" xr:uid="{4D4A9B8A-DAB0-4391-B81E-B04CE328E1EC}">
      <text>
        <r>
          <rPr>
            <sz val="11"/>
            <rFont val="Tahoma"/>
            <family val="2"/>
          </rPr>
          <t>Weight related or body surface area dependent doses etc. Requires two nurses to calculate dose and check thereafter.
Time includes 2 nurses</t>
        </r>
      </text>
    </comment>
    <comment ref="B74" authorId="0" shapeId="0" xr:uid="{D263B4CA-C4D8-4B92-894E-4B33A32977DF}">
      <text>
        <r>
          <rPr>
            <sz val="11"/>
            <rFont val="Tahoma"/>
            <family val="2"/>
          </rPr>
          <t>e.g. Documentation, CRF completion, questionnaire administration, diagnostic / test results. If several activities are needed, you can increase the number of times you do this activity per visit.</t>
        </r>
      </text>
    </comment>
    <comment ref="B76" authorId="0" shapeId="0" xr:uid="{67857A77-F1E5-4D9D-A96C-0C1ECFF7EDD6}">
      <text>
        <r>
          <rPr>
            <sz val="11"/>
            <rFont val="Tahoma"/>
            <family val="2"/>
          </rPr>
          <t>Filling out patient diary, discharge advice, procedural advice/information, dispensing drugs</t>
        </r>
      </text>
    </comment>
    <comment ref="B77" authorId="0" shapeId="0" xr:uid="{7AEF9148-E970-41BC-977E-2B149F1D141D}">
      <text>
        <r>
          <rPr>
            <sz val="11"/>
            <rFont val="Tahoma"/>
            <family val="2"/>
          </rPr>
          <t>E.g. self - injection technique</t>
        </r>
      </text>
    </comment>
    <comment ref="B78" authorId="0" shapeId="0" xr:uid="{8D62C6AD-F330-4925-B788-D5841CD6D98A}">
      <text>
        <r>
          <rPr>
            <sz val="11"/>
            <rFont val="Tahoma"/>
            <family val="2"/>
          </rPr>
          <t>Sputum, bodily fluids etc. Initiate 24h urine collection or stool collection.</t>
        </r>
      </text>
    </comment>
    <comment ref="B79" authorId="0" shapeId="0" xr:uid="{5ABFF6B1-7B9B-4ABB-BE92-06B0C68A65AB}">
      <text>
        <r>
          <rPr>
            <sz val="11"/>
            <rFont val="Tahoma"/>
            <family val="2"/>
          </rPr>
          <t>Blood glucose samples
Alcohol breath test
Drugs of abuse screen
Urinalysis
Pregnancy test
May include 1 extra for any quality assurance testing</t>
        </r>
      </text>
    </comment>
    <comment ref="B80" authorId="0" shapeId="0" xr:uid="{C695D56E-3AC6-4B08-AEAE-2E4D1C806F0C}">
      <text>
        <r>
          <rPr>
            <sz val="11"/>
            <rFont val="Tahoma"/>
            <family val="2"/>
          </rPr>
          <t>Time needed to obtain multiple samples or complex samples such as a biopsy or induced sputum</t>
        </r>
      </text>
    </comment>
    <comment ref="B81" authorId="0" shapeId="0" xr:uid="{44CE9BD8-A0EC-478F-B803-24D318ED2943}">
      <text>
        <r>
          <rPr>
            <sz val="11"/>
            <rFont val="Tahoma"/>
            <family val="2"/>
          </rPr>
          <t xml:space="preserve">Default text: Specimen processing / distribution
E.g. Packing samples, courier collection
Multiple specs to hospital labs
Urgent specimens hand delivered to labs
Please also refer to lab section below.
</t>
        </r>
        <r>
          <rPr>
            <b/>
            <sz val="11"/>
            <rFont val="Tahoma"/>
            <family val="2"/>
          </rPr>
          <t xml:space="preserve">Enter time in procedure (mins) column
</t>
        </r>
      </text>
    </comment>
    <comment ref="B82" authorId="0" shapeId="0" xr:uid="{5DF43E27-53D1-4B11-9CE6-543FD3FCD0CF}">
      <text>
        <r>
          <rPr>
            <sz val="12"/>
            <rFont val="Tahoma"/>
            <family val="2"/>
          </rPr>
          <t>Dependant on patient needs - e.g. paediatric, learning difficulty, needle phobia or severe dementia</t>
        </r>
        <r>
          <rPr>
            <sz val="9"/>
            <rFont val="Tahoma"/>
            <family val="2"/>
          </rPr>
          <t xml:space="preserve"> </t>
        </r>
      </text>
    </comment>
    <comment ref="B83" authorId="0" shapeId="0" xr:uid="{D0699EE7-4430-4EFB-AD9F-C5D05F12B8C3}">
      <text>
        <r>
          <rPr>
            <sz val="11"/>
            <rFont val="Tahoma"/>
            <family val="2"/>
          </rPr>
          <t>Psychological preparation, support and advice</t>
        </r>
      </text>
    </comment>
    <comment ref="B93" authorId="0" shapeId="0" xr:uid="{10098ECD-0482-49E3-9BBD-15CC6B60F465}">
      <text>
        <r>
          <rPr>
            <sz val="11"/>
            <color theme="1"/>
            <rFont val="Tahoma"/>
            <family val="2"/>
          </rPr>
          <t>Follow up phone calls, GP letters, Communicating or demonstrating PI oversight e.g. obtaining signatures. 
Also to include some non-measurable activity e.g. logistics, transport, pharmacy delays, monitoring visits. 
Ensure the time is not accounted for elsewhere.
Enter time in procedure (mins) column</t>
        </r>
        <r>
          <rPr>
            <sz val="11"/>
            <color theme="1"/>
            <rFont val="Aptos Narrow"/>
            <family val="2"/>
            <scheme val="minor"/>
          </rPr>
          <t xml:space="preserve">
</t>
        </r>
      </text>
    </comment>
    <comment ref="B94" authorId="0" shapeId="0" xr:uid="{0F21D2B2-19F0-420D-93C6-28D785F1384C}">
      <text>
        <r>
          <rPr>
            <sz val="11"/>
            <rFont val="Tahoma"/>
            <family val="2"/>
          </rPr>
          <t xml:space="preserve">Includes participant observation between time points and/or non protocol driven care needs
</t>
        </r>
        <r>
          <rPr>
            <b/>
            <sz val="11"/>
            <rFont val="Tahoma"/>
            <family val="2"/>
          </rPr>
          <t>Enter time in procedure (mins) column</t>
        </r>
      </text>
    </comment>
    <comment ref="B97" authorId="0" shapeId="0" xr:uid="{5063C49F-A90F-4750-AF1D-6B1FE23F5460}">
      <text>
        <r>
          <rPr>
            <sz val="11"/>
            <rFont val="Tahoma"/>
            <family val="2"/>
          </rPr>
          <t>Default text: 
Outside regular hours time (-procedures time)
Two Nurses having to be on the unit, specifically for this study.
Each CRF to define what this may be 
e.g. after 18:00 it would be 1440 minutes for two nurses overnight for 12 hours
Enter time in procedure (mins)</t>
        </r>
      </text>
    </comment>
    <comment ref="B103" authorId="0" shapeId="0" xr:uid="{F783A33B-673D-486F-9E1D-B3FA97912762}">
      <text>
        <r>
          <rPr>
            <sz val="11"/>
            <color indexed="81"/>
            <rFont val="Tahoma"/>
            <family val="2"/>
          </rPr>
          <t xml:space="preserve">The </t>
        </r>
        <r>
          <rPr>
            <b/>
            <sz val="11"/>
            <color indexed="81"/>
            <rFont val="Tahoma"/>
            <family val="2"/>
          </rPr>
          <t>estimated time per subject visit</t>
        </r>
        <r>
          <rPr>
            <sz val="11"/>
            <color indexed="81"/>
            <rFont val="Tahoma"/>
            <family val="2"/>
          </rPr>
          <t xml:space="preserve">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04" authorId="0" shapeId="0" xr:uid="{B30390DD-47EE-477A-9163-56EDFD976CA6}">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05" authorId="0" shapeId="0" xr:uid="{DCA94B9B-2F18-4B5F-91FB-BE9320931BD9}">
      <text>
        <r>
          <rPr>
            <sz val="11"/>
            <rFont val="Tahoma"/>
            <family val="2"/>
          </rPr>
          <t>This amount shows the extra unsocial hours cost per visit type, for all subjects. 
It’s the difference between the out-of-hours rate and the standard rate, not the full out-of-hours cost.</t>
        </r>
      </text>
    </comment>
    <comment ref="B107" authorId="0" shapeId="0" xr:uid="{FF7B62F4-0A8B-4FFA-BE32-1EB61723053E}">
      <text>
        <r>
          <rPr>
            <sz val="11"/>
            <rFont val="Tahoma"/>
            <family val="2"/>
          </rPr>
          <t>This cost includes the  5% non-measurable activity</t>
        </r>
        <r>
          <rPr>
            <sz val="9"/>
            <rFont val="Tahoma"/>
            <family val="2"/>
            <charset val="1"/>
          </rPr>
          <t xml:space="preserve">
</t>
        </r>
      </text>
    </comment>
    <comment ref="B124" authorId="0" shapeId="0" xr:uid="{D5DC4BD3-D758-4728-BC6E-6FF712E2846E}">
      <text>
        <r>
          <rPr>
            <sz val="11"/>
            <color indexed="81"/>
            <rFont val="Tahoma"/>
            <family val="2"/>
          </rPr>
          <t>Default text: GEM
Calibration pre and post procedure, and measurement</t>
        </r>
      </text>
    </comment>
    <comment ref="B125" authorId="0" shapeId="0" xr:uid="{28C4C166-B454-4ADB-88D7-D828CB71819C}">
      <text>
        <r>
          <rPr>
            <sz val="11"/>
            <color indexed="81"/>
            <rFont val="Tahoma"/>
            <family val="2"/>
          </rPr>
          <t>Default text: Bodpod / Paedpod
or body composition analyser</t>
        </r>
      </text>
    </comment>
    <comment ref="B126" authorId="0" shapeId="0" xr:uid="{ABADBBCE-005E-496C-99F8-F75AD9FEB971}">
      <text>
        <r>
          <rPr>
            <sz val="11"/>
            <color indexed="81"/>
            <rFont val="Tahoma"/>
            <family val="2"/>
          </rPr>
          <t>Default text: ActiHeart simple
Placement and removal</t>
        </r>
      </text>
    </comment>
    <comment ref="B127" authorId="0" shapeId="0" xr:uid="{2CB40C2B-5E73-4C93-BDE6-E55A06B86C50}">
      <text>
        <r>
          <rPr>
            <sz val="11"/>
            <color indexed="81"/>
            <rFont val="Tahoma"/>
            <family val="2"/>
          </rPr>
          <t>Default text: ActiHeart complex
Placement, step test and removal</t>
        </r>
      </text>
    </comment>
    <comment ref="B128" authorId="0" shapeId="0" xr:uid="{3C63FBBC-E1A8-46AF-A454-AFCF58B9EF2D}">
      <text>
        <r>
          <rPr>
            <sz val="11"/>
            <color indexed="81"/>
            <rFont val="Tahoma"/>
            <family val="2"/>
          </rPr>
          <t>Default text: Food preparartion simple
Fixed meal preparation and cooking</t>
        </r>
      </text>
    </comment>
    <comment ref="B129" authorId="0" shapeId="0" xr:uid="{EDAF2DA7-6F82-4CC0-8956-7ED9391E7051}">
      <text>
        <r>
          <rPr>
            <sz val="11"/>
            <color indexed="81"/>
            <rFont val="Tahoma"/>
            <family val="2"/>
          </rPr>
          <t>Default text: Food preparation complex
E.g. Adlib meal preparation and cooking</t>
        </r>
      </text>
    </comment>
    <comment ref="B137" authorId="0" shapeId="0" xr:uid="{E491702A-800F-4D33-8B4A-405119400463}">
      <text>
        <r>
          <rPr>
            <sz val="11"/>
            <color indexed="81"/>
            <rFont val="Tahoma"/>
            <family val="2"/>
          </rPr>
          <t xml:space="preserve">The </t>
        </r>
        <r>
          <rPr>
            <b/>
            <sz val="11"/>
            <color indexed="81"/>
            <rFont val="Tahoma"/>
            <family val="2"/>
          </rPr>
          <t>estimated time per subject visit</t>
        </r>
        <r>
          <rPr>
            <sz val="11"/>
            <color indexed="81"/>
            <rFont val="Tahoma"/>
            <family val="2"/>
          </rPr>
          <t xml:space="preserve">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38" authorId="0" shapeId="0" xr:uid="{965E7D06-E240-4918-B9DF-FDAF6FFECB2E}">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39" authorId="0" shapeId="0" xr:uid="{71E455E2-130D-49FD-9197-5649DAA15913}">
      <text>
        <r>
          <rPr>
            <sz val="11"/>
            <rFont val="Tahoma"/>
            <family val="2"/>
          </rPr>
          <t>This amount shows the extra cost per visit type for unsocial hours. It’s the difference between the out-of-hours rate and the standard rate, not the full out-of-hours cost.</t>
        </r>
      </text>
    </comment>
    <comment ref="B141" authorId="0" shapeId="0" xr:uid="{35FD49C3-6885-4D71-8E2E-7E297E6C01F9}">
      <text>
        <r>
          <rPr>
            <sz val="11"/>
            <rFont val="Tahoma"/>
            <family val="2"/>
          </rPr>
          <t>This cost includes the  5% non-measurable activity</t>
        </r>
        <r>
          <rPr>
            <sz val="9"/>
            <rFont val="Tahoma"/>
            <family val="2"/>
          </rPr>
          <t xml:space="preserve">
</t>
        </r>
      </text>
    </comment>
    <comment ref="B167" authorId="0" shapeId="0" xr:uid="{8B36D46A-C752-4289-8E9E-AC739250639F}">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68" authorId="0" shapeId="0" xr:uid="{8B564372-8581-4D9F-A9F4-166EA6C4F202}">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69" authorId="0" shapeId="0" xr:uid="{321362E9-9778-4085-AA8A-2B7CBDD4691C}">
      <text>
        <r>
          <rPr>
            <sz val="11"/>
            <rFont val="Tahoma"/>
            <family val="2"/>
          </rPr>
          <t>This amount shows the extra cost per visit type for unsocial hours. It’s the difference between the out-of-hours rate and the standard rate, not the full out-of-hours cost.</t>
        </r>
      </text>
    </comment>
    <comment ref="B171" authorId="0" shapeId="0" xr:uid="{5B109D6A-E3DF-4991-9741-E87711E3191A}">
      <text>
        <r>
          <rPr>
            <sz val="11"/>
            <rFont val="Tahoma"/>
            <family val="2"/>
          </rPr>
          <t>This cost includes the  5% non-measurable activity</t>
        </r>
        <r>
          <rPr>
            <sz val="9"/>
            <rFont val="Tahoma"/>
            <family val="2"/>
          </rPr>
          <t xml:space="preserve">
</t>
        </r>
      </text>
    </comment>
    <comment ref="B196" authorId="0" shapeId="0" xr:uid="{BE4F4D5C-AACF-4BE1-88A4-F229AD86CC90}">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97" authorId="0" shapeId="0" xr:uid="{9E052687-7303-420B-AC9B-7BCD5DD758A7}">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98" authorId="0" shapeId="0" xr:uid="{C216EFD4-68F5-410E-B57C-2AE7FF8C56F8}">
      <text>
        <r>
          <rPr>
            <sz val="11"/>
            <rFont val="Tahoma"/>
            <family val="2"/>
          </rPr>
          <t>This amount shows the extra cost per visit type for unsocial hours. It’s the difference between the out-of-hours rate and the standard rate, not the full out-of-hours cost.</t>
        </r>
      </text>
    </comment>
    <comment ref="B200" authorId="0" shapeId="0" xr:uid="{58239196-3321-491D-BCC4-01D728F91A7A}">
      <text>
        <r>
          <rPr>
            <sz val="11"/>
            <rFont val="Tahoma"/>
            <family val="2"/>
          </rPr>
          <t>This cost includes the  5% non-measurable activity</t>
        </r>
        <r>
          <rPr>
            <sz val="9"/>
            <rFont val="Tahoma"/>
            <family val="2"/>
          </rPr>
          <t xml:space="preserve">
</t>
        </r>
      </text>
    </comment>
    <comment ref="B225" authorId="0" shapeId="0" xr:uid="{440B9448-CBF5-4F04-AC60-F9730B24CD02}">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26" authorId="0" shapeId="0" xr:uid="{54B7ED13-37CB-4794-BC7D-E443408C04E2}">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27" authorId="0" shapeId="0" xr:uid="{A332D0B2-3456-4A79-BBF8-107C6372AEB1}">
      <text>
        <r>
          <rPr>
            <sz val="11"/>
            <rFont val="Tahoma"/>
            <family val="2"/>
          </rPr>
          <t>This amount shows the extra cost per visit type for unsocial hours. It’s the difference between the out-of-hours rate and the standard rate, not the full out-of-hours cost.</t>
        </r>
      </text>
    </comment>
    <comment ref="B229" authorId="0" shapeId="0" xr:uid="{9568185E-7F67-47F6-B921-B77DCAC9E445}">
      <text>
        <r>
          <rPr>
            <sz val="11"/>
            <rFont val="Tahoma"/>
            <family val="2"/>
          </rPr>
          <t xml:space="preserve">This cost includes the  5% non-measurable activity
</t>
        </r>
      </text>
    </comment>
    <comment ref="B237" authorId="0" shapeId="0" xr:uid="{764C5E4E-439F-4A39-A846-DE0A8215E184}">
      <text>
        <r>
          <rPr>
            <sz val="11"/>
            <rFont val="Tahoma"/>
            <family val="2"/>
          </rPr>
          <t>Forward samples via pneumatic tube or calling porter etc</t>
        </r>
      </text>
    </comment>
    <comment ref="B238" authorId="0" shapeId="0" xr:uid="{C5E2F27F-2387-4D86-B533-AD84E28AA09E}">
      <text>
        <r>
          <rPr>
            <sz val="11"/>
            <rFont val="Tahoma"/>
            <family val="2"/>
          </rPr>
          <t xml:space="preserve">The </t>
        </r>
        <r>
          <rPr>
            <b/>
            <sz val="11"/>
            <rFont val="Tahoma"/>
            <family val="2"/>
          </rPr>
          <t>30 minutes is for each shipment</t>
        </r>
        <r>
          <rPr>
            <sz val="11"/>
            <rFont val="Tahoma"/>
            <family val="2"/>
          </rPr>
          <t xml:space="preserve"> (which might be per patient visit or a batch shipment) depending on study</t>
        </r>
        <r>
          <rPr>
            <sz val="9"/>
            <rFont val="Tahoma"/>
            <family val="2"/>
          </rPr>
          <t xml:space="preserve">
</t>
        </r>
      </text>
    </comment>
    <comment ref="B239" authorId="0" shapeId="0" xr:uid="{2E20584A-EE8D-4AF1-B2B0-FC23B4DA6E86}">
      <text>
        <r>
          <rPr>
            <sz val="11"/>
            <rFont val="Tahoma"/>
            <family val="2"/>
          </rPr>
          <t>Putting tubes in centrifuge, setting appropriate programme, removing tubes and recording for audit</t>
        </r>
      </text>
    </comment>
    <comment ref="B240" authorId="0" shapeId="0" xr:uid="{7F8C3A58-AFCA-4C02-BBBA-31309D208B2D}">
      <text>
        <r>
          <rPr>
            <sz val="11"/>
            <rFont val="Tahoma"/>
            <family val="2"/>
          </rPr>
          <t>Record aliquot details</t>
        </r>
      </text>
    </comment>
    <comment ref="B241" authorId="0" shapeId="0" xr:uid="{9F726A71-DFD5-44AC-B5C5-B782D108BF40}">
      <text>
        <r>
          <rPr>
            <sz val="11"/>
            <rFont val="Tahoma"/>
            <family val="2"/>
          </rPr>
          <t>Taking 1 aliquot from 1 sample</t>
        </r>
      </text>
    </comment>
    <comment ref="B242" authorId="0" shapeId="0" xr:uid="{AE31D406-AB48-4496-A876-6FDA02200177}">
      <text>
        <r>
          <rPr>
            <sz val="11"/>
            <rFont val="Tahoma"/>
            <family val="2"/>
          </rPr>
          <t>More than 1 aliquot per sample</t>
        </r>
      </text>
    </comment>
    <comment ref="B245" authorId="0" shapeId="0" xr:uid="{C2AD263C-79E2-4CEC-85F5-774F3576AD53}">
      <text>
        <r>
          <rPr>
            <sz val="11"/>
            <rFont val="Tahoma"/>
            <family val="2"/>
          </rPr>
          <t>Document location and place in fridge/freezer</t>
        </r>
      </text>
    </comment>
    <comment ref="B251" authorId="0" shapeId="0" xr:uid="{D7788EFC-2784-4505-ABA1-75E4354FD883}">
      <text>
        <r>
          <rPr>
            <sz val="11"/>
            <color indexed="81"/>
            <rFont val="Tahoma"/>
            <family val="2"/>
          </rPr>
          <t>Default text: Prepare for Transport
Complete documentation, check sample integrity, liaise with couriers, parcel samples appropriately
Enter time in procedure (mins) column</t>
        </r>
      </text>
    </comment>
    <comment ref="B252" authorId="0" shapeId="0" xr:uid="{5D1D1E2B-A68A-46F0-A1B2-159D35FCD4FF}">
      <text>
        <r>
          <rPr>
            <sz val="11"/>
            <color indexed="81"/>
            <rFont val="Tahoma"/>
            <family val="2"/>
          </rPr>
          <t xml:space="preserve">Default text: Indirect lab work
Preparing documents prior to visit, NEQAS (quality control of equipment)
Enter time in procedure (mins) column
</t>
        </r>
      </text>
    </comment>
    <comment ref="B259" authorId="0" shapeId="0" xr:uid="{F78E6DE8-591E-45F1-9561-F87A0B9BB399}">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60" authorId="0" shapeId="0" xr:uid="{80F85473-BDBA-4663-97B9-89248E40FF2D}">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61" authorId="0" shapeId="0" xr:uid="{3D9D14C3-1D21-4D29-82C1-44DF11F57256}">
      <text>
        <r>
          <rPr>
            <sz val="11"/>
            <rFont val="Tahoma"/>
            <family val="2"/>
          </rPr>
          <t>This amount shows the extra cost per visit type for unsocial hours. It’s the difference between the out-of-hours rate and the standard rate, not the full out-of-hours cost.</t>
        </r>
      </text>
    </comment>
    <comment ref="B263" authorId="0" shapeId="0" xr:uid="{B39F9218-C3D6-4FC2-8D46-5BD289ED36C9}">
      <text>
        <r>
          <rPr>
            <sz val="11"/>
            <rFont val="Tahoma"/>
            <family val="2"/>
          </rPr>
          <t>This cost includes the  5% non-measurable activity</t>
        </r>
        <r>
          <rPr>
            <sz val="9"/>
            <rFont val="Tahoma"/>
            <family val="2"/>
          </rPr>
          <t xml:space="preserve">
</t>
        </r>
      </text>
    </comment>
    <comment ref="B269" authorId="0" shapeId="0" xr:uid="{221E8EF9-1AAD-4B6A-AEEB-1F71BD305E9D}">
      <text>
        <r>
          <rPr>
            <sz val="11"/>
            <rFont val="Tahoma"/>
            <family val="2"/>
          </rPr>
          <t>Verbal confirmation of ongoing consent/assent at first and subsequent visits as appropriate</t>
        </r>
      </text>
    </comment>
    <comment ref="B270" authorId="0" shapeId="0" xr:uid="{3ECE2D04-7C12-461B-9C45-FA85BA321BAF}">
      <text>
        <r>
          <rPr>
            <sz val="11"/>
            <color indexed="81"/>
            <rFont val="Tahoma"/>
            <family val="2"/>
          </rPr>
          <t>Default text: Ultrasound
ECHO, IMT, other ultrasound
Enter time in procedure (mins) column</t>
        </r>
      </text>
    </comment>
    <comment ref="B272" authorId="0" shapeId="0" xr:uid="{FFA37037-B87D-4C8E-80A6-E1009281472B}">
      <text>
        <r>
          <rPr>
            <sz val="11"/>
            <color theme="1"/>
            <rFont val="Tahoma"/>
            <family val="2"/>
          </rPr>
          <t>Default text: Escorting to and from imaging
Please use nursing or MDT instead of imaging as appropriate</t>
        </r>
        <r>
          <rPr>
            <sz val="11"/>
            <color theme="1"/>
            <rFont val="Aptos Narrow"/>
            <family val="2"/>
            <scheme val="minor"/>
          </rPr>
          <t xml:space="preserve">
</t>
        </r>
      </text>
    </comment>
    <comment ref="B281" authorId="0" shapeId="0" xr:uid="{6EB2AFA1-93A6-4EA0-A142-24AF84AFA65D}">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82" authorId="0" shapeId="0" xr:uid="{C3F239CB-CD66-428D-BC95-712086754D62}">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83" authorId="0" shapeId="0" xr:uid="{2046835C-FBCC-4789-B46C-8DFD28C4F0A8}">
      <text>
        <r>
          <rPr>
            <sz val="11"/>
            <rFont val="Tahoma"/>
            <family val="2"/>
          </rPr>
          <t>This amount shows the extra cost per visit type for unsocial hours. It’s the difference between the out-of-hours rate and the standard rate, not the full out-of-hours cost.</t>
        </r>
      </text>
    </comment>
    <comment ref="B285" authorId="0" shapeId="0" xr:uid="{3AF0DD0D-0F80-4388-AA12-77CB5FAC713A}">
      <text>
        <r>
          <rPr>
            <sz val="11"/>
            <rFont val="Tahoma"/>
            <family val="2"/>
          </rPr>
          <t>This cost includes the  5% non-measurable activity</t>
        </r>
      </text>
    </comment>
    <comment ref="B300" authorId="0" shapeId="0" xr:uid="{8B94A198-A30A-48F9-A749-FABE2F88E58E}">
      <text>
        <r>
          <rPr>
            <sz val="11"/>
            <color theme="1"/>
            <rFont val="Tahoma"/>
            <family val="2"/>
          </rPr>
          <t>Intensity rating is calculated using study hours per visit.
Intensity rating is not affected by participant numbers.</t>
        </r>
      </text>
    </comment>
    <comment ref="B302" authorId="0" shapeId="0" xr:uid="{E0B455F3-1315-4430-B0BD-9C0602474AEB}">
      <text>
        <r>
          <rPr>
            <sz val="11"/>
            <color theme="1"/>
            <rFont val="Tahoma"/>
            <family val="2"/>
          </rPr>
          <t xml:space="preserve">Total WTE across all disciplines and study visit types.
This includes set-up and educational activity.
</t>
        </r>
      </text>
    </comment>
    <comment ref="B305" authorId="0" shapeId="0" xr:uid="{801D0EE7-707B-4BD1-BC55-F8407C716A65}">
      <text>
        <r>
          <rPr>
            <sz val="11"/>
            <rFont val="Tahoma"/>
            <family val="2"/>
          </rPr>
          <t>Note: This unsocial hours charge is already included within the ‘Total study cost for all visits’.
To avoid double-counting, it has not included again in the Total Page Cost shown below.</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598056A2-9623-477C-958E-2E87A4570E47}">
      <text>
        <r>
          <rPr>
            <sz val="11"/>
            <color indexed="81"/>
            <rFont val="Tahoma"/>
            <family val="2"/>
          </rPr>
          <t>Add or edit the study title that you are assessing in cell D5, and it will appear across all pages/tabs.</t>
        </r>
      </text>
    </comment>
    <comment ref="B6" authorId="0" shapeId="0" xr:uid="{D0D71C8B-8F89-4E12-AB83-5CFDCA5BEEE4}">
      <text>
        <r>
          <rPr>
            <sz val="11"/>
            <color indexed="81"/>
            <rFont val="Tahoma"/>
            <family val="2"/>
          </rPr>
          <t>The page title is used to classify different elements of the study that need a separate page, such as "arm 1" or "follow-up".</t>
        </r>
      </text>
    </comment>
    <comment ref="B14" authorId="0" shapeId="0" xr:uid="{B977A227-3C62-469B-88FC-97A82BCB6149}">
      <text>
        <r>
          <rPr>
            <sz val="11"/>
            <color indexed="81"/>
            <rFont val="Tahoma"/>
            <family val="2"/>
          </rPr>
          <t>This is calculated for you when you input numbers under each visit type column.</t>
        </r>
        <r>
          <rPr>
            <sz val="9"/>
            <color indexed="81"/>
            <rFont val="Tahoma"/>
            <family val="2"/>
          </rPr>
          <t xml:space="preserve">
</t>
        </r>
      </text>
    </comment>
    <comment ref="G14" authorId="0" shapeId="0" xr:uid="{3AB00D95-CD25-4EB0-A4A1-30EA8B9688A1}">
      <text>
        <r>
          <rPr>
            <sz val="11"/>
            <color indexed="81"/>
            <rFont val="Tahoma"/>
            <family val="2"/>
          </rPr>
          <t>e.g. Feasibility, Set-up, Amendment, Pre-Grant, Review for accuracy /recosting etc.</t>
        </r>
        <r>
          <rPr>
            <sz val="9"/>
            <color indexed="81"/>
            <rFont val="Tahoma"/>
            <family val="2"/>
          </rPr>
          <t xml:space="preserve">
</t>
        </r>
      </text>
    </comment>
    <comment ref="B16" authorId="0" shapeId="0" xr:uid="{E29D614C-DC17-4269-B958-49AF00B6AD0A}">
      <text>
        <r>
          <rPr>
            <sz val="11"/>
            <color indexed="81"/>
            <rFont val="Tahoma"/>
            <family val="2"/>
          </rPr>
          <t>Recruitment activity is distinct from study visits e.g. 3hrs of screening per week may be necessary irrespective of the number of participants recruited. 
Please do not include set-up or nursing admin activities here that are included on the administration page.</t>
        </r>
        <r>
          <rPr>
            <b/>
            <sz val="9"/>
            <color indexed="81"/>
            <rFont val="Tahoma"/>
            <family val="2"/>
          </rPr>
          <t xml:space="preserve">
</t>
        </r>
        <r>
          <rPr>
            <sz val="9"/>
            <color indexed="81"/>
            <rFont val="Tahoma"/>
            <family val="2"/>
          </rPr>
          <t xml:space="preserve">
</t>
        </r>
      </text>
    </comment>
    <comment ref="D16" authorId="0" shapeId="0" xr:uid="{CBE1616B-3F0F-4145-9BF7-524135CAF911}">
      <text>
        <r>
          <rPr>
            <sz val="11"/>
            <color indexed="81"/>
            <rFont val="Tahoma"/>
            <family val="2"/>
          </rPr>
          <t xml:space="preserve">Two nurse cells are available to allow different activities to be calculated and accurately reflected. </t>
        </r>
      </text>
    </comment>
    <comment ref="B17" authorId="0" shapeId="0" xr:uid="{AC19B314-3447-450E-949B-837E2227C12C}">
      <text>
        <r>
          <rPr>
            <b/>
            <sz val="11"/>
            <color indexed="81"/>
            <rFont val="Tahoma"/>
            <family val="2"/>
          </rPr>
          <t>Number of hrs per week &amp;
Number of weeks per full year:</t>
        </r>
        <r>
          <rPr>
            <sz val="11"/>
            <color indexed="81"/>
            <rFont val="Tahoma"/>
            <family val="2"/>
          </rPr>
          <t xml:space="preserve">
Please enter the number of hours per week and weeks within a full year where recruitment activity would be carried out, accounting for annual leave etc. </t>
        </r>
      </text>
    </comment>
    <comment ref="B19" authorId="0" shapeId="0" xr:uid="{9D803332-2B6E-4272-8A20-69444D25E16F}">
      <text>
        <r>
          <rPr>
            <b/>
            <sz val="11"/>
            <color indexed="81"/>
            <rFont val="Tahoma"/>
            <family val="2"/>
          </rPr>
          <t>Number of years &amp;
Number of months</t>
        </r>
        <r>
          <rPr>
            <sz val="11"/>
            <color indexed="81"/>
            <rFont val="Tahoma"/>
            <family val="2"/>
          </rPr>
          <t xml:space="preserve">
This is recruitment duration for this study.</t>
        </r>
      </text>
    </comment>
    <comment ref="B26" authorId="0" shapeId="0" xr:uid="{7A779120-B851-4D06-9B22-D6C230853A72}">
      <text>
        <r>
          <rPr>
            <sz val="11"/>
            <color indexed="81"/>
            <rFont val="Tahoma"/>
            <family val="2"/>
          </rPr>
          <t xml:space="preserve">Includes initiation meetings, assessment of protocol, development of study documentation, feasibility, meetings
NB. It is suggested 900 - 2250min for nursing, which equates to 2 - 5 days
</t>
        </r>
        <r>
          <rPr>
            <b/>
            <sz val="11"/>
            <color indexed="81"/>
            <rFont val="Tahoma"/>
            <family val="2"/>
          </rPr>
          <t>Please do not include</t>
        </r>
        <r>
          <rPr>
            <sz val="11"/>
            <color indexed="81"/>
            <rFont val="Tahoma"/>
            <family val="2"/>
          </rPr>
          <t xml:space="preserve"> set-up or nursing admin activities here that are included on the administration page</t>
        </r>
      </text>
    </comment>
    <comment ref="B27" authorId="0" shapeId="0" xr:uid="{85463814-434C-40A0-A386-F3A8DFDF53D3}">
      <text>
        <r>
          <rPr>
            <sz val="11"/>
            <color indexed="81"/>
            <rFont val="Tahoma"/>
            <family val="2"/>
          </rPr>
          <t>Includes formal and informal protocol specific training of local study personnel (eg not mandatory training)</t>
        </r>
      </text>
    </comment>
    <comment ref="B28" authorId="0" shapeId="0" xr:uid="{FF4BB64F-C96D-44B0-9D03-4215B2E20151}">
      <text>
        <r>
          <rPr>
            <sz val="11"/>
            <color indexed="81"/>
            <rFont val="Tahoma"/>
            <family val="2"/>
          </rPr>
          <t>Exceptional study activity not related to participant study visits e.g. outreach, monitoring, supervision, training for other centres, inter-rater reliability activity.
Ensure the activity is only accounted for once and for the correct staff group.</t>
        </r>
      </text>
    </comment>
    <comment ref="B32" authorId="0" shapeId="0" xr:uid="{C8A256A2-F1BC-492A-92F9-6BFDEAE5833C}">
      <text>
        <r>
          <rPr>
            <sz val="11"/>
            <color indexed="81"/>
            <rFont val="Tahoma"/>
            <family val="2"/>
          </rPr>
          <t>Out of hours cost should include standard p/h costs and the out of hours enhancement.</t>
        </r>
        <r>
          <rPr>
            <sz val="9"/>
            <color indexed="81"/>
            <rFont val="Tahoma"/>
            <family val="2"/>
          </rPr>
          <t xml:space="preserve">
</t>
        </r>
      </text>
    </comment>
    <comment ref="B39" authorId="0" shapeId="0" xr:uid="{5CF1D7F0-7C04-46AB-ABFB-ECE43CAD09EC}">
      <text>
        <r>
          <rPr>
            <sz val="11"/>
            <color indexed="81"/>
            <rFont val="Tahoma"/>
            <family val="2"/>
          </rPr>
          <t>If the cell displays 'N/A' but should be calculating, check that there is data entered in row 31 and that the recruitment box is completed.</t>
        </r>
        <r>
          <rPr>
            <sz val="9"/>
            <color indexed="81"/>
            <rFont val="Tahoma"/>
            <family val="2"/>
          </rPr>
          <t xml:space="preserve">
</t>
        </r>
      </text>
    </comment>
    <comment ref="B42" authorId="0" shapeId="0" xr:uid="{DE2FEE71-FEE1-4095-8339-75F8A98D126D}">
      <text>
        <r>
          <rPr>
            <sz val="11"/>
            <color indexed="81"/>
            <rFont val="Tahoma"/>
            <family val="2"/>
          </rPr>
          <t>Enter the number of subjects expected to have this visit type. If visit 1 is for example screening then remember there may be more subjects for this visit type than for other visits.</t>
        </r>
      </text>
    </comment>
    <comment ref="B43" authorId="0" shapeId="0" xr:uid="{394BA0D1-3E2C-4344-848D-D9F407B1AB17}">
      <text>
        <r>
          <rPr>
            <sz val="11"/>
            <color indexed="81"/>
            <rFont val="Tahoma"/>
            <family val="2"/>
          </rPr>
          <t xml:space="preserve">Enter the number of visits for each type so if a visit type has more than 1 similar visit e.g. similar follow-up visits the total number of visits can be e.g. 2 or 3 etc. If the visit is significantly different from other visits e.g. screening, this may need a visit type of its own. </t>
        </r>
      </text>
    </comment>
    <comment ref="B44" authorId="0" shapeId="0" xr:uid="{EF9011A8-9197-4761-AF5A-B7748EFAB36B}">
      <text>
        <r>
          <rPr>
            <sz val="11"/>
            <color indexed="81"/>
            <rFont val="Tahoma"/>
            <family val="2"/>
          </rPr>
          <t>This cell identifies the overall type of visit, there are four options available. 
This is especially useful for sites uploading to CRFManager, as it is used to participant bookings in CRFM Scheduler or equivalent system. You will also need to add a Visit Type Name, see the note below in cell B45.</t>
        </r>
        <r>
          <rPr>
            <sz val="9"/>
            <color indexed="81"/>
            <rFont val="Tahoma"/>
            <family val="2"/>
          </rPr>
          <t xml:space="preserve">
</t>
        </r>
      </text>
    </comment>
    <comment ref="B45" authorId="0" shapeId="0" xr:uid="{8677E5C8-20DB-485B-9F64-EF8F7933229A}">
      <text>
        <r>
          <rPr>
            <sz val="11"/>
            <color indexed="81"/>
            <rFont val="Tahoma"/>
            <family val="2"/>
          </rPr>
          <t>The visit type name is for sites uploading to CRFManager. The names given here will display as your visit type descriptors in Scheduler. 
Where possible use the same nomenclature as used in the protocol. E.g. Study visit- recruitment, baseline, treatment1, treatment 2, short FU etc.
Put a coma (,) between each visit name to assist the upload. This will ensure visits are uploaded and named chronologically according to the participant journey through the study.)</t>
        </r>
      </text>
    </comment>
    <comment ref="B47" authorId="0" shapeId="0" xr:uid="{D7BE64E7-B00F-49D3-AE6E-A2387BFE8FC7}">
      <text>
        <r>
          <rPr>
            <sz val="11"/>
            <color indexed="81"/>
            <rFont val="Tahoma"/>
            <family val="2"/>
          </rPr>
          <t xml:space="preserve">This step is only required if you are using the CRFManager upload. If applicable, number the visits within each visit type chronologically.
For example:
    Visit type 1 may include patient visits 1, 3, and 5.
    Visit type 2 may include visits 2 and 4.
This numbering ensures that visit types in CRFM run chronologically, simplifying patient booking. It also links to the visit names you entered in row 45.
</t>
        </r>
        <r>
          <rPr>
            <b/>
            <sz val="11"/>
            <color indexed="81"/>
            <rFont val="Tahoma"/>
            <family val="2"/>
          </rPr>
          <t>Important:</t>
        </r>
        <r>
          <rPr>
            <sz val="11"/>
            <color indexed="81"/>
            <rFont val="Tahoma"/>
            <family val="2"/>
          </rPr>
          <t xml:space="preserve"> Record only the numbers, separated by commas (e.g., 1,3,5). Do not include spaces.</t>
        </r>
      </text>
    </comment>
    <comment ref="B49" authorId="0" shapeId="0" xr:uid="{19AAEB75-976C-4DC3-92AB-62F6B4AABC0C}">
      <text>
        <r>
          <rPr>
            <sz val="11"/>
            <color indexed="81"/>
            <rFont val="Tahoma"/>
            <family val="2"/>
          </rPr>
          <t>Used where the SIT will be uploaded to CRFManager and  recruitment visit needs to be flagged. This can then be used to identify recruitment numbers from CRFM reports.</t>
        </r>
      </text>
    </comment>
    <comment ref="F49" authorId="0" shapeId="0" xr:uid="{8FF44E48-6A90-44AC-BCEC-39D8C7479B91}">
      <text>
        <r>
          <rPr>
            <sz val="11"/>
            <color indexed="81"/>
            <rFont val="Tahoma"/>
            <family val="2"/>
          </rPr>
          <t>Please select adult or paediatric and the nursing procedure times will change accordingly.
If this box is blank, the procedures will default to adult timings.</t>
        </r>
      </text>
    </comment>
    <comment ref="B54" authorId="0" shapeId="0" xr:uid="{181661E6-0AE9-4E97-AE3F-DE0D8AFEC5C0}">
      <text>
        <r>
          <rPr>
            <sz val="11"/>
            <rFont val="Tahoma"/>
            <family val="2"/>
          </rPr>
          <t>Patient admission – front sheet, assessment, communication sheet, patient registration, CRFManager, PAS, HISS, check medical notes or EPR</t>
        </r>
      </text>
    </comment>
    <comment ref="B55" authorId="0" shapeId="0" xr:uid="{CF616B6D-ED95-44FF-A583-82F500EBE705}">
      <text>
        <r>
          <rPr>
            <sz val="11"/>
            <rFont val="Tahoma"/>
            <family val="2"/>
          </rPr>
          <t>IT &amp; manual registration, check medical notes. Use for simple admissions</t>
        </r>
      </text>
    </comment>
    <comment ref="B56" authorId="0" shapeId="0" xr:uid="{4DE3B527-D7EA-4F92-BCC4-EEBF4C0A9153}">
      <text>
        <r>
          <rPr>
            <sz val="11"/>
            <rFont val="Tahoma"/>
            <family val="2"/>
          </rPr>
          <t>Nurse has delegated duty to take consent for straight forward projects. If more time is required for complex projects or Adults lacking capacity- alter the number per visit or add in a study specific procedure with the timing needed.</t>
        </r>
      </text>
    </comment>
    <comment ref="B57" authorId="0" shapeId="0" xr:uid="{5093D695-E3F2-43B3-B710-7B466F2EE6F9}">
      <text>
        <r>
          <rPr>
            <sz val="11"/>
            <rFont val="Tahoma"/>
            <family val="2"/>
          </rPr>
          <t>Verbal confirmation of ongoing consent/assent at subsequent visits as appropriate</t>
        </r>
      </text>
    </comment>
    <comment ref="B58" authorId="0" shapeId="0" xr:uid="{2D623E73-3DEE-4938-9A9F-E27AA6997B8C}">
      <text>
        <r>
          <rPr>
            <sz val="11"/>
            <rFont val="Tahoma"/>
            <family val="2"/>
          </rPr>
          <t xml:space="preserve">Room, docs, blood forms, ordering, equip, consumables, etc. 
Can be used to include room set up and clear up after the participant visit e.g. in complex experimental medicine studies
</t>
        </r>
        <r>
          <rPr>
            <b/>
            <sz val="11"/>
            <rFont val="Tahoma"/>
            <family val="2"/>
          </rPr>
          <t>Enter time in procedure (mins) column</t>
        </r>
        <r>
          <rPr>
            <sz val="11"/>
            <rFont val="Tahoma"/>
            <family val="2"/>
          </rPr>
          <t xml:space="preserve">
</t>
        </r>
      </text>
    </comment>
    <comment ref="B59" authorId="0" shapeId="0" xr:uid="{789B0425-DD20-4D89-8798-E9CCE0882507}">
      <text>
        <r>
          <rPr>
            <sz val="11"/>
            <rFont val="Tahoma"/>
            <family val="2"/>
          </rPr>
          <t xml:space="preserve">BP/P/Temp
Weight/height – BMI
Waist/hip ratio
Pedal pulses/colour, warmth, sensation/wound
</t>
        </r>
        <r>
          <rPr>
            <b/>
            <sz val="11"/>
            <rFont val="Tahoma"/>
            <family val="2"/>
          </rPr>
          <t>05 mins for each - Add prep time as required</t>
        </r>
      </text>
    </comment>
    <comment ref="B60" authorId="0" shapeId="0" xr:uid="{0D896F89-44BA-4375-9826-F3032A1149F5}">
      <text>
        <r>
          <rPr>
            <sz val="11"/>
            <rFont val="Tahoma"/>
            <family val="2"/>
          </rPr>
          <t>ECG
24h ECG tape
Neuro obs. including BP/HR
24h Ambulatory BP Measurement</t>
        </r>
      </text>
    </comment>
    <comment ref="B61" authorId="0" shapeId="0" xr:uid="{47228D6E-FF66-4507-9701-84A814A6D948}">
      <text>
        <r>
          <rPr>
            <sz val="11"/>
            <rFont val="Tahoma"/>
            <family val="2"/>
          </rPr>
          <t xml:space="preserve">Default text: Follow-up assessment
E.g., Adverse events, concomitant meds (time taken will depend on medical history of participant group)
</t>
        </r>
        <r>
          <rPr>
            <b/>
            <sz val="11"/>
            <rFont val="Tahoma"/>
            <family val="2"/>
          </rPr>
          <t xml:space="preserve">
Enter time in procedure (mins) column</t>
        </r>
      </text>
    </comment>
    <comment ref="B62" authorId="0" shapeId="0" xr:uid="{77AC7E7D-ECF9-4042-B34B-D164C5252733}">
      <text>
        <r>
          <rPr>
            <sz val="11"/>
            <rFont val="Tahoma"/>
            <family val="2"/>
          </rPr>
          <t>E.g. Application of topical anaesthetic cream</t>
        </r>
        <r>
          <rPr>
            <sz val="9"/>
            <rFont val="Tahoma"/>
            <family val="2"/>
          </rPr>
          <t xml:space="preserve">
</t>
        </r>
      </text>
    </comment>
    <comment ref="B63" authorId="0" shapeId="0" xr:uid="{D3E7CE74-EB4D-4065-A390-32D9757736A2}">
      <text>
        <r>
          <rPr>
            <sz val="11"/>
            <rFont val="Tahoma"/>
            <family val="2"/>
          </rPr>
          <t>Cannulation, Portacath access</t>
        </r>
      </text>
    </comment>
    <comment ref="B64" authorId="0" shapeId="0" xr:uid="{AAC13F5F-D3AF-4E49-B887-9C8BE3E620D8}">
      <text>
        <r>
          <rPr>
            <sz val="11"/>
            <rFont val="Tahoma"/>
            <family val="2"/>
          </rPr>
          <t>Consumables, preparation, clear up etc</t>
        </r>
      </text>
    </comment>
    <comment ref="B65" authorId="0" shapeId="0" xr:uid="{1FA3BC30-4AD1-4E09-A3B7-D8CE6F5B6065}">
      <text>
        <r>
          <rPr>
            <sz val="11"/>
            <rFont val="Tahoma"/>
            <family val="2"/>
          </rPr>
          <t>Labelling per time point (not per tube)</t>
        </r>
      </text>
    </comment>
    <comment ref="B66" authorId="0" shapeId="0" xr:uid="{DF401CE1-25DE-45C2-9F16-7AE31AC7C40F}">
      <text>
        <r>
          <rPr>
            <sz val="11"/>
            <rFont val="Tahoma"/>
            <family val="2"/>
          </rPr>
          <t>Per time point (does not include tube prep time)</t>
        </r>
      </text>
    </comment>
    <comment ref="B68" authorId="0" shapeId="0" xr:uid="{7D89B78A-998B-4FBB-89DC-6F10C887FE36}">
      <text>
        <r>
          <rPr>
            <sz val="11"/>
            <rFont val="Tahoma"/>
            <family val="2"/>
          </rPr>
          <t xml:space="preserve">Oral, PR, PV
</t>
        </r>
        <r>
          <rPr>
            <b/>
            <sz val="11"/>
            <rFont val="Tahoma"/>
            <family val="2"/>
          </rPr>
          <t>Includes 2 nurses time to check</t>
        </r>
      </text>
    </comment>
    <comment ref="B69" authorId="0" shapeId="0" xr:uid="{CE64120E-46B5-4F6C-9DA2-072DBF1FB4D2}">
      <text>
        <r>
          <rPr>
            <sz val="11"/>
            <rFont val="Tahoma"/>
            <family val="2"/>
          </rPr>
          <t xml:space="preserve">IV, SC, IM, ID. Includes making up bolus &amp; infusing.
</t>
        </r>
        <r>
          <rPr>
            <b/>
            <sz val="11"/>
            <rFont val="Tahoma"/>
            <family val="2"/>
          </rPr>
          <t>Time is per nurse</t>
        </r>
      </text>
    </comment>
    <comment ref="B70" authorId="0" shapeId="0" xr:uid="{E6802829-56DF-43F0-8BE4-47054932A798}">
      <text>
        <r>
          <rPr>
            <sz val="11"/>
            <rFont val="Tahoma"/>
            <family val="2"/>
          </rPr>
          <t xml:space="preserve">Includes collecting, drawing up and setting up of infusion.
</t>
        </r>
        <r>
          <rPr>
            <b/>
            <sz val="11"/>
            <rFont val="Tahoma"/>
            <family val="2"/>
          </rPr>
          <t>Time is per nurse</t>
        </r>
      </text>
    </comment>
    <comment ref="B71" authorId="0" shapeId="0" xr:uid="{188AB8B3-D581-4E89-B279-E7170478C112}">
      <text>
        <r>
          <rPr>
            <sz val="11"/>
            <rFont val="Tahoma"/>
            <family val="2"/>
          </rPr>
          <t>Collection from chemo pharmacy
Single agent/bolus
Attaching ambulatory infusion
Time is per nurse</t>
        </r>
      </text>
    </comment>
    <comment ref="B72" authorId="0" shapeId="0" xr:uid="{038477EA-B8BE-4165-80B5-4E8ED243CF5D}">
      <text>
        <r>
          <rPr>
            <sz val="11"/>
            <rFont val="Tahoma"/>
            <family val="2"/>
          </rPr>
          <t xml:space="preserve">Collection from chemo pharmacy
Slow bolus of over 30 mins
Infusion of more than 30 mins
</t>
        </r>
        <r>
          <rPr>
            <b/>
            <sz val="11"/>
            <rFont val="Tahoma"/>
            <family val="2"/>
          </rPr>
          <t>Time is per nurse</t>
        </r>
        <r>
          <rPr>
            <sz val="11"/>
            <rFont val="Tahoma"/>
            <family val="2"/>
          </rPr>
          <t xml:space="preserve">
</t>
        </r>
      </text>
    </comment>
    <comment ref="B73" authorId="0" shapeId="0" xr:uid="{2C4BE58F-3467-4950-8A78-746138C5D632}">
      <text>
        <r>
          <rPr>
            <sz val="11"/>
            <rFont val="Tahoma"/>
            <family val="2"/>
          </rPr>
          <t>Weight related or body surface area dependent doses etc. Requires two nurses to calculate dose and check thereafter.
Time includes 2 nurses</t>
        </r>
      </text>
    </comment>
    <comment ref="B74" authorId="0" shapeId="0" xr:uid="{F4C96AE8-C64E-46C1-8585-A5BCEF21822B}">
      <text>
        <r>
          <rPr>
            <sz val="11"/>
            <rFont val="Tahoma"/>
            <family val="2"/>
          </rPr>
          <t>e.g. Documentation, CRF completion, questionnaire administration, diagnostic / test results. If several activities are needed, you can increase the number of times you do this activity per visit.</t>
        </r>
      </text>
    </comment>
    <comment ref="B76" authorId="0" shapeId="0" xr:uid="{C055BDF6-2766-4E3C-A053-D8707BDC6285}">
      <text>
        <r>
          <rPr>
            <sz val="11"/>
            <rFont val="Tahoma"/>
            <family val="2"/>
          </rPr>
          <t>Filling out patient diary, discharge advice, procedural advice/information, dispensing drugs</t>
        </r>
      </text>
    </comment>
    <comment ref="B77" authorId="0" shapeId="0" xr:uid="{DE049D21-B66B-411B-8A23-191CE91924FD}">
      <text>
        <r>
          <rPr>
            <sz val="11"/>
            <rFont val="Tahoma"/>
            <family val="2"/>
          </rPr>
          <t>E.g. self - injection technique</t>
        </r>
      </text>
    </comment>
    <comment ref="B78" authorId="0" shapeId="0" xr:uid="{5DC7921E-1606-4B22-B719-8F17C73883D8}">
      <text>
        <r>
          <rPr>
            <sz val="11"/>
            <rFont val="Tahoma"/>
            <family val="2"/>
          </rPr>
          <t>Sputum, bodily fluids etc. Initiate 24h urine collection or stool collection.</t>
        </r>
      </text>
    </comment>
    <comment ref="B79" authorId="0" shapeId="0" xr:uid="{498EA17E-48C8-4417-9567-BFDA58D512B1}">
      <text>
        <r>
          <rPr>
            <sz val="11"/>
            <rFont val="Tahoma"/>
            <family val="2"/>
          </rPr>
          <t>Blood glucose samples
Alcohol breath test
Drugs of abuse screen
Urinalysis
Pregnancy test
May include 1 extra for any quality assurance testing</t>
        </r>
      </text>
    </comment>
    <comment ref="B80" authorId="0" shapeId="0" xr:uid="{5C7E0DB8-9C47-44D9-85CB-42FE73ED7AA3}">
      <text>
        <r>
          <rPr>
            <sz val="11"/>
            <rFont val="Tahoma"/>
            <family val="2"/>
          </rPr>
          <t>Time needed to obtain multiple samples or complex samples such as a biopsy or induced sputum</t>
        </r>
      </text>
    </comment>
    <comment ref="B81" authorId="0" shapeId="0" xr:uid="{A5BCD47B-0409-4C44-BE9E-F2F6F0A3F286}">
      <text>
        <r>
          <rPr>
            <sz val="11"/>
            <rFont val="Tahoma"/>
            <family val="2"/>
          </rPr>
          <t xml:space="preserve">Default text: Specimen processing / distribution
E.g. Packing samples, courier collection
Multiple specs to hospital labs
Urgent specimens hand delivered to labs
Please also refer to lab section below.
</t>
        </r>
        <r>
          <rPr>
            <b/>
            <sz val="11"/>
            <rFont val="Tahoma"/>
            <family val="2"/>
          </rPr>
          <t xml:space="preserve">Enter time in procedure (mins) column
</t>
        </r>
      </text>
    </comment>
    <comment ref="B82" authorId="0" shapeId="0" xr:uid="{9CD5A5B4-D753-40A8-B850-C75E2C6B4081}">
      <text>
        <r>
          <rPr>
            <sz val="12"/>
            <rFont val="Tahoma"/>
            <family val="2"/>
          </rPr>
          <t>Dependant on patient needs - e.g. paediatric, learning difficulty, needle phobia or severe dementia</t>
        </r>
        <r>
          <rPr>
            <sz val="9"/>
            <rFont val="Tahoma"/>
            <family val="2"/>
          </rPr>
          <t xml:space="preserve"> </t>
        </r>
      </text>
    </comment>
    <comment ref="B83" authorId="0" shapeId="0" xr:uid="{4CEC968B-8318-49C6-9D61-07AD241B21D3}">
      <text>
        <r>
          <rPr>
            <sz val="11"/>
            <rFont val="Tahoma"/>
            <family val="2"/>
          </rPr>
          <t>Psychological preparation, support and advice</t>
        </r>
      </text>
    </comment>
    <comment ref="B93" authorId="0" shapeId="0" xr:uid="{86C74344-15D1-40C0-851D-84CDD3BE3B26}">
      <text>
        <r>
          <rPr>
            <sz val="11"/>
            <color theme="1"/>
            <rFont val="Tahoma"/>
            <family val="2"/>
          </rPr>
          <t>Follow up phone calls, GP letters, Communicating or demonstrating PI oversight e.g. obtaining signatures. 
Also to include some non-measurable activity e.g. logistics, transport, pharmacy delays, monitoring visits. 
Ensure the time is not accounted for elsewhere.
Enter time in procedure (mins) column</t>
        </r>
        <r>
          <rPr>
            <sz val="11"/>
            <color theme="1"/>
            <rFont val="Aptos Narrow"/>
            <family val="2"/>
            <scheme val="minor"/>
          </rPr>
          <t xml:space="preserve">
</t>
        </r>
      </text>
    </comment>
    <comment ref="B94" authorId="0" shapeId="0" xr:uid="{E9F9C039-2EC2-476B-92B9-A4D91DB90418}">
      <text>
        <r>
          <rPr>
            <sz val="11"/>
            <rFont val="Tahoma"/>
            <family val="2"/>
          </rPr>
          <t xml:space="preserve">Includes participant observation between time points and/or non protocol driven care needs
</t>
        </r>
        <r>
          <rPr>
            <b/>
            <sz val="11"/>
            <rFont val="Tahoma"/>
            <family val="2"/>
          </rPr>
          <t>Enter time in procedure (mins) column</t>
        </r>
      </text>
    </comment>
    <comment ref="B97" authorId="0" shapeId="0" xr:uid="{4A6A5CB6-CB9D-47E2-AC03-0A2DFD023F8F}">
      <text>
        <r>
          <rPr>
            <sz val="11"/>
            <rFont val="Tahoma"/>
            <family val="2"/>
          </rPr>
          <t>Default text: 
Outside regular hours time (-procedures time)
Two Nurses having to be on the unit, specifically for this study.
Each CRF to define what this may be 
e.g. after 18:00 it would be 1440 minutes for two nurses overnight for 12 hours
Enter time in procedure (mins)</t>
        </r>
      </text>
    </comment>
    <comment ref="B103" authorId="0" shapeId="0" xr:uid="{96186C56-1E73-4099-AF01-12C9A12D8259}">
      <text>
        <r>
          <rPr>
            <sz val="11"/>
            <color indexed="81"/>
            <rFont val="Tahoma"/>
            <family val="2"/>
          </rPr>
          <t xml:space="preserve">The </t>
        </r>
        <r>
          <rPr>
            <b/>
            <sz val="11"/>
            <color indexed="81"/>
            <rFont val="Tahoma"/>
            <family val="2"/>
          </rPr>
          <t>estimated time per subject visit</t>
        </r>
        <r>
          <rPr>
            <sz val="11"/>
            <color indexed="81"/>
            <rFont val="Tahoma"/>
            <family val="2"/>
          </rPr>
          <t xml:space="preserve">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04" authorId="0" shapeId="0" xr:uid="{1AF28700-F17D-40FD-BC01-6FCBC593B958}">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05" authorId="0" shapeId="0" xr:uid="{B8691851-1C5A-49CB-89FC-1D7EAEFE287E}">
      <text>
        <r>
          <rPr>
            <sz val="11"/>
            <rFont val="Tahoma"/>
            <family val="2"/>
          </rPr>
          <t>This amount shows the extra unsocial hours cost per visit type, for all subjects. 
It’s the difference between the out-of-hours rate and the standard rate, not the full out-of-hours cost.</t>
        </r>
      </text>
    </comment>
    <comment ref="B107" authorId="0" shapeId="0" xr:uid="{EE62DF51-578A-40F0-B918-F795366662C6}">
      <text>
        <r>
          <rPr>
            <sz val="11"/>
            <rFont val="Tahoma"/>
            <family val="2"/>
          </rPr>
          <t>This cost includes the  5% non-measurable activity</t>
        </r>
        <r>
          <rPr>
            <sz val="9"/>
            <rFont val="Tahoma"/>
            <family val="2"/>
            <charset val="1"/>
          </rPr>
          <t xml:space="preserve">
</t>
        </r>
      </text>
    </comment>
    <comment ref="B124" authorId="0" shapeId="0" xr:uid="{FC1D9B66-B69B-407A-B804-3F8B07144871}">
      <text>
        <r>
          <rPr>
            <sz val="11"/>
            <color indexed="81"/>
            <rFont val="Tahoma"/>
            <family val="2"/>
          </rPr>
          <t>Default text: GEM
Calibration pre and post procedure, and measurement</t>
        </r>
      </text>
    </comment>
    <comment ref="B125" authorId="0" shapeId="0" xr:uid="{73D1205F-3BC6-4658-AAC5-CF2BB0CE452C}">
      <text>
        <r>
          <rPr>
            <sz val="11"/>
            <color indexed="81"/>
            <rFont val="Tahoma"/>
            <family val="2"/>
          </rPr>
          <t>Default text: Bodpod / Paedpod
or body composition analyser</t>
        </r>
      </text>
    </comment>
    <comment ref="B126" authorId="0" shapeId="0" xr:uid="{A7EF2450-996A-4333-BE66-D795AC0805E2}">
      <text>
        <r>
          <rPr>
            <sz val="11"/>
            <color indexed="81"/>
            <rFont val="Tahoma"/>
            <family val="2"/>
          </rPr>
          <t>Default text: ActiHeart simple
Placement and removal</t>
        </r>
      </text>
    </comment>
    <comment ref="B127" authorId="0" shapeId="0" xr:uid="{B2400BBC-E641-4B47-A60C-3E698C6C29C9}">
      <text>
        <r>
          <rPr>
            <sz val="11"/>
            <color indexed="81"/>
            <rFont val="Tahoma"/>
            <family val="2"/>
          </rPr>
          <t>Default text: ActiHeart complex
Placement, step test and removal</t>
        </r>
      </text>
    </comment>
    <comment ref="B128" authorId="0" shapeId="0" xr:uid="{2F16C5A4-36F2-4F47-9865-9BF0BA840E1B}">
      <text>
        <r>
          <rPr>
            <sz val="11"/>
            <color indexed="81"/>
            <rFont val="Tahoma"/>
            <family val="2"/>
          </rPr>
          <t>Default text: Food preparartion simple
Fixed meal preparation and cooking</t>
        </r>
      </text>
    </comment>
    <comment ref="B129" authorId="0" shapeId="0" xr:uid="{ACD76DD4-CC6C-47AF-AAE9-B74101357B1A}">
      <text>
        <r>
          <rPr>
            <sz val="11"/>
            <color indexed="81"/>
            <rFont val="Tahoma"/>
            <family val="2"/>
          </rPr>
          <t>Default text: Food preparation complex
E.g. Adlib meal preparation and cooking</t>
        </r>
      </text>
    </comment>
    <comment ref="B137" authorId="0" shapeId="0" xr:uid="{DC235653-D647-4518-82E9-16F88E4A4FF6}">
      <text>
        <r>
          <rPr>
            <sz val="11"/>
            <color indexed="81"/>
            <rFont val="Tahoma"/>
            <family val="2"/>
          </rPr>
          <t xml:space="preserve">The </t>
        </r>
        <r>
          <rPr>
            <b/>
            <sz val="11"/>
            <color indexed="81"/>
            <rFont val="Tahoma"/>
            <family val="2"/>
          </rPr>
          <t>estimated time per subject visit</t>
        </r>
        <r>
          <rPr>
            <sz val="11"/>
            <color indexed="81"/>
            <rFont val="Tahoma"/>
            <family val="2"/>
          </rPr>
          <t xml:space="preserve">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38" authorId="0" shapeId="0" xr:uid="{DBE40381-A759-4DDC-BB42-FCC7280843E0}">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39" authorId="0" shapeId="0" xr:uid="{212AA29F-5119-44F9-8263-B73EE3951463}">
      <text>
        <r>
          <rPr>
            <sz val="11"/>
            <rFont val="Tahoma"/>
            <family val="2"/>
          </rPr>
          <t>This amount shows the extra cost per visit type for unsocial hours. It’s the difference between the out-of-hours rate and the standard rate, not the full out-of-hours cost.</t>
        </r>
      </text>
    </comment>
    <comment ref="B141" authorId="0" shapeId="0" xr:uid="{45C56517-85D9-4A73-86EB-BFD358B96997}">
      <text>
        <r>
          <rPr>
            <sz val="11"/>
            <rFont val="Tahoma"/>
            <family val="2"/>
          </rPr>
          <t>This cost includes the  5% non-measurable activity</t>
        </r>
        <r>
          <rPr>
            <sz val="9"/>
            <rFont val="Tahoma"/>
            <family val="2"/>
          </rPr>
          <t xml:space="preserve">
</t>
        </r>
      </text>
    </comment>
    <comment ref="B167" authorId="0" shapeId="0" xr:uid="{1FF08F97-FE34-4667-8860-7A0FCA3BB882}">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68" authorId="0" shapeId="0" xr:uid="{87030826-614C-483A-BE2F-BDDA87491E76}">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69" authorId="0" shapeId="0" xr:uid="{9F5B2A46-789C-4181-849B-1C119FB4AA40}">
      <text>
        <r>
          <rPr>
            <sz val="11"/>
            <rFont val="Tahoma"/>
            <family val="2"/>
          </rPr>
          <t>This amount shows the extra cost per visit type for unsocial hours. It’s the difference between the out-of-hours rate and the standard rate, not the full out-of-hours cost.</t>
        </r>
      </text>
    </comment>
    <comment ref="B171" authorId="0" shapeId="0" xr:uid="{8B649A42-4A2E-4B3A-8638-E4FECF4EC243}">
      <text>
        <r>
          <rPr>
            <sz val="11"/>
            <rFont val="Tahoma"/>
            <family val="2"/>
          </rPr>
          <t>This cost includes the  5% non-measurable activity</t>
        </r>
        <r>
          <rPr>
            <sz val="9"/>
            <rFont val="Tahoma"/>
            <family val="2"/>
          </rPr>
          <t xml:space="preserve">
</t>
        </r>
      </text>
    </comment>
    <comment ref="B196" authorId="0" shapeId="0" xr:uid="{A9237549-AA2D-4419-BFF7-42E2E0499355}">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97" authorId="0" shapeId="0" xr:uid="{F6117E3C-A9A3-41C3-81F1-499822F8F002}">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98" authorId="0" shapeId="0" xr:uid="{CA01D32D-2FAE-435C-876C-67AC08389687}">
      <text>
        <r>
          <rPr>
            <sz val="11"/>
            <rFont val="Tahoma"/>
            <family val="2"/>
          </rPr>
          <t>This amount shows the extra cost per visit type for unsocial hours. It’s the difference between the out-of-hours rate and the standard rate, not the full out-of-hours cost.</t>
        </r>
      </text>
    </comment>
    <comment ref="B200" authorId="0" shapeId="0" xr:uid="{5B705E22-4E45-46B7-B901-35DCD2690541}">
      <text>
        <r>
          <rPr>
            <sz val="11"/>
            <rFont val="Tahoma"/>
            <family val="2"/>
          </rPr>
          <t>This cost includes the  5% non-measurable activity</t>
        </r>
        <r>
          <rPr>
            <sz val="9"/>
            <rFont val="Tahoma"/>
            <family val="2"/>
          </rPr>
          <t xml:space="preserve">
</t>
        </r>
      </text>
    </comment>
    <comment ref="B225" authorId="0" shapeId="0" xr:uid="{F1BC2E80-8308-4797-BC93-84E9517F0E94}">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26" authorId="0" shapeId="0" xr:uid="{95A7B184-0C09-4816-83AA-5CAB528EC91E}">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27" authorId="0" shapeId="0" xr:uid="{56A6AFE7-784A-4B7C-A141-2AFA14574787}">
      <text>
        <r>
          <rPr>
            <sz val="11"/>
            <rFont val="Tahoma"/>
            <family val="2"/>
          </rPr>
          <t>This amount shows the extra cost per visit type for unsocial hours. It’s the difference between the out-of-hours rate and the standard rate, not the full out-of-hours cost.</t>
        </r>
      </text>
    </comment>
    <comment ref="B229" authorId="0" shapeId="0" xr:uid="{E6DCB3C1-82A6-4D3A-8F96-22277F48171D}">
      <text>
        <r>
          <rPr>
            <sz val="11"/>
            <rFont val="Tahoma"/>
            <family val="2"/>
          </rPr>
          <t xml:space="preserve">This cost includes the  5% non-measurable activity
</t>
        </r>
      </text>
    </comment>
    <comment ref="B237" authorId="0" shapeId="0" xr:uid="{54B52482-477D-46A1-815B-4C401D542525}">
      <text>
        <r>
          <rPr>
            <sz val="11"/>
            <rFont val="Tahoma"/>
            <family val="2"/>
          </rPr>
          <t>Forward samples via pneumatic tube or calling porter etc</t>
        </r>
      </text>
    </comment>
    <comment ref="B238" authorId="0" shapeId="0" xr:uid="{A1BD4E96-A922-4371-8209-4889D4899431}">
      <text>
        <r>
          <rPr>
            <sz val="11"/>
            <rFont val="Tahoma"/>
            <family val="2"/>
          </rPr>
          <t xml:space="preserve">The </t>
        </r>
        <r>
          <rPr>
            <b/>
            <sz val="11"/>
            <rFont val="Tahoma"/>
            <family val="2"/>
          </rPr>
          <t>30 minutes is for each shipment</t>
        </r>
        <r>
          <rPr>
            <sz val="11"/>
            <rFont val="Tahoma"/>
            <family val="2"/>
          </rPr>
          <t xml:space="preserve"> (which might be per patient visit or a batch shipment) depending on study</t>
        </r>
        <r>
          <rPr>
            <sz val="9"/>
            <rFont val="Tahoma"/>
            <family val="2"/>
          </rPr>
          <t xml:space="preserve">
</t>
        </r>
      </text>
    </comment>
    <comment ref="B239" authorId="0" shapeId="0" xr:uid="{B15C21B2-22BC-46B1-909E-C3D4E255A478}">
      <text>
        <r>
          <rPr>
            <sz val="11"/>
            <rFont val="Tahoma"/>
            <family val="2"/>
          </rPr>
          <t>Putting tubes in centrifuge, setting appropriate programme, removing tubes and recording for audit</t>
        </r>
      </text>
    </comment>
    <comment ref="B240" authorId="0" shapeId="0" xr:uid="{B6CD83FD-41FF-42C2-B5DE-9DE3A95D6CDB}">
      <text>
        <r>
          <rPr>
            <sz val="11"/>
            <rFont val="Tahoma"/>
            <family val="2"/>
          </rPr>
          <t>Record aliquot details</t>
        </r>
      </text>
    </comment>
    <comment ref="B241" authorId="0" shapeId="0" xr:uid="{7D65FD8C-39D9-408F-BBBC-56E5B9E21239}">
      <text>
        <r>
          <rPr>
            <sz val="11"/>
            <rFont val="Tahoma"/>
            <family val="2"/>
          </rPr>
          <t>Taking 1 aliquot from 1 sample</t>
        </r>
      </text>
    </comment>
    <comment ref="B242" authorId="0" shapeId="0" xr:uid="{177F82D9-5D84-4DE2-B430-1203A737700A}">
      <text>
        <r>
          <rPr>
            <sz val="11"/>
            <rFont val="Tahoma"/>
            <family val="2"/>
          </rPr>
          <t>More than 1 aliquot per sample</t>
        </r>
      </text>
    </comment>
    <comment ref="B245" authorId="0" shapeId="0" xr:uid="{D1CDF93C-C266-409E-A337-890FF0BFC7A7}">
      <text>
        <r>
          <rPr>
            <sz val="11"/>
            <rFont val="Tahoma"/>
            <family val="2"/>
          </rPr>
          <t>Document location and place in fridge/freezer</t>
        </r>
      </text>
    </comment>
    <comment ref="B251" authorId="0" shapeId="0" xr:uid="{8A746BDE-8EB6-44B8-B9B9-15202EB442BB}">
      <text>
        <r>
          <rPr>
            <sz val="11"/>
            <color indexed="81"/>
            <rFont val="Tahoma"/>
            <family val="2"/>
          </rPr>
          <t>Default text: Prepare for Transport
Complete documentation, check sample integrity, liaise with couriers, parcel samples appropriately
Enter time in procedure (mins) column</t>
        </r>
      </text>
    </comment>
    <comment ref="B252" authorId="0" shapeId="0" xr:uid="{3D78C97D-ECEC-431D-8365-9380A8AE5EA5}">
      <text>
        <r>
          <rPr>
            <sz val="11"/>
            <color indexed="81"/>
            <rFont val="Tahoma"/>
            <family val="2"/>
          </rPr>
          <t xml:space="preserve">Default text: Indirect lab work
Preparing documents prior to visit, NEQAS (quality control of equipment)
Enter time in procedure (mins) column
</t>
        </r>
      </text>
    </comment>
    <comment ref="B259" authorId="0" shapeId="0" xr:uid="{AF2F685E-A946-4C7A-B88C-FD6DB985D569}">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60" authorId="0" shapeId="0" xr:uid="{71F7C369-0F96-4A2A-A8B6-1A6488FD1E0D}">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61" authorId="0" shapeId="0" xr:uid="{3DA68633-A7D1-4BBA-8F12-EF566D17FB0D}">
      <text>
        <r>
          <rPr>
            <sz val="11"/>
            <rFont val="Tahoma"/>
            <family val="2"/>
          </rPr>
          <t>This amount shows the extra cost per visit type for unsocial hours. It’s the difference between the out-of-hours rate and the standard rate, not the full out-of-hours cost.</t>
        </r>
      </text>
    </comment>
    <comment ref="B263" authorId="0" shapeId="0" xr:uid="{74260D49-863E-4B92-A36C-06F947B84A21}">
      <text>
        <r>
          <rPr>
            <sz val="11"/>
            <rFont val="Tahoma"/>
            <family val="2"/>
          </rPr>
          <t>This cost includes the  5% non-measurable activity</t>
        </r>
        <r>
          <rPr>
            <sz val="9"/>
            <rFont val="Tahoma"/>
            <family val="2"/>
          </rPr>
          <t xml:space="preserve">
</t>
        </r>
      </text>
    </comment>
    <comment ref="B269" authorId="0" shapeId="0" xr:uid="{755C7F85-0458-4D76-8B1E-CB74DBD168D9}">
      <text>
        <r>
          <rPr>
            <sz val="11"/>
            <rFont val="Tahoma"/>
            <family val="2"/>
          </rPr>
          <t>Verbal confirmation of ongoing consent/assent at first and subsequent visits as appropriate</t>
        </r>
      </text>
    </comment>
    <comment ref="B270" authorId="0" shapeId="0" xr:uid="{C4A8C6D3-20A9-47BB-8026-A5C4791132D6}">
      <text>
        <r>
          <rPr>
            <sz val="11"/>
            <color indexed="81"/>
            <rFont val="Tahoma"/>
            <family val="2"/>
          </rPr>
          <t>Default text: Ultrasound
ECHO, IMT, other ultrasound
Enter time in procedure (mins) column</t>
        </r>
      </text>
    </comment>
    <comment ref="B272" authorId="0" shapeId="0" xr:uid="{37F96450-AAEF-49B7-8CB5-205E49203B88}">
      <text>
        <r>
          <rPr>
            <sz val="11"/>
            <color theme="1"/>
            <rFont val="Tahoma"/>
            <family val="2"/>
          </rPr>
          <t>Default text: Escorting to and from imaging
Please use nursing or MDT instead of imaging as appropriate</t>
        </r>
        <r>
          <rPr>
            <sz val="11"/>
            <color theme="1"/>
            <rFont val="Aptos Narrow"/>
            <family val="2"/>
            <scheme val="minor"/>
          </rPr>
          <t xml:space="preserve">
</t>
        </r>
      </text>
    </comment>
    <comment ref="B281" authorId="0" shapeId="0" xr:uid="{B48DC371-95E7-4579-A016-F33A1863B9DC}">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82" authorId="0" shapeId="0" xr:uid="{7AE093BA-73D1-4402-8A32-FB71AC658B10}">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83" authorId="0" shapeId="0" xr:uid="{87F1BF79-7AE5-4FFC-A2CC-8FC5D0B60831}">
      <text>
        <r>
          <rPr>
            <sz val="11"/>
            <rFont val="Tahoma"/>
            <family val="2"/>
          </rPr>
          <t>This amount shows the extra cost per visit type for unsocial hours. It’s the difference between the out-of-hours rate and the standard rate, not the full out-of-hours cost.</t>
        </r>
      </text>
    </comment>
    <comment ref="B285" authorId="0" shapeId="0" xr:uid="{2EE1E2DE-8968-4084-8228-662B121AAB73}">
      <text>
        <r>
          <rPr>
            <sz val="11"/>
            <rFont val="Tahoma"/>
            <family val="2"/>
          </rPr>
          <t>This cost includes the  5% non-measurable activity</t>
        </r>
      </text>
    </comment>
    <comment ref="B300" authorId="0" shapeId="0" xr:uid="{06CD1F72-B46C-487F-9EE8-CA45A165B93C}">
      <text>
        <r>
          <rPr>
            <sz val="11"/>
            <color theme="1"/>
            <rFont val="Tahoma"/>
            <family val="2"/>
          </rPr>
          <t>Intensity rating is calculated using study hours per visit.
Intensity rating is not affected by participant numbers.</t>
        </r>
      </text>
    </comment>
    <comment ref="B302" authorId="0" shapeId="0" xr:uid="{943203A6-A058-4FE9-B818-274EC28650A9}">
      <text>
        <r>
          <rPr>
            <sz val="11"/>
            <color theme="1"/>
            <rFont val="Tahoma"/>
            <family val="2"/>
          </rPr>
          <t xml:space="preserve">Total WTE across all disciplines and study visit types.
This includes set-up and educational activity.
</t>
        </r>
      </text>
    </comment>
    <comment ref="B305" authorId="0" shapeId="0" xr:uid="{3697695D-5577-4733-84DA-172E687F2A3D}">
      <text>
        <r>
          <rPr>
            <sz val="11"/>
            <rFont val="Tahoma"/>
            <family val="2"/>
          </rPr>
          <t>Note: This unsocial hours charge is already included within the ‘Total study cost for all visits’.
To avoid double-counting, it has not included again in the Total Page Cost shown below.</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FF3A958C-4DC2-4498-8CDA-1462BB8E0411}">
      <text>
        <r>
          <rPr>
            <sz val="11"/>
            <color indexed="81"/>
            <rFont val="Tahoma"/>
            <family val="2"/>
          </rPr>
          <t>Add or edit the study title that you are assessing in cell D5, and it will appear across all pages/tabs.</t>
        </r>
      </text>
    </comment>
    <comment ref="B6" authorId="0" shapeId="0" xr:uid="{721FE10C-DF6C-439C-ADCD-A7A9BDCEF133}">
      <text>
        <r>
          <rPr>
            <sz val="11"/>
            <color indexed="81"/>
            <rFont val="Tahoma"/>
            <family val="2"/>
          </rPr>
          <t>The page title is used to classify different elements of the study that need a separate page, such as "arm 1" or "follow-up".</t>
        </r>
      </text>
    </comment>
    <comment ref="B14" authorId="0" shapeId="0" xr:uid="{2CEF1343-7332-4C8A-9418-CA6E071D6730}">
      <text>
        <r>
          <rPr>
            <sz val="11"/>
            <color indexed="81"/>
            <rFont val="Tahoma"/>
            <family val="2"/>
          </rPr>
          <t>This is calculated for you when you input numbers under each visit type column.</t>
        </r>
        <r>
          <rPr>
            <sz val="9"/>
            <color indexed="81"/>
            <rFont val="Tahoma"/>
            <family val="2"/>
          </rPr>
          <t xml:space="preserve">
</t>
        </r>
      </text>
    </comment>
    <comment ref="G14" authorId="0" shapeId="0" xr:uid="{06143043-CFBF-4624-B33A-04E4C7676A60}">
      <text>
        <r>
          <rPr>
            <sz val="11"/>
            <color indexed="81"/>
            <rFont val="Tahoma"/>
            <family val="2"/>
          </rPr>
          <t>e.g. Feasibility, Set-up, Amendment, Pre-Grant, Review for accuracy /recosting etc.</t>
        </r>
        <r>
          <rPr>
            <sz val="9"/>
            <color indexed="81"/>
            <rFont val="Tahoma"/>
            <family val="2"/>
          </rPr>
          <t xml:space="preserve">
</t>
        </r>
      </text>
    </comment>
    <comment ref="B16" authorId="0" shapeId="0" xr:uid="{D693018A-B93A-41E9-96F5-F7B072AFF1C9}">
      <text>
        <r>
          <rPr>
            <sz val="11"/>
            <color indexed="81"/>
            <rFont val="Tahoma"/>
            <family val="2"/>
          </rPr>
          <t>Recruitment activity is distinct from study visits e.g. 3hrs of screening per week may be necessary irrespective of the number of participants recruited. 
Please do not include set-up or nursing admin activities here that are included on the administration page.</t>
        </r>
        <r>
          <rPr>
            <b/>
            <sz val="9"/>
            <color indexed="81"/>
            <rFont val="Tahoma"/>
            <family val="2"/>
          </rPr>
          <t xml:space="preserve">
</t>
        </r>
        <r>
          <rPr>
            <sz val="9"/>
            <color indexed="81"/>
            <rFont val="Tahoma"/>
            <family val="2"/>
          </rPr>
          <t xml:space="preserve">
</t>
        </r>
      </text>
    </comment>
    <comment ref="D16" authorId="0" shapeId="0" xr:uid="{4068978C-CFF4-4480-B117-EC4B3FCA4566}">
      <text>
        <r>
          <rPr>
            <sz val="11"/>
            <color indexed="81"/>
            <rFont val="Tahoma"/>
            <family val="2"/>
          </rPr>
          <t xml:space="preserve">Two nurse cells are available to allow different activities to be calculated and accurately reflected. </t>
        </r>
      </text>
    </comment>
    <comment ref="B17" authorId="0" shapeId="0" xr:uid="{224079CD-42B4-4262-A3A2-0BFFB6383517}">
      <text>
        <r>
          <rPr>
            <b/>
            <sz val="11"/>
            <color indexed="81"/>
            <rFont val="Tahoma"/>
            <family val="2"/>
          </rPr>
          <t>Number of hrs per week &amp;
Number of weeks per full year:</t>
        </r>
        <r>
          <rPr>
            <sz val="11"/>
            <color indexed="81"/>
            <rFont val="Tahoma"/>
            <family val="2"/>
          </rPr>
          <t xml:space="preserve">
Please enter the number of hours per week and weeks within a full year where recruitment activity would be carried out, accounting for annual leave etc. </t>
        </r>
      </text>
    </comment>
    <comment ref="B19" authorId="0" shapeId="0" xr:uid="{7AB3E39A-FF21-465D-855E-412CF40EA3F4}">
      <text>
        <r>
          <rPr>
            <b/>
            <sz val="11"/>
            <color indexed="81"/>
            <rFont val="Tahoma"/>
            <family val="2"/>
          </rPr>
          <t>Number of years &amp;
Number of months</t>
        </r>
        <r>
          <rPr>
            <sz val="11"/>
            <color indexed="81"/>
            <rFont val="Tahoma"/>
            <family val="2"/>
          </rPr>
          <t xml:space="preserve">
This is recruitment duration for this study.</t>
        </r>
      </text>
    </comment>
    <comment ref="B26" authorId="0" shapeId="0" xr:uid="{23FFC759-CDD0-4C3D-B907-90037042F713}">
      <text>
        <r>
          <rPr>
            <sz val="11"/>
            <color indexed="81"/>
            <rFont val="Tahoma"/>
            <family val="2"/>
          </rPr>
          <t xml:space="preserve">Includes initiation meetings, assessment of protocol, development of study documentation, feasibility, meetings
NB. It is suggested 900 - 2250min for nursing, which equates to 2 - 5 days
</t>
        </r>
        <r>
          <rPr>
            <b/>
            <sz val="11"/>
            <color indexed="81"/>
            <rFont val="Tahoma"/>
            <family val="2"/>
          </rPr>
          <t>Please do not include</t>
        </r>
        <r>
          <rPr>
            <sz val="11"/>
            <color indexed="81"/>
            <rFont val="Tahoma"/>
            <family val="2"/>
          </rPr>
          <t xml:space="preserve"> set-up or nursing admin activities here that are included on the administration page</t>
        </r>
      </text>
    </comment>
    <comment ref="B27" authorId="0" shapeId="0" xr:uid="{A0D0BA09-1BC8-4628-ABE9-A711AA0071D6}">
      <text>
        <r>
          <rPr>
            <sz val="11"/>
            <color indexed="81"/>
            <rFont val="Tahoma"/>
            <family val="2"/>
          </rPr>
          <t>Includes formal and informal protocol specific training of local study personnel (eg not mandatory training)</t>
        </r>
      </text>
    </comment>
    <comment ref="B28" authorId="0" shapeId="0" xr:uid="{C94A432E-A74E-4801-8435-FB0881DE3467}">
      <text>
        <r>
          <rPr>
            <sz val="11"/>
            <color indexed="81"/>
            <rFont val="Tahoma"/>
            <family val="2"/>
          </rPr>
          <t>Exceptional study activity not related to participant study visits e.g. outreach, monitoring, supervision, training for other centres, inter-rater reliability activity.
Ensure the activity is only accounted for once and for the correct staff group.</t>
        </r>
      </text>
    </comment>
    <comment ref="B32" authorId="0" shapeId="0" xr:uid="{4FD35CE2-1D0C-4517-A73B-0ACAF346B6C3}">
      <text>
        <r>
          <rPr>
            <sz val="11"/>
            <color indexed="81"/>
            <rFont val="Tahoma"/>
            <family val="2"/>
          </rPr>
          <t>Out of hours cost should include standard p/h costs and the out of hours enhancement.</t>
        </r>
        <r>
          <rPr>
            <sz val="9"/>
            <color indexed="81"/>
            <rFont val="Tahoma"/>
            <family val="2"/>
          </rPr>
          <t xml:space="preserve">
</t>
        </r>
      </text>
    </comment>
    <comment ref="B39" authorId="0" shapeId="0" xr:uid="{D9B2BBA2-002F-42F3-9BD0-43F663ADD71F}">
      <text>
        <r>
          <rPr>
            <sz val="11"/>
            <color indexed="81"/>
            <rFont val="Tahoma"/>
            <family val="2"/>
          </rPr>
          <t>If the cell displays 'N/A' but should be calculating, check that there is data entered in row 31 and that the recruitment box is completed.</t>
        </r>
        <r>
          <rPr>
            <sz val="9"/>
            <color indexed="81"/>
            <rFont val="Tahoma"/>
            <family val="2"/>
          </rPr>
          <t xml:space="preserve">
</t>
        </r>
      </text>
    </comment>
    <comment ref="B42" authorId="0" shapeId="0" xr:uid="{78FDC10F-DF3A-4083-B58F-21AB1B014272}">
      <text>
        <r>
          <rPr>
            <sz val="11"/>
            <color indexed="81"/>
            <rFont val="Tahoma"/>
            <family val="2"/>
          </rPr>
          <t>Enter the number of subjects expected to have this visit type. If visit 1 is for example screening then remember there may be more subjects for this visit type than for other visits.</t>
        </r>
      </text>
    </comment>
    <comment ref="B43" authorId="0" shapeId="0" xr:uid="{0FE8B4C1-94CD-432D-B204-FA6B368C1863}">
      <text>
        <r>
          <rPr>
            <sz val="11"/>
            <color indexed="81"/>
            <rFont val="Tahoma"/>
            <family val="2"/>
          </rPr>
          <t xml:space="preserve">Enter the number of visits for each type so if a visit type has more than 1 similar visit e.g. similar follow-up visits the total number of visits can be e.g. 2 or 3 etc. If the visit is significantly different from other visits e.g. screening, this may need a visit type of its own. </t>
        </r>
      </text>
    </comment>
    <comment ref="B44" authorId="0" shapeId="0" xr:uid="{945BBCF8-E162-4974-9F2A-768B67C0BF46}">
      <text>
        <r>
          <rPr>
            <sz val="11"/>
            <color indexed="81"/>
            <rFont val="Tahoma"/>
            <family val="2"/>
          </rPr>
          <t>This cell identifies the overall type of visit, there are four options available. 
This is especially useful for sites uploading to CRFManager, as it is used to participant bookings in CRFM Scheduler or equivalent system. You will also need to add a Visit Type Name, see the note below in cell B45.</t>
        </r>
        <r>
          <rPr>
            <sz val="9"/>
            <color indexed="81"/>
            <rFont val="Tahoma"/>
            <family val="2"/>
          </rPr>
          <t xml:space="preserve">
</t>
        </r>
      </text>
    </comment>
    <comment ref="B45" authorId="0" shapeId="0" xr:uid="{AF67119C-5BAC-49DE-A639-38D0A1D5B829}">
      <text>
        <r>
          <rPr>
            <sz val="11"/>
            <color indexed="81"/>
            <rFont val="Tahoma"/>
            <family val="2"/>
          </rPr>
          <t>The visit type name is for sites uploading to CRFManager. The names given here will display as your visit type descriptors in Scheduler. 
Where possible use the same nomenclature as used in the protocol. E.g. Study visit- recruitment, baseline, treatment1, treatment 2, short FU etc.
Put a coma (,) between each visit name to assist the upload. This will ensure visits are uploaded and named chronologically according to the participant journey through the study.)</t>
        </r>
      </text>
    </comment>
    <comment ref="B47" authorId="0" shapeId="0" xr:uid="{73561342-937F-4622-B2DB-46FE54D8CDF9}">
      <text>
        <r>
          <rPr>
            <sz val="11"/>
            <color indexed="81"/>
            <rFont val="Tahoma"/>
            <family val="2"/>
          </rPr>
          <t xml:space="preserve">This step is only required if you are using the CRFManager upload. If applicable, number the visits within each visit type chronologically.
For example:
    Visit type 1 may include patient visits 1, 3, and 5.
    Visit type 2 may include visits 2 and 4.
This numbering ensures that visit types in CRFM run chronologically, simplifying patient booking. It also links to the visit names you entered in row 45.
</t>
        </r>
        <r>
          <rPr>
            <b/>
            <sz val="11"/>
            <color indexed="81"/>
            <rFont val="Tahoma"/>
            <family val="2"/>
          </rPr>
          <t>Important:</t>
        </r>
        <r>
          <rPr>
            <sz val="11"/>
            <color indexed="81"/>
            <rFont val="Tahoma"/>
            <family val="2"/>
          </rPr>
          <t xml:space="preserve"> Record only the numbers, separated by commas (e.g., 1,3,5). Do not include spaces.</t>
        </r>
      </text>
    </comment>
    <comment ref="B49" authorId="0" shapeId="0" xr:uid="{3C407EA3-2663-4011-B827-ECF209A49AAE}">
      <text>
        <r>
          <rPr>
            <sz val="11"/>
            <color indexed="81"/>
            <rFont val="Tahoma"/>
            <family val="2"/>
          </rPr>
          <t>Used where the SIT will be uploaded to CRFManager and  recruitment visit needs to be flagged. This can then be used to identify recruitment numbers from CRFM reports.</t>
        </r>
      </text>
    </comment>
    <comment ref="F49" authorId="0" shapeId="0" xr:uid="{5F3009C0-5797-4382-8055-F2DB401F9C07}">
      <text>
        <r>
          <rPr>
            <sz val="11"/>
            <color indexed="81"/>
            <rFont val="Tahoma"/>
            <family val="2"/>
          </rPr>
          <t>Please select adult or paediatric and the nursing procedure times will change accordingly.
If this box is blank, the procedures will default to adult timings.</t>
        </r>
      </text>
    </comment>
    <comment ref="B54" authorId="0" shapeId="0" xr:uid="{15B35A5F-95FF-430B-948E-B93BBDDA7221}">
      <text>
        <r>
          <rPr>
            <sz val="11"/>
            <rFont val="Tahoma"/>
            <family val="2"/>
          </rPr>
          <t>Patient admission – front sheet, assessment, communication sheet, patient registration, CRFManager, PAS, HISS, check medical notes or EPR</t>
        </r>
      </text>
    </comment>
    <comment ref="B55" authorId="0" shapeId="0" xr:uid="{89A2C2CC-0B22-4BB8-B5F1-C2031A2D93E5}">
      <text>
        <r>
          <rPr>
            <sz val="11"/>
            <rFont val="Tahoma"/>
            <family val="2"/>
          </rPr>
          <t>IT &amp; manual registration, check medical notes. Use for simple admissions</t>
        </r>
      </text>
    </comment>
    <comment ref="B56" authorId="0" shapeId="0" xr:uid="{4A1C24A9-8697-468A-B40A-813CB187F469}">
      <text>
        <r>
          <rPr>
            <sz val="11"/>
            <rFont val="Tahoma"/>
            <family val="2"/>
          </rPr>
          <t>Nurse has delegated duty to take consent for straight forward projects. If more time is required for complex projects or Adults lacking capacity- alter the number per visit or add in a study specific procedure with the timing needed.</t>
        </r>
      </text>
    </comment>
    <comment ref="B57" authorId="0" shapeId="0" xr:uid="{DD0F9809-40F3-4CDD-A8DD-4F1888145361}">
      <text>
        <r>
          <rPr>
            <sz val="11"/>
            <rFont val="Tahoma"/>
            <family val="2"/>
          </rPr>
          <t>Verbal confirmation of ongoing consent/assent at subsequent visits as appropriate</t>
        </r>
      </text>
    </comment>
    <comment ref="B58" authorId="0" shapeId="0" xr:uid="{C4E142E5-1593-4D8F-B117-2F6BDBC8FB1D}">
      <text>
        <r>
          <rPr>
            <sz val="11"/>
            <rFont val="Tahoma"/>
            <family val="2"/>
          </rPr>
          <t xml:space="preserve">Room, docs, blood forms, ordering, equip, consumables, etc. 
Can be used to include room set up and clear up after the participant visit e.g. in complex experimental medicine studies
</t>
        </r>
        <r>
          <rPr>
            <b/>
            <sz val="11"/>
            <rFont val="Tahoma"/>
            <family val="2"/>
          </rPr>
          <t>Enter time in procedure (mins) column</t>
        </r>
        <r>
          <rPr>
            <sz val="11"/>
            <rFont val="Tahoma"/>
            <family val="2"/>
          </rPr>
          <t xml:space="preserve">
</t>
        </r>
      </text>
    </comment>
    <comment ref="B59" authorId="0" shapeId="0" xr:uid="{A8F1C4B4-BAA8-4C1A-A92E-6168D16AB729}">
      <text>
        <r>
          <rPr>
            <sz val="11"/>
            <rFont val="Tahoma"/>
            <family val="2"/>
          </rPr>
          <t xml:space="preserve">BP/P/Temp
Weight/height – BMI
Waist/hip ratio
Pedal pulses/colour, warmth, sensation/wound
</t>
        </r>
        <r>
          <rPr>
            <b/>
            <sz val="11"/>
            <rFont val="Tahoma"/>
            <family val="2"/>
          </rPr>
          <t>05 mins for each - Add prep time as required</t>
        </r>
      </text>
    </comment>
    <comment ref="B60" authorId="0" shapeId="0" xr:uid="{C372CA79-4AB1-42C0-B134-18FF9CADD611}">
      <text>
        <r>
          <rPr>
            <sz val="11"/>
            <rFont val="Tahoma"/>
            <family val="2"/>
          </rPr>
          <t>ECG
24h ECG tape
Neuro obs. including BP/HR
24h Ambulatory BP Measurement</t>
        </r>
      </text>
    </comment>
    <comment ref="B61" authorId="0" shapeId="0" xr:uid="{92A6147D-79B6-4D29-AC48-E2F0A4FCE610}">
      <text>
        <r>
          <rPr>
            <sz val="11"/>
            <rFont val="Tahoma"/>
            <family val="2"/>
          </rPr>
          <t xml:space="preserve">Default text: Follow-up assessment
E.g., Adverse events, concomitant meds (time taken will depend on medical history of participant group)
</t>
        </r>
        <r>
          <rPr>
            <b/>
            <sz val="11"/>
            <rFont val="Tahoma"/>
            <family val="2"/>
          </rPr>
          <t xml:space="preserve">
Enter time in procedure (mins) column</t>
        </r>
      </text>
    </comment>
    <comment ref="B62" authorId="0" shapeId="0" xr:uid="{6150993F-07DF-4963-BE0B-FB5A8B25E1B2}">
      <text>
        <r>
          <rPr>
            <sz val="11"/>
            <rFont val="Tahoma"/>
            <family val="2"/>
          </rPr>
          <t>E.g. Application of topical anaesthetic cream</t>
        </r>
        <r>
          <rPr>
            <sz val="9"/>
            <rFont val="Tahoma"/>
            <family val="2"/>
          </rPr>
          <t xml:space="preserve">
</t>
        </r>
      </text>
    </comment>
    <comment ref="B63" authorId="0" shapeId="0" xr:uid="{8F214B6A-2CB8-4B45-ADAF-0D2A01574D4C}">
      <text>
        <r>
          <rPr>
            <sz val="11"/>
            <rFont val="Tahoma"/>
            <family val="2"/>
          </rPr>
          <t>Cannulation, Portacath access</t>
        </r>
      </text>
    </comment>
    <comment ref="B64" authorId="0" shapeId="0" xr:uid="{0B245661-A9CB-4F4F-B54F-7209A173EB3A}">
      <text>
        <r>
          <rPr>
            <sz val="11"/>
            <rFont val="Tahoma"/>
            <family val="2"/>
          </rPr>
          <t>Consumables, preparation, clear up etc</t>
        </r>
      </text>
    </comment>
    <comment ref="B65" authorId="0" shapeId="0" xr:uid="{842BFE57-3F58-4E3A-B866-D7D1C6D84F8D}">
      <text>
        <r>
          <rPr>
            <sz val="11"/>
            <rFont val="Tahoma"/>
            <family val="2"/>
          </rPr>
          <t>Labelling per time point (not per tube)</t>
        </r>
      </text>
    </comment>
    <comment ref="B66" authorId="0" shapeId="0" xr:uid="{F05AC87A-5564-45D3-BE38-0519D03C10C4}">
      <text>
        <r>
          <rPr>
            <sz val="11"/>
            <rFont val="Tahoma"/>
            <family val="2"/>
          </rPr>
          <t>Per time point (does not include tube prep time)</t>
        </r>
      </text>
    </comment>
    <comment ref="B68" authorId="0" shapeId="0" xr:uid="{F0E61ABD-89EC-4253-8C3D-5B4BE83A6A49}">
      <text>
        <r>
          <rPr>
            <sz val="11"/>
            <rFont val="Tahoma"/>
            <family val="2"/>
          </rPr>
          <t xml:space="preserve">Oral, PR, PV
</t>
        </r>
        <r>
          <rPr>
            <b/>
            <sz val="11"/>
            <rFont val="Tahoma"/>
            <family val="2"/>
          </rPr>
          <t>Includes 2 nurses time to check</t>
        </r>
      </text>
    </comment>
    <comment ref="B69" authorId="0" shapeId="0" xr:uid="{DB713209-8631-4422-9DDF-70C01625C4E0}">
      <text>
        <r>
          <rPr>
            <sz val="11"/>
            <rFont val="Tahoma"/>
            <family val="2"/>
          </rPr>
          <t xml:space="preserve">IV, SC, IM, ID. Includes making up bolus &amp; infusing.
</t>
        </r>
        <r>
          <rPr>
            <b/>
            <sz val="11"/>
            <rFont val="Tahoma"/>
            <family val="2"/>
          </rPr>
          <t>Time is per nurse</t>
        </r>
      </text>
    </comment>
    <comment ref="B70" authorId="0" shapeId="0" xr:uid="{B6489E25-FCD8-4D5C-92B0-B575046C8E35}">
      <text>
        <r>
          <rPr>
            <sz val="11"/>
            <rFont val="Tahoma"/>
            <family val="2"/>
          </rPr>
          <t xml:space="preserve">Includes collecting, drawing up and setting up of infusion.
</t>
        </r>
        <r>
          <rPr>
            <b/>
            <sz val="11"/>
            <rFont val="Tahoma"/>
            <family val="2"/>
          </rPr>
          <t>Time is per nurse</t>
        </r>
      </text>
    </comment>
    <comment ref="B71" authorId="0" shapeId="0" xr:uid="{AAD6A32F-F3EF-4041-BA16-063DAE6A646D}">
      <text>
        <r>
          <rPr>
            <sz val="11"/>
            <rFont val="Tahoma"/>
            <family val="2"/>
          </rPr>
          <t>Collection from chemo pharmacy
Single agent/bolus
Attaching ambulatory infusion
Time is per nurse</t>
        </r>
      </text>
    </comment>
    <comment ref="B72" authorId="0" shapeId="0" xr:uid="{E9D6E41C-EAFA-4008-87D7-220138BA1C33}">
      <text>
        <r>
          <rPr>
            <sz val="11"/>
            <rFont val="Tahoma"/>
            <family val="2"/>
          </rPr>
          <t xml:space="preserve">Collection from chemo pharmacy
Slow bolus of over 30 mins
Infusion of more than 30 mins
</t>
        </r>
        <r>
          <rPr>
            <b/>
            <sz val="11"/>
            <rFont val="Tahoma"/>
            <family val="2"/>
          </rPr>
          <t>Time is per nurse</t>
        </r>
        <r>
          <rPr>
            <sz val="11"/>
            <rFont val="Tahoma"/>
            <family val="2"/>
          </rPr>
          <t xml:space="preserve">
</t>
        </r>
      </text>
    </comment>
    <comment ref="B73" authorId="0" shapeId="0" xr:uid="{D00F005C-FB05-41F4-A18E-F7D974CA4788}">
      <text>
        <r>
          <rPr>
            <sz val="11"/>
            <rFont val="Tahoma"/>
            <family val="2"/>
          </rPr>
          <t>Weight related or body surface area dependent doses etc. Requires two nurses to calculate dose and check thereafter.
Time includes 2 nurses</t>
        </r>
      </text>
    </comment>
    <comment ref="B74" authorId="0" shapeId="0" xr:uid="{544AA019-AFD9-4B08-8DDF-0FC796DE40D8}">
      <text>
        <r>
          <rPr>
            <sz val="11"/>
            <rFont val="Tahoma"/>
            <family val="2"/>
          </rPr>
          <t>e.g. Documentation, CRF completion, questionnaire administration, diagnostic / test results. If several activities are needed, you can increase the number of times you do this activity per visit.</t>
        </r>
      </text>
    </comment>
    <comment ref="B76" authorId="0" shapeId="0" xr:uid="{3ED56626-63D8-440A-AFD5-7FE2ED01DF84}">
      <text>
        <r>
          <rPr>
            <sz val="11"/>
            <rFont val="Tahoma"/>
            <family val="2"/>
          </rPr>
          <t>Filling out patient diary, discharge advice, procedural advice/information, dispensing drugs</t>
        </r>
      </text>
    </comment>
    <comment ref="B77" authorId="0" shapeId="0" xr:uid="{A159E2EF-3D55-4E17-A4A9-53A463E09558}">
      <text>
        <r>
          <rPr>
            <sz val="11"/>
            <rFont val="Tahoma"/>
            <family val="2"/>
          </rPr>
          <t>E.g. self - injection technique</t>
        </r>
      </text>
    </comment>
    <comment ref="B78" authorId="0" shapeId="0" xr:uid="{567C4E35-73CA-4C7A-BFF5-C9A2A4B81049}">
      <text>
        <r>
          <rPr>
            <sz val="11"/>
            <rFont val="Tahoma"/>
            <family val="2"/>
          </rPr>
          <t>Sputum, bodily fluids etc. Initiate 24h urine collection or stool collection.</t>
        </r>
      </text>
    </comment>
    <comment ref="B79" authorId="0" shapeId="0" xr:uid="{BA03FA40-73DA-43DB-A766-447A2D812E96}">
      <text>
        <r>
          <rPr>
            <sz val="11"/>
            <rFont val="Tahoma"/>
            <family val="2"/>
          </rPr>
          <t>Blood glucose samples
Alcohol breath test
Drugs of abuse screen
Urinalysis
Pregnancy test
May include 1 extra for any quality assurance testing</t>
        </r>
      </text>
    </comment>
    <comment ref="B80" authorId="0" shapeId="0" xr:uid="{BFEE8A9B-1045-42DB-B0B4-581888C2758F}">
      <text>
        <r>
          <rPr>
            <sz val="11"/>
            <rFont val="Tahoma"/>
            <family val="2"/>
          </rPr>
          <t>Time needed to obtain multiple samples or complex samples such as a biopsy or induced sputum</t>
        </r>
      </text>
    </comment>
    <comment ref="B81" authorId="0" shapeId="0" xr:uid="{5208FD50-D0A8-4268-83E3-AEDD31B39883}">
      <text>
        <r>
          <rPr>
            <sz val="11"/>
            <rFont val="Tahoma"/>
            <family val="2"/>
          </rPr>
          <t xml:space="preserve">Default text: Specimen processing / distribution
E.g. Packing samples, courier collection
Multiple specs to hospital labs
Urgent specimens hand delivered to labs
Please also refer to lab section below.
</t>
        </r>
        <r>
          <rPr>
            <b/>
            <sz val="11"/>
            <rFont val="Tahoma"/>
            <family val="2"/>
          </rPr>
          <t xml:space="preserve">Enter time in procedure (mins) column
</t>
        </r>
      </text>
    </comment>
    <comment ref="B82" authorId="0" shapeId="0" xr:uid="{940F99EB-6094-444D-BA3A-8D316530499F}">
      <text>
        <r>
          <rPr>
            <sz val="12"/>
            <rFont val="Tahoma"/>
            <family val="2"/>
          </rPr>
          <t>Dependant on patient needs - e.g. paediatric, learning difficulty, needle phobia or severe dementia</t>
        </r>
        <r>
          <rPr>
            <sz val="9"/>
            <rFont val="Tahoma"/>
            <family val="2"/>
          </rPr>
          <t xml:space="preserve"> </t>
        </r>
      </text>
    </comment>
    <comment ref="B83" authorId="0" shapeId="0" xr:uid="{004A1965-9B96-40AC-90C1-6976A3F3EDE0}">
      <text>
        <r>
          <rPr>
            <sz val="11"/>
            <rFont val="Tahoma"/>
            <family val="2"/>
          </rPr>
          <t>Psychological preparation, support and advice</t>
        </r>
      </text>
    </comment>
    <comment ref="B93" authorId="0" shapeId="0" xr:uid="{EF067762-62BA-4279-97C7-FC1A79113B78}">
      <text>
        <r>
          <rPr>
            <sz val="11"/>
            <color theme="1"/>
            <rFont val="Tahoma"/>
            <family val="2"/>
          </rPr>
          <t>Follow up phone calls, GP letters, Communicating or demonstrating PI oversight e.g. obtaining signatures. 
Also to include some non-measurable activity e.g. logistics, transport, pharmacy delays, monitoring visits. 
Ensure the time is not accounted for elsewhere.
Enter time in procedure (mins) column</t>
        </r>
        <r>
          <rPr>
            <sz val="11"/>
            <color theme="1"/>
            <rFont val="Aptos Narrow"/>
            <family val="2"/>
            <scheme val="minor"/>
          </rPr>
          <t xml:space="preserve">
</t>
        </r>
      </text>
    </comment>
    <comment ref="B94" authorId="0" shapeId="0" xr:uid="{D2C899FC-2675-4793-B574-8391596AEE56}">
      <text>
        <r>
          <rPr>
            <sz val="11"/>
            <rFont val="Tahoma"/>
            <family val="2"/>
          </rPr>
          <t xml:space="preserve">Includes participant observation between time points and/or non protocol driven care needs
</t>
        </r>
        <r>
          <rPr>
            <b/>
            <sz val="11"/>
            <rFont val="Tahoma"/>
            <family val="2"/>
          </rPr>
          <t>Enter time in procedure (mins) column</t>
        </r>
      </text>
    </comment>
    <comment ref="B97" authorId="0" shapeId="0" xr:uid="{BF3402BA-F37F-4CA3-BFD9-7E0E1BC570EC}">
      <text>
        <r>
          <rPr>
            <sz val="11"/>
            <rFont val="Tahoma"/>
            <family val="2"/>
          </rPr>
          <t>Default text: 
Outside regular hours time (-procedures time)
Two Nurses having to be on the unit, specifically for this study.
Each CRF to define what this may be 
e.g. after 18:00 it would be 1440 minutes for two nurses overnight for 12 hours
Enter time in procedure (mins)</t>
        </r>
      </text>
    </comment>
    <comment ref="B103" authorId="0" shapeId="0" xr:uid="{69B97C2F-D457-4EB5-B47B-27E40E6B5552}">
      <text>
        <r>
          <rPr>
            <sz val="11"/>
            <color indexed="81"/>
            <rFont val="Tahoma"/>
            <family val="2"/>
          </rPr>
          <t xml:space="preserve">The </t>
        </r>
        <r>
          <rPr>
            <b/>
            <sz val="11"/>
            <color indexed="81"/>
            <rFont val="Tahoma"/>
            <family val="2"/>
          </rPr>
          <t>estimated time per subject visit</t>
        </r>
        <r>
          <rPr>
            <sz val="11"/>
            <color indexed="81"/>
            <rFont val="Tahoma"/>
            <family val="2"/>
          </rPr>
          <t xml:space="preserve">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04" authorId="0" shapeId="0" xr:uid="{099647B7-13F8-499C-8C17-92EC23184338}">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05" authorId="0" shapeId="0" xr:uid="{74DA015F-6C37-426A-9B04-F7A9BFF82557}">
      <text>
        <r>
          <rPr>
            <sz val="11"/>
            <rFont val="Tahoma"/>
            <family val="2"/>
          </rPr>
          <t>This amount shows the extra unsocial hours cost per visit type, for all subjects. 
It’s the difference between the out-of-hours rate and the standard rate, not the full out-of-hours cost.</t>
        </r>
      </text>
    </comment>
    <comment ref="B107" authorId="0" shapeId="0" xr:uid="{B6CD2F89-8885-4899-B52C-C3CE2D274BC8}">
      <text>
        <r>
          <rPr>
            <sz val="11"/>
            <rFont val="Tahoma"/>
            <family val="2"/>
          </rPr>
          <t>This cost includes the  5% non-measurable activity</t>
        </r>
        <r>
          <rPr>
            <sz val="9"/>
            <rFont val="Tahoma"/>
            <family val="2"/>
            <charset val="1"/>
          </rPr>
          <t xml:space="preserve">
</t>
        </r>
      </text>
    </comment>
    <comment ref="B124" authorId="0" shapeId="0" xr:uid="{C0A7D934-8928-451B-8512-5E59BE2C4DF5}">
      <text>
        <r>
          <rPr>
            <sz val="11"/>
            <color indexed="81"/>
            <rFont val="Tahoma"/>
            <family val="2"/>
          </rPr>
          <t>Default text: GEM
Calibration pre and post procedure, and measurement</t>
        </r>
      </text>
    </comment>
    <comment ref="B125" authorId="0" shapeId="0" xr:uid="{33912B07-6BA3-4295-A5FD-C4C9FBC55C02}">
      <text>
        <r>
          <rPr>
            <sz val="11"/>
            <color indexed="81"/>
            <rFont val="Tahoma"/>
            <family val="2"/>
          </rPr>
          <t>Default text: Bodpod / Paedpod
or body composition analyser</t>
        </r>
      </text>
    </comment>
    <comment ref="B126" authorId="0" shapeId="0" xr:uid="{78C5B1F2-C518-4677-8118-F54CF8D5FBF2}">
      <text>
        <r>
          <rPr>
            <sz val="11"/>
            <color indexed="81"/>
            <rFont val="Tahoma"/>
            <family val="2"/>
          </rPr>
          <t>Default text: ActiHeart simple
Placement and removal</t>
        </r>
      </text>
    </comment>
    <comment ref="B127" authorId="0" shapeId="0" xr:uid="{D4EC49F9-F38B-428A-83C6-5F3E17E6DB19}">
      <text>
        <r>
          <rPr>
            <sz val="11"/>
            <color indexed="81"/>
            <rFont val="Tahoma"/>
            <family val="2"/>
          </rPr>
          <t>Default text: ActiHeart complex
Placement, step test and removal</t>
        </r>
      </text>
    </comment>
    <comment ref="B128" authorId="0" shapeId="0" xr:uid="{AC894E95-DC0B-4108-89B7-AC14FC5549F2}">
      <text>
        <r>
          <rPr>
            <sz val="11"/>
            <color indexed="81"/>
            <rFont val="Tahoma"/>
            <family val="2"/>
          </rPr>
          <t>Default text: Food preparartion simple
Fixed meal preparation and cooking</t>
        </r>
      </text>
    </comment>
    <comment ref="B129" authorId="0" shapeId="0" xr:uid="{5C6DDC93-81F9-423C-8A1D-04A0B3F9EEB6}">
      <text>
        <r>
          <rPr>
            <sz val="11"/>
            <color indexed="81"/>
            <rFont val="Tahoma"/>
            <family val="2"/>
          </rPr>
          <t>Default text: Food preparation complex
E.g. Adlib meal preparation and cooking</t>
        </r>
      </text>
    </comment>
    <comment ref="B137" authorId="0" shapeId="0" xr:uid="{4C1E8B5B-AE6F-4604-A39C-64E79B7019F4}">
      <text>
        <r>
          <rPr>
            <sz val="11"/>
            <color indexed="81"/>
            <rFont val="Tahoma"/>
            <family val="2"/>
          </rPr>
          <t xml:space="preserve">The </t>
        </r>
        <r>
          <rPr>
            <b/>
            <sz val="11"/>
            <color indexed="81"/>
            <rFont val="Tahoma"/>
            <family val="2"/>
          </rPr>
          <t>estimated time per subject visit</t>
        </r>
        <r>
          <rPr>
            <sz val="11"/>
            <color indexed="81"/>
            <rFont val="Tahoma"/>
            <family val="2"/>
          </rPr>
          <t xml:space="preserve">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38" authorId="0" shapeId="0" xr:uid="{6F788438-69F2-4890-9EF9-60BB21CE1868}">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39" authorId="0" shapeId="0" xr:uid="{3DBBD8D8-7012-42D1-81C0-7F8CECC21A5A}">
      <text>
        <r>
          <rPr>
            <sz val="11"/>
            <rFont val="Tahoma"/>
            <family val="2"/>
          </rPr>
          <t>This amount shows the extra cost per visit type for unsocial hours. It’s the difference between the out-of-hours rate and the standard rate, not the full out-of-hours cost.</t>
        </r>
      </text>
    </comment>
    <comment ref="B141" authorId="0" shapeId="0" xr:uid="{41C2167F-722E-4504-BAB5-D9E43501E9ED}">
      <text>
        <r>
          <rPr>
            <sz val="11"/>
            <rFont val="Tahoma"/>
            <family val="2"/>
          </rPr>
          <t>This cost includes the  5% non-measurable activity</t>
        </r>
        <r>
          <rPr>
            <sz val="9"/>
            <rFont val="Tahoma"/>
            <family val="2"/>
          </rPr>
          <t xml:space="preserve">
</t>
        </r>
      </text>
    </comment>
    <comment ref="B167" authorId="0" shapeId="0" xr:uid="{70E7119D-C033-4FF8-B187-0393999D32CD}">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68" authorId="0" shapeId="0" xr:uid="{F68C6A65-E0A3-48C7-98AC-5DBAA35230E8}">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69" authorId="0" shapeId="0" xr:uid="{B7A2D5CC-BBFB-41D6-B1E3-3E6CB6BFD233}">
      <text>
        <r>
          <rPr>
            <sz val="11"/>
            <rFont val="Tahoma"/>
            <family val="2"/>
          </rPr>
          <t>This amount shows the extra cost per visit type for unsocial hours. It’s the difference between the out-of-hours rate and the standard rate, not the full out-of-hours cost.</t>
        </r>
      </text>
    </comment>
    <comment ref="B171" authorId="0" shapeId="0" xr:uid="{F0BA3CCF-F134-42F5-9C84-CA3C69DFB099}">
      <text>
        <r>
          <rPr>
            <sz val="11"/>
            <rFont val="Tahoma"/>
            <family val="2"/>
          </rPr>
          <t>This cost includes the  5% non-measurable activity</t>
        </r>
        <r>
          <rPr>
            <sz val="9"/>
            <rFont val="Tahoma"/>
            <family val="2"/>
          </rPr>
          <t xml:space="preserve">
</t>
        </r>
      </text>
    </comment>
    <comment ref="B196" authorId="0" shapeId="0" xr:uid="{88A09A77-ECFB-41BC-88EF-51DF81E30EF4}">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97" authorId="0" shapeId="0" xr:uid="{5C42F223-2615-45D1-9696-F1E05A1EB7E2}">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98" authorId="0" shapeId="0" xr:uid="{D84DE541-529D-4B75-9688-BC86203D6D99}">
      <text>
        <r>
          <rPr>
            <sz val="11"/>
            <rFont val="Tahoma"/>
            <family val="2"/>
          </rPr>
          <t>This amount shows the extra cost per visit type for unsocial hours. It’s the difference between the out-of-hours rate and the standard rate, not the full out-of-hours cost.</t>
        </r>
      </text>
    </comment>
    <comment ref="B200" authorId="0" shapeId="0" xr:uid="{BD039A72-4DCC-48EF-825F-41C2C3C70C99}">
      <text>
        <r>
          <rPr>
            <sz val="11"/>
            <rFont val="Tahoma"/>
            <family val="2"/>
          </rPr>
          <t>This cost includes the  5% non-measurable activity</t>
        </r>
        <r>
          <rPr>
            <sz val="9"/>
            <rFont val="Tahoma"/>
            <family val="2"/>
          </rPr>
          <t xml:space="preserve">
</t>
        </r>
      </text>
    </comment>
    <comment ref="B225" authorId="0" shapeId="0" xr:uid="{DBE419B0-01F1-4C71-A2E3-EAF3B9D640A0}">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26" authorId="0" shapeId="0" xr:uid="{22EB52C1-CCD6-4B86-BA79-3A143F9A1B05}">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27" authorId="0" shapeId="0" xr:uid="{2ED19165-AF27-427D-9D6C-B30A272F540F}">
      <text>
        <r>
          <rPr>
            <sz val="11"/>
            <rFont val="Tahoma"/>
            <family val="2"/>
          </rPr>
          <t>This amount shows the extra cost per visit type for unsocial hours. It’s the difference between the out-of-hours rate and the standard rate, not the full out-of-hours cost.</t>
        </r>
      </text>
    </comment>
    <comment ref="B229" authorId="0" shapeId="0" xr:uid="{BE2BDB24-0B5D-4207-B0BF-4AB0D9968A39}">
      <text>
        <r>
          <rPr>
            <sz val="11"/>
            <rFont val="Tahoma"/>
            <family val="2"/>
          </rPr>
          <t xml:space="preserve">This cost includes the  5% non-measurable activity
</t>
        </r>
      </text>
    </comment>
    <comment ref="B237" authorId="0" shapeId="0" xr:uid="{1546FB32-7AC6-457E-B67E-6AA3592CA72B}">
      <text>
        <r>
          <rPr>
            <sz val="11"/>
            <rFont val="Tahoma"/>
            <family val="2"/>
          </rPr>
          <t>Forward samples via pneumatic tube or calling porter etc</t>
        </r>
      </text>
    </comment>
    <comment ref="B238" authorId="0" shapeId="0" xr:uid="{39240D28-49FF-46B3-9C6C-C467E5E3ADAD}">
      <text>
        <r>
          <rPr>
            <sz val="11"/>
            <rFont val="Tahoma"/>
            <family val="2"/>
          </rPr>
          <t xml:space="preserve">The </t>
        </r>
        <r>
          <rPr>
            <b/>
            <sz val="11"/>
            <rFont val="Tahoma"/>
            <family val="2"/>
          </rPr>
          <t>30 minutes is for each shipment</t>
        </r>
        <r>
          <rPr>
            <sz val="11"/>
            <rFont val="Tahoma"/>
            <family val="2"/>
          </rPr>
          <t xml:space="preserve"> (which might be per patient visit or a batch shipment) depending on study</t>
        </r>
        <r>
          <rPr>
            <sz val="9"/>
            <rFont val="Tahoma"/>
            <family val="2"/>
          </rPr>
          <t xml:space="preserve">
</t>
        </r>
      </text>
    </comment>
    <comment ref="B239" authorId="0" shapeId="0" xr:uid="{3AA01A8A-CD80-45F1-BC36-DE20FB6C5D75}">
      <text>
        <r>
          <rPr>
            <sz val="11"/>
            <rFont val="Tahoma"/>
            <family val="2"/>
          </rPr>
          <t>Putting tubes in centrifuge, setting appropriate programme, removing tubes and recording for audit</t>
        </r>
      </text>
    </comment>
    <comment ref="B240" authorId="0" shapeId="0" xr:uid="{874FE933-1EDB-46E3-981F-D91AF3786971}">
      <text>
        <r>
          <rPr>
            <sz val="11"/>
            <rFont val="Tahoma"/>
            <family val="2"/>
          </rPr>
          <t>Record aliquot details</t>
        </r>
      </text>
    </comment>
    <comment ref="B241" authorId="0" shapeId="0" xr:uid="{726F51E1-BAAE-4FC0-BB06-D23F9678D98D}">
      <text>
        <r>
          <rPr>
            <sz val="11"/>
            <rFont val="Tahoma"/>
            <family val="2"/>
          </rPr>
          <t>Taking 1 aliquot from 1 sample</t>
        </r>
      </text>
    </comment>
    <comment ref="B242" authorId="0" shapeId="0" xr:uid="{B85AD8D1-4EC6-4EB0-A6F0-78EB4C52CA00}">
      <text>
        <r>
          <rPr>
            <sz val="11"/>
            <rFont val="Tahoma"/>
            <family val="2"/>
          </rPr>
          <t>More than 1 aliquot per sample</t>
        </r>
      </text>
    </comment>
    <comment ref="B245" authorId="0" shapeId="0" xr:uid="{E8B1782E-02AA-4AB5-98D0-E44700432A5C}">
      <text>
        <r>
          <rPr>
            <sz val="11"/>
            <rFont val="Tahoma"/>
            <family val="2"/>
          </rPr>
          <t>Document location and place in fridge/freezer</t>
        </r>
      </text>
    </comment>
    <comment ref="B251" authorId="0" shapeId="0" xr:uid="{D0ABA74E-6ABB-4518-9ECA-D9CBE65D51CA}">
      <text>
        <r>
          <rPr>
            <sz val="11"/>
            <color indexed="81"/>
            <rFont val="Tahoma"/>
            <family val="2"/>
          </rPr>
          <t>Default text: Prepare for Transport
Complete documentation, check sample integrity, liaise with couriers, parcel samples appropriately
Enter time in procedure (mins) column</t>
        </r>
      </text>
    </comment>
    <comment ref="B252" authorId="0" shapeId="0" xr:uid="{D713771D-9ED9-49E8-BAFA-736A5143E5F0}">
      <text>
        <r>
          <rPr>
            <sz val="11"/>
            <color indexed="81"/>
            <rFont val="Tahoma"/>
            <family val="2"/>
          </rPr>
          <t xml:space="preserve">Default text: Indirect lab work
Preparing documents prior to visit, NEQAS (quality control of equipment)
Enter time in procedure (mins) column
</t>
        </r>
      </text>
    </comment>
    <comment ref="B259" authorId="0" shapeId="0" xr:uid="{B903E4D9-857F-4395-BCB6-F9456D8DAAE2}">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60" authorId="0" shapeId="0" xr:uid="{741D429F-E435-41E8-B95B-57652F7B2F1E}">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61" authorId="0" shapeId="0" xr:uid="{AA4820B6-9EB4-4186-9BFD-DB25C2D07936}">
      <text>
        <r>
          <rPr>
            <sz val="11"/>
            <rFont val="Tahoma"/>
            <family val="2"/>
          </rPr>
          <t>This amount shows the extra cost per visit type for unsocial hours. It’s the difference between the out-of-hours rate and the standard rate, not the full out-of-hours cost.</t>
        </r>
      </text>
    </comment>
    <comment ref="B263" authorId="0" shapeId="0" xr:uid="{849BE975-3148-4A88-BC46-A66998BD854A}">
      <text>
        <r>
          <rPr>
            <sz val="11"/>
            <rFont val="Tahoma"/>
            <family val="2"/>
          </rPr>
          <t>This cost includes the  5% non-measurable activity</t>
        </r>
        <r>
          <rPr>
            <sz val="9"/>
            <rFont val="Tahoma"/>
            <family val="2"/>
          </rPr>
          <t xml:space="preserve">
</t>
        </r>
      </text>
    </comment>
    <comment ref="B269" authorId="0" shapeId="0" xr:uid="{12F51F2C-97D3-406D-AD59-C77126C1152E}">
      <text>
        <r>
          <rPr>
            <sz val="11"/>
            <rFont val="Tahoma"/>
            <family val="2"/>
          </rPr>
          <t>Verbal confirmation of ongoing consent/assent at first and subsequent visits as appropriate</t>
        </r>
      </text>
    </comment>
    <comment ref="B270" authorId="0" shapeId="0" xr:uid="{98C857A6-F43F-47D3-A2AC-D4D6CE78E7E2}">
      <text>
        <r>
          <rPr>
            <sz val="11"/>
            <color indexed="81"/>
            <rFont val="Tahoma"/>
            <family val="2"/>
          </rPr>
          <t>Default text: Ultrasound
ECHO, IMT, other ultrasound
Enter time in procedure (mins) column</t>
        </r>
      </text>
    </comment>
    <comment ref="B272" authorId="0" shapeId="0" xr:uid="{707A30E3-E476-4E31-896C-6B5D6FB323E7}">
      <text>
        <r>
          <rPr>
            <sz val="11"/>
            <color theme="1"/>
            <rFont val="Tahoma"/>
            <family val="2"/>
          </rPr>
          <t>Default text: Escorting to and from imaging
Please use nursing or MDT instead of imaging as appropriate</t>
        </r>
        <r>
          <rPr>
            <sz val="11"/>
            <color theme="1"/>
            <rFont val="Aptos Narrow"/>
            <family val="2"/>
            <scheme val="minor"/>
          </rPr>
          <t xml:space="preserve">
</t>
        </r>
      </text>
    </comment>
    <comment ref="B281" authorId="0" shapeId="0" xr:uid="{4A972F9E-DCFA-43E5-AF1A-BE978221DC52}">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82" authorId="0" shapeId="0" xr:uid="{D7FE1CBB-D99F-4E9A-A021-B18BAE2C35AA}">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83" authorId="0" shapeId="0" xr:uid="{28019462-DF20-4827-A6B8-8E29C83242B2}">
      <text>
        <r>
          <rPr>
            <sz val="11"/>
            <rFont val="Tahoma"/>
            <family val="2"/>
          </rPr>
          <t>This amount shows the extra cost per visit type for unsocial hours. It’s the difference between the out-of-hours rate and the standard rate, not the full out-of-hours cost.</t>
        </r>
      </text>
    </comment>
    <comment ref="B285" authorId="0" shapeId="0" xr:uid="{703885F4-9FDC-4B7D-8C77-E74F9CA080BB}">
      <text>
        <r>
          <rPr>
            <sz val="11"/>
            <rFont val="Tahoma"/>
            <family val="2"/>
          </rPr>
          <t>This cost includes the  5% non-measurable activity</t>
        </r>
      </text>
    </comment>
    <comment ref="B300" authorId="0" shapeId="0" xr:uid="{8A282F41-937F-443D-8802-FFEAF0347271}">
      <text>
        <r>
          <rPr>
            <sz val="11"/>
            <color theme="1"/>
            <rFont val="Tahoma"/>
            <family val="2"/>
          </rPr>
          <t>Intensity rating is calculated using study hours per visit.
Intensity rating is not affected by participant numbers.</t>
        </r>
      </text>
    </comment>
    <comment ref="B302" authorId="0" shapeId="0" xr:uid="{58654E2D-26A0-4456-AE26-B89F7B606031}">
      <text>
        <r>
          <rPr>
            <sz val="11"/>
            <color theme="1"/>
            <rFont val="Tahoma"/>
            <family val="2"/>
          </rPr>
          <t xml:space="preserve">Total WTE across all disciplines and study visit types.
This includes set-up and educational activity.
</t>
        </r>
      </text>
    </comment>
    <comment ref="B305" authorId="0" shapeId="0" xr:uid="{2920BF2C-139B-4359-A50D-91122E255D57}">
      <text>
        <r>
          <rPr>
            <sz val="11"/>
            <rFont val="Tahoma"/>
            <family val="2"/>
          </rPr>
          <t>Note: This unsocial hours charge is already included within the ‘Total study cost for all visits’.
To avoid double-counting, it has not included again in the Total Page Cost shown below.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EAA0A44B-AC50-4F65-AB5D-FE552F247207}">
      <text>
        <r>
          <rPr>
            <sz val="11"/>
            <color indexed="81"/>
            <rFont val="Tahoma"/>
            <family val="2"/>
          </rPr>
          <t>Add or edit the study title that you are assessing in cell D5, and it will appear across all pages/tabs.</t>
        </r>
      </text>
    </comment>
    <comment ref="B6" authorId="0" shapeId="0" xr:uid="{C7FCCC47-BCB7-4258-9D5B-373173931821}">
      <text>
        <r>
          <rPr>
            <sz val="11"/>
            <color indexed="81"/>
            <rFont val="Tahoma"/>
            <family val="2"/>
          </rPr>
          <t>The page title is used to classify different elements of the study that need a separate page, such as "arm 1" or "follow-up".</t>
        </r>
      </text>
    </comment>
    <comment ref="B14" authorId="0" shapeId="0" xr:uid="{ED0B291A-A927-4BBB-A959-25928D36BD76}">
      <text>
        <r>
          <rPr>
            <sz val="11"/>
            <color indexed="81"/>
            <rFont val="Tahoma"/>
            <family val="2"/>
          </rPr>
          <t>This is calculated for you when you input numbers under each visit type column.</t>
        </r>
        <r>
          <rPr>
            <sz val="9"/>
            <color indexed="81"/>
            <rFont val="Tahoma"/>
            <family val="2"/>
          </rPr>
          <t xml:space="preserve">
</t>
        </r>
      </text>
    </comment>
    <comment ref="G14" authorId="0" shapeId="0" xr:uid="{05A944B3-132E-4271-BDA2-602C831E2779}">
      <text>
        <r>
          <rPr>
            <sz val="11"/>
            <color indexed="81"/>
            <rFont val="Tahoma"/>
            <family val="2"/>
          </rPr>
          <t>e.g. Feasibility, Set-up, Amendment, Pre-Grant, Review for accuracy /recosting etc.</t>
        </r>
        <r>
          <rPr>
            <sz val="9"/>
            <color indexed="81"/>
            <rFont val="Tahoma"/>
            <family val="2"/>
          </rPr>
          <t xml:space="preserve">
</t>
        </r>
      </text>
    </comment>
    <comment ref="B16" authorId="0" shapeId="0" xr:uid="{DA8FDE66-CBBC-4E64-AEA1-E6C9CF27F77B}">
      <text>
        <r>
          <rPr>
            <sz val="11"/>
            <color indexed="81"/>
            <rFont val="Tahoma"/>
            <family val="2"/>
          </rPr>
          <t>Recruitment activity is distinct from study visits e.g. 3hrs of screening per week may be necessary irrespective of the number of participants recruited. 
Please do not include set-up or nursing admin activities here that are included on the administration page.</t>
        </r>
        <r>
          <rPr>
            <b/>
            <sz val="9"/>
            <color indexed="81"/>
            <rFont val="Tahoma"/>
            <family val="2"/>
          </rPr>
          <t xml:space="preserve">
</t>
        </r>
        <r>
          <rPr>
            <sz val="9"/>
            <color indexed="81"/>
            <rFont val="Tahoma"/>
            <family val="2"/>
          </rPr>
          <t xml:space="preserve">
</t>
        </r>
      </text>
    </comment>
    <comment ref="D16" authorId="0" shapeId="0" xr:uid="{BB615761-9A40-48AE-994E-606D519E4E91}">
      <text>
        <r>
          <rPr>
            <sz val="11"/>
            <color indexed="81"/>
            <rFont val="Tahoma"/>
            <family val="2"/>
          </rPr>
          <t xml:space="preserve">Two nurse cells are available to allow different activities to be calculated and accurately reflected. </t>
        </r>
      </text>
    </comment>
    <comment ref="B17" authorId="0" shapeId="0" xr:uid="{0D009C32-FA28-4CEF-9BD4-404F09AF9C74}">
      <text>
        <r>
          <rPr>
            <b/>
            <sz val="11"/>
            <color indexed="81"/>
            <rFont val="Tahoma"/>
            <family val="2"/>
          </rPr>
          <t>Number of hrs per week &amp;
Number of weeks per full year:</t>
        </r>
        <r>
          <rPr>
            <sz val="11"/>
            <color indexed="81"/>
            <rFont val="Tahoma"/>
            <family val="2"/>
          </rPr>
          <t xml:space="preserve">
Please enter the number of hours per week and weeks within a full year where recruitment activity would be carried out, accounting for annual leave etc. </t>
        </r>
      </text>
    </comment>
    <comment ref="B19" authorId="0" shapeId="0" xr:uid="{BC086D3A-5D8A-4F56-996F-CC546D5C0AE2}">
      <text>
        <r>
          <rPr>
            <b/>
            <sz val="11"/>
            <color indexed="81"/>
            <rFont val="Tahoma"/>
            <family val="2"/>
          </rPr>
          <t>Number of years &amp;
Number of months</t>
        </r>
        <r>
          <rPr>
            <sz val="11"/>
            <color indexed="81"/>
            <rFont val="Tahoma"/>
            <family val="2"/>
          </rPr>
          <t xml:space="preserve">
This is recruitment duration for this study.</t>
        </r>
      </text>
    </comment>
    <comment ref="B26" authorId="0" shapeId="0" xr:uid="{75A6C76B-D007-46D5-8C48-FC15E7481B2C}">
      <text>
        <r>
          <rPr>
            <sz val="11"/>
            <color indexed="81"/>
            <rFont val="Tahoma"/>
            <family val="2"/>
          </rPr>
          <t xml:space="preserve">Includes initiation meetings, assessment of protocol, development of study documentation, feasibility, meetings
NB. It is suggested 900 - 2250min for nursing, which equates to 2 - 5 days
</t>
        </r>
        <r>
          <rPr>
            <b/>
            <sz val="11"/>
            <color indexed="81"/>
            <rFont val="Tahoma"/>
            <family val="2"/>
          </rPr>
          <t>Please do not include</t>
        </r>
        <r>
          <rPr>
            <sz val="11"/>
            <color indexed="81"/>
            <rFont val="Tahoma"/>
            <family val="2"/>
          </rPr>
          <t xml:space="preserve"> set-up or nursing admin activities here that are included on the administration page</t>
        </r>
      </text>
    </comment>
    <comment ref="B27" authorId="0" shapeId="0" xr:uid="{8746FEA5-9915-4CB2-857F-CC395E241EE4}">
      <text>
        <r>
          <rPr>
            <sz val="11"/>
            <color indexed="81"/>
            <rFont val="Tahoma"/>
            <family val="2"/>
          </rPr>
          <t>Includes formal and informal protocol specific training of local study personnel (eg not mandatory training)</t>
        </r>
      </text>
    </comment>
    <comment ref="B28" authorId="0" shapeId="0" xr:uid="{A3FD2F4C-66BB-4960-BEC8-CF9C99C77A7C}">
      <text>
        <r>
          <rPr>
            <sz val="11"/>
            <color indexed="81"/>
            <rFont val="Tahoma"/>
            <family val="2"/>
          </rPr>
          <t>Exceptional study activity not related to participant study visits e.g. outreach, monitoring, supervision, training for other centres, inter-rater reliability activity.
Ensure the activity is only accounted for once and for the correct staff group.</t>
        </r>
      </text>
    </comment>
    <comment ref="B32" authorId="0" shapeId="0" xr:uid="{C1641CB2-D99E-4B5F-9052-C283E6C8E7F1}">
      <text>
        <r>
          <rPr>
            <sz val="11"/>
            <color indexed="81"/>
            <rFont val="Tahoma"/>
            <family val="2"/>
          </rPr>
          <t>Out of hours cost should include standard p/h costs and the out of hours enhancement.</t>
        </r>
        <r>
          <rPr>
            <sz val="9"/>
            <color indexed="81"/>
            <rFont val="Tahoma"/>
            <family val="2"/>
          </rPr>
          <t xml:space="preserve">
</t>
        </r>
      </text>
    </comment>
    <comment ref="B39" authorId="0" shapeId="0" xr:uid="{F61E787A-370C-48EC-863A-65BF9B511D1B}">
      <text>
        <r>
          <rPr>
            <sz val="11"/>
            <color indexed="81"/>
            <rFont val="Tahoma"/>
            <family val="2"/>
          </rPr>
          <t>If the cell displays 'N/A' but should be calculating, check that there is data entered in row 31 and that the recruitment box is completed.</t>
        </r>
        <r>
          <rPr>
            <sz val="9"/>
            <color indexed="81"/>
            <rFont val="Tahoma"/>
            <family val="2"/>
          </rPr>
          <t xml:space="preserve">
</t>
        </r>
      </text>
    </comment>
    <comment ref="B42" authorId="0" shapeId="0" xr:uid="{B37E125E-711C-4AE4-A835-0B10FED7AF25}">
      <text>
        <r>
          <rPr>
            <sz val="11"/>
            <color indexed="81"/>
            <rFont val="Tahoma"/>
            <family val="2"/>
          </rPr>
          <t>Enter the number of subjects expected to have this visit type. If visit 1 is for example screening then remember there may be more subjects for this visit type than for other visits.</t>
        </r>
      </text>
    </comment>
    <comment ref="B43" authorId="0" shapeId="0" xr:uid="{A69CBB20-471E-44D1-98CE-D91D909FDE86}">
      <text>
        <r>
          <rPr>
            <sz val="11"/>
            <color indexed="81"/>
            <rFont val="Tahoma"/>
            <family val="2"/>
          </rPr>
          <t xml:space="preserve">Enter the number of visits for each type so if a visit type has more than 1 similar visit e.g. similar follow-up visits the total number of visits can be e.g. 2 or 3 etc. If the visit is significantly different from other visits e.g. screening, this may need a visit type of its own. </t>
        </r>
      </text>
    </comment>
    <comment ref="B44" authorId="0" shapeId="0" xr:uid="{8C3887E2-D0F9-4774-B3EE-7A52AF863242}">
      <text>
        <r>
          <rPr>
            <sz val="11"/>
            <color indexed="81"/>
            <rFont val="Tahoma"/>
            <family val="2"/>
          </rPr>
          <t>This cell identifies the overall type of visit, there are four options available. 
This is especially useful for sites uploading to CRFManager, as it is used to participant bookings in CRFM Scheduler or equivalent system. You will also need to add a Visit Type Name, see the note below in cell B45.</t>
        </r>
        <r>
          <rPr>
            <sz val="9"/>
            <color indexed="81"/>
            <rFont val="Tahoma"/>
            <family val="2"/>
          </rPr>
          <t xml:space="preserve">
</t>
        </r>
      </text>
    </comment>
    <comment ref="B45" authorId="0" shapeId="0" xr:uid="{8B9713F6-ED28-42DF-AB31-80EDECE4ACEF}">
      <text>
        <r>
          <rPr>
            <sz val="11"/>
            <color indexed="81"/>
            <rFont val="Tahoma"/>
            <family val="2"/>
          </rPr>
          <t>The visit type name is for sites uploading to CRFManager. The names given here will display as your visit type descriptors in Scheduler. 
Where possible use the same nomenclature as used in the protocol. E.g. Study visit- recruitment, baseline, treatment1, treatment 2, short FU etc.
Put a coma (,) between each visit name to assist the upload. This will ensure visits are uploaded and named chronologically according to the participant journey through the study.)</t>
        </r>
      </text>
    </comment>
    <comment ref="B47" authorId="0" shapeId="0" xr:uid="{73261765-93C5-45F7-9491-E6D736D6BD00}">
      <text>
        <r>
          <rPr>
            <sz val="11"/>
            <color indexed="81"/>
            <rFont val="Tahoma"/>
            <family val="2"/>
          </rPr>
          <t xml:space="preserve">This step is only required if you are using the CRFManager upload. If applicable, number the visits within each visit type chronologically.
For example:
    Visit type 1 may include patient visits 1, 3, and 5.
    Visit type 2 may include visits 2 and 4.
This numbering ensures that visit types in CRFM run chronologically, simplifying patient booking. It also links to the visit names you entered in row 45.
</t>
        </r>
        <r>
          <rPr>
            <b/>
            <sz val="11"/>
            <color indexed="81"/>
            <rFont val="Tahoma"/>
            <family val="2"/>
          </rPr>
          <t>Important:</t>
        </r>
        <r>
          <rPr>
            <sz val="11"/>
            <color indexed="81"/>
            <rFont val="Tahoma"/>
            <family val="2"/>
          </rPr>
          <t xml:space="preserve"> Record only the numbers, separated by commas (e.g., 1,3,5). Do not include spaces.</t>
        </r>
      </text>
    </comment>
    <comment ref="B49" authorId="0" shapeId="0" xr:uid="{339AE87B-0DE9-4B8C-ACA8-6511A79F8C1D}">
      <text>
        <r>
          <rPr>
            <sz val="11"/>
            <color indexed="81"/>
            <rFont val="Tahoma"/>
            <family val="2"/>
          </rPr>
          <t>Used where the SIT will be uploaded to CRFManager and  recruitment visit needs to be flagged. This can then be used to identify recruitment numbers from CRFM reports.</t>
        </r>
      </text>
    </comment>
    <comment ref="F49" authorId="0" shapeId="0" xr:uid="{B6DA414F-63F7-4376-BDEC-E7B613C10696}">
      <text>
        <r>
          <rPr>
            <sz val="11"/>
            <color indexed="81"/>
            <rFont val="Tahoma"/>
            <family val="2"/>
          </rPr>
          <t>Please select adult or paediatric and the nursing procedure times will change accordingly.
If this box is blank, the procedures will default to adult timings.</t>
        </r>
      </text>
    </comment>
    <comment ref="B54" authorId="0" shapeId="0" xr:uid="{4C37AE10-8EB6-4AF2-AB08-9BF6006E9DD7}">
      <text>
        <r>
          <rPr>
            <sz val="11"/>
            <rFont val="Tahoma"/>
            <family val="2"/>
          </rPr>
          <t>Patient admission – front sheet, assessment, communication sheet, patient registration, CRFManager, PAS, HISS, check medical notes or EPR</t>
        </r>
      </text>
    </comment>
    <comment ref="B55" authorId="0" shapeId="0" xr:uid="{1FC19CF8-A9F3-4CF1-BFA7-C9537E7ECB0C}">
      <text>
        <r>
          <rPr>
            <sz val="11"/>
            <rFont val="Tahoma"/>
            <family val="2"/>
          </rPr>
          <t>IT &amp; manual registration, check medical notes. Use for simple admissions</t>
        </r>
      </text>
    </comment>
    <comment ref="B56" authorId="0" shapeId="0" xr:uid="{BD132A29-09CA-4CA8-9751-DD583CB984C8}">
      <text>
        <r>
          <rPr>
            <sz val="11"/>
            <rFont val="Tahoma"/>
            <family val="2"/>
          </rPr>
          <t>Nurse has delegated duty to take consent for straight forward projects. If more time is required for complex projects or Adults lacking capacity- alter the number per visit or add in a study specific procedure with the timing needed.</t>
        </r>
      </text>
    </comment>
    <comment ref="B57" authorId="0" shapeId="0" xr:uid="{1C6DBDF4-89F5-45D5-B1AE-519C6D2CA2C5}">
      <text>
        <r>
          <rPr>
            <sz val="11"/>
            <rFont val="Tahoma"/>
            <family val="2"/>
          </rPr>
          <t>Verbal confirmation of ongoing consent/assent at subsequent visits as appropriate</t>
        </r>
      </text>
    </comment>
    <comment ref="B58" authorId="0" shapeId="0" xr:uid="{1FE150A6-9EEC-402F-87D9-19257C44ED60}">
      <text>
        <r>
          <rPr>
            <sz val="11"/>
            <rFont val="Tahoma"/>
            <family val="2"/>
          </rPr>
          <t xml:space="preserve">Room, docs, blood forms, ordering, equip, consumables, etc. 
Can be used to include room set up and clear up after the participant visit e.g. in complex experimental medicine studies
</t>
        </r>
        <r>
          <rPr>
            <b/>
            <sz val="11"/>
            <rFont val="Tahoma"/>
            <family val="2"/>
          </rPr>
          <t>Enter time in procedure (mins) column</t>
        </r>
        <r>
          <rPr>
            <sz val="11"/>
            <rFont val="Tahoma"/>
            <family val="2"/>
          </rPr>
          <t xml:space="preserve">
</t>
        </r>
      </text>
    </comment>
    <comment ref="B59" authorId="0" shapeId="0" xr:uid="{9B872310-7F24-487C-A522-4EA9629411B5}">
      <text>
        <r>
          <rPr>
            <sz val="11"/>
            <rFont val="Tahoma"/>
            <family val="2"/>
          </rPr>
          <t xml:space="preserve">BP/P/Temp
Weight/height – BMI
Waist/hip ratio
Pedal pulses/colour, warmth, sensation/wound
</t>
        </r>
        <r>
          <rPr>
            <b/>
            <sz val="11"/>
            <rFont val="Tahoma"/>
            <family val="2"/>
          </rPr>
          <t>05 mins for each - Add prep time as required</t>
        </r>
      </text>
    </comment>
    <comment ref="B60" authorId="0" shapeId="0" xr:uid="{454C47E4-2218-43BE-A5DF-508E712E0633}">
      <text>
        <r>
          <rPr>
            <sz val="11"/>
            <rFont val="Tahoma"/>
            <family val="2"/>
          </rPr>
          <t>ECG
24h ECG tape
Neuro obs. including BP/HR
24h Ambulatory BP Measurement</t>
        </r>
      </text>
    </comment>
    <comment ref="B61" authorId="0" shapeId="0" xr:uid="{D9ADF770-F110-4840-B332-B61F08D2E05D}">
      <text>
        <r>
          <rPr>
            <sz val="11"/>
            <rFont val="Tahoma"/>
            <family val="2"/>
          </rPr>
          <t xml:space="preserve">Default text: Follow-up assessment
E.g., Adverse events, concomitant meds (time taken will depend on medical history of participant group)
</t>
        </r>
        <r>
          <rPr>
            <b/>
            <sz val="11"/>
            <rFont val="Tahoma"/>
            <family val="2"/>
          </rPr>
          <t xml:space="preserve">
Enter time in procedure (mins) column</t>
        </r>
      </text>
    </comment>
    <comment ref="B62" authorId="0" shapeId="0" xr:uid="{405276A7-C97E-4F23-B9B6-D3AE33657FD7}">
      <text>
        <r>
          <rPr>
            <sz val="11"/>
            <rFont val="Tahoma"/>
            <family val="2"/>
          </rPr>
          <t>E.g. Application of topical anaesthetic cream</t>
        </r>
        <r>
          <rPr>
            <sz val="9"/>
            <rFont val="Tahoma"/>
            <family val="2"/>
          </rPr>
          <t xml:space="preserve">
</t>
        </r>
      </text>
    </comment>
    <comment ref="B63" authorId="0" shapeId="0" xr:uid="{9477D912-3848-4F29-A6E9-C2FB7CC5ACCB}">
      <text>
        <r>
          <rPr>
            <sz val="11"/>
            <rFont val="Tahoma"/>
            <family val="2"/>
          </rPr>
          <t>Cannulation, Portacath access</t>
        </r>
      </text>
    </comment>
    <comment ref="B64" authorId="0" shapeId="0" xr:uid="{22EDBAD6-5A41-4D86-982B-E0038B4E7DC8}">
      <text>
        <r>
          <rPr>
            <sz val="11"/>
            <rFont val="Tahoma"/>
            <family val="2"/>
          </rPr>
          <t>Consumables, preparation, clear up etc</t>
        </r>
      </text>
    </comment>
    <comment ref="B65" authorId="0" shapeId="0" xr:uid="{9520A369-FE12-4EF9-AB51-C131FC174C61}">
      <text>
        <r>
          <rPr>
            <sz val="11"/>
            <rFont val="Tahoma"/>
            <family val="2"/>
          </rPr>
          <t>Labelling per time point (not per tube)</t>
        </r>
      </text>
    </comment>
    <comment ref="B66" authorId="0" shapeId="0" xr:uid="{8C740478-1017-4F8A-9239-F17FE46ECB55}">
      <text>
        <r>
          <rPr>
            <sz val="11"/>
            <rFont val="Tahoma"/>
            <family val="2"/>
          </rPr>
          <t>Per time point (does not include tube prep time)</t>
        </r>
      </text>
    </comment>
    <comment ref="B68" authorId="0" shapeId="0" xr:uid="{106C839F-273C-4B9A-B7A0-7835AA49555D}">
      <text>
        <r>
          <rPr>
            <sz val="11"/>
            <rFont val="Tahoma"/>
            <family val="2"/>
          </rPr>
          <t xml:space="preserve">Oral, PR, PV
</t>
        </r>
        <r>
          <rPr>
            <b/>
            <sz val="11"/>
            <rFont val="Tahoma"/>
            <family val="2"/>
          </rPr>
          <t>Includes 2 nurses time to check</t>
        </r>
      </text>
    </comment>
    <comment ref="B69" authorId="0" shapeId="0" xr:uid="{C5CD3C12-1708-4A53-818D-6D1E235EA587}">
      <text>
        <r>
          <rPr>
            <sz val="11"/>
            <rFont val="Tahoma"/>
            <family val="2"/>
          </rPr>
          <t xml:space="preserve">IV, SC, IM, ID. Includes making up bolus &amp; infusing.
</t>
        </r>
        <r>
          <rPr>
            <b/>
            <sz val="11"/>
            <rFont val="Tahoma"/>
            <family val="2"/>
          </rPr>
          <t>Time is per nurse</t>
        </r>
      </text>
    </comment>
    <comment ref="B70" authorId="0" shapeId="0" xr:uid="{69A9BF84-338B-4422-A24E-B230F35C0FB2}">
      <text>
        <r>
          <rPr>
            <sz val="11"/>
            <rFont val="Tahoma"/>
            <family val="2"/>
          </rPr>
          <t xml:space="preserve">Includes collecting, drawing up and setting up of infusion.
</t>
        </r>
        <r>
          <rPr>
            <b/>
            <sz val="11"/>
            <rFont val="Tahoma"/>
            <family val="2"/>
          </rPr>
          <t>Time is per nurse</t>
        </r>
      </text>
    </comment>
    <comment ref="B71" authorId="0" shapeId="0" xr:uid="{E70B8CF7-460E-490A-992C-AEBBAADF5B04}">
      <text>
        <r>
          <rPr>
            <sz val="11"/>
            <rFont val="Tahoma"/>
            <family val="2"/>
          </rPr>
          <t>Collection from chemo pharmacy
Single agent/bolus
Attaching ambulatory infusion
Time is per nurse</t>
        </r>
      </text>
    </comment>
    <comment ref="B72" authorId="0" shapeId="0" xr:uid="{3736D6AA-D051-4A9B-953D-88FF19446E2B}">
      <text>
        <r>
          <rPr>
            <sz val="11"/>
            <rFont val="Tahoma"/>
            <family val="2"/>
          </rPr>
          <t xml:space="preserve">Collection from chemo pharmacy
Slow bolus of over 30 mins
Infusion of more than 30 mins
</t>
        </r>
        <r>
          <rPr>
            <b/>
            <sz val="11"/>
            <rFont val="Tahoma"/>
            <family val="2"/>
          </rPr>
          <t>Time is per nurse</t>
        </r>
        <r>
          <rPr>
            <sz val="11"/>
            <rFont val="Tahoma"/>
            <family val="2"/>
          </rPr>
          <t xml:space="preserve">
</t>
        </r>
      </text>
    </comment>
    <comment ref="B73" authorId="0" shapeId="0" xr:uid="{404915CF-D98F-4D4D-9CE3-93D9BF76B033}">
      <text>
        <r>
          <rPr>
            <sz val="11"/>
            <rFont val="Tahoma"/>
            <family val="2"/>
          </rPr>
          <t>Weight related or body surface area dependent doses etc. Requires two nurses to calculate dose and check thereafter.
Time includes 2 nurses</t>
        </r>
      </text>
    </comment>
    <comment ref="B74" authorId="0" shapeId="0" xr:uid="{EB397813-F34B-497E-BAA1-F4B38CB18018}">
      <text>
        <r>
          <rPr>
            <sz val="11"/>
            <rFont val="Tahoma"/>
            <family val="2"/>
          </rPr>
          <t>e.g. Documentation, CRF completion, questionnaire administration, diagnostic / test results. If several activities are needed, you can increase the number of times you do this activity per visit.</t>
        </r>
      </text>
    </comment>
    <comment ref="B76" authorId="0" shapeId="0" xr:uid="{BEC0674B-C6EC-466F-B3CC-4C017B377B04}">
      <text>
        <r>
          <rPr>
            <sz val="11"/>
            <rFont val="Tahoma"/>
            <family val="2"/>
          </rPr>
          <t>Filling out patient diary, discharge advice, procedural advice/information, dispensing drugs</t>
        </r>
      </text>
    </comment>
    <comment ref="B77" authorId="0" shapeId="0" xr:uid="{301E6685-6766-4F20-843F-EF5F953B68EE}">
      <text>
        <r>
          <rPr>
            <sz val="11"/>
            <rFont val="Tahoma"/>
            <family val="2"/>
          </rPr>
          <t>E.g. self - injection technique</t>
        </r>
      </text>
    </comment>
    <comment ref="B78" authorId="0" shapeId="0" xr:uid="{FC8CBC77-2E1D-41B9-B01E-F2865E5E7018}">
      <text>
        <r>
          <rPr>
            <sz val="11"/>
            <rFont val="Tahoma"/>
            <family val="2"/>
          </rPr>
          <t>Sputum, bodily fluids etc. Initiate 24h urine collection or stool collection.</t>
        </r>
      </text>
    </comment>
    <comment ref="B79" authorId="0" shapeId="0" xr:uid="{EBC3EEA4-0FC9-408E-ABB6-790EBBAEE5C1}">
      <text>
        <r>
          <rPr>
            <sz val="11"/>
            <rFont val="Tahoma"/>
            <family val="2"/>
          </rPr>
          <t>Blood glucose samples
Alcohol breath test
Drugs of abuse screen
Urinalysis
Pregnancy test
May include 1 extra for any quality assurance testing</t>
        </r>
      </text>
    </comment>
    <comment ref="B80" authorId="0" shapeId="0" xr:uid="{FD9E10EF-7CCE-4651-BC86-7B76733E9B49}">
      <text>
        <r>
          <rPr>
            <sz val="11"/>
            <rFont val="Tahoma"/>
            <family val="2"/>
          </rPr>
          <t>Time needed to obtain multiple samples or complex samples such as a biopsy or induced sputum</t>
        </r>
      </text>
    </comment>
    <comment ref="B81" authorId="0" shapeId="0" xr:uid="{6DF567EC-D67F-4CB2-95D2-CE7F97A7F782}">
      <text>
        <r>
          <rPr>
            <sz val="11"/>
            <rFont val="Tahoma"/>
            <family val="2"/>
          </rPr>
          <t xml:space="preserve">Default text: Specimen processing / distribution
E.g. Packing samples, courier collection
Multiple specs to hospital labs
Urgent specimens hand delivered to labs
Please also refer to lab section below.
</t>
        </r>
        <r>
          <rPr>
            <b/>
            <sz val="11"/>
            <rFont val="Tahoma"/>
            <family val="2"/>
          </rPr>
          <t xml:space="preserve">Enter time in procedure (mins) column
</t>
        </r>
      </text>
    </comment>
    <comment ref="B82" authorId="0" shapeId="0" xr:uid="{8BEF2DBD-5B93-4840-8CC4-CD2B5D0E2E7C}">
      <text>
        <r>
          <rPr>
            <sz val="12"/>
            <rFont val="Tahoma"/>
            <family val="2"/>
          </rPr>
          <t>Dependant on patient needs - e.g. paediatric, learning difficulty, needle phobia or severe dementia</t>
        </r>
        <r>
          <rPr>
            <sz val="9"/>
            <rFont val="Tahoma"/>
            <family val="2"/>
          </rPr>
          <t xml:space="preserve"> </t>
        </r>
      </text>
    </comment>
    <comment ref="B83" authorId="0" shapeId="0" xr:uid="{FCFC3E02-A10C-416F-B1F1-892E3DFF2CDE}">
      <text>
        <r>
          <rPr>
            <sz val="11"/>
            <rFont val="Tahoma"/>
            <family val="2"/>
          </rPr>
          <t>Psychological preparation, support and advice</t>
        </r>
      </text>
    </comment>
    <comment ref="B93" authorId="0" shapeId="0" xr:uid="{5A09B1E7-97EB-4375-AF32-37F319106FF3}">
      <text>
        <r>
          <rPr>
            <sz val="11"/>
            <color theme="1"/>
            <rFont val="Tahoma"/>
            <family val="2"/>
          </rPr>
          <t>Follow up phone calls, GP letters, Communicating or demonstrating PI oversight e.g. obtaining signatures. 
Also to include some non-measurable activity e.g. logistics, transport, pharmacy delays, monitoring visits. 
Ensure the time is not accounted for elsewhere.
Enter time in procedure (mins) column</t>
        </r>
        <r>
          <rPr>
            <sz val="11"/>
            <color theme="1"/>
            <rFont val="Aptos Narrow"/>
            <family val="2"/>
            <scheme val="minor"/>
          </rPr>
          <t xml:space="preserve">
</t>
        </r>
      </text>
    </comment>
    <comment ref="B94" authorId="0" shapeId="0" xr:uid="{42DC7BD4-8FC1-41C6-A204-963ACD8F3856}">
      <text>
        <r>
          <rPr>
            <sz val="11"/>
            <rFont val="Tahoma"/>
            <family val="2"/>
          </rPr>
          <t xml:space="preserve">Includes participant observation between time points and/or non protocol driven care needs
</t>
        </r>
        <r>
          <rPr>
            <b/>
            <sz val="11"/>
            <rFont val="Tahoma"/>
            <family val="2"/>
          </rPr>
          <t>Enter time in procedure (mins) column</t>
        </r>
      </text>
    </comment>
    <comment ref="B97" authorId="0" shapeId="0" xr:uid="{99485AEA-A1E2-451B-835F-1B5E5D121809}">
      <text>
        <r>
          <rPr>
            <sz val="11"/>
            <rFont val="Tahoma"/>
            <family val="2"/>
          </rPr>
          <t>Default text: 
Outside regular hours time (-procedures time)
Two Nurses having to be on the unit, specifically for this study.
Each CRF to define what this may be 
e.g. after 18:00 it would be 1440 minutes for two nurses overnight for 12 hours
Enter time in procedure (mins)</t>
        </r>
      </text>
    </comment>
    <comment ref="B103" authorId="0" shapeId="0" xr:uid="{249C68C9-95E6-4A0F-8DBB-0E695A3D208E}">
      <text>
        <r>
          <rPr>
            <sz val="11"/>
            <color indexed="81"/>
            <rFont val="Tahoma"/>
            <family val="2"/>
          </rPr>
          <t xml:space="preserve">The </t>
        </r>
        <r>
          <rPr>
            <b/>
            <sz val="11"/>
            <color indexed="81"/>
            <rFont val="Tahoma"/>
            <family val="2"/>
          </rPr>
          <t>estimated time per subject visit</t>
        </r>
        <r>
          <rPr>
            <sz val="11"/>
            <color indexed="81"/>
            <rFont val="Tahoma"/>
            <family val="2"/>
          </rPr>
          <t xml:space="preserve">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04" authorId="0" shapeId="0" xr:uid="{A9707D6F-6978-42D5-9BF1-642F93B3DFE9}">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05" authorId="0" shapeId="0" xr:uid="{F7D12F64-C332-4506-A859-A17EBB2D671D}">
      <text>
        <r>
          <rPr>
            <sz val="11"/>
            <rFont val="Tahoma"/>
            <family val="2"/>
          </rPr>
          <t>This amount shows the extra unsocial hours cost per visit type, for all subjects. 
It’s the difference between the out-of-hours rate and the standard rate, not the full out-of-hours cost.</t>
        </r>
      </text>
    </comment>
    <comment ref="B107" authorId="0" shapeId="0" xr:uid="{E8D18344-3268-40FD-B93B-566A9FB570A0}">
      <text>
        <r>
          <rPr>
            <sz val="11"/>
            <rFont val="Tahoma"/>
            <family val="2"/>
          </rPr>
          <t>This cost includes the  5% non-measurable activity</t>
        </r>
        <r>
          <rPr>
            <sz val="9"/>
            <rFont val="Tahoma"/>
            <family val="2"/>
            <charset val="1"/>
          </rPr>
          <t xml:space="preserve">
</t>
        </r>
      </text>
    </comment>
    <comment ref="B124" authorId="0" shapeId="0" xr:uid="{A8606316-2C54-45A7-98E4-CD0542F6B1C4}">
      <text>
        <r>
          <rPr>
            <sz val="11"/>
            <color indexed="81"/>
            <rFont val="Tahoma"/>
            <family val="2"/>
          </rPr>
          <t>Default text: GEM
Calibration pre and post procedure, and measurement</t>
        </r>
      </text>
    </comment>
    <comment ref="B125" authorId="0" shapeId="0" xr:uid="{20A0B372-5905-4240-8FFA-5B4F2C5274C7}">
      <text>
        <r>
          <rPr>
            <sz val="11"/>
            <color indexed="81"/>
            <rFont val="Tahoma"/>
            <family val="2"/>
          </rPr>
          <t>Default text: Bodpod / Paedpod
or body composition analyser</t>
        </r>
      </text>
    </comment>
    <comment ref="B126" authorId="0" shapeId="0" xr:uid="{3DFDB7AD-7561-4B9D-994F-710F39615885}">
      <text>
        <r>
          <rPr>
            <sz val="11"/>
            <color indexed="81"/>
            <rFont val="Tahoma"/>
            <family val="2"/>
          </rPr>
          <t>Default text: ActiHeart simple
Placement and removal</t>
        </r>
      </text>
    </comment>
    <comment ref="B127" authorId="0" shapeId="0" xr:uid="{D7BF804C-D5C2-44CF-8C43-DDA01DC53964}">
      <text>
        <r>
          <rPr>
            <sz val="11"/>
            <color indexed="81"/>
            <rFont val="Tahoma"/>
            <family val="2"/>
          </rPr>
          <t>Default text: ActiHeart complex
Placement, step test and removal</t>
        </r>
      </text>
    </comment>
    <comment ref="B128" authorId="0" shapeId="0" xr:uid="{BD21836B-64AB-4F4E-8ECF-DA23534D56C0}">
      <text>
        <r>
          <rPr>
            <sz val="11"/>
            <color indexed="81"/>
            <rFont val="Tahoma"/>
            <family val="2"/>
          </rPr>
          <t>Default text: Food preparartion simple
Fixed meal preparation and cooking</t>
        </r>
      </text>
    </comment>
    <comment ref="B129" authorId="0" shapeId="0" xr:uid="{602CD812-01D2-4622-B489-4C75836BD7C9}">
      <text>
        <r>
          <rPr>
            <sz val="11"/>
            <color indexed="81"/>
            <rFont val="Tahoma"/>
            <family val="2"/>
          </rPr>
          <t>Default text: Food preparation complex
E.g. Adlib meal preparation and cooking</t>
        </r>
      </text>
    </comment>
    <comment ref="B137" authorId="0" shapeId="0" xr:uid="{C5F928D5-1BD0-429C-B86E-05277D06387A}">
      <text>
        <r>
          <rPr>
            <sz val="11"/>
            <color indexed="81"/>
            <rFont val="Tahoma"/>
            <family val="2"/>
          </rPr>
          <t xml:space="preserve">The </t>
        </r>
        <r>
          <rPr>
            <b/>
            <sz val="11"/>
            <color indexed="81"/>
            <rFont val="Tahoma"/>
            <family val="2"/>
          </rPr>
          <t>estimated time per subject visit</t>
        </r>
        <r>
          <rPr>
            <sz val="11"/>
            <color indexed="81"/>
            <rFont val="Tahoma"/>
            <family val="2"/>
          </rPr>
          <t xml:space="preserve">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38" authorId="0" shapeId="0" xr:uid="{28A430AE-4426-45D7-B8EF-8C673F34A27B}">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39" authorId="0" shapeId="0" xr:uid="{24B9FF99-E6E9-444C-9082-DDDF703304DD}">
      <text>
        <r>
          <rPr>
            <sz val="11"/>
            <rFont val="Tahoma"/>
            <family val="2"/>
          </rPr>
          <t>This amount shows the extra cost per visit type for unsocial hours. It’s the difference between the out-of-hours rate and the standard rate, not the full out-of-hours cost.</t>
        </r>
      </text>
    </comment>
    <comment ref="B141" authorId="0" shapeId="0" xr:uid="{26E7586F-989C-4674-8851-B2886231B25C}">
      <text>
        <r>
          <rPr>
            <sz val="11"/>
            <rFont val="Tahoma"/>
            <family val="2"/>
          </rPr>
          <t>This cost includes the  5% non-measurable activity</t>
        </r>
        <r>
          <rPr>
            <sz val="9"/>
            <rFont val="Tahoma"/>
            <family val="2"/>
          </rPr>
          <t xml:space="preserve">
</t>
        </r>
      </text>
    </comment>
    <comment ref="B167" authorId="0" shapeId="0" xr:uid="{C634FFA8-D888-41EC-B8E1-B7BB6D5F4FFA}">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68" authorId="0" shapeId="0" xr:uid="{823B9AD6-8DD6-43E8-A5E5-A3E69F212906}">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69" authorId="0" shapeId="0" xr:uid="{9AC6F492-2FD2-4253-8D5C-85AF3242B706}">
      <text>
        <r>
          <rPr>
            <sz val="11"/>
            <rFont val="Tahoma"/>
            <family val="2"/>
          </rPr>
          <t>This amount shows the extra cost per visit type for unsocial hours. It’s the difference between the out-of-hours rate and the standard rate, not the full out-of-hours cost.</t>
        </r>
      </text>
    </comment>
    <comment ref="B171" authorId="0" shapeId="0" xr:uid="{F58EFDC7-6209-4CBC-9ED7-DC72CA1027F0}">
      <text>
        <r>
          <rPr>
            <sz val="11"/>
            <rFont val="Tahoma"/>
            <family val="2"/>
          </rPr>
          <t>This cost includes the  5% non-measurable activity</t>
        </r>
        <r>
          <rPr>
            <sz val="9"/>
            <rFont val="Tahoma"/>
            <family val="2"/>
          </rPr>
          <t xml:space="preserve">
</t>
        </r>
      </text>
    </comment>
    <comment ref="B196" authorId="0" shapeId="0" xr:uid="{C9B21888-9867-4657-AE55-60C99CAAE19A}">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197" authorId="0" shapeId="0" xr:uid="{3DA64088-D3CF-4DDA-8747-79936EDE9548}">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198" authorId="0" shapeId="0" xr:uid="{C9F02BE5-B349-4D8A-8972-16500D276CF4}">
      <text>
        <r>
          <rPr>
            <sz val="11"/>
            <rFont val="Tahoma"/>
            <family val="2"/>
          </rPr>
          <t>This amount shows the extra cost per visit type for unsocial hours. It’s the difference between the out-of-hours rate and the standard rate, not the full out-of-hours cost.</t>
        </r>
      </text>
    </comment>
    <comment ref="B200" authorId="0" shapeId="0" xr:uid="{28314B3A-7489-4323-9CEA-FC63D3452972}">
      <text>
        <r>
          <rPr>
            <sz val="11"/>
            <rFont val="Tahoma"/>
            <family val="2"/>
          </rPr>
          <t>This cost includes the  5% non-measurable activity</t>
        </r>
        <r>
          <rPr>
            <sz val="9"/>
            <rFont val="Tahoma"/>
            <family val="2"/>
          </rPr>
          <t xml:space="preserve">
</t>
        </r>
      </text>
    </comment>
    <comment ref="B225" authorId="0" shapeId="0" xr:uid="{9A7C1D3C-5FB4-49FC-B44D-9E44DD0A15FC}">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26" authorId="0" shapeId="0" xr:uid="{4DA639D2-C152-46D1-B386-4121C0BF2192}">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27" authorId="0" shapeId="0" xr:uid="{13C190DE-596B-4D17-8B85-F1FAB2BC1D72}">
      <text>
        <r>
          <rPr>
            <sz val="11"/>
            <rFont val="Tahoma"/>
            <family val="2"/>
          </rPr>
          <t>This amount shows the extra cost per visit type for unsocial hours. It’s the difference between the out-of-hours rate and the standard rate, not the full out-of-hours cost.</t>
        </r>
      </text>
    </comment>
    <comment ref="B229" authorId="0" shapeId="0" xr:uid="{3D4D4E84-B16D-4BE4-907D-D3F63FD30A0C}">
      <text>
        <r>
          <rPr>
            <sz val="11"/>
            <rFont val="Tahoma"/>
            <family val="2"/>
          </rPr>
          <t xml:space="preserve">This cost includes the  5% non-measurable activity
</t>
        </r>
      </text>
    </comment>
    <comment ref="B237" authorId="0" shapeId="0" xr:uid="{F30F3D89-88C4-4635-A8C6-DA3F5CCC63C5}">
      <text>
        <r>
          <rPr>
            <sz val="11"/>
            <rFont val="Tahoma"/>
            <family val="2"/>
          </rPr>
          <t>Forward samples via pneumatic tube or calling porter etc</t>
        </r>
      </text>
    </comment>
    <comment ref="B238" authorId="0" shapeId="0" xr:uid="{BDC1D54E-E660-405E-A821-FCF326DCC1B1}">
      <text>
        <r>
          <rPr>
            <sz val="11"/>
            <rFont val="Tahoma"/>
            <family val="2"/>
          </rPr>
          <t xml:space="preserve">The </t>
        </r>
        <r>
          <rPr>
            <b/>
            <sz val="11"/>
            <rFont val="Tahoma"/>
            <family val="2"/>
          </rPr>
          <t>30 minutes is for each shipment</t>
        </r>
        <r>
          <rPr>
            <sz val="11"/>
            <rFont val="Tahoma"/>
            <family val="2"/>
          </rPr>
          <t xml:space="preserve"> (which might be per patient visit or a batch shipment) depending on study</t>
        </r>
        <r>
          <rPr>
            <sz val="9"/>
            <rFont val="Tahoma"/>
            <family val="2"/>
          </rPr>
          <t xml:space="preserve">
</t>
        </r>
      </text>
    </comment>
    <comment ref="B239" authorId="0" shapeId="0" xr:uid="{047A2EF1-1782-466A-96C8-9C3D4E4DBDB6}">
      <text>
        <r>
          <rPr>
            <sz val="11"/>
            <rFont val="Tahoma"/>
            <family val="2"/>
          </rPr>
          <t>Putting tubes in centrifuge, setting appropriate programme, removing tubes and recording for audit</t>
        </r>
      </text>
    </comment>
    <comment ref="B240" authorId="0" shapeId="0" xr:uid="{4C55C68C-D299-499D-B252-173401B897CA}">
      <text>
        <r>
          <rPr>
            <sz val="11"/>
            <rFont val="Tahoma"/>
            <family val="2"/>
          </rPr>
          <t>Record aliquot details</t>
        </r>
      </text>
    </comment>
    <comment ref="B241" authorId="0" shapeId="0" xr:uid="{096967ED-6052-4BED-A5A4-4D31B565D7E0}">
      <text>
        <r>
          <rPr>
            <sz val="11"/>
            <rFont val="Tahoma"/>
            <family val="2"/>
          </rPr>
          <t>Taking 1 aliquot from 1 sample</t>
        </r>
      </text>
    </comment>
    <comment ref="B242" authorId="0" shapeId="0" xr:uid="{05A1A388-604A-4A29-BC24-B5722E174B15}">
      <text>
        <r>
          <rPr>
            <sz val="11"/>
            <rFont val="Tahoma"/>
            <family val="2"/>
          </rPr>
          <t>More than 1 aliquot per sample</t>
        </r>
      </text>
    </comment>
    <comment ref="B245" authorId="0" shapeId="0" xr:uid="{4C42F984-B592-4BC4-8ABA-A37667FC6417}">
      <text>
        <r>
          <rPr>
            <sz val="11"/>
            <rFont val="Tahoma"/>
            <family val="2"/>
          </rPr>
          <t>Document location and place in fridge/freezer</t>
        </r>
      </text>
    </comment>
    <comment ref="B251" authorId="0" shapeId="0" xr:uid="{FFAF646D-8CDD-42AA-8C77-305E7D64AD5F}">
      <text>
        <r>
          <rPr>
            <sz val="11"/>
            <color indexed="81"/>
            <rFont val="Tahoma"/>
            <family val="2"/>
          </rPr>
          <t>Default text: Prepare for Transport
Complete documentation, check sample integrity, liaise with couriers, parcel samples appropriately
Enter time in procedure (mins) column</t>
        </r>
      </text>
    </comment>
    <comment ref="B252" authorId="0" shapeId="0" xr:uid="{FEB33D6D-2C58-43C6-AEB7-FD562771497C}">
      <text>
        <r>
          <rPr>
            <sz val="11"/>
            <color indexed="81"/>
            <rFont val="Tahoma"/>
            <family val="2"/>
          </rPr>
          <t xml:space="preserve">Default text: Indirect lab work
Preparing documents prior to visit, NEQAS (quality control of equipment)
Enter time in procedure (mins) column
</t>
        </r>
      </text>
    </comment>
    <comment ref="B259" authorId="0" shapeId="0" xr:uid="{B4F4EF79-0C67-4AE3-B1C4-0A079345156D}">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60" authorId="0" shapeId="0" xr:uid="{CECBD35F-7D1E-4227-9140-B62FA7DB43C4}">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61" authorId="0" shapeId="0" xr:uid="{8E038BF9-717C-40F7-A547-851C9E793ABC}">
      <text>
        <r>
          <rPr>
            <sz val="11"/>
            <rFont val="Tahoma"/>
            <family val="2"/>
          </rPr>
          <t>This amount shows the extra cost per visit type for unsocial hours. It’s the difference between the out-of-hours rate and the standard rate, not the full out-of-hours cost.</t>
        </r>
      </text>
    </comment>
    <comment ref="B263" authorId="0" shapeId="0" xr:uid="{52FB9351-991B-4411-B6A0-8C3122E70C35}">
      <text>
        <r>
          <rPr>
            <sz val="11"/>
            <rFont val="Tahoma"/>
            <family val="2"/>
          </rPr>
          <t>This cost includes the  5% non-measurable activity</t>
        </r>
        <r>
          <rPr>
            <sz val="9"/>
            <rFont val="Tahoma"/>
            <family val="2"/>
          </rPr>
          <t xml:space="preserve">
</t>
        </r>
      </text>
    </comment>
    <comment ref="B269" authorId="0" shapeId="0" xr:uid="{95D23EEA-127A-4011-B7A4-8FE5DBAA5965}">
      <text>
        <r>
          <rPr>
            <sz val="11"/>
            <rFont val="Tahoma"/>
            <family val="2"/>
          </rPr>
          <t>Verbal confirmation of ongoing consent/assent at first and subsequent visits as appropriate</t>
        </r>
      </text>
    </comment>
    <comment ref="B270" authorId="0" shapeId="0" xr:uid="{675CD127-81D3-460D-8ABD-A6516AA9C079}">
      <text>
        <r>
          <rPr>
            <sz val="11"/>
            <color indexed="81"/>
            <rFont val="Tahoma"/>
            <family val="2"/>
          </rPr>
          <t>Default text: Ultrasound
ECHO, IMT, other ultrasound
Enter time in procedure (mins) column</t>
        </r>
      </text>
    </comment>
    <comment ref="B272" authorId="0" shapeId="0" xr:uid="{69C2D5B0-C119-4B30-B002-BFCE3DF8705C}">
      <text>
        <r>
          <rPr>
            <sz val="11"/>
            <color theme="1"/>
            <rFont val="Tahoma"/>
            <family val="2"/>
          </rPr>
          <t>Default text: Escorting to and from imaging
Please use nursing or MDT instead of imaging as appropriate</t>
        </r>
        <r>
          <rPr>
            <sz val="11"/>
            <color theme="1"/>
            <rFont val="Aptos Narrow"/>
            <family val="2"/>
            <scheme val="minor"/>
          </rPr>
          <t xml:space="preserve">
</t>
        </r>
      </text>
    </comment>
    <comment ref="B281" authorId="0" shapeId="0" xr:uid="{36D4D371-DCFA-473A-8520-0DCA0C80437C}">
      <text>
        <r>
          <rPr>
            <sz val="11"/>
            <color indexed="81"/>
            <rFont val="Tahoma"/>
            <family val="2"/>
          </rPr>
          <t>The</t>
        </r>
        <r>
          <rPr>
            <b/>
            <sz val="11"/>
            <color indexed="81"/>
            <rFont val="Tahoma"/>
            <family val="2"/>
          </rPr>
          <t xml:space="preserve"> estimated time per subject </t>
        </r>
        <r>
          <rPr>
            <sz val="11"/>
            <color indexed="81"/>
            <rFont val="Tahoma"/>
            <family val="2"/>
          </rPr>
          <t xml:space="preserve">visit is calculated by dividing the total time for each </t>
        </r>
        <r>
          <rPr>
            <b/>
            <sz val="11"/>
            <color indexed="81"/>
            <rFont val="Tahoma"/>
            <family val="2"/>
          </rPr>
          <t>visit type</t>
        </r>
        <r>
          <rPr>
            <sz val="11"/>
            <color indexed="81"/>
            <rFont val="Tahoma"/>
            <family val="2"/>
          </rPr>
          <t xml:space="preserve"> by the number of visits. 
In most cases this will reflect the typical time per visit, however, if a procedure doesn't occur at every visit within the visit type (e.g., an MRI performed at only one of four visits), this value will show an average across all four visits, rather than the actual duration for the visit in which it occurs.</t>
        </r>
        <r>
          <rPr>
            <sz val="9"/>
            <color indexed="81"/>
            <rFont val="Tahoma"/>
            <family val="2"/>
          </rPr>
          <t xml:space="preserve">
</t>
        </r>
      </text>
    </comment>
    <comment ref="B282" authorId="0" shapeId="0" xr:uid="{DC292C0B-1EF4-4F7B-A96C-7CAAA06C74DE}">
      <text>
        <r>
          <rPr>
            <sz val="11"/>
            <rFont val="Tahoma"/>
            <family val="2"/>
          </rPr>
          <t xml:space="preserve">ter the number of hours where unsocial hours apply per </t>
        </r>
        <r>
          <rPr>
            <b/>
            <sz val="11"/>
            <color indexed="81"/>
            <rFont val="Tahoma"/>
            <family val="2"/>
          </rPr>
          <t xml:space="preserve">visit </t>
        </r>
        <r>
          <rPr>
            <b/>
            <u/>
            <sz val="11"/>
            <color indexed="81"/>
            <rFont val="Tahoma"/>
            <family val="2"/>
          </rPr>
          <t>type,</t>
        </r>
        <r>
          <rPr>
            <b/>
            <sz val="11"/>
            <color indexed="81"/>
            <rFont val="Tahoma"/>
            <family val="2"/>
          </rPr>
          <t xml:space="preserve"> per subject.</t>
        </r>
        <r>
          <rPr>
            <sz val="11"/>
            <rFont val="Tahoma"/>
            <family val="2"/>
          </rPr>
          <t xml:space="preserve">
(This is slightly different from Version 13 – please see the FAQ for further details.)
These hours are used to calculate additional staff costs on top of the standard hourly rate.
</t>
        </r>
        <r>
          <rPr>
            <b/>
            <sz val="11"/>
            <color indexed="81"/>
            <rFont val="Tahoma"/>
            <family val="2"/>
          </rPr>
          <t xml:space="preserve">Please note: </t>
        </r>
        <r>
          <rPr>
            <sz val="11"/>
            <rFont val="Tahoma"/>
            <family val="2"/>
          </rPr>
          <t>These hours do not feed into the WTE calculation. If applicable, make sure you also enter the ‘outside regular hours’ time in row 97.
Finally, ensure the hourly rate is completed in the key in row 32.</t>
        </r>
      </text>
    </comment>
    <comment ref="B283" authorId="0" shapeId="0" xr:uid="{87A7A4D1-75E4-464C-9137-99895A6F127E}">
      <text>
        <r>
          <rPr>
            <sz val="11"/>
            <rFont val="Tahoma"/>
            <family val="2"/>
          </rPr>
          <t>This amount shows the extra cost per visit type for unsocial hours. It’s the difference between the out-of-hours rate and the standard rate, not the full out-of-hours cost.</t>
        </r>
      </text>
    </comment>
    <comment ref="B285" authorId="0" shapeId="0" xr:uid="{D4CEA0EA-7931-4EBA-BD83-9288570996A0}">
      <text>
        <r>
          <rPr>
            <sz val="11"/>
            <rFont val="Tahoma"/>
            <family val="2"/>
          </rPr>
          <t>This cost includes the  5% non-measurable activity</t>
        </r>
      </text>
    </comment>
    <comment ref="B300" authorId="0" shapeId="0" xr:uid="{D8D6D1B0-D1C7-45A6-9B90-F60DD3472FDC}">
      <text>
        <r>
          <rPr>
            <sz val="11"/>
            <color theme="1"/>
            <rFont val="Tahoma"/>
            <family val="2"/>
          </rPr>
          <t>Intensity rating is calculated using study hours per visit.
Intensity rating is not affected by participant numbers.</t>
        </r>
      </text>
    </comment>
    <comment ref="B302" authorId="0" shapeId="0" xr:uid="{ACC99033-1A38-4753-B07B-7DB45800062F}">
      <text>
        <r>
          <rPr>
            <sz val="11"/>
            <color theme="1"/>
            <rFont val="Tahoma"/>
            <family val="2"/>
          </rPr>
          <t xml:space="preserve">Total WTE across all disciplines and study visit types.
This includes set-up and educational activity.
</t>
        </r>
      </text>
    </comment>
    <comment ref="B305" authorId="0" shapeId="0" xr:uid="{19F96EF1-235E-44DC-ADFE-C499E138BF16}">
      <text>
        <r>
          <rPr>
            <sz val="11"/>
            <rFont val="Tahoma"/>
            <family val="2"/>
          </rPr>
          <t>Note: This unsocial hours charge is already included within the ‘Total study cost for all visits’.
To avoid double-counting, it has not included again in the Total Page Cost shown below.</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FDD3CE42-D9E5-407B-889E-2AD9B800A4D2}">
      <text>
        <r>
          <rPr>
            <sz val="12"/>
            <color theme="1"/>
            <rFont val="Tahoma"/>
            <family val="2"/>
          </rPr>
          <t xml:space="preserve">The 'Study Title' is entered into cell D5 on 'SIT Page 1', and pulls through to all other pages and tabs. </t>
        </r>
      </text>
    </comment>
    <comment ref="B6" authorId="0" shapeId="0" xr:uid="{5D90477F-E5FC-4F2C-8A0F-204C2B2BF470}">
      <text>
        <r>
          <rPr>
            <sz val="12"/>
            <color theme="1"/>
            <rFont val="Tahoma"/>
            <family val="2"/>
          </rPr>
          <t>The page title is used to classify different elements of the study that need a separate page, such as "arm 1" or "follow-up"</t>
        </r>
      </text>
    </comment>
    <comment ref="F13" authorId="0" shapeId="0" xr:uid="{4AE7D986-2D00-45E1-8196-FC6A8C36405C}">
      <text>
        <r>
          <rPr>
            <sz val="14"/>
            <rFont val="Tahoma"/>
            <family val="2"/>
          </rPr>
          <t>e.g. Feasibility, Set-up, Amendment, Pre-Grant, Review for accuracy /recosting etc.</t>
        </r>
      </text>
    </comment>
    <comment ref="B19" authorId="0" shapeId="0" xr:uid="{5C918BE7-36D8-4853-B75B-030E5E16870B}">
      <text>
        <r>
          <rPr>
            <sz val="12"/>
            <color indexed="81"/>
            <rFont val="Tahoma"/>
            <family val="2"/>
          </rPr>
          <t>Use this for any specific charges 
e.g. fee for a Phase I Committee application or amendment fees that cannot be reflected within the specialist support or administration fields</t>
        </r>
        <r>
          <rPr>
            <sz val="9"/>
            <color indexed="81"/>
            <rFont val="Tahoma"/>
            <family val="2"/>
          </rPr>
          <t xml:space="preserve">
</t>
        </r>
      </text>
    </comment>
    <comment ref="B25" authorId="0" shapeId="0" xr:uid="{54F39CCD-2746-4ADA-A1C2-881878332A8F}">
      <text>
        <r>
          <rPr>
            <sz val="12"/>
            <color theme="1"/>
            <rFont val="Tahoma"/>
            <family val="2"/>
          </rPr>
          <t>If you are using the admin page for nurse administration, please make sure that you do not duplicate activity on page 1 to 5, as this will cause double counting</t>
        </r>
      </text>
    </comment>
    <comment ref="B26" authorId="0" shapeId="0" xr:uid="{644E03EF-1506-43B1-906B-CD6299595A19}">
      <text>
        <r>
          <rPr>
            <sz val="12"/>
            <rFont val="Tahoma"/>
            <family val="2"/>
          </rPr>
          <t>Admin procedures are in order of a study timeline</t>
        </r>
      </text>
    </comment>
    <comment ref="B27" authorId="0" shapeId="0" xr:uid="{C813C27C-BCF1-432D-B47B-EBFFD9D69585}">
      <text>
        <r>
          <rPr>
            <sz val="12"/>
            <rFont val="Tahoma"/>
            <family val="2"/>
          </rPr>
          <t>Review and organise signatures between contracting teams. Once only at set-up</t>
        </r>
        <r>
          <rPr>
            <b/>
            <sz val="9"/>
            <rFont val="Tahoma"/>
            <family val="2"/>
          </rPr>
          <t>.</t>
        </r>
      </text>
    </comment>
    <comment ref="B28" authorId="0" shapeId="0" xr:uid="{DE31E82B-775F-46EE-96B1-3D08A2C738AC}">
      <text>
        <r>
          <rPr>
            <sz val="12"/>
            <rFont val="Tahoma"/>
            <family val="2"/>
          </rPr>
          <t>Time will vary depending on complexity of form. 
Only once at set-up.</t>
        </r>
        <r>
          <rPr>
            <b/>
            <sz val="9"/>
            <rFont val="Tahoma"/>
            <family val="2"/>
          </rPr>
          <t xml:space="preserve">
</t>
        </r>
      </text>
    </comment>
    <comment ref="B29" authorId="0" shapeId="0" xr:uid="{0B130F46-F216-47E1-99B7-89564468C632}">
      <text>
        <r>
          <rPr>
            <sz val="12"/>
            <rFont val="Tahoma"/>
            <family val="2"/>
          </rPr>
          <t>Once only at set-up</t>
        </r>
      </text>
    </comment>
    <comment ref="B31" authorId="0" shapeId="0" xr:uid="{CDB21409-4E51-458D-82FD-6877D71962E1}">
      <text>
        <r>
          <rPr>
            <sz val="12"/>
            <rFont val="Tahoma"/>
            <family val="2"/>
          </rPr>
          <t>Includes costing, liaising with support departments and negotiating with Sponsor.
Only once for set-up</t>
        </r>
      </text>
    </comment>
    <comment ref="B32" authorId="0" shapeId="0" xr:uid="{136966A6-451E-4880-9889-F5D68DCED398}">
      <text>
        <r>
          <rPr>
            <sz val="11"/>
            <rFont val="Tahoma"/>
            <family val="2"/>
          </rPr>
          <t>Only for Phase 1 or ATIMP studies - may take less time
Once only at set-up</t>
        </r>
      </text>
    </comment>
    <comment ref="B33" authorId="0" shapeId="0" xr:uid="{45B00EF7-A659-4C70-AF2A-5EB0F9BE3562}">
      <text>
        <r>
          <rPr>
            <sz val="12"/>
            <rFont val="Tahoma"/>
            <family val="2"/>
          </rPr>
          <t>Once only at set-up</t>
        </r>
      </text>
    </comment>
    <comment ref="B35" authorId="0" shapeId="0" xr:uid="{A5D2FD9E-E984-4A24-B78B-A92D06E8085F}">
      <text>
        <r>
          <rPr>
            <sz val="12"/>
            <rFont val="Tahoma"/>
            <family val="2"/>
          </rPr>
          <t>Once only at set-up</t>
        </r>
      </text>
    </comment>
    <comment ref="B36" authorId="0" shapeId="0" xr:uid="{FD4FB348-4DED-424A-9A1B-91F1F7485A67}">
      <text>
        <r>
          <rPr>
            <sz val="12"/>
            <rFont val="Tahoma"/>
            <family val="2"/>
          </rPr>
          <t>Once only at set-up</t>
        </r>
      </text>
    </comment>
    <comment ref="B37" authorId="0" shapeId="0" xr:uid="{8902224F-062A-4040-B89B-187BF512AF93}">
      <text>
        <r>
          <rPr>
            <sz val="12"/>
            <rFont val="Tahoma"/>
            <family val="2"/>
          </rPr>
          <t>Once only at set-up</t>
        </r>
      </text>
    </comment>
    <comment ref="B38" authorId="0" shapeId="0" xr:uid="{86044F52-EC17-4B60-924D-152C7C3C7F19}">
      <text>
        <r>
          <rPr>
            <sz val="12"/>
            <rFont val="Tahoma"/>
            <family val="2"/>
          </rPr>
          <t>As required</t>
        </r>
      </text>
    </comment>
    <comment ref="B39" authorId="0" shapeId="0" xr:uid="{DF148BCD-5697-4C7E-A864-37AB1A2AA277}">
      <text>
        <r>
          <rPr>
            <sz val="12"/>
            <rFont val="Tahoma"/>
            <family val="2"/>
          </rPr>
          <t>Once only at set-up</t>
        </r>
        <r>
          <rPr>
            <sz val="9"/>
            <rFont val="Tahoma"/>
            <family val="2"/>
          </rPr>
          <t xml:space="preserve">
</t>
        </r>
      </text>
    </comment>
    <comment ref="B40" authorId="0" shapeId="0" xr:uid="{66DDAE67-7564-4F10-B914-712A24AED1FE}">
      <text>
        <r>
          <rPr>
            <sz val="12"/>
            <rFont val="Tahoma"/>
            <family val="2"/>
          </rPr>
          <t>Consider timings already included in nursing / MDT study set  Page 1-5 
(suggested timings 60 - 300mins)</t>
        </r>
        <r>
          <rPr>
            <sz val="9"/>
            <rFont val="Tahoma"/>
            <family val="2"/>
          </rPr>
          <t xml:space="preserve">
</t>
        </r>
      </text>
    </comment>
    <comment ref="B41" authorId="0" shapeId="0" xr:uid="{6B890C73-73B5-45E8-9789-8A4E2CFD0704}">
      <text>
        <r>
          <rPr>
            <sz val="12"/>
            <rFont val="Tahoma"/>
            <family val="2"/>
          </rPr>
          <t>One-off activity</t>
        </r>
      </text>
    </comment>
    <comment ref="B53" authorId="0" shapeId="0" xr:uid="{3C7A70BC-5154-4ED3-A04F-5D0C6257218F}">
      <text>
        <r>
          <rPr>
            <sz val="12"/>
            <rFont val="Tahoma"/>
            <family val="2"/>
          </rPr>
          <t xml:space="preserve">Consider timings included to nursing / MDT study set  Page 1-5
</t>
        </r>
      </text>
    </comment>
    <comment ref="B54" authorId="0" shapeId="0" xr:uid="{1D269971-1FF3-45B1-934C-73FD401B360B}">
      <text>
        <r>
          <rPr>
            <sz val="12"/>
            <rFont val="Tahoma"/>
            <family val="2"/>
          </rPr>
          <t>Timing will depend on recruitment target and recruitment strategy</t>
        </r>
        <r>
          <rPr>
            <sz val="9"/>
            <rFont val="Tahoma"/>
            <family val="2"/>
          </rPr>
          <t xml:space="preserve">
</t>
        </r>
      </text>
    </comment>
    <comment ref="B55" authorId="0" shapeId="0" xr:uid="{FD50EC90-12ED-4A43-94F7-3C8E561BAA27}">
      <text>
        <r>
          <rPr>
            <sz val="12"/>
            <rFont val="Tahoma"/>
            <family val="2"/>
          </rPr>
          <t>Timing will depend on recruitment target and recruitment strategy</t>
        </r>
        <r>
          <rPr>
            <sz val="9"/>
            <rFont val="Tahoma"/>
            <family val="2"/>
          </rPr>
          <t xml:space="preserve">
</t>
        </r>
      </text>
    </comment>
    <comment ref="B56" authorId="0" shapeId="0" xr:uid="{0AA3E8A4-F1D2-4CE3-8EC4-85A8921AF827}">
      <text>
        <r>
          <rPr>
            <sz val="12"/>
            <rFont val="Tahoma"/>
            <family val="2"/>
          </rPr>
          <t>30 mins per request</t>
        </r>
      </text>
    </comment>
    <comment ref="B57" authorId="0" shapeId="0" xr:uid="{012CA263-16E9-4098-B9CA-A5334B8AADB4}">
      <text>
        <r>
          <rPr>
            <sz val="12"/>
            <rFont val="Tahoma"/>
            <family val="2"/>
          </rPr>
          <t>Includes the requesting and managing of patient records</t>
        </r>
      </text>
    </comment>
    <comment ref="B59" authorId="0" shapeId="0" xr:uid="{28899ACD-BA00-494A-9195-FCDF6E5191C0}">
      <text>
        <r>
          <rPr>
            <sz val="12"/>
            <rFont val="Tahoma"/>
            <family val="2"/>
          </rPr>
          <t>Do  not include here if added to pages 1-5</t>
        </r>
      </text>
    </comment>
    <comment ref="B76" authorId="0" shapeId="0" xr:uid="{C6A7DAE6-7611-4C0D-BFC8-419A0C6449DF}">
      <text>
        <r>
          <rPr>
            <sz val="12"/>
            <rFont val="Tahoma"/>
            <family val="2"/>
          </rPr>
          <t>Includes the non measurable activity (5%)</t>
        </r>
      </text>
    </comment>
    <comment ref="B85" authorId="0" shapeId="0" xr:uid="{DBA23CB3-E531-495E-8437-4CF94497200F}">
      <text>
        <r>
          <rPr>
            <sz val="14"/>
            <color theme="1"/>
            <rFont val="Tahoma"/>
            <family val="2"/>
          </rPr>
          <t>Please do not add admin activity that has already been added on SIT pages 1 to 5 under nursing or MDT etc. as this will lead to double counting.</t>
        </r>
        <r>
          <rPr>
            <sz val="14"/>
            <color theme="1"/>
            <rFont val="Aptos Narrow"/>
            <family val="2"/>
            <scheme val="minor"/>
          </rPr>
          <t xml:space="preserve"> </t>
        </r>
      </text>
    </comment>
    <comment ref="B86" authorId="0" shapeId="0" xr:uid="{31FB34E2-4362-4D53-AF99-A2A6D2BABE08}">
      <text>
        <r>
          <rPr>
            <b/>
            <sz val="12"/>
            <color indexed="81"/>
            <rFont val="Tahoma"/>
            <family val="2"/>
          </rPr>
          <t xml:space="preserve">Enter the Admin job title here
This text will be repeated on  the summary tab. </t>
        </r>
      </text>
    </comment>
    <comment ref="B88" authorId="0" shapeId="0" xr:uid="{9BA7A5F2-6BDA-48B7-B55C-D8AED9E8D746}">
      <text>
        <r>
          <rPr>
            <sz val="12"/>
            <rFont val="Tahoma"/>
            <family val="2"/>
          </rPr>
          <t>Review and organise signatures between contracting teams. Once only at set-up</t>
        </r>
        <r>
          <rPr>
            <b/>
            <sz val="9"/>
            <rFont val="Tahoma"/>
            <family val="2"/>
          </rPr>
          <t>.</t>
        </r>
      </text>
    </comment>
    <comment ref="B89" authorId="0" shapeId="0" xr:uid="{025E5704-2C27-4BAE-BB23-35B184A96024}">
      <text>
        <r>
          <rPr>
            <sz val="12"/>
            <rFont val="Tahoma"/>
            <family val="2"/>
          </rPr>
          <t>Time will vary depending on complexity of form. 
Only once at set-up.</t>
        </r>
        <r>
          <rPr>
            <b/>
            <sz val="9"/>
            <rFont val="Tahoma"/>
            <family val="2"/>
          </rPr>
          <t xml:space="preserve">
</t>
        </r>
      </text>
    </comment>
    <comment ref="B90" authorId="0" shapeId="0" xr:uid="{7EA268A5-2409-4430-9433-73DC2177B133}">
      <text>
        <r>
          <rPr>
            <sz val="12"/>
            <rFont val="Tahoma"/>
            <family val="2"/>
          </rPr>
          <t>Once only at set-up</t>
        </r>
      </text>
    </comment>
    <comment ref="B92" authorId="0" shapeId="0" xr:uid="{B002B0DA-01B1-42B2-BF31-C0A7365B1264}">
      <text>
        <r>
          <rPr>
            <sz val="12"/>
            <rFont val="Tahoma"/>
            <family val="2"/>
          </rPr>
          <t>Includes costing, liaising with support departments and negotiating with Sponsor.
Only once for set-up</t>
        </r>
      </text>
    </comment>
    <comment ref="B93" authorId="0" shapeId="0" xr:uid="{5F502952-5034-4353-A345-BC61E8A41EB5}">
      <text>
        <r>
          <rPr>
            <sz val="11"/>
            <rFont val="Tahoma"/>
            <family val="2"/>
          </rPr>
          <t>Only for Phase 1 or ATIMP studies - may take less time
Once only at set-up</t>
        </r>
      </text>
    </comment>
    <comment ref="B94" authorId="0" shapeId="0" xr:uid="{1605ED38-BD72-416B-B549-E05183C74074}">
      <text>
        <r>
          <rPr>
            <sz val="12"/>
            <rFont val="Tahoma"/>
            <family val="2"/>
          </rPr>
          <t>Once only at set-up</t>
        </r>
      </text>
    </comment>
    <comment ref="B96" authorId="0" shapeId="0" xr:uid="{531364E7-5199-40F6-9BF8-E30FF835FD49}">
      <text>
        <r>
          <rPr>
            <sz val="12"/>
            <rFont val="Tahoma"/>
            <family val="2"/>
          </rPr>
          <t>Once only at set-up</t>
        </r>
      </text>
    </comment>
    <comment ref="B97" authorId="0" shapeId="0" xr:uid="{4B2BBCD2-92A4-4C43-AA94-78D5FC17D5F0}">
      <text>
        <r>
          <rPr>
            <sz val="12"/>
            <rFont val="Tahoma"/>
            <family val="2"/>
          </rPr>
          <t>Once only at set-up</t>
        </r>
      </text>
    </comment>
    <comment ref="B98" authorId="0" shapeId="0" xr:uid="{5EE8AFA4-24E7-4E96-BB46-22558334B4F4}">
      <text>
        <r>
          <rPr>
            <sz val="12"/>
            <rFont val="Tahoma"/>
            <family val="2"/>
          </rPr>
          <t>Once only at set-up</t>
        </r>
      </text>
    </comment>
    <comment ref="B99" authorId="0" shapeId="0" xr:uid="{4A46E302-56B3-4C08-9B8E-1316347B5569}">
      <text>
        <r>
          <rPr>
            <sz val="12"/>
            <rFont val="Tahoma"/>
            <family val="2"/>
          </rPr>
          <t>As required</t>
        </r>
      </text>
    </comment>
    <comment ref="B100" authorId="0" shapeId="0" xr:uid="{5410C86B-42F6-41E6-A408-318BB3AC25FD}">
      <text>
        <r>
          <rPr>
            <sz val="12"/>
            <rFont val="Tahoma"/>
            <family val="2"/>
          </rPr>
          <t>Once only at set-up</t>
        </r>
        <r>
          <rPr>
            <sz val="9"/>
            <rFont val="Tahoma"/>
            <family val="2"/>
          </rPr>
          <t xml:space="preserve">
</t>
        </r>
      </text>
    </comment>
    <comment ref="B101" authorId="0" shapeId="0" xr:uid="{9ABEBBA0-92A9-4E50-8EFD-5121FE38D0C3}">
      <text>
        <r>
          <rPr>
            <sz val="12"/>
            <rFont val="Tahoma"/>
            <family val="2"/>
          </rPr>
          <t>Consider timings already included in nursing / MDT study set  Page 1-5 
(suggested timings 60 - 300mins)</t>
        </r>
        <r>
          <rPr>
            <sz val="9"/>
            <rFont val="Tahoma"/>
            <family val="2"/>
          </rPr>
          <t xml:space="preserve">
</t>
        </r>
      </text>
    </comment>
    <comment ref="B102" authorId="0" shapeId="0" xr:uid="{7A9017F1-5364-476E-8F6F-67C4B6CF8514}">
      <text>
        <r>
          <rPr>
            <sz val="12"/>
            <rFont val="Tahoma"/>
            <family val="2"/>
          </rPr>
          <t>One-off activity</t>
        </r>
      </text>
    </comment>
    <comment ref="B114" authorId="0" shapeId="0" xr:uid="{57F54195-7903-4984-8253-7B67A41EEBA5}">
      <text>
        <r>
          <rPr>
            <sz val="12"/>
            <rFont val="Tahoma"/>
            <family val="2"/>
          </rPr>
          <t xml:space="preserve">Consider timings included to nursing / MDT study set  Page 1-5
</t>
        </r>
      </text>
    </comment>
    <comment ref="B115" authorId="0" shapeId="0" xr:uid="{A2039EB4-EDD2-41A7-AF50-2E2E15BBDC82}">
      <text>
        <r>
          <rPr>
            <sz val="12"/>
            <rFont val="Tahoma"/>
            <family val="2"/>
          </rPr>
          <t>Timing will depend on recruitment target and recruitment strategy</t>
        </r>
        <r>
          <rPr>
            <sz val="9"/>
            <rFont val="Tahoma"/>
            <family val="2"/>
          </rPr>
          <t xml:space="preserve">
</t>
        </r>
      </text>
    </comment>
    <comment ref="B116" authorId="0" shapeId="0" xr:uid="{7CE9749F-9E8B-4E0D-84AB-A1D9CB821E06}">
      <text>
        <r>
          <rPr>
            <sz val="12"/>
            <rFont val="Tahoma"/>
            <family val="2"/>
          </rPr>
          <t>Timing will depend on recruitment target and recruitment strategy</t>
        </r>
        <r>
          <rPr>
            <sz val="9"/>
            <rFont val="Tahoma"/>
            <family val="2"/>
          </rPr>
          <t xml:space="preserve">
</t>
        </r>
      </text>
    </comment>
    <comment ref="B117" authorId="0" shapeId="0" xr:uid="{416BCA1E-1642-40F4-A149-E68387543B9A}">
      <text>
        <r>
          <rPr>
            <sz val="12"/>
            <rFont val="Tahoma"/>
            <family val="2"/>
          </rPr>
          <t>30 mins per request</t>
        </r>
      </text>
    </comment>
    <comment ref="B118" authorId="0" shapeId="0" xr:uid="{EB70C2D6-7075-496F-A30F-14CB244DD3B6}">
      <text>
        <r>
          <rPr>
            <sz val="12"/>
            <rFont val="Tahoma"/>
            <family val="2"/>
          </rPr>
          <t>Includes the requesting and managing of patient records</t>
        </r>
      </text>
    </comment>
    <comment ref="B120" authorId="0" shapeId="0" xr:uid="{24AC640C-F2D7-487A-87FD-C5187C3ABCA6}">
      <text>
        <r>
          <rPr>
            <sz val="12"/>
            <rFont val="Tahoma"/>
            <family val="2"/>
          </rPr>
          <t>Do not include here if added to pages 1-5</t>
        </r>
      </text>
    </comment>
    <comment ref="B146" authorId="0" shapeId="0" xr:uid="{CDBDAAFE-142A-4444-8640-89986F093D7E}">
      <text>
        <r>
          <rPr>
            <sz val="14"/>
            <color theme="1"/>
            <rFont val="Tahoma"/>
            <family val="2"/>
          </rPr>
          <t xml:space="preserve">Please do not add admin activity that has already been added on SIT pages 1 to 5 under nursing or MDT etc. as this will lead to double counting. </t>
        </r>
      </text>
    </comment>
    <comment ref="B149" authorId="0" shapeId="0" xr:uid="{1C259566-78DE-4A06-841C-97A5E18E266E}">
      <text>
        <r>
          <rPr>
            <sz val="12"/>
            <rFont val="Tahoma"/>
            <family val="2"/>
          </rPr>
          <t>Review and organise signatures between contracting teams. Once only at set-up</t>
        </r>
        <r>
          <rPr>
            <b/>
            <sz val="9"/>
            <rFont val="Tahoma"/>
            <family val="2"/>
          </rPr>
          <t>.</t>
        </r>
      </text>
    </comment>
    <comment ref="B150" authorId="0" shapeId="0" xr:uid="{38A7EFB7-AD2F-4A81-A497-BDDE022D84A1}">
      <text>
        <r>
          <rPr>
            <sz val="12"/>
            <rFont val="Tahoma"/>
            <family val="2"/>
          </rPr>
          <t>Time will vary depending on complexity of form. 
Only once at set-up.</t>
        </r>
        <r>
          <rPr>
            <b/>
            <sz val="9"/>
            <rFont val="Tahoma"/>
            <family val="2"/>
          </rPr>
          <t xml:space="preserve">
</t>
        </r>
      </text>
    </comment>
    <comment ref="B151" authorId="0" shapeId="0" xr:uid="{E072ED2C-84FC-4406-869A-4DD43A58C367}">
      <text>
        <r>
          <rPr>
            <sz val="12"/>
            <rFont val="Tahoma"/>
            <family val="2"/>
          </rPr>
          <t>Once only at set-up</t>
        </r>
      </text>
    </comment>
    <comment ref="B153" authorId="0" shapeId="0" xr:uid="{C85DD730-00F0-4336-AA57-260676AEBFC9}">
      <text>
        <r>
          <rPr>
            <sz val="12"/>
            <rFont val="Tahoma"/>
            <family val="2"/>
          </rPr>
          <t>Includes costing, liaising with support departments and negotiating with Sponsor.
Only once for set-up</t>
        </r>
      </text>
    </comment>
    <comment ref="B154" authorId="0" shapeId="0" xr:uid="{6869E248-415B-4D81-B11F-85550F6B83F9}">
      <text>
        <r>
          <rPr>
            <sz val="11"/>
            <rFont val="Tahoma"/>
            <family val="2"/>
          </rPr>
          <t>Only for Phase 1 or ATIMP studies - may take less time
Once only at set-up</t>
        </r>
      </text>
    </comment>
    <comment ref="B155" authorId="0" shapeId="0" xr:uid="{1692B3DC-46AD-4FBB-9575-CD7A3A814287}">
      <text>
        <r>
          <rPr>
            <sz val="12"/>
            <rFont val="Tahoma"/>
            <family val="2"/>
          </rPr>
          <t>Once only at set-up</t>
        </r>
      </text>
    </comment>
    <comment ref="B157" authorId="0" shapeId="0" xr:uid="{580CC9C4-BDC2-4A2D-B081-D0BA26130D3A}">
      <text>
        <r>
          <rPr>
            <sz val="12"/>
            <rFont val="Tahoma"/>
            <family val="2"/>
          </rPr>
          <t>Once only at set-up</t>
        </r>
      </text>
    </comment>
    <comment ref="B158" authorId="0" shapeId="0" xr:uid="{BB12E01D-412D-4F18-9628-C6D6AE285C19}">
      <text>
        <r>
          <rPr>
            <sz val="12"/>
            <rFont val="Tahoma"/>
            <family val="2"/>
          </rPr>
          <t>Once only at set-up</t>
        </r>
      </text>
    </comment>
    <comment ref="B159" authorId="0" shapeId="0" xr:uid="{B6303E56-BE37-426D-BFF6-C7344495DC17}">
      <text>
        <r>
          <rPr>
            <sz val="12"/>
            <rFont val="Tahoma"/>
            <family val="2"/>
          </rPr>
          <t>Once only at set-up</t>
        </r>
      </text>
    </comment>
    <comment ref="B160" authorId="0" shapeId="0" xr:uid="{5E5B8652-6781-4859-A6AE-0FAA5025058D}">
      <text>
        <r>
          <rPr>
            <sz val="12"/>
            <rFont val="Tahoma"/>
            <family val="2"/>
          </rPr>
          <t>As required</t>
        </r>
      </text>
    </comment>
    <comment ref="B161" authorId="0" shapeId="0" xr:uid="{6999366B-FC12-4A08-82C5-CFF907D15F6E}">
      <text>
        <r>
          <rPr>
            <sz val="12"/>
            <rFont val="Tahoma"/>
            <family val="2"/>
          </rPr>
          <t>Once only at set-up</t>
        </r>
        <r>
          <rPr>
            <sz val="9"/>
            <rFont val="Tahoma"/>
            <family val="2"/>
          </rPr>
          <t xml:space="preserve">
</t>
        </r>
      </text>
    </comment>
    <comment ref="B162" authorId="0" shapeId="0" xr:uid="{55F55608-7EDE-46F8-9B42-DC24FB4782B7}">
      <text>
        <r>
          <rPr>
            <sz val="12"/>
            <rFont val="Tahoma"/>
            <family val="2"/>
          </rPr>
          <t>Consider timings already included in nursing / MDT study set  Page 1-5 
(suggested timings 60 - 300mins)</t>
        </r>
        <r>
          <rPr>
            <sz val="9"/>
            <rFont val="Tahoma"/>
            <family val="2"/>
          </rPr>
          <t xml:space="preserve">
</t>
        </r>
      </text>
    </comment>
    <comment ref="B163" authorId="0" shapeId="0" xr:uid="{601BB02E-FD76-43C0-8C6B-E681173AF09D}">
      <text>
        <r>
          <rPr>
            <sz val="12"/>
            <rFont val="Tahoma"/>
            <family val="2"/>
          </rPr>
          <t>One-off activity</t>
        </r>
      </text>
    </comment>
    <comment ref="B175" authorId="0" shapeId="0" xr:uid="{B22A39A2-68C1-4AA7-B9DC-7A0B79E06FBF}">
      <text>
        <r>
          <rPr>
            <sz val="12"/>
            <rFont val="Tahoma"/>
            <family val="2"/>
          </rPr>
          <t xml:space="preserve">Consider timings included to nursing / MDT study set  Page 1-5
</t>
        </r>
      </text>
    </comment>
    <comment ref="B176" authorId="0" shapeId="0" xr:uid="{5471AF90-6EEB-44CE-B053-F1FA75061BE4}">
      <text>
        <r>
          <rPr>
            <sz val="12"/>
            <rFont val="Tahoma"/>
            <family val="2"/>
          </rPr>
          <t>Timing will depend on recruitment target and recruitment strategy</t>
        </r>
        <r>
          <rPr>
            <sz val="9"/>
            <rFont val="Tahoma"/>
            <family val="2"/>
          </rPr>
          <t xml:space="preserve">
</t>
        </r>
      </text>
    </comment>
    <comment ref="B177" authorId="0" shapeId="0" xr:uid="{DAA721D4-D1CA-4199-A2CA-200F67010A42}">
      <text>
        <r>
          <rPr>
            <sz val="12"/>
            <rFont val="Tahoma"/>
            <family val="2"/>
          </rPr>
          <t>Timing will depend on recruitment target and recruitment strategy</t>
        </r>
        <r>
          <rPr>
            <sz val="9"/>
            <rFont val="Tahoma"/>
            <family val="2"/>
          </rPr>
          <t xml:space="preserve">
</t>
        </r>
      </text>
    </comment>
    <comment ref="B178" authorId="0" shapeId="0" xr:uid="{5EBF870D-6648-4D12-9510-3BA00EC1C163}">
      <text>
        <r>
          <rPr>
            <sz val="12"/>
            <rFont val="Tahoma"/>
            <family val="2"/>
          </rPr>
          <t>30 mins per request</t>
        </r>
      </text>
    </comment>
    <comment ref="B179" authorId="0" shapeId="0" xr:uid="{C12B1EDC-8D7D-4969-80D7-D071579E22A0}">
      <text>
        <r>
          <rPr>
            <sz val="12"/>
            <rFont val="Tahoma"/>
            <family val="2"/>
          </rPr>
          <t>Includes the requesting and managing of patient records</t>
        </r>
      </text>
    </comment>
    <comment ref="B181" authorId="0" shapeId="0" xr:uid="{8500DD97-EDE4-488C-96AD-62AEB9BAE3B9}">
      <text>
        <r>
          <rPr>
            <sz val="12"/>
            <rFont val="Tahoma"/>
            <family val="2"/>
          </rPr>
          <t>Do not include here if added to pages 1-5</t>
        </r>
      </text>
    </comment>
    <comment ref="B207" authorId="0" shapeId="0" xr:uid="{1F61BDBE-D2F5-4A7C-93B5-50937D6491AF}">
      <text>
        <r>
          <rPr>
            <sz val="14"/>
            <color theme="1"/>
            <rFont val="Tahoma"/>
            <family val="2"/>
          </rPr>
          <t xml:space="preserve">Please do not add admin activity that has already been added on SIT pages 1 to 5 under nursing or MDT etc. as this will lead to double counting. </t>
        </r>
      </text>
    </comment>
    <comment ref="B210" authorId="0" shapeId="0" xr:uid="{9D1D3D88-0F79-4EDF-A9FF-A01F231384C5}">
      <text>
        <r>
          <rPr>
            <sz val="12"/>
            <rFont val="Tahoma"/>
            <family val="2"/>
          </rPr>
          <t>Review and organise signatures between contracting teams. Once only at set-up</t>
        </r>
        <r>
          <rPr>
            <b/>
            <sz val="9"/>
            <rFont val="Tahoma"/>
            <family val="2"/>
          </rPr>
          <t>.</t>
        </r>
      </text>
    </comment>
    <comment ref="B211" authorId="0" shapeId="0" xr:uid="{46A8CC05-CAD6-4BE6-922C-F5BA569288A4}">
      <text>
        <r>
          <rPr>
            <sz val="12"/>
            <rFont val="Tahoma"/>
            <family val="2"/>
          </rPr>
          <t>Time will vary depending on complexity of form. 
Only once at set-up.</t>
        </r>
        <r>
          <rPr>
            <b/>
            <sz val="9"/>
            <rFont val="Tahoma"/>
            <family val="2"/>
          </rPr>
          <t xml:space="preserve">
</t>
        </r>
      </text>
    </comment>
    <comment ref="B212" authorId="0" shapeId="0" xr:uid="{B793CFC1-25CD-4B0A-B7D2-E29D41A16A2F}">
      <text>
        <r>
          <rPr>
            <sz val="12"/>
            <rFont val="Tahoma"/>
            <family val="2"/>
          </rPr>
          <t>Once only at set-up</t>
        </r>
      </text>
    </comment>
    <comment ref="B214" authorId="0" shapeId="0" xr:uid="{4F6D8590-4EEC-4BC9-BD90-C0E132349732}">
      <text>
        <r>
          <rPr>
            <sz val="12"/>
            <rFont val="Tahoma"/>
            <family val="2"/>
          </rPr>
          <t>Includes costing, liaising with support departments and negotiating with Sponsor.
Only once for set-up</t>
        </r>
      </text>
    </comment>
    <comment ref="B215" authorId="0" shapeId="0" xr:uid="{3174F1AD-9EC5-468A-83B8-E4EC03A0BC00}">
      <text>
        <r>
          <rPr>
            <sz val="11"/>
            <rFont val="Tahoma"/>
            <family val="2"/>
          </rPr>
          <t>Only for Phase 1 or ATIMP studies - may take less time
Once only at set-up</t>
        </r>
      </text>
    </comment>
    <comment ref="B216" authorId="0" shapeId="0" xr:uid="{4A4A165E-BED9-4473-BD27-1EE20754BC9C}">
      <text>
        <r>
          <rPr>
            <sz val="12"/>
            <rFont val="Tahoma"/>
            <family val="2"/>
          </rPr>
          <t>Once only at set-up</t>
        </r>
      </text>
    </comment>
    <comment ref="B218" authorId="0" shapeId="0" xr:uid="{0FA959B0-9820-4C6C-9C51-C7AD0C27D592}">
      <text>
        <r>
          <rPr>
            <sz val="12"/>
            <rFont val="Tahoma"/>
            <family val="2"/>
          </rPr>
          <t>Once only at set-up</t>
        </r>
      </text>
    </comment>
    <comment ref="B219" authorId="0" shapeId="0" xr:uid="{598BAC8E-7086-4074-BA9B-82038E725741}">
      <text>
        <r>
          <rPr>
            <sz val="12"/>
            <rFont val="Tahoma"/>
            <family val="2"/>
          </rPr>
          <t>Once only at set-up</t>
        </r>
      </text>
    </comment>
    <comment ref="B220" authorId="0" shapeId="0" xr:uid="{E8423758-C93F-4825-895B-286ABDA4E5D3}">
      <text>
        <r>
          <rPr>
            <sz val="12"/>
            <rFont val="Tahoma"/>
            <family val="2"/>
          </rPr>
          <t>Once only at set-up</t>
        </r>
      </text>
    </comment>
    <comment ref="B221" authorId="0" shapeId="0" xr:uid="{9A3F01A1-D801-428C-A29E-70E0632312B3}">
      <text>
        <r>
          <rPr>
            <sz val="12"/>
            <rFont val="Tahoma"/>
            <family val="2"/>
          </rPr>
          <t>As required</t>
        </r>
      </text>
    </comment>
    <comment ref="B222" authorId="0" shapeId="0" xr:uid="{02B5AD3B-B794-436F-B02D-539CFFF09940}">
      <text>
        <r>
          <rPr>
            <sz val="12"/>
            <rFont val="Tahoma"/>
            <family val="2"/>
          </rPr>
          <t>Once only at set-up</t>
        </r>
        <r>
          <rPr>
            <sz val="9"/>
            <rFont val="Tahoma"/>
            <family val="2"/>
          </rPr>
          <t xml:space="preserve">
</t>
        </r>
      </text>
    </comment>
    <comment ref="B223" authorId="0" shapeId="0" xr:uid="{F44CD69C-FB7F-4755-9030-20178A76BF9A}">
      <text>
        <r>
          <rPr>
            <sz val="12"/>
            <rFont val="Tahoma"/>
            <family val="2"/>
          </rPr>
          <t>Consider timings already included in nursing / MDT study set  Page 1-5 
(suggested timings 60 - 300mins)</t>
        </r>
        <r>
          <rPr>
            <sz val="9"/>
            <rFont val="Tahoma"/>
            <family val="2"/>
          </rPr>
          <t xml:space="preserve">
</t>
        </r>
      </text>
    </comment>
    <comment ref="B224" authorId="0" shapeId="0" xr:uid="{91CDEDDD-BE25-42EA-B681-6AE54DAB0072}">
      <text>
        <r>
          <rPr>
            <sz val="12"/>
            <rFont val="Tahoma"/>
            <family val="2"/>
          </rPr>
          <t>One-off activity</t>
        </r>
      </text>
    </comment>
    <comment ref="B236" authorId="0" shapeId="0" xr:uid="{61BD0DF6-016F-406D-8C39-0E1EA30EA4F6}">
      <text>
        <r>
          <rPr>
            <sz val="12"/>
            <rFont val="Tahoma"/>
            <family val="2"/>
          </rPr>
          <t xml:space="preserve">Consider timings included to nursing / MDT study set  Page 1-5
</t>
        </r>
      </text>
    </comment>
    <comment ref="B237" authorId="0" shapeId="0" xr:uid="{06EB2A15-ACE5-48D6-952C-9A67ABBC71C0}">
      <text>
        <r>
          <rPr>
            <sz val="12"/>
            <rFont val="Tahoma"/>
            <family val="2"/>
          </rPr>
          <t>Timing will depend on recruitment target and recruitment strategy</t>
        </r>
        <r>
          <rPr>
            <sz val="9"/>
            <rFont val="Tahoma"/>
            <family val="2"/>
          </rPr>
          <t xml:space="preserve">
</t>
        </r>
      </text>
    </comment>
    <comment ref="B238" authorId="0" shapeId="0" xr:uid="{1FE688EF-AA9B-4AF6-A5C7-29D3F32B399E}">
      <text>
        <r>
          <rPr>
            <sz val="12"/>
            <rFont val="Tahoma"/>
            <family val="2"/>
          </rPr>
          <t>Timing will depend on recruitment target and recruitment strategy</t>
        </r>
        <r>
          <rPr>
            <sz val="9"/>
            <rFont val="Tahoma"/>
            <family val="2"/>
          </rPr>
          <t xml:space="preserve">
</t>
        </r>
      </text>
    </comment>
    <comment ref="B239" authorId="0" shapeId="0" xr:uid="{E7C2E6E8-B013-412B-9EAA-9BD6B0BE9E60}">
      <text>
        <r>
          <rPr>
            <sz val="12"/>
            <rFont val="Tahoma"/>
            <family val="2"/>
          </rPr>
          <t>30 mins per request</t>
        </r>
      </text>
    </comment>
    <comment ref="B240" authorId="0" shapeId="0" xr:uid="{9655B06E-E9E0-4FEF-8767-73763320DBDE}">
      <text>
        <r>
          <rPr>
            <sz val="12"/>
            <rFont val="Tahoma"/>
            <family val="2"/>
          </rPr>
          <t>Includes the requesting and managing of patient records</t>
        </r>
      </text>
    </comment>
    <comment ref="B242" authorId="0" shapeId="0" xr:uid="{8E4A9476-48C6-4173-AA92-658596BC5993}">
      <text>
        <r>
          <rPr>
            <sz val="12"/>
            <rFont val="Tahoma"/>
            <family val="2"/>
          </rPr>
          <t>Do not include here if added to pages 1-5</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4EBD4EE4-6DAC-4AD5-A992-F6008941AFF0}">
      <text>
        <r>
          <rPr>
            <sz val="14"/>
            <color theme="1"/>
            <rFont val="Tahoma"/>
            <family val="2"/>
          </rPr>
          <t xml:space="preserve">The 'Study Title' is entered into cell D5 on 'SIT Page 1', and pulls through to all other pages and tabs. </t>
        </r>
      </text>
    </comment>
    <comment ref="B12" authorId="0" shapeId="0" xr:uid="{E257F719-40AF-400B-9F0C-96C479F7D4BF}">
      <text>
        <r>
          <rPr>
            <sz val="14"/>
            <color theme="1"/>
            <rFont val="Tahoma"/>
            <family val="2"/>
          </rPr>
          <t xml:space="preserve">This is the average number of hours per study visit (from across pages 1 to 5).
The admin page is not included as admin activity is not study driven. </t>
        </r>
        <r>
          <rPr>
            <sz val="14"/>
            <color theme="1"/>
            <rFont val="Aptos Narrow"/>
            <family val="2"/>
            <scheme val="minor"/>
          </rPr>
          <t xml:space="preserve">
</t>
        </r>
        <r>
          <rPr>
            <sz val="11"/>
            <color theme="1"/>
            <rFont val="Aptos Narrow"/>
            <family val="2"/>
            <scheme val="minor"/>
          </rPr>
          <t xml:space="preserve">
</t>
        </r>
      </text>
    </comment>
    <comment ref="B13" authorId="0" shapeId="0" xr:uid="{F148B9F0-C7E9-4639-8538-6B8B901F96DB}">
      <text>
        <r>
          <rPr>
            <sz val="14"/>
            <color theme="1"/>
            <rFont val="Tahoma"/>
            <family val="2"/>
          </rPr>
          <t>The intensity rating is based on the average number of hours per visit.
Intensity rating is therefore not affected by participant numbers, and does not include the admin page (as admin procedures are not study visit driven).
For workforce planning, please also refer to the total WTE, which includes the admin page.</t>
        </r>
        <r>
          <rPr>
            <sz val="14"/>
            <color theme="1"/>
            <rFont val="Aptos Narrow"/>
            <family val="2"/>
            <scheme val="minor"/>
          </rPr>
          <t xml:space="preserve">
</t>
        </r>
      </text>
    </comment>
    <comment ref="B15" authorId="0" shapeId="0" xr:uid="{48803014-23BE-4440-A425-C673F490B1ED}">
      <text>
        <r>
          <rPr>
            <sz val="14"/>
            <color theme="1"/>
            <rFont val="Tahoma"/>
            <family val="2"/>
          </rPr>
          <t>Overall study WTE.
Total WTE for all pages, disciplines and visits, including the Admin Page.</t>
        </r>
        <r>
          <rPr>
            <sz val="12"/>
            <color theme="1"/>
            <rFont val="Tahoma"/>
            <family val="2"/>
          </rPr>
          <t xml:space="preserve">
</t>
        </r>
        <r>
          <rPr>
            <sz val="11"/>
            <color theme="1"/>
            <rFont val="Aptos Narrow"/>
            <family val="2"/>
            <scheme val="minor"/>
          </rPr>
          <t xml:space="preserve">
</t>
        </r>
      </text>
    </comment>
    <comment ref="B18" authorId="0" shapeId="0" xr:uid="{5084161A-2881-4951-8499-DC84268FDDEF}">
      <text>
        <r>
          <rPr>
            <sz val="14"/>
            <color indexed="81"/>
            <rFont val="Tahoma"/>
            <family val="2"/>
          </rPr>
          <t>Note: This unsocial hours charge is already included within the ‘Total study cost for all visits’.
To avoid double-counting, it has not included again in the 'Complete Study Cost (TOTAL) shown below.</t>
        </r>
      </text>
    </comment>
    <comment ref="B19" authorId="0" shapeId="0" xr:uid="{25D55407-9381-434E-9E08-8637072FDF7A}">
      <text>
        <r>
          <rPr>
            <sz val="14"/>
            <color indexed="81"/>
            <rFont val="Tahoma"/>
            <family val="2"/>
          </rPr>
          <t>This reflects the costs from the Admin worksheet only. 
It does not include any administration accounted for within the e.g. MDT sections on pages 1 to 5 (this will be included in study visit cost instead).</t>
        </r>
      </text>
    </comment>
    <comment ref="B23" authorId="0" shapeId="0" xr:uid="{8F9B953B-0758-4CBB-8039-ACA8B02913CD}">
      <text>
        <r>
          <rPr>
            <sz val="14"/>
            <rFont val="Tahoma"/>
            <family val="2"/>
          </rPr>
          <t>This page uses the summary information from each worksheet</t>
        </r>
        <r>
          <rPr>
            <b/>
            <sz val="14"/>
            <rFont val="Tahoma"/>
            <family val="2"/>
          </rPr>
          <t xml:space="preserve"> </t>
        </r>
      </text>
    </comment>
    <comment ref="B27" authorId="0" shapeId="0" xr:uid="{B2216C1B-F267-4888-8277-24E494658239}">
      <text>
        <r>
          <rPr>
            <sz val="14"/>
            <rFont val="Tahoma"/>
            <family val="2"/>
          </rPr>
          <t>Excludes admin page, as these activities are not study visit driven.</t>
        </r>
        <r>
          <rPr>
            <sz val="9"/>
            <rFont val="Tahoma"/>
            <family val="2"/>
          </rPr>
          <t xml:space="preserve">
</t>
        </r>
      </text>
    </comment>
    <comment ref="B31" authorId="0" shapeId="0" xr:uid="{F90A61F5-1C49-4ADE-8A1F-C16D84CFA54A}">
      <text>
        <r>
          <rPr>
            <sz val="14"/>
            <rFont val="Tahoma"/>
            <family val="2"/>
          </rPr>
          <t xml:space="preserve">This page uses the summary information from each worksheet </t>
        </r>
      </text>
    </comment>
    <comment ref="B34" authorId="0" shapeId="0" xr:uid="{E797BBBF-6E5F-4360-8E56-FEFEB6BFCC2E}">
      <text>
        <r>
          <rPr>
            <sz val="14"/>
            <rFont val="Tahoma"/>
            <family val="2"/>
          </rPr>
          <t>Enter manually in each cell the cost to be added to provide a total per patient fee across the whole study for that 'patient cohort'</t>
        </r>
        <r>
          <rPr>
            <sz val="11"/>
            <rFont val="Tahoma"/>
            <family val="2"/>
          </rPr>
          <t xml:space="preserve">
</t>
        </r>
      </text>
    </comment>
    <comment ref="B35" authorId="0" shapeId="0" xr:uid="{CCE3591C-1308-40B5-A5FD-9815943EC5A3}">
      <text>
        <r>
          <rPr>
            <sz val="14"/>
            <rFont val="Tahoma"/>
            <family val="2"/>
          </rPr>
          <t>Enter manually in each cell the cost to be added to provide a total per patient fee across the whole study for that 'patient cohort'</t>
        </r>
      </text>
    </comment>
    <comment ref="B36" authorId="0" shapeId="0" xr:uid="{39F03A6B-888B-4D01-A0C0-96411B2191A9}">
      <text>
        <r>
          <rPr>
            <sz val="14"/>
            <rFont val="Tahoma"/>
            <family val="2"/>
          </rPr>
          <t>Enter manually in each cell the cost to be added to provide a total per patient fee across the whole study for that 'patient cohort'</t>
        </r>
        <r>
          <rPr>
            <sz val="11"/>
            <rFont val="Tahoma"/>
            <family val="2"/>
          </rPr>
          <t xml:space="preserve">
</t>
        </r>
      </text>
    </comment>
    <comment ref="B37" authorId="0" shapeId="0" xr:uid="{5BF42617-7258-4053-A3D5-63C51B6C4754}">
      <text>
        <r>
          <rPr>
            <sz val="14"/>
            <rFont val="Tahoma"/>
            <family val="2"/>
          </rPr>
          <t>Enter manually in each cell the cost to be added to provide a total per patient fee across the whole study for that 'patient cohort'</t>
        </r>
      </text>
    </comment>
    <comment ref="B39" authorId="0" shapeId="0" xr:uid="{7C89A097-D19C-4E6C-82D3-78CF360BB5CB}">
      <text>
        <r>
          <rPr>
            <sz val="14"/>
            <rFont val="Tahoma"/>
            <family val="2"/>
          </rPr>
          <t xml:space="preserve">This page uses the summary information from each worksheet </t>
        </r>
        <r>
          <rPr>
            <b/>
            <sz val="9"/>
            <rFont val="Tahoma"/>
            <family val="2"/>
          </rPr>
          <t xml:space="preserve">
</t>
        </r>
      </text>
    </comment>
    <comment ref="B40" authorId="0" shapeId="0" xr:uid="{ED0F5722-4411-4A9A-AA20-BD47B67D7D37}">
      <text>
        <r>
          <rPr>
            <sz val="14"/>
            <rFont val="Tahoma"/>
            <family val="2"/>
          </rPr>
          <t>Complete this section if you plan to upload the SIT to CRFManager.
Group study activity using the worksheets you wish to link according to the patients journey through the trial.
 E.g. Patient cohort 1= Worksheet page 1+2+4
Patient cohort 2= worksheet page 1+3.
Link the pages by grouping them and enter a 'yes' in the corresponding cells. This will instruct CRFM to link the pages and provide a chronological visit type in CRFM</t>
        </r>
      </text>
    </comment>
    <comment ref="B41" authorId="0" shapeId="0" xr:uid="{84D01000-C0E0-4498-9C0E-473C39A0E723}">
      <text>
        <r>
          <rPr>
            <sz val="14"/>
            <rFont val="Tahoma"/>
            <family val="2"/>
          </rPr>
          <t>Complete this section if you plan to upload the SIT to CRFManager.
Group study activity using the worksheets you wish to link according to the patients journey through the trial.
 E.g. Patient cohort 1= Worksheet page 1+2+4
Patient cohort 2= worksheet page 1+3.
Link the pages by grouping them and enter a 'yes' in the corresponding cells. This will instruct CRFM to link the pages and provide a chronological visit type in CRFM</t>
        </r>
      </text>
    </comment>
    <comment ref="B42" authorId="0" shapeId="0" xr:uid="{72F39089-6B79-438A-8ADE-B6FA9ECD847D}">
      <text>
        <r>
          <rPr>
            <sz val="14"/>
            <rFont val="Tahoma"/>
            <family val="2"/>
          </rPr>
          <t xml:space="preserve">Complete this section if you plan to upload the SIT to CRFManager.
Group study activity using the worksheets you wish to link according to the patients journey through the trial.
E.g. Patient cohort 1= Worksheet page 1+2+4
Patient cohort 2= worksheet page 1+3.
Link the pages by grouping them and enter a 'yes' in the corresponding cells. This will instruct CRFM to link the pages and provide a chronological visit type in CRFM
</t>
        </r>
      </text>
    </comment>
    <comment ref="B43" authorId="0" shapeId="0" xr:uid="{4FFBD458-91C6-49F1-B314-5A4E475BAF5B}">
      <text>
        <r>
          <rPr>
            <sz val="14"/>
            <rFont val="Tahoma"/>
            <family val="2"/>
          </rPr>
          <t>Complete this section if you plan to upload the SIT to CRFManager.
Group study activity using the worksheets you wish to link according to the patients journey through the trial.
 E.g. Patient cohort 1= Worksheet page 1+2+4
Patient cohort 2= worksheet page 1+3.
Link the pages by grouping them and enter a 'yes' in the corresponding cells. This will instruct CRFM to link the pages and provide a chronological visit type in CRFM</t>
        </r>
      </text>
    </comment>
    <comment ref="B45" authorId="0" shapeId="0" xr:uid="{FFAE1518-5482-40E6-85F8-C41E14CC96D8}">
      <text>
        <r>
          <rPr>
            <sz val="14"/>
            <rFont val="Tahoma"/>
            <family val="2"/>
          </rPr>
          <t>This page uses the summary information from each worksheet. 
If any of the pages have incomplete data, the calculations below will remain '0.00' until all required data is complete.</t>
        </r>
      </text>
    </comment>
    <comment ref="D61" authorId="0" shapeId="0" xr:uid="{DE89EC6A-E2F8-4227-84F2-9FE9710251DE}">
      <text>
        <r>
          <rPr>
            <sz val="12"/>
            <rFont val="Tahoma"/>
            <family val="2"/>
          </rPr>
          <t>WTE per annum is of the entire study is calculated using the duration entered into C9 and C10.</t>
        </r>
        <r>
          <rPr>
            <sz val="11"/>
            <rFont val="Tahoma"/>
            <family val="2"/>
          </rPr>
          <t xml:space="preserve">
</t>
        </r>
        <r>
          <rPr>
            <b/>
            <sz val="9"/>
            <rFont val="Tahoma"/>
            <family val="2"/>
          </rPr>
          <t xml:space="preserve">
 </t>
        </r>
      </text>
    </comment>
  </commentList>
</comments>
</file>

<file path=xl/sharedStrings.xml><?xml version="1.0" encoding="utf-8"?>
<sst xmlns="http://schemas.openxmlformats.org/spreadsheetml/2006/main" count="3549" uniqueCount="447">
  <si>
    <t>NURSING</t>
  </si>
  <si>
    <t>Visit Type 1</t>
  </si>
  <si>
    <t>Visit Type 2</t>
  </si>
  <si>
    <t>Visit Type 3</t>
  </si>
  <si>
    <t>Visit Type 4</t>
  </si>
  <si>
    <t>Visit Type 5</t>
  </si>
  <si>
    <t>Procedure Comments</t>
  </si>
  <si>
    <t xml:space="preserve"> Procedures:</t>
  </si>
  <si>
    <t>Procedure (Mins)</t>
  </si>
  <si>
    <t>Number per visit</t>
  </si>
  <si>
    <t>Number of 
visits</t>
  </si>
  <si>
    <t>Study Time (mins) per visit(s)</t>
  </si>
  <si>
    <t>Number of visits</t>
  </si>
  <si>
    <t>Admission documentation complex</t>
  </si>
  <si>
    <t>Admission documentation routine</t>
  </si>
  <si>
    <t>Study preparation</t>
  </si>
  <si>
    <t>Follow-up assessment</t>
  </si>
  <si>
    <t>Venepuncture</t>
  </si>
  <si>
    <t>Blood sample preparation</t>
  </si>
  <si>
    <t>Blood draws from cannula</t>
  </si>
  <si>
    <t>Skin prick testing</t>
  </si>
  <si>
    <t>Medication administration IV bolus</t>
  </si>
  <si>
    <t>Medication administration IV infusion</t>
  </si>
  <si>
    <t>Chemotherapy administration Routine</t>
  </si>
  <si>
    <t>Chemotherapy administration Complex</t>
  </si>
  <si>
    <t>Infusion rate check/change complex</t>
  </si>
  <si>
    <t>Documentation/data collection</t>
  </si>
  <si>
    <t>Input output balance</t>
  </si>
  <si>
    <t>Patient / carer(s) teaching simple</t>
  </si>
  <si>
    <t>Patient / carer(s) teaching complex</t>
  </si>
  <si>
    <t>Specimen collection, simple</t>
  </si>
  <si>
    <t>POCT (blood glucose levels etc.)</t>
  </si>
  <si>
    <t>Specimen collection, complex</t>
  </si>
  <si>
    <t>Specimen distribution</t>
  </si>
  <si>
    <t>Distraction therapy</t>
  </si>
  <si>
    <t>Psych/social needs patient / carer(s)</t>
  </si>
  <si>
    <t>Study specific procedure</t>
  </si>
  <si>
    <t>Outreach travel time</t>
  </si>
  <si>
    <t>Outreach set-up equipment</t>
  </si>
  <si>
    <t xml:space="preserve">Indirect nursing care  </t>
  </si>
  <si>
    <t>Direct nursing care</t>
  </si>
  <si>
    <t>Nutrition / feeding requirements</t>
  </si>
  <si>
    <t>Mobility</t>
  </si>
  <si>
    <t>Outside regular hours time (-procedures time)</t>
  </si>
  <si>
    <t xml:space="preserve">NURSING TOTALS </t>
  </si>
  <si>
    <t>Totals</t>
  </si>
  <si>
    <t>Visit Type 1 Subtotals</t>
  </si>
  <si>
    <t>Visit Type 2 Subtotals</t>
  </si>
  <si>
    <t>Visit Type 3 Subtotals</t>
  </si>
  <si>
    <t>Visit Type 4 Subtotals</t>
  </si>
  <si>
    <t>Visit Type 5 Subtotals</t>
  </si>
  <si>
    <t>Grand Totals</t>
  </si>
  <si>
    <t>Comments</t>
  </si>
  <si>
    <t>Total Nursing Time per subject (mins):</t>
  </si>
  <si>
    <t>Total Nursing Time for all subjects (mins):</t>
  </si>
  <si>
    <t>Non measurable activity (5% of all visits):</t>
  </si>
  <si>
    <t>Estimated Nursing Time per subject visit +5% (mins):</t>
  </si>
  <si>
    <t>Estimated Nursing Time per subject visit +5% (hrs):</t>
  </si>
  <si>
    <t>Unsocial hrs additional charge per visit type (£):</t>
  </si>
  <si>
    <t>Estimated Nursing Time costing per subject visit (£):</t>
  </si>
  <si>
    <t>Total Nursing Time costing for all subjects (£):</t>
  </si>
  <si>
    <t>Study Year, Month</t>
  </si>
  <si>
    <t>VT1 Intensity Score:</t>
  </si>
  <si>
    <t>VT2 Intensity Score:</t>
  </si>
  <si>
    <t>VT3 Intensity Score:</t>
  </si>
  <si>
    <t>VT4 Intensity Score:</t>
  </si>
  <si>
    <t>VT5 Intensity Score:</t>
  </si>
  <si>
    <t>WTE</t>
  </si>
  <si>
    <t>WTE per Annum</t>
  </si>
  <si>
    <t>Total Nursing Minutes for Study</t>
  </si>
  <si>
    <t>Total Nursing Hours for Study</t>
  </si>
  <si>
    <t>MULTIDISCIPLINARY 1 (MDT 1)</t>
  </si>
  <si>
    <t>[enter MDT1 title here]</t>
  </si>
  <si>
    <t>GEM</t>
  </si>
  <si>
    <t>Bodpod / Paedpod</t>
  </si>
  <si>
    <t>ActiHeart simple</t>
  </si>
  <si>
    <t>ActiHeart complex</t>
  </si>
  <si>
    <t>Food preparation simple</t>
  </si>
  <si>
    <t>Food preparation complex</t>
  </si>
  <si>
    <t>Indirect care (20-180 mins)</t>
  </si>
  <si>
    <t xml:space="preserve">MD1 TOTALS </t>
  </si>
  <si>
    <t>Visit Type 1 Subtotals:</t>
  </si>
  <si>
    <t>Total MDT1 Time per subject (mins):</t>
  </si>
  <si>
    <t>Total MDT1 Time for all subjects (mins):</t>
  </si>
  <si>
    <t>Estimated MDT1 Time per subject visit +5% (mins):</t>
  </si>
  <si>
    <t>Estimated MDT1 Time per subject visit +5% (hrs):</t>
  </si>
  <si>
    <t>Estimated MDT1 Time costing per visit (£):</t>
  </si>
  <si>
    <t>Total MDT1 Time costing for all subjects (£):</t>
  </si>
  <si>
    <t>Total MDT1 Minutes for Study</t>
  </si>
  <si>
    <t>Total MDT1 Hours for Study</t>
  </si>
  <si>
    <t>MULTIDISCIPLINARY 2 (MDT 2)</t>
  </si>
  <si>
    <t>[enter MDT2 title here]</t>
  </si>
  <si>
    <t xml:space="preserve">MD2 TOTALS </t>
  </si>
  <si>
    <t>GRAND TOTALS</t>
  </si>
  <si>
    <t>Total MDT2 Time per subject (mins):</t>
  </si>
  <si>
    <t>Total MDT2 Time for all subjects:</t>
  </si>
  <si>
    <t>Estimated MDT2 Time per subject visit +5% (mins):</t>
  </si>
  <si>
    <t>Estimated MDT2 Time per subject visit +5% (hrs):</t>
  </si>
  <si>
    <t>Estimated MDT2 Time costing per visit (£):</t>
  </si>
  <si>
    <t>Total MDT2 Time costing for all subjects (£):</t>
  </si>
  <si>
    <t>VT1 Intensity Score</t>
  </si>
  <si>
    <t>VT2 Intensity Score</t>
  </si>
  <si>
    <t>VT3 Intensity Score</t>
  </si>
  <si>
    <t>VT4 Intensity Score</t>
  </si>
  <si>
    <t>VT5 Intensity Score</t>
  </si>
  <si>
    <t>Total MDT2 Minutes for Study</t>
  </si>
  <si>
    <t>Total MDT2 Hours for Study</t>
  </si>
  <si>
    <t>MULTIDISCIPLINARY 3 (MDT3)</t>
  </si>
  <si>
    <t>[enter MDT3 title here]</t>
  </si>
  <si>
    <t xml:space="preserve">MD3 TOTALS </t>
  </si>
  <si>
    <t>Total MDT3 Time per subject (mins):</t>
  </si>
  <si>
    <t>Total MDT3 Time for all subjects (mins):</t>
  </si>
  <si>
    <t>Estimated MDT3 Time per subject visit +5% (mins):</t>
  </si>
  <si>
    <t>Estimated MDT3 Time per subject visit +5% (hrs):</t>
  </si>
  <si>
    <t>Estimated MDT3 Time costing per visit (£):</t>
  </si>
  <si>
    <t>Total MDT3 Time costing for all subjects (£):</t>
  </si>
  <si>
    <t>Total MDT3 Minutes for Study</t>
  </si>
  <si>
    <t>Total MDT3 Hours for Study</t>
  </si>
  <si>
    <t>MULTIDISCIPLINARY 4 (MDT4)</t>
  </si>
  <si>
    <t>Visit type 4</t>
  </si>
  <si>
    <t>[enter MDT4 title here]</t>
  </si>
  <si>
    <t xml:space="preserve">MDT4 TOTALS </t>
  </si>
  <si>
    <t>Total MDT4 Time per subject (mins):</t>
  </si>
  <si>
    <t>Total MDT4 Time for all subjects (mins):</t>
  </si>
  <si>
    <t>Estimated MDT4 Time per subject visit +5% (mins):</t>
  </si>
  <si>
    <t>Estimated MDT4 Time per subject visit +5% (hrs):</t>
  </si>
  <si>
    <t>Estimated MDT4 Time costing per visit (£):</t>
  </si>
  <si>
    <t>Total MDT4 Time costing for all subjects (£):</t>
  </si>
  <si>
    <t>Total MDT4 Minutes for Study</t>
  </si>
  <si>
    <t>Total MDT4 Hours for Study</t>
  </si>
  <si>
    <t>LABORATORY</t>
  </si>
  <si>
    <t>Procedures:</t>
  </si>
  <si>
    <t>Blood sampling (collection, processing etc.)</t>
  </si>
  <si>
    <t>To record samples for the purpose of audit</t>
  </si>
  <si>
    <t>Transfer samples to hospital laboratory</t>
  </si>
  <si>
    <t>Specimen dispatch by post/courier</t>
  </si>
  <si>
    <t>To centrifuge samples</t>
  </si>
  <si>
    <t>Record processing</t>
  </si>
  <si>
    <t>Processing simple</t>
  </si>
  <si>
    <t>Processing complex</t>
  </si>
  <si>
    <t>ctDNA sample processing</t>
  </si>
  <si>
    <t>PBMC sample processing</t>
  </si>
  <si>
    <t>Storage</t>
  </si>
  <si>
    <t>Prepare for Transport (5 - 20 mins)</t>
  </si>
  <si>
    <t xml:space="preserve">Indirect Lab work </t>
  </si>
  <si>
    <t xml:space="preserve">LAB TOTALS </t>
  </si>
  <si>
    <t>Total Lab Time per subject (mins)</t>
  </si>
  <si>
    <t>Total Lab Time for all subjects (min):</t>
  </si>
  <si>
    <t>Estimated Lab Time per subject visit +5% (mins):</t>
  </si>
  <si>
    <t>Estimated Lab Time per subject visit +5% (hrs):</t>
  </si>
  <si>
    <t>Estimated Lab Time costing per visit (£):</t>
  </si>
  <si>
    <t>Total Lab Time costing for all subjects (£):</t>
  </si>
  <si>
    <t>Total Lab Minutes for Study</t>
  </si>
  <si>
    <t>Total Lab Hours for Study</t>
  </si>
  <si>
    <t>IMAGING</t>
  </si>
  <si>
    <t>Re-confirm consent/assent</t>
  </si>
  <si>
    <t>Ultrasound (30 - 60 mins)</t>
  </si>
  <si>
    <t>MRI scan</t>
  </si>
  <si>
    <t>Escorting to &amp; from imaging</t>
  </si>
  <si>
    <t>Study specific procedures</t>
  </si>
  <si>
    <t xml:space="preserve">IMAGING TOTALS </t>
  </si>
  <si>
    <t>Grand Totals:</t>
  </si>
  <si>
    <t>Total Imaging Time per subject (mins):</t>
  </si>
  <si>
    <t>Total Imaging Time for all subjects (mins):</t>
  </si>
  <si>
    <t>Estimated Imaging Time per subject visit +5% (mins):</t>
  </si>
  <si>
    <t>Estimated Imaging Time per subject visit +5% (hrs):</t>
  </si>
  <si>
    <t>Estimated Imaging Time costing per visit (£):</t>
  </si>
  <si>
    <t>Total Imaging Time costing for all subjects (£):</t>
  </si>
  <si>
    <t>Total Imaging Minutes for Study</t>
  </si>
  <si>
    <t>Total Imaging Hours for Study</t>
  </si>
  <si>
    <t>GRAND TOTALS (per visit type, across all disciplines)</t>
  </si>
  <si>
    <t>Estimated study hours per visit type (across all disciplines):</t>
  </si>
  <si>
    <t>Study intensity score for each visit type:</t>
  </si>
  <si>
    <t>Intensity rating per visit type:</t>
  </si>
  <si>
    <t>Cost per visit type:</t>
  </si>
  <si>
    <t>Total cost for ALL visits of this visit type and ALL subjects:</t>
  </si>
  <si>
    <t>SIT Page 1</t>
  </si>
  <si>
    <t xml:space="preserve"> Study Intensity Tool V14 - SIT Page 1</t>
  </si>
  <si>
    <t>Study Title:</t>
  </si>
  <si>
    <t>Page Title:</t>
  </si>
  <si>
    <t>CLINICAL TRIAL SUMMARY</t>
  </si>
  <si>
    <t xml:space="preserve">Trial No: </t>
  </si>
  <si>
    <t>Page General Comments:</t>
  </si>
  <si>
    <t>Principal Investigator (PI):</t>
  </si>
  <si>
    <t>Duration:</t>
  </si>
  <si>
    <t>Years</t>
  </si>
  <si>
    <t>Months</t>
  </si>
  <si>
    <t>Assessed By:</t>
  </si>
  <si>
    <t>Start Date:</t>
  </si>
  <si>
    <t>Date assessed:</t>
  </si>
  <si>
    <t>Total no of visits for all subjects:</t>
  </si>
  <si>
    <t>SIT calculated at:</t>
  </si>
  <si>
    <t>RECRUITMENT ACTIVITY (specific)</t>
  </si>
  <si>
    <t>NURSING 1</t>
  </si>
  <si>
    <t>NURSING 2</t>
  </si>
  <si>
    <t xml:space="preserve">Total recruitment </t>
  </si>
  <si>
    <t>Hours</t>
  </si>
  <si>
    <t>Minutes</t>
  </si>
  <si>
    <t>Recruitment comments</t>
  </si>
  <si>
    <t>Nurse 1 and 2 recruitment:</t>
  </si>
  <si>
    <t>Number of wks per full year:</t>
  </si>
  <si>
    <t>MDT1 recruitment:</t>
  </si>
  <si>
    <t>MDT2 recruitment:</t>
  </si>
  <si>
    <t>Number of months:</t>
  </si>
  <si>
    <t>TOTAL:</t>
  </si>
  <si>
    <t>Total for study (hrs):</t>
  </si>
  <si>
    <t>Recruitment Activity WTE:</t>
  </si>
  <si>
    <t>Recruitment Activity WTE per annum:</t>
  </si>
  <si>
    <t>SET-UP &amp; EDUCATIONAL ACTIVITY</t>
  </si>
  <si>
    <t>LAB</t>
  </si>
  <si>
    <t>Protocol development  / Study set-up (mins):</t>
  </si>
  <si>
    <t>Staff education (mins):</t>
  </si>
  <si>
    <t>Other study specific activity (mins):</t>
  </si>
  <si>
    <t>COSTING KEY (WTE)</t>
  </si>
  <si>
    <t>Cost per hour for each discipline:</t>
  </si>
  <si>
    <t>Cost for out of hours (per hour):</t>
  </si>
  <si>
    <t xml:space="preserve">RECRUITMENT &amp; ADDITIONAL COSTING </t>
  </si>
  <si>
    <t>Protocol development  / study set-up (cost):</t>
  </si>
  <si>
    <t>Staff education (cost):</t>
  </si>
  <si>
    <t>Other study specific activity (cost):</t>
  </si>
  <si>
    <t>Total additional costs (excluding recruitment):</t>
  </si>
  <si>
    <t>Total Recruitment costs:</t>
  </si>
  <si>
    <t>STUDY INFORMATION</t>
  </si>
  <si>
    <t xml:space="preserve">Number of Subjects: </t>
  </si>
  <si>
    <t>:Number of Subjects</t>
  </si>
  <si>
    <t>Total Number of Visits:</t>
  </si>
  <si>
    <t>:Total Number of Visits</t>
  </si>
  <si>
    <t>Visit Type Descriptor:</t>
  </si>
  <si>
    <t>:Visit Type Descriptors</t>
  </si>
  <si>
    <t>Visit Type Name:</t>
  </si>
  <si>
    <t>:Visit Type Name</t>
  </si>
  <si>
    <t>Visit Type Comment:</t>
  </si>
  <si>
    <t>:Visit Type Comment</t>
  </si>
  <si>
    <t>Visit Number (for scheduler):</t>
  </si>
  <si>
    <t>:Visit Number 
(for scheduler)</t>
  </si>
  <si>
    <t>Participant classed as recruited at visit number:</t>
  </si>
  <si>
    <t>Adult or Paediatric?</t>
  </si>
  <si>
    <t>PAGE SUMMARY FIGURES</t>
  </si>
  <si>
    <t>GENERAL PAGE COMMENTS</t>
  </si>
  <si>
    <t>Estimated Study Hours per Visit:</t>
  </si>
  <si>
    <t>INTENSITY Rating:</t>
  </si>
  <si>
    <t>Rating Description:</t>
  </si>
  <si>
    <t>TOTAL PAGE WTE:</t>
  </si>
  <si>
    <t>Recruitment costs:</t>
  </si>
  <si>
    <t>Protocol development and one off costs:</t>
  </si>
  <si>
    <t>Unsocial hours additional charge:</t>
  </si>
  <si>
    <t>Total study costs- all visits:</t>
  </si>
  <si>
    <t>TOTAL PAGE COST:</t>
  </si>
  <si>
    <r>
      <rPr>
        <b/>
        <sz val="22"/>
        <color rgb="FF2C2E35"/>
        <rFont val="Arial"/>
        <family val="2"/>
      </rPr>
      <t>UKCRF</t>
    </r>
    <r>
      <rPr>
        <b/>
        <sz val="22"/>
        <color rgb="FF10787F"/>
        <rFont val="Arial"/>
        <family val="2"/>
      </rPr>
      <t>NETWORK</t>
    </r>
  </si>
  <si>
    <r>
      <t xml:space="preserve">Recruitment activity
</t>
    </r>
    <r>
      <rPr>
        <sz val="10"/>
        <color theme="1"/>
        <rFont val="Arial"/>
        <family val="2"/>
      </rPr>
      <t>Number of hrs per week:</t>
    </r>
  </si>
  <si>
    <r>
      <t xml:space="preserve">Recruitment duration 
</t>
    </r>
    <r>
      <rPr>
        <sz val="10"/>
        <color theme="1"/>
        <rFont val="Arial"/>
        <family val="2"/>
      </rPr>
      <t>Number of years:</t>
    </r>
  </si>
  <si>
    <t>UKCRFNETWORK - STUDY INTENSITY TOOL (SIT)</t>
  </si>
  <si>
    <t>(v 14.0. 2025)</t>
  </si>
  <si>
    <t>SUPPORTING INFORMATION</t>
  </si>
  <si>
    <t>Introduction</t>
  </si>
  <si>
    <t>The Study Intensity Tool (SIT) is designed to support clinical research teams in workforce planning by calculating study workload using whole-time equivalents (WTEs). This version merges adult and paediatric functionalities into a streamlined, easy-to-use Excel workbook with enhanced usability and updated procedures, aligned with national guidelines.</t>
  </si>
  <si>
    <t>Training Resources</t>
  </si>
  <si>
    <t>To maintain data integrity and version control:</t>
  </si>
  <si>
    <t>Always save a local copy of the SIT template file before starting a new study.</t>
  </si>
  <si>
    <t>Create a new file for each study to avoid overwriting existing data.</t>
  </si>
  <si>
    <t>Clearly label files with study identifiers and dates for easy tracking.</t>
  </si>
  <si>
    <t>Contact Support</t>
  </si>
  <si>
    <t>Copyright and Disclaimer</t>
  </si>
  <si>
    <t xml:space="preserve">© Copyright 2025 – UK Clinical Research Facility (CRF) Network, hosted by Manchester University NHS Foundation Trust. </t>
  </si>
  <si>
    <t>The Study Intensity Tool version 14 has been validated and piloted across multiple Clinical Research Facilities (CRFs) to ensure accuracy and reliability. It is provided as a free resource to support workforce planning. Organisations are responsible for applying the tool appropriately within their local context and ensuring users are fully trained to ensure standardised results across users. 
While care has been taken to ensure accuracy, the Network accepts no liability for any errors or omissions that may affect WTE calculations or business planning decisions. Users should check and verify critical information.</t>
  </si>
  <si>
    <t>Adult</t>
  </si>
  <si>
    <t xml:space="preserve"> Study Intensity Tool V14 - SIT Page 2</t>
  </si>
  <si>
    <t>SIT Page 2</t>
  </si>
  <si>
    <t xml:space="preserve"> Study Intensity Tool V14 - SIT Page 3</t>
  </si>
  <si>
    <t>SIT Page 3</t>
  </si>
  <si>
    <t xml:space="preserve"> Study Intensity Tool V14 - SIT Page 4</t>
  </si>
  <si>
    <t>SIT Page 4</t>
  </si>
  <si>
    <t>SIT Page 5</t>
  </si>
  <si>
    <t xml:space="preserve"> Study Intensity Tool V14 - SIT Page 5</t>
  </si>
  <si>
    <t>Set up</t>
  </si>
  <si>
    <t>On Study</t>
  </si>
  <si>
    <t xml:space="preserve">Archive / Study Completion </t>
  </si>
  <si>
    <t>SIT V14 - Admin Page</t>
  </si>
  <si>
    <t xml:space="preserve"> Study Intensity Tool V14 - Admin Page</t>
  </si>
  <si>
    <t>Administration</t>
  </si>
  <si>
    <t>Worksheet General Comments:</t>
  </si>
  <si>
    <t>WTE ADMIN COSTING KEY</t>
  </si>
  <si>
    <t>NURSE ADMIN</t>
  </si>
  <si>
    <t>ADMIN 1</t>
  </si>
  <si>
    <t>ADMIN 2</t>
  </si>
  <si>
    <t>ADMIN 3</t>
  </si>
  <si>
    <t xml:space="preserve">SPECIALIST COSTING </t>
  </si>
  <si>
    <t>COST</t>
  </si>
  <si>
    <t>Other one-off specialist fees:</t>
  </si>
  <si>
    <t>Specialist Fees Total:</t>
  </si>
  <si>
    <t>NURSING ADMINISTRATION</t>
  </si>
  <si>
    <t>Procedures</t>
  </si>
  <si>
    <t>Occasions per activity</t>
  </si>
  <si>
    <t xml:space="preserve">Confidential Disclosure Agreement </t>
  </si>
  <si>
    <t xml:space="preserve">Complete Expression of Interest form </t>
  </si>
  <si>
    <t xml:space="preserve">Site Selection Visit (SSV) </t>
  </si>
  <si>
    <t>Internal Feasibility meeting</t>
  </si>
  <si>
    <t xml:space="preserve">Cost study (Commercial NCVR/non-commercial review) </t>
  </si>
  <si>
    <t xml:space="preserve">Internal Ph1 / ATIMP committee submission </t>
  </si>
  <si>
    <t xml:space="preserve">Document collection and localisation </t>
  </si>
  <si>
    <t>Document preparation and review</t>
  </si>
  <si>
    <t xml:space="preserve">Collection of CVs, GCPs, FDFs </t>
  </si>
  <si>
    <t>Local registration / CRF approvals process</t>
  </si>
  <si>
    <t xml:space="preserve"> University Ethics submission </t>
  </si>
  <si>
    <t>Amendment to University Ethics - per activity</t>
  </si>
  <si>
    <t xml:space="preserve">Confirm C&amp;C </t>
  </si>
  <si>
    <t xml:space="preserve">Site Initiation Visit (SIV) </t>
  </si>
  <si>
    <t>Creating ISF &amp; maintaining</t>
  </si>
  <si>
    <t>Processing study amendment (per activity)</t>
  </si>
  <si>
    <t>Amendment to Phase 1 / ATIMP local committee
( per activity)</t>
  </si>
  <si>
    <t>Phase 1  Dose Escalation QA checks and local approval (per event)</t>
  </si>
  <si>
    <t>Data-base set-up</t>
  </si>
  <si>
    <t>Data collation and report writing</t>
  </si>
  <si>
    <t>Monitoring Visit  (per visit)</t>
  </si>
  <si>
    <t>Invoice request/approval  - per invoice</t>
  </si>
  <si>
    <t>CRA/CRO meetings - per meeting</t>
  </si>
  <si>
    <t xml:space="preserve">Produce data query reports </t>
  </si>
  <si>
    <t xml:space="preserve">SAE reconciliation </t>
  </si>
  <si>
    <t>Study team meetings - per meeting</t>
  </si>
  <si>
    <t xml:space="preserve">Amendment team training </t>
  </si>
  <si>
    <t xml:space="preserve">Healthy Volunteer Recruitment </t>
  </si>
  <si>
    <t xml:space="preserve">Healthy Volunteer Management </t>
  </si>
  <si>
    <t>GP Histories (for healthy volunteers)</t>
  </si>
  <si>
    <t xml:space="preserve">Filing / Printing </t>
  </si>
  <si>
    <t>Participant reimbursement  - per patient</t>
  </si>
  <si>
    <t>Booking Couriers - per event</t>
  </si>
  <si>
    <t>Data Queries answering - per email of queries</t>
  </si>
  <si>
    <t xml:space="preserve">Freezer Logs </t>
  </si>
  <si>
    <t>Equipment - Receiving, organising CE, returning</t>
  </si>
  <si>
    <t>Multicentre study completion</t>
  </si>
  <si>
    <t xml:space="preserve">Close Out Visit (COV) </t>
  </si>
  <si>
    <t xml:space="preserve">End of study invoicing </t>
  </si>
  <si>
    <t xml:space="preserve">Archiving </t>
  </si>
  <si>
    <t>Resolution of e-diary / IT issues</t>
  </si>
  <si>
    <t xml:space="preserve">NURSING ADMIN TOTALS </t>
  </si>
  <si>
    <t>Archive / Study Completion</t>
  </si>
  <si>
    <t>Subtotal of Nursing Admin Time per study period (mins):</t>
  </si>
  <si>
    <t>Total Nursing Admin Time per study period (mins):</t>
  </si>
  <si>
    <t>Total Nursing Admin Time per study period (hrs):</t>
  </si>
  <si>
    <t>Total Nursing Admin costing study period (£):</t>
  </si>
  <si>
    <t>NURSING ADMIN SUMMARY</t>
  </si>
  <si>
    <t>Study Year, Month:</t>
  </si>
  <si>
    <t>Total Nursing Admin Hours for Study:</t>
  </si>
  <si>
    <t>Total Nursing Admin Minutes for Study:</t>
  </si>
  <si>
    <t>WTE:</t>
  </si>
  <si>
    <t>WTE  per annum:</t>
  </si>
  <si>
    <t xml:space="preserve">ADMINISTRATOR 1 </t>
  </si>
  <si>
    <t xml:space="preserve"> Procedure</t>
  </si>
  <si>
    <t xml:space="preserve">ADMIN 1 TOTALS </t>
  </si>
  <si>
    <t>Subtotal of Admin 1 Time per study period (mins):</t>
  </si>
  <si>
    <t>Total Admin 1 Time per study period (mins):</t>
  </si>
  <si>
    <t>Total Admin 1 Time per study period (hrs):</t>
  </si>
  <si>
    <t>Total Admin 1 costing study period (£):</t>
  </si>
  <si>
    <t>ADMIN 1 SUMMARY</t>
  </si>
  <si>
    <t>Total Admin 1 Hours for Study</t>
  </si>
  <si>
    <t>Total Admin 1 Minutes for Study</t>
  </si>
  <si>
    <t>WTE  per annum</t>
  </si>
  <si>
    <t>ADMINISTRATOR 2</t>
  </si>
  <si>
    <t xml:space="preserve">ADMIN 2 TOTALS </t>
  </si>
  <si>
    <t>Subtotal of Admin 2 Time per study period (mins):</t>
  </si>
  <si>
    <t>Total Admin 2 Time per study period (mins):</t>
  </si>
  <si>
    <t>Total Admin 2 Time per study period (hrs):</t>
  </si>
  <si>
    <t>Total Admin 2 costing study period (£):</t>
  </si>
  <si>
    <t>ADMIN 2 SUMMARY</t>
  </si>
  <si>
    <t>Total Admin 2 Hours for Study</t>
  </si>
  <si>
    <t>Total Admin 2 Minutes for Study</t>
  </si>
  <si>
    <t>ADMINISTRATOR 3</t>
  </si>
  <si>
    <t>On study</t>
  </si>
  <si>
    <t xml:space="preserve">Archive /study completion </t>
  </si>
  <si>
    <t xml:space="preserve">SPECIALIST ADMIN TOTALS </t>
  </si>
  <si>
    <t>Subtotal of Specialist Admin Time per study period (mins):</t>
  </si>
  <si>
    <t>Total Specialist Admin Time per study period (mins):</t>
  </si>
  <si>
    <t>Total Specialist Admin Time per study period (hrs):</t>
  </si>
  <si>
    <t>Total Specialist Admin costing study period (£):</t>
  </si>
  <si>
    <t>SPECIALIST ADMIN SUMMARY</t>
  </si>
  <si>
    <t>GRAND TOTALS (per study periods, across all disciplines)</t>
  </si>
  <si>
    <t>Total Study Hours for each study period:</t>
  </si>
  <si>
    <t>Cost per study period:</t>
  </si>
  <si>
    <t>Total Admin hours:</t>
  </si>
  <si>
    <t>Nurse Admin WTE:</t>
  </si>
  <si>
    <t>Total admin (excluding nursing) WTE:</t>
  </si>
  <si>
    <t>Administration costs (Nurse Admin, 1, 2 &amp; 3):</t>
  </si>
  <si>
    <t>Admin one-off costs:</t>
  </si>
  <si>
    <t>Total Specialist Admin Minutes for Study:</t>
  </si>
  <si>
    <t>Total Specialist Admin Hours for Study:</t>
  </si>
  <si>
    <t>SIT V14 - Summary Page</t>
  </si>
  <si>
    <t xml:space="preserve"> Study Intensity Tool V14 - Summary Page</t>
  </si>
  <si>
    <t>Summary Page</t>
  </si>
  <si>
    <t>Years:</t>
  </si>
  <si>
    <t>Months:</t>
  </si>
  <si>
    <t>Decimal:</t>
  </si>
  <si>
    <t>OVERALL SUMMARY ACROSS PAGES</t>
  </si>
  <si>
    <t>Study Intensity Score:</t>
  </si>
  <si>
    <t>Study Intensity Rating:</t>
  </si>
  <si>
    <t>Total Study WTE:</t>
  </si>
  <si>
    <t>Protocol Development and One-off Costs:</t>
  </si>
  <si>
    <t>Unsocial Hours Additional Charge:</t>
  </si>
  <si>
    <t>Admin Costs:</t>
  </si>
  <si>
    <t>Study Visit Costs (including unsocial hours):</t>
  </si>
  <si>
    <t>Complete Study Cost (TOTAL):</t>
  </si>
  <si>
    <t>INTENSITY ACROSS PAGES</t>
  </si>
  <si>
    <t>Entire Study</t>
  </si>
  <si>
    <t>Page Description:</t>
  </si>
  <si>
    <t>N/A</t>
  </si>
  <si>
    <t>Page duration: Years</t>
  </si>
  <si>
    <t>-</t>
  </si>
  <si>
    <t>COSTING ACROSS PAGES</t>
  </si>
  <si>
    <t>Admin Page</t>
  </si>
  <si>
    <t>Patient Population Total</t>
  </si>
  <si>
    <t>Total cost per patient population grouping e.g.  (Page1+3):</t>
  </si>
  <si>
    <t>Total cost per patient population grouping e.g. (Page2) (Page 2+4):</t>
  </si>
  <si>
    <t>Total cost per patient population grouping e.g. (Page4) (Page 2+4):</t>
  </si>
  <si>
    <t>Total cost per patient population grouping e.g. (Page5) (Page 2+4):</t>
  </si>
  <si>
    <t>GROUPING for CRFManager UPLOAD</t>
  </si>
  <si>
    <t>Grouping 1- Link pages for CRFM upload:</t>
  </si>
  <si>
    <t>Grouping 2- Link pages for CRFM upload:</t>
  </si>
  <si>
    <t>Grouping 3- Link pages to CRFM upload:</t>
  </si>
  <si>
    <t>Grouping 4- Link pages to CRFM upload:</t>
  </si>
  <si>
    <t>WTE PER DISCIPLINE ACROSS PAGES</t>
  </si>
  <si>
    <t>Per Annum</t>
  </si>
  <si>
    <t>Nursing</t>
  </si>
  <si>
    <t>Nursing Admin (from the admin page)</t>
  </si>
  <si>
    <t>Nursing Total (including admin)</t>
  </si>
  <si>
    <t>Laboratory</t>
  </si>
  <si>
    <t>Imaging</t>
  </si>
  <si>
    <t>STUDY INTENSITY</t>
  </si>
  <si>
    <t>Intensity Score</t>
  </si>
  <si>
    <t>Study Hours per Visit</t>
  </si>
  <si>
    <t>Entire study across all disciplines:</t>
  </si>
  <si>
    <t>Total duration of entire study at site 
(start to end):</t>
  </si>
  <si>
    <t>Estimated Study Hours per Visit</t>
  </si>
  <si>
    <t>[enter the Admin 1 category here]</t>
  </si>
  <si>
    <t>[enter the Admin 2 category here]</t>
  </si>
  <si>
    <t>[enter the Admin 3 category here]</t>
  </si>
  <si>
    <t>The document can be found on the UKCRF Network website.</t>
  </si>
  <si>
    <t>Training links can be found on the UKCRF Network website.</t>
  </si>
  <si>
    <t>What’s changed from the previous version (13)?</t>
  </si>
  <si>
    <t>Total page cost for all patients 
(including recruitment, protocol &amp; admin page):</t>
  </si>
  <si>
    <t>Total cost per patient per study page:</t>
  </si>
  <si>
    <t xml:space="preserve">Unsocial hrs per patient per visit type (hrs): </t>
  </si>
  <si>
    <t xml:space="preserve">Unsocial hrs per subject per visit type (hrs): </t>
  </si>
  <si>
    <r>
      <t xml:space="preserve">For a detailed overview of updates and improvements, please see the </t>
    </r>
    <r>
      <rPr>
        <b/>
        <sz val="12"/>
        <rFont val="Aptos Narrow"/>
        <family val="2"/>
        <scheme val="minor"/>
      </rPr>
      <t xml:space="preserve">SIT v14 Summary of Changes Document </t>
    </r>
    <r>
      <rPr>
        <sz val="12"/>
        <rFont val="Aptos Narrow"/>
        <family val="2"/>
        <scheme val="minor"/>
      </rPr>
      <t>(link below)</t>
    </r>
    <r>
      <rPr>
        <sz val="12"/>
        <color theme="1"/>
        <rFont val="Aptos Narrow"/>
        <family val="2"/>
        <scheme val="minor"/>
      </rPr>
      <t>. This document outlines all major updates from version 13 to 14, including interface redesign, procedure timing updates, and new features.</t>
    </r>
  </si>
  <si>
    <t>Whether you’re an experienced user of the Study Intensity Tool or just getting started, we offer a series of bite-sized training videos covering a range of helpful topics.</t>
  </si>
  <si>
    <t>For questions, technical support, or feedback on SIT v14, please contact our SIT Trainers:</t>
  </si>
  <si>
    <t>studyintensitytool@nihr.ac.uk</t>
  </si>
  <si>
    <t>Estimate cost per patient for ALL visits of this visit type:</t>
  </si>
  <si>
    <t>Estimate cost per patient: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</si>
</sst>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_-[$£-809]* #,##0.00_-;\-[$£-809]* #,##0.00_-;_-[$£-809]* &quot;-&quot;??_-;_-@_-"/>
    <numFmt numFmtId="166" formatCode="&quot;£&quot;#,##0.00"/>
    <numFmt numFmtId="167" formatCode="0.000"/>
  </numFmts>
  <fonts count="55" x14ac:knownFonts="1">
    <font>
      <sz val="11"/>
      <color theme="1"/>
      <name val="Aptos Narrow"/>
      <family val="2"/>
      <scheme val="minor"/>
    </font>
    <font>
      <b/>
      <sz val="22"/>
      <name val="Arial"/>
      <family val="2"/>
    </font>
    <font>
      <b/>
      <sz val="22"/>
      <color rgb="FF2C2E35"/>
      <name val="Arial"/>
      <family val="2"/>
    </font>
    <font>
      <b/>
      <sz val="22"/>
      <color rgb="FF10787F"/>
      <name val="Arial"/>
      <family val="2"/>
    </font>
    <font>
      <sz val="11"/>
      <color theme="1"/>
      <name val="Arial"/>
      <family val="2"/>
    </font>
    <font>
      <b/>
      <sz val="11"/>
      <color theme="1"/>
      <name val="Arial"/>
      <family val="2"/>
    </font>
    <font>
      <sz val="9"/>
      <color indexed="81"/>
      <name val="Tahoma"/>
      <family val="2"/>
    </font>
    <font>
      <b/>
      <sz val="9"/>
      <color indexed="81"/>
      <name val="Tahoma"/>
      <family val="2"/>
    </font>
    <font>
      <b/>
      <sz val="11"/>
      <color indexed="81"/>
      <name val="Tahoma"/>
      <family val="2"/>
    </font>
    <font>
      <sz val="11"/>
      <color indexed="81"/>
      <name val="Tahoma"/>
      <family val="2"/>
    </font>
    <font>
      <b/>
      <sz val="12"/>
      <color theme="1"/>
      <name val="Arial"/>
      <family val="2"/>
    </font>
    <font>
      <b/>
      <sz val="10"/>
      <color theme="1"/>
      <name val="Arial"/>
      <family val="2"/>
    </font>
    <font>
      <sz val="10"/>
      <color theme="1"/>
      <name val="Arial"/>
      <family val="2"/>
    </font>
    <font>
      <b/>
      <sz val="8.5"/>
      <color theme="1"/>
      <name val="Arial"/>
      <family val="2"/>
    </font>
    <font>
      <sz val="9"/>
      <color rgb="FF000000"/>
      <name val="Arial"/>
      <family val="2"/>
    </font>
    <font>
      <b/>
      <sz val="10"/>
      <color rgb="FFC3E5E8"/>
      <name val="Arial"/>
      <family val="2"/>
    </font>
    <font>
      <sz val="12"/>
      <color theme="1"/>
      <name val="Aptos Narrow"/>
      <family val="2"/>
      <scheme val="minor"/>
    </font>
    <font>
      <sz val="11"/>
      <color rgb="FFFF0000"/>
      <name val="Aptos Narrow"/>
      <family val="2"/>
      <scheme val="minor"/>
    </font>
    <font>
      <b/>
      <sz val="16"/>
      <color theme="0"/>
      <name val="Aptos Narrow"/>
      <family val="2"/>
      <scheme val="minor"/>
    </font>
    <font>
      <b/>
      <sz val="18"/>
      <name val="Aptos Narrow"/>
      <family val="2"/>
      <scheme val="minor"/>
    </font>
    <font>
      <sz val="16"/>
      <color theme="0"/>
      <name val="Aptos Narrow"/>
      <family val="2"/>
      <scheme val="minor"/>
    </font>
    <font>
      <b/>
      <sz val="16"/>
      <color theme="1"/>
      <name val="Aptos Narrow"/>
      <family val="2"/>
      <scheme val="minor"/>
    </font>
    <font>
      <b/>
      <sz val="14"/>
      <color rgb="FF10787F"/>
      <name val="Aptos Display"/>
      <family val="2"/>
    </font>
    <font>
      <sz val="12"/>
      <color rgb="FFFF0000"/>
      <name val="Aptos Narrow"/>
      <family val="2"/>
      <scheme val="minor"/>
    </font>
    <font>
      <sz val="11"/>
      <name val="Tahoma"/>
      <family val="2"/>
    </font>
    <font>
      <b/>
      <sz val="11"/>
      <name val="Tahoma"/>
      <family val="2"/>
    </font>
    <font>
      <sz val="9"/>
      <name val="Tahoma"/>
      <family val="2"/>
    </font>
    <font>
      <sz val="12"/>
      <name val="Tahoma"/>
      <family val="2"/>
    </font>
    <font>
      <sz val="11"/>
      <color theme="1"/>
      <name val="Tahoma"/>
      <family val="2"/>
    </font>
    <font>
      <sz val="9"/>
      <name val="Tahoma"/>
      <family val="2"/>
      <charset val="1"/>
    </font>
    <font>
      <sz val="10"/>
      <color rgb="FF1C1F24"/>
      <name val="Arial"/>
      <family val="2"/>
    </font>
    <font>
      <b/>
      <sz val="14"/>
      <name val="Arial"/>
      <family val="2"/>
    </font>
    <font>
      <sz val="12"/>
      <color theme="1"/>
      <name val="Tahoma"/>
      <family val="2"/>
    </font>
    <font>
      <sz val="14"/>
      <name val="Tahoma"/>
      <family val="2"/>
    </font>
    <font>
      <sz val="12"/>
      <color indexed="81"/>
      <name val="Tahoma"/>
      <family val="2"/>
    </font>
    <font>
      <b/>
      <sz val="9"/>
      <name val="Tahoma"/>
      <family val="2"/>
    </font>
    <font>
      <sz val="14"/>
      <color theme="1"/>
      <name val="Tahoma"/>
      <family val="2"/>
    </font>
    <font>
      <sz val="14"/>
      <color theme="1"/>
      <name val="Aptos Narrow"/>
      <family val="2"/>
      <scheme val="minor"/>
    </font>
    <font>
      <b/>
      <sz val="12"/>
      <color indexed="81"/>
      <name val="Tahoma"/>
      <family val="2"/>
    </font>
    <font>
      <sz val="12"/>
      <color theme="1"/>
      <name val="Arial"/>
      <family val="2"/>
    </font>
    <font>
      <b/>
      <sz val="22"/>
      <color theme="1"/>
      <name val="Arial"/>
      <family val="2"/>
    </font>
    <font>
      <b/>
      <sz val="16"/>
      <color theme="1"/>
      <name val="Arial"/>
      <family val="2"/>
    </font>
    <font>
      <sz val="14"/>
      <color theme="1"/>
      <name val="Arial"/>
      <family val="2"/>
    </font>
    <font>
      <b/>
      <sz val="11"/>
      <color theme="2" tint="-0.49995422223578601"/>
      <name val="Arial"/>
      <family val="2"/>
    </font>
    <font>
      <sz val="12"/>
      <color rgb="FF1C1F24"/>
      <name val="Arial"/>
      <family val="2"/>
    </font>
    <font>
      <sz val="14"/>
      <color indexed="81"/>
      <name val="Tahoma"/>
      <family val="2"/>
    </font>
    <font>
      <b/>
      <sz val="14"/>
      <name val="Tahoma"/>
      <family val="2"/>
    </font>
    <font>
      <b/>
      <sz val="14"/>
      <color theme="0"/>
      <name val="Arial"/>
      <family val="2"/>
    </font>
    <font>
      <sz val="16"/>
      <color theme="1"/>
      <name val="Arial"/>
      <family val="2"/>
    </font>
    <font>
      <b/>
      <sz val="12"/>
      <color rgb="FF1C1F24"/>
      <name val="Arial"/>
      <family val="2"/>
    </font>
    <font>
      <sz val="12"/>
      <name val="Aptos Narrow"/>
      <family val="2"/>
      <scheme val="minor"/>
    </font>
    <font>
      <b/>
      <sz val="12"/>
      <name val="Aptos Narrow"/>
      <family val="2"/>
      <scheme val="minor"/>
    </font>
    <font>
      <u/>
      <sz val="11"/>
      <color theme="10"/>
      <name val="Aptos Narrow"/>
      <family val="2"/>
      <scheme val="minor"/>
    </font>
    <font>
      <u/>
      <sz val="12"/>
      <color theme="10"/>
      <name val="Aptos Narrow"/>
      <family val="2"/>
      <scheme val="minor"/>
    </font>
    <font>
      <b/>
      <u/>
      <sz val="11"/>
      <color indexed="81"/>
      <name val="Tahoma"/>
      <family val="2"/>
    </font>
  </fonts>
  <fills count="12">
    <fill>
      <patternFill patternType="none"/>
    </fill>
    <fill>
      <patternFill patternType="gray125"/>
    </fill>
    <fill>
      <patternFill patternType="solid">
        <fgColor rgb="FF1C1F24"/>
        <bgColor indexed="64"/>
      </patternFill>
    </fill>
    <fill>
      <patternFill patternType="solid">
        <fgColor rgb="FFC3E5E8"/>
        <bgColor indexed="64"/>
      </patternFill>
    </fill>
    <fill>
      <patternFill patternType="solid">
        <fgColor theme="0"/>
        <bgColor indexed="64"/>
      </patternFill>
    </fill>
    <fill>
      <patternFill patternType="solid">
        <fgColor rgb="FFFFEECF"/>
        <bgColor indexed="64"/>
      </patternFill>
    </fill>
    <fill>
      <patternFill patternType="solid">
        <fgColor rgb="FFFFF6E5"/>
        <bgColor indexed="64"/>
      </patternFill>
    </fill>
    <fill>
      <patternFill patternType="solid">
        <fgColor theme="0" tint="-0.14999847407452621"/>
        <bgColor indexed="64"/>
      </patternFill>
    </fill>
    <fill>
      <patternFill patternType="solid">
        <fgColor rgb="FFF6BFBA"/>
        <bgColor indexed="64"/>
      </patternFill>
    </fill>
    <fill>
      <patternFill patternType="solid">
        <fgColor rgb="FFFBE6E3"/>
        <bgColor indexed="64"/>
      </patternFill>
    </fill>
    <fill>
      <patternFill patternType="solid">
        <fgColor rgb="FF10787F"/>
        <bgColor indexed="64"/>
      </patternFill>
    </fill>
    <fill>
      <patternFill patternType="solid">
        <fgColor rgb="FFF3EE8D"/>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medium">
        <color indexed="64"/>
      </top>
      <bottom style="thin">
        <color indexed="64"/>
      </bottom>
      <diagonal/>
    </border>
  </borders>
  <cellStyleXfs count="4">
    <xf numFmtId="0" fontId="0" fillId="0" borderId="0"/>
    <xf numFmtId="0" fontId="16" fillId="0" borderId="0"/>
    <xf numFmtId="49" fontId="31" fillId="11" borderId="23">
      <alignment horizontal="center" vertical="center" wrapText="1"/>
    </xf>
    <xf numFmtId="0" fontId="52" fillId="0" borderId="0" applyNumberFormat="0" applyFill="0" applyBorder="0" applyAlignment="0" applyProtection="0"/>
  </cellStyleXfs>
  <cellXfs count="573">
    <xf numFmtId="0" fontId="0" fillId="0" borderId="0" xfId="0"/>
    <xf numFmtId="0" fontId="12" fillId="2" borderId="0" xfId="0" applyFont="1" applyFill="1" applyAlignment="1">
      <alignment horizontal="center" vertical="center" wrapText="1"/>
    </xf>
    <xf numFmtId="0" fontId="12" fillId="0" borderId="0" xfId="0" applyFont="1" applyAlignment="1">
      <alignment horizontal="center" vertical="center" wrapText="1"/>
    </xf>
    <xf numFmtId="2" fontId="12" fillId="0" borderId="0" xfId="0" applyNumberFormat="1" applyFont="1" applyAlignment="1">
      <alignment horizontal="center" vertical="center" wrapText="1"/>
    </xf>
    <xf numFmtId="0" fontId="11" fillId="3" borderId="10" xfId="0" applyFont="1" applyFill="1" applyBorder="1" applyAlignment="1">
      <alignment horizontal="right" vertical="center" wrapText="1" indent="1"/>
    </xf>
    <xf numFmtId="0" fontId="11" fillId="3" borderId="11" xfId="0" applyFont="1" applyFill="1" applyBorder="1" applyAlignment="1">
      <alignment horizontal="right" vertical="center" wrapText="1" indent="1"/>
    </xf>
    <xf numFmtId="0" fontId="13" fillId="3" borderId="1" xfId="0" applyFont="1" applyFill="1" applyBorder="1" applyAlignment="1">
      <alignment horizontal="center" vertical="center" wrapText="1"/>
    </xf>
    <xf numFmtId="49" fontId="11" fillId="3" borderId="6" xfId="0" applyNumberFormat="1" applyFont="1" applyFill="1" applyBorder="1" applyAlignment="1">
      <alignment horizontal="center" vertical="center" wrapText="1"/>
    </xf>
    <xf numFmtId="49" fontId="11" fillId="3" borderId="8" xfId="0" applyNumberFormat="1" applyFont="1" applyFill="1" applyBorder="1" applyAlignment="1">
      <alignment horizontal="center" vertical="center" wrapText="1"/>
    </xf>
    <xf numFmtId="2" fontId="11" fillId="3" borderId="2" xfId="0" applyNumberFormat="1" applyFont="1" applyFill="1" applyBorder="1" applyAlignment="1">
      <alignment horizontal="center" vertical="center" wrapText="1"/>
    </xf>
    <xf numFmtId="2" fontId="11" fillId="3" borderId="1" xfId="0" applyNumberFormat="1" applyFont="1" applyFill="1" applyBorder="1" applyAlignment="1">
      <alignment horizontal="center" vertical="center" wrapText="1"/>
    </xf>
    <xf numFmtId="0" fontId="11" fillId="3" borderId="4" xfId="0" applyFont="1" applyFill="1" applyBorder="1" applyAlignment="1">
      <alignment horizontal="right" vertical="center" indent="1"/>
    </xf>
    <xf numFmtId="0" fontId="11" fillId="3" borderId="15" xfId="0" applyFont="1" applyFill="1" applyBorder="1" applyAlignment="1">
      <alignment horizontal="right" vertical="center" indent="1"/>
    </xf>
    <xf numFmtId="0" fontId="11" fillId="3" borderId="11" xfId="0" applyFont="1" applyFill="1" applyBorder="1" applyAlignment="1">
      <alignment horizontal="right" vertical="center" indent="1"/>
    </xf>
    <xf numFmtId="0" fontId="11" fillId="8" borderId="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2" fillId="2" borderId="0" xfId="0" applyFont="1" applyFill="1" applyAlignment="1">
      <alignment horizontal="right" vertical="center" wrapText="1" indent="1"/>
    </xf>
    <xf numFmtId="0" fontId="12" fillId="3" borderId="1" xfId="0" applyFont="1" applyFill="1" applyBorder="1" applyAlignment="1">
      <alignment horizontal="right" vertical="center" wrapText="1" indent="1"/>
    </xf>
    <xf numFmtId="0" fontId="12" fillId="8" borderId="1" xfId="0" applyFont="1" applyFill="1" applyBorder="1" applyAlignment="1">
      <alignment horizontal="right" vertical="center" wrapText="1" indent="1"/>
    </xf>
    <xf numFmtId="0" fontId="11" fillId="3" borderId="1" xfId="0" applyFont="1" applyFill="1" applyBorder="1" applyAlignment="1">
      <alignment horizontal="center" vertical="center" wrapText="1"/>
    </xf>
    <xf numFmtId="0" fontId="18" fillId="10" borderId="24" xfId="1" applyFont="1" applyFill="1" applyBorder="1" applyAlignment="1">
      <alignment horizontal="left" vertical="center" indent="2"/>
    </xf>
    <xf numFmtId="0" fontId="19" fillId="10" borderId="24" xfId="1" applyFont="1" applyFill="1" applyBorder="1" applyAlignment="1">
      <alignment horizontal="left" vertical="center" indent="2"/>
    </xf>
    <xf numFmtId="0" fontId="0" fillId="0" borderId="0" xfId="0" applyAlignment="1">
      <alignment vertical="center"/>
    </xf>
    <xf numFmtId="0" fontId="0" fillId="4" borderId="0" xfId="0" applyFill="1" applyAlignment="1">
      <alignment vertical="center"/>
    </xf>
    <xf numFmtId="0" fontId="22" fillId="4" borderId="0" xfId="1" applyFont="1" applyFill="1" applyAlignment="1">
      <alignment vertical="center"/>
    </xf>
    <xf numFmtId="0" fontId="16" fillId="4" borderId="0" xfId="0" applyFont="1" applyFill="1" applyAlignment="1">
      <alignment vertical="center"/>
    </xf>
    <xf numFmtId="0" fontId="23" fillId="4" borderId="0" xfId="0" applyFont="1" applyFill="1" applyAlignment="1">
      <alignment vertical="center"/>
    </xf>
    <xf numFmtId="0" fontId="16" fillId="4" borderId="0" xfId="0" applyFont="1" applyFill="1" applyAlignment="1">
      <alignment horizontal="left" vertical="center" indent="1"/>
    </xf>
    <xf numFmtId="0" fontId="16" fillId="4" borderId="0" xfId="0" applyFont="1" applyFill="1"/>
    <xf numFmtId="0" fontId="17" fillId="0" borderId="0" xfId="0" applyFont="1" applyAlignment="1">
      <alignment vertical="center"/>
    </xf>
    <xf numFmtId="0" fontId="17" fillId="4" borderId="0" xfId="0" applyFont="1" applyFill="1" applyAlignment="1">
      <alignment vertical="center"/>
    </xf>
    <xf numFmtId="0" fontId="0" fillId="4" borderId="0" xfId="0" applyFill="1" applyAlignment="1">
      <alignment horizontal="left" vertical="center" indent="1"/>
    </xf>
    <xf numFmtId="49" fontId="11" fillId="3" borderId="2" xfId="0" applyNumberFormat="1" applyFont="1" applyFill="1" applyBorder="1" applyAlignment="1">
      <alignment horizontal="center" vertical="center" wrapText="1"/>
    </xf>
    <xf numFmtId="49" fontId="11" fillId="3" borderId="1" xfId="0" applyNumberFormat="1" applyFont="1" applyFill="1" applyBorder="1" applyAlignment="1">
      <alignment horizontal="right" vertical="center" wrapText="1" indent="1"/>
    </xf>
    <xf numFmtId="0" fontId="4" fillId="0" borderId="0" xfId="0" applyFont="1" applyAlignment="1">
      <alignment vertical="center" wrapText="1"/>
    </xf>
    <xf numFmtId="2" fontId="4" fillId="0" borderId="0" xfId="0" applyNumberFormat="1" applyFont="1" applyAlignment="1">
      <alignment vertical="center" wrapText="1"/>
    </xf>
    <xf numFmtId="0" fontId="4" fillId="4" borderId="0" xfId="0" applyFont="1" applyFill="1" applyAlignment="1">
      <alignment vertical="center" wrapText="1"/>
    </xf>
    <xf numFmtId="0" fontId="5" fillId="4" borderId="0" xfId="0" applyFont="1" applyFill="1" applyAlignment="1">
      <alignment vertical="center" wrapText="1"/>
    </xf>
    <xf numFmtId="0" fontId="4" fillId="2" borderId="0" xfId="0" applyFont="1" applyFill="1" applyAlignment="1">
      <alignment vertical="center" wrapText="1"/>
    </xf>
    <xf numFmtId="1" fontId="4" fillId="2" borderId="0" xfId="0" applyNumberFormat="1" applyFont="1" applyFill="1" applyAlignment="1">
      <alignment vertical="center" wrapText="1"/>
    </xf>
    <xf numFmtId="0" fontId="12" fillId="2" borderId="0" xfId="0" applyFont="1" applyFill="1" applyAlignment="1">
      <alignment vertical="center" wrapText="1"/>
    </xf>
    <xf numFmtId="0" fontId="12" fillId="3" borderId="2" xfId="0" applyFont="1" applyFill="1" applyBorder="1" applyAlignment="1">
      <alignment vertical="center" wrapText="1"/>
    </xf>
    <xf numFmtId="0" fontId="12" fillId="3" borderId="3" xfId="0" applyFont="1" applyFill="1" applyBorder="1" applyAlignment="1">
      <alignment vertical="center" wrapText="1"/>
    </xf>
    <xf numFmtId="2" fontId="12" fillId="0" borderId="0" xfId="0" applyNumberFormat="1" applyFont="1" applyAlignment="1">
      <alignment vertical="center" wrapText="1"/>
    </xf>
    <xf numFmtId="0" fontId="12" fillId="0" borderId="0" xfId="0" applyFont="1" applyAlignment="1">
      <alignment vertical="center" wrapText="1"/>
    </xf>
    <xf numFmtId="2" fontId="12" fillId="2" borderId="0" xfId="0" applyNumberFormat="1" applyFont="1" applyFill="1" applyAlignment="1">
      <alignment vertical="center" wrapText="1"/>
    </xf>
    <xf numFmtId="49" fontId="11" fillId="3" borderId="1" xfId="0" applyNumberFormat="1" applyFont="1" applyFill="1" applyBorder="1" applyAlignment="1">
      <alignment horizontal="left" vertical="center" wrapText="1"/>
    </xf>
    <xf numFmtId="49" fontId="12" fillId="2" borderId="0" xfId="0" applyNumberFormat="1" applyFont="1" applyFill="1" applyAlignment="1">
      <alignment vertical="center" wrapText="1"/>
    </xf>
    <xf numFmtId="0" fontId="11" fillId="3" borderId="2" xfId="0" applyFont="1" applyFill="1" applyBorder="1" applyAlignment="1">
      <alignment vertical="center" wrapText="1"/>
    </xf>
    <xf numFmtId="0" fontId="15" fillId="3" borderId="4" xfId="0" applyFont="1" applyFill="1" applyBorder="1" applyAlignment="1" applyProtection="1">
      <alignment vertical="center" wrapText="1"/>
      <protection hidden="1"/>
    </xf>
    <xf numFmtId="0" fontId="11" fillId="2" borderId="0" xfId="0" applyFont="1" applyFill="1" applyAlignment="1">
      <alignment vertical="center" wrapText="1"/>
    </xf>
    <xf numFmtId="0" fontId="11" fillId="0" borderId="0" xfId="0" applyFont="1" applyAlignment="1">
      <alignment vertical="center" wrapText="1"/>
    </xf>
    <xf numFmtId="0" fontId="12" fillId="2" borderId="0" xfId="0" applyFont="1" applyFill="1" applyAlignment="1">
      <alignment horizontal="right" vertical="center" wrapText="1"/>
    </xf>
    <xf numFmtId="49" fontId="11" fillId="3" borderId="5" xfId="0" applyNumberFormat="1" applyFont="1" applyFill="1" applyBorder="1" applyAlignment="1">
      <alignment horizontal="left" vertical="center"/>
    </xf>
    <xf numFmtId="0" fontId="4" fillId="2" borderId="0" xfId="0" applyFont="1" applyFill="1" applyAlignment="1">
      <alignment horizontal="left" vertical="center" wrapText="1" indent="3"/>
    </xf>
    <xf numFmtId="0" fontId="12" fillId="2" borderId="0" xfId="0" applyFont="1" applyFill="1" applyAlignment="1">
      <alignment horizontal="left" vertical="center" wrapText="1" indent="3"/>
    </xf>
    <xf numFmtId="0" fontId="4" fillId="0" borderId="0" xfId="0" applyFont="1" applyAlignment="1">
      <alignment horizontal="left" vertical="center" wrapText="1" indent="3"/>
    </xf>
    <xf numFmtId="0" fontId="4" fillId="2" borderId="0" xfId="0" applyFont="1" applyFill="1" applyAlignment="1">
      <alignment horizontal="right" vertical="center" wrapText="1" indent="1"/>
    </xf>
    <xf numFmtId="1" fontId="4" fillId="2" borderId="0" xfId="0" applyNumberFormat="1" applyFont="1" applyFill="1" applyAlignment="1">
      <alignment horizontal="right" vertical="center" wrapText="1" indent="4"/>
    </xf>
    <xf numFmtId="0" fontId="12" fillId="2" borderId="0" xfId="0" applyFont="1" applyFill="1" applyAlignment="1">
      <alignment horizontal="right" vertical="center" wrapText="1" indent="4"/>
    </xf>
    <xf numFmtId="49" fontId="11" fillId="3" borderId="1" xfId="0" applyNumberFormat="1" applyFont="1" applyFill="1" applyBorder="1" applyAlignment="1">
      <alignment horizontal="center" vertical="center" wrapText="1"/>
    </xf>
    <xf numFmtId="49" fontId="11" fillId="3" borderId="21" xfId="0" applyNumberFormat="1" applyFont="1" applyFill="1" applyBorder="1" applyAlignment="1">
      <alignment horizontal="right" vertical="center" wrapText="1" indent="1"/>
    </xf>
    <xf numFmtId="49" fontId="11" fillId="3" borderId="21" xfId="0" applyNumberFormat="1" applyFont="1" applyFill="1" applyBorder="1" applyAlignment="1">
      <alignment horizontal="center" vertical="center" wrapText="1"/>
    </xf>
    <xf numFmtId="0" fontId="12" fillId="7" borderId="1" xfId="0" applyFont="1" applyFill="1" applyBorder="1" applyAlignment="1">
      <alignment horizontal="right" vertical="center" wrapText="1" indent="1"/>
    </xf>
    <xf numFmtId="0" fontId="12" fillId="4" borderId="1" xfId="0" applyFont="1" applyFill="1" applyBorder="1" applyAlignment="1">
      <alignment horizontal="right" vertical="center" wrapText="1" indent="1"/>
    </xf>
    <xf numFmtId="0" fontId="11" fillId="3" borderId="1" xfId="0" applyFont="1" applyFill="1" applyBorder="1" applyAlignment="1">
      <alignment horizontal="right" vertical="center" wrapText="1" indent="1"/>
    </xf>
    <xf numFmtId="49" fontId="11" fillId="3" borderId="2" xfId="0" applyNumberFormat="1" applyFont="1" applyFill="1" applyBorder="1" applyAlignment="1">
      <alignment vertical="center" wrapText="1"/>
    </xf>
    <xf numFmtId="0" fontId="12" fillId="8" borderId="21" xfId="0" applyFont="1" applyFill="1" applyBorder="1" applyAlignment="1">
      <alignment horizontal="right" vertical="center" wrapText="1" indent="1"/>
    </xf>
    <xf numFmtId="2" fontId="11" fillId="5" borderId="1" xfId="0" applyNumberFormat="1" applyFont="1" applyFill="1" applyBorder="1" applyAlignment="1">
      <alignment horizontal="center" vertical="center" wrapText="1"/>
    </xf>
    <xf numFmtId="49" fontId="11" fillId="3" borderId="3" xfId="0" applyNumberFormat="1" applyFont="1" applyFill="1" applyBorder="1" applyAlignment="1">
      <alignment horizontal="left" vertical="center" wrapText="1" indent="3"/>
    </xf>
    <xf numFmtId="49" fontId="11" fillId="3" borderId="5" xfId="0" applyNumberFormat="1" applyFont="1" applyFill="1" applyBorder="1" applyAlignment="1">
      <alignment horizontal="center" vertical="center" wrapText="1"/>
    </xf>
    <xf numFmtId="0" fontId="11" fillId="7" borderId="2" xfId="0" applyFont="1" applyFill="1" applyBorder="1" applyAlignment="1">
      <alignment horizontal="center" vertical="center" wrapText="1"/>
    </xf>
    <xf numFmtId="49" fontId="11" fillId="3" borderId="27" xfId="0" applyNumberFormat="1" applyFont="1" applyFill="1" applyBorder="1" applyAlignment="1">
      <alignment horizontal="center" vertical="center" wrapText="1"/>
    </xf>
    <xf numFmtId="49" fontId="11" fillId="3" borderId="28" xfId="0" applyNumberFormat="1" applyFont="1" applyFill="1" applyBorder="1" applyAlignment="1">
      <alignment horizontal="center" vertical="center" wrapText="1"/>
    </xf>
    <xf numFmtId="2" fontId="11" fillId="5" borderId="4" xfId="0" applyNumberFormat="1" applyFont="1" applyFill="1" applyBorder="1" applyAlignment="1">
      <alignment horizontal="center" vertical="center" wrapText="1"/>
    </xf>
    <xf numFmtId="49" fontId="11" fillId="3" borderId="25" xfId="0" applyNumberFormat="1" applyFont="1" applyFill="1" applyBorder="1" applyAlignment="1">
      <alignment horizontal="center" vertical="center" wrapText="1"/>
    </xf>
    <xf numFmtId="49" fontId="11" fillId="3" borderId="26" xfId="0" applyNumberFormat="1" applyFont="1" applyFill="1" applyBorder="1" applyAlignment="1">
      <alignment horizontal="center" vertical="center" wrapText="1"/>
    </xf>
    <xf numFmtId="49" fontId="11" fillId="3" borderId="4" xfId="0" applyNumberFormat="1" applyFont="1" applyFill="1" applyBorder="1" applyAlignment="1">
      <alignment horizontal="center" vertical="center" wrapText="1"/>
    </xf>
    <xf numFmtId="0" fontId="11" fillId="3" borderId="7" xfId="0" applyFont="1" applyFill="1" applyBorder="1" applyAlignment="1">
      <alignment horizontal="right" vertical="center" wrapText="1" indent="1"/>
    </xf>
    <xf numFmtId="0" fontId="11" fillId="3" borderId="9" xfId="0" applyFont="1" applyFill="1" applyBorder="1" applyAlignment="1">
      <alignment horizontal="right" vertical="center" wrapText="1" indent="1"/>
    </xf>
    <xf numFmtId="0" fontId="11" fillId="3" borderId="2" xfId="0" applyFont="1" applyFill="1" applyBorder="1" applyAlignment="1">
      <alignment horizontal="right" vertical="center" indent="1"/>
    </xf>
    <xf numFmtId="0" fontId="11" fillId="3" borderId="14" xfId="0" applyFont="1" applyFill="1" applyBorder="1" applyAlignment="1">
      <alignment horizontal="right" vertical="center" indent="1"/>
    </xf>
    <xf numFmtId="0" fontId="11" fillId="3" borderId="10" xfId="0" applyFont="1" applyFill="1" applyBorder="1" applyAlignment="1">
      <alignment horizontal="right" vertical="center" indent="1"/>
    </xf>
    <xf numFmtId="2" fontId="12" fillId="0" borderId="1" xfId="0" applyNumberFormat="1" applyFont="1" applyBorder="1" applyAlignment="1" applyProtection="1">
      <alignment horizontal="center" vertical="center" wrapText="1"/>
      <protection locked="0"/>
    </xf>
    <xf numFmtId="1" fontId="12" fillId="0" borderId="16" xfId="0" applyNumberFormat="1" applyFont="1" applyBorder="1" applyAlignment="1" applyProtection="1">
      <alignment horizontal="center" vertical="center" wrapText="1"/>
      <protection locked="0"/>
    </xf>
    <xf numFmtId="1" fontId="12" fillId="0" borderId="13" xfId="0" applyNumberFormat="1" applyFont="1" applyBorder="1" applyAlignment="1" applyProtection="1">
      <alignment horizontal="center" vertical="center" wrapText="1"/>
      <protection locked="0"/>
    </xf>
    <xf numFmtId="1" fontId="12" fillId="0" borderId="12" xfId="0" applyNumberFormat="1" applyFont="1" applyBorder="1" applyAlignment="1" applyProtection="1">
      <alignment horizontal="center" vertical="center" wrapText="1"/>
      <protection locked="0"/>
    </xf>
    <xf numFmtId="2" fontId="11" fillId="7" borderId="13" xfId="0" applyNumberFormat="1" applyFont="1" applyFill="1" applyBorder="1" applyAlignment="1" applyProtection="1">
      <alignment horizontal="center" vertical="center" wrapText="1"/>
      <protection hidden="1"/>
    </xf>
    <xf numFmtId="2" fontId="11" fillId="6" borderId="1" xfId="0" applyNumberFormat="1" applyFont="1" applyFill="1" applyBorder="1" applyAlignment="1" applyProtection="1">
      <alignment horizontal="center" vertical="center" wrapText="1"/>
      <protection hidden="1"/>
    </xf>
    <xf numFmtId="2" fontId="12" fillId="7" borderId="1" xfId="0" applyNumberFormat="1" applyFont="1" applyFill="1" applyBorder="1" applyAlignment="1" applyProtection="1">
      <alignment horizontal="center" vertical="center" wrapText="1"/>
      <protection hidden="1"/>
    </xf>
    <xf numFmtId="2" fontId="12" fillId="7" borderId="12" xfId="0" applyNumberFormat="1" applyFont="1" applyFill="1" applyBorder="1" applyAlignment="1" applyProtection="1">
      <alignment horizontal="center" vertical="center" wrapText="1"/>
      <protection hidden="1"/>
    </xf>
    <xf numFmtId="165" fontId="12" fillId="9" borderId="1" xfId="0" applyNumberFormat="1" applyFont="1" applyFill="1" applyBorder="1" applyAlignment="1" applyProtection="1">
      <alignment vertical="center" wrapText="1"/>
      <protection hidden="1"/>
    </xf>
    <xf numFmtId="165" fontId="12" fillId="9" borderId="12" xfId="0" applyNumberFormat="1" applyFont="1" applyFill="1" applyBorder="1" applyAlignment="1" applyProtection="1">
      <alignment vertical="center" wrapText="1"/>
      <protection hidden="1"/>
    </xf>
    <xf numFmtId="165" fontId="11" fillId="9" borderId="22" xfId="0" applyNumberFormat="1" applyFont="1" applyFill="1" applyBorder="1" applyAlignment="1" applyProtection="1">
      <alignment vertical="center" wrapText="1"/>
      <protection hidden="1"/>
    </xf>
    <xf numFmtId="165" fontId="11" fillId="9" borderId="13" xfId="0" applyNumberFormat="1" applyFont="1" applyFill="1" applyBorder="1" applyAlignment="1" applyProtection="1">
      <alignment vertical="center" wrapText="1"/>
      <protection hidden="1"/>
    </xf>
    <xf numFmtId="165" fontId="12" fillId="0" borderId="1" xfId="0" applyNumberFormat="1" applyFont="1" applyBorder="1" applyAlignment="1" applyProtection="1">
      <alignment horizontal="center" vertical="center" wrapText="1"/>
      <protection locked="0"/>
    </xf>
    <xf numFmtId="0" fontId="11" fillId="7" borderId="2" xfId="0" applyFont="1" applyFill="1" applyBorder="1" applyAlignment="1" applyProtection="1">
      <alignment horizontal="center" vertical="center" wrapText="1"/>
      <protection hidden="1"/>
    </xf>
    <xf numFmtId="0" fontId="12" fillId="7" borderId="1" xfId="0" applyFont="1" applyFill="1" applyBorder="1" applyAlignment="1" applyProtection="1">
      <alignment horizontal="right" vertical="center" wrapText="1" indent="1"/>
      <protection hidden="1"/>
    </xf>
    <xf numFmtId="0" fontId="12" fillId="0" borderId="25"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12" fillId="4" borderId="1" xfId="0" applyFont="1" applyFill="1" applyBorder="1" applyAlignment="1" applyProtection="1">
      <alignment horizontal="right" vertical="center" wrapText="1" indent="1"/>
      <protection locked="0"/>
    </xf>
    <xf numFmtId="0" fontId="11" fillId="0" borderId="2" xfId="0" applyFont="1" applyBorder="1" applyAlignment="1" applyProtection="1">
      <alignment horizontal="center" vertical="center" wrapText="1"/>
      <protection locked="0"/>
    </xf>
    <xf numFmtId="0" fontId="11" fillId="4" borderId="2" xfId="0" applyFont="1" applyFill="1" applyBorder="1" applyAlignment="1" applyProtection="1">
      <alignment horizontal="center" vertical="center" wrapText="1"/>
      <protection locked="0"/>
    </xf>
    <xf numFmtId="49" fontId="12" fillId="4" borderId="1" xfId="0" applyNumberFormat="1" applyFont="1" applyFill="1" applyBorder="1" applyAlignment="1" applyProtection="1">
      <alignment horizontal="center" vertical="center" wrapText="1"/>
      <protection locked="0"/>
    </xf>
    <xf numFmtId="2" fontId="12" fillId="6" borderId="0" xfId="0" applyNumberFormat="1" applyFont="1" applyFill="1" applyAlignment="1" applyProtection="1">
      <alignment horizontal="center" vertical="center" wrapText="1"/>
      <protection hidden="1"/>
    </xf>
    <xf numFmtId="0" fontId="12" fillId="6" borderId="1" xfId="0" applyFont="1" applyFill="1" applyBorder="1" applyAlignment="1" applyProtection="1">
      <alignment horizontal="center" vertical="center" wrapText="1"/>
      <protection hidden="1"/>
    </xf>
    <xf numFmtId="0" fontId="12" fillId="6" borderId="21" xfId="0" applyFont="1" applyFill="1" applyBorder="1" applyAlignment="1" applyProtection="1">
      <alignment horizontal="center" vertical="center" wrapText="1"/>
      <protection hidden="1"/>
    </xf>
    <xf numFmtId="2" fontId="11" fillId="6" borderId="23" xfId="0" applyNumberFormat="1" applyFont="1" applyFill="1" applyBorder="1" applyAlignment="1" applyProtection="1">
      <alignment horizontal="center" vertical="center" wrapText="1"/>
      <protection hidden="1"/>
    </xf>
    <xf numFmtId="165" fontId="12" fillId="9" borderId="13" xfId="0" applyNumberFormat="1" applyFont="1" applyFill="1" applyBorder="1" applyAlignment="1" applyProtection="1">
      <alignment horizontal="left" vertical="center" wrapText="1" indent="3"/>
      <protection hidden="1"/>
    </xf>
    <xf numFmtId="165" fontId="12" fillId="9" borderId="1" xfId="0" applyNumberFormat="1" applyFont="1" applyFill="1" applyBorder="1" applyAlignment="1" applyProtection="1">
      <alignment horizontal="left" vertical="center" wrapText="1" indent="3"/>
      <protection hidden="1"/>
    </xf>
    <xf numFmtId="165" fontId="12" fillId="9" borderId="12" xfId="0" applyNumberFormat="1" applyFont="1" applyFill="1" applyBorder="1" applyAlignment="1" applyProtection="1">
      <alignment horizontal="left" vertical="center" wrapText="1" indent="3"/>
      <protection hidden="1"/>
    </xf>
    <xf numFmtId="165" fontId="11" fillId="9" borderId="13" xfId="0" applyNumberFormat="1" applyFont="1" applyFill="1" applyBorder="1" applyAlignment="1" applyProtection="1">
      <alignment horizontal="left" vertical="center" wrapText="1" indent="3"/>
      <protection hidden="1"/>
    </xf>
    <xf numFmtId="4" fontId="11" fillId="7" borderId="1" xfId="0" applyNumberFormat="1" applyFont="1" applyFill="1" applyBorder="1" applyAlignment="1" applyProtection="1">
      <alignment horizontal="center" vertical="center" wrapText="1"/>
      <protection hidden="1"/>
    </xf>
    <xf numFmtId="0" fontId="12" fillId="7" borderId="1" xfId="0" applyFont="1" applyFill="1" applyBorder="1" applyAlignment="1" applyProtection="1">
      <alignment horizontal="center" vertical="center" wrapText="1"/>
      <protection hidden="1"/>
    </xf>
    <xf numFmtId="0" fontId="12" fillId="7" borderId="26" xfId="0" applyFont="1" applyFill="1" applyBorder="1" applyAlignment="1" applyProtection="1">
      <alignment horizontal="center" vertical="center" wrapText="1"/>
      <protection hidden="1"/>
    </xf>
    <xf numFmtId="0" fontId="12" fillId="7" borderId="2" xfId="0" applyFont="1" applyFill="1" applyBorder="1" applyAlignment="1" applyProtection="1">
      <alignment horizontal="center" vertical="center" wrapText="1"/>
      <protection hidden="1"/>
    </xf>
    <xf numFmtId="2" fontId="11" fillId="5" borderId="4" xfId="0" applyNumberFormat="1" applyFont="1" applyFill="1" applyBorder="1" applyAlignment="1" applyProtection="1">
      <alignment horizontal="center" vertical="center" wrapText="1"/>
      <protection hidden="1"/>
    </xf>
    <xf numFmtId="2" fontId="11" fillId="5" borderId="1" xfId="0" applyNumberFormat="1" applyFont="1" applyFill="1" applyBorder="1" applyAlignment="1" applyProtection="1">
      <alignment horizontal="center" vertical="center" wrapText="1"/>
      <protection hidden="1"/>
    </xf>
    <xf numFmtId="2" fontId="11" fillId="3" borderId="1" xfId="0" applyNumberFormat="1" applyFont="1" applyFill="1" applyBorder="1" applyAlignment="1" applyProtection="1">
      <alignment horizontal="center" vertical="center" wrapText="1"/>
      <protection hidden="1"/>
    </xf>
    <xf numFmtId="0" fontId="11" fillId="3" borderId="1" xfId="0" applyFont="1" applyFill="1" applyBorder="1" applyAlignment="1" applyProtection="1">
      <alignment horizontal="center" vertical="center" wrapText="1"/>
      <protection hidden="1"/>
    </xf>
    <xf numFmtId="0" fontId="12" fillId="7" borderId="1" xfId="0" applyFont="1" applyFill="1" applyBorder="1" applyAlignment="1">
      <alignment horizontal="center" vertical="center" wrapText="1"/>
    </xf>
    <xf numFmtId="0" fontId="12" fillId="3" borderId="1" xfId="0" applyFont="1" applyFill="1" applyBorder="1" applyAlignment="1">
      <alignment vertical="center" wrapText="1"/>
    </xf>
    <xf numFmtId="0" fontId="30" fillId="2" borderId="0" xfId="0" applyFont="1" applyFill="1" applyAlignment="1" applyProtection="1">
      <alignment vertical="center" wrapText="1"/>
      <protection hidden="1"/>
    </xf>
    <xf numFmtId="2" fontId="11" fillId="6" borderId="4" xfId="0" applyNumberFormat="1" applyFont="1" applyFill="1" applyBorder="1" applyAlignment="1" applyProtection="1">
      <alignment horizontal="center" vertical="center" wrapText="1"/>
      <protection hidden="1"/>
    </xf>
    <xf numFmtId="0" fontId="30" fillId="2" borderId="0" xfId="0" applyFont="1" applyFill="1" applyAlignment="1">
      <alignment vertical="center" wrapText="1"/>
    </xf>
    <xf numFmtId="1" fontId="12" fillId="0" borderId="1" xfId="0" applyNumberFormat="1" applyFont="1" applyBorder="1" applyAlignment="1" applyProtection="1">
      <alignment horizontal="center" vertical="center" wrapText="1"/>
      <protection locked="0"/>
    </xf>
    <xf numFmtId="0" fontId="11" fillId="8" borderId="13" xfId="0" applyFont="1" applyFill="1" applyBorder="1" applyAlignment="1">
      <alignment horizontal="right" vertical="center" wrapText="1" indent="1"/>
    </xf>
    <xf numFmtId="2" fontId="11" fillId="7" borderId="2" xfId="0" applyNumberFormat="1" applyFont="1" applyFill="1" applyBorder="1" applyAlignment="1" applyProtection="1">
      <alignment horizontal="right" vertical="center" wrapText="1" indent="2"/>
      <protection hidden="1"/>
    </xf>
    <xf numFmtId="165" fontId="11" fillId="9" borderId="2" xfId="0" applyNumberFormat="1" applyFont="1" applyFill="1" applyBorder="1" applyAlignment="1" applyProtection="1">
      <alignment horizontal="right" vertical="center" wrapText="1" indent="2"/>
      <protection hidden="1"/>
    </xf>
    <xf numFmtId="0" fontId="12" fillId="5" borderId="1" xfId="0" applyFont="1" applyFill="1" applyBorder="1" applyAlignment="1">
      <alignment horizontal="right" vertical="center" wrapText="1" indent="1"/>
    </xf>
    <xf numFmtId="0" fontId="11" fillId="5" borderId="1" xfId="0" applyFont="1" applyFill="1" applyBorder="1" applyAlignment="1">
      <alignment horizontal="right" vertical="center" wrapText="1" indent="1"/>
    </xf>
    <xf numFmtId="0" fontId="12" fillId="5" borderId="21" xfId="0" applyFont="1" applyFill="1" applyBorder="1" applyAlignment="1">
      <alignment horizontal="right" vertical="center" wrapText="1" indent="1"/>
    </xf>
    <xf numFmtId="0" fontId="11" fillId="5" borderId="23" xfId="0" applyFont="1" applyFill="1" applyBorder="1" applyAlignment="1">
      <alignment horizontal="right" vertical="center" wrapText="1" indent="1"/>
    </xf>
    <xf numFmtId="0" fontId="12" fillId="8" borderId="13" xfId="0" applyFont="1" applyFill="1" applyBorder="1" applyAlignment="1">
      <alignment horizontal="right" vertical="center" wrapText="1" indent="1"/>
    </xf>
    <xf numFmtId="0" fontId="12" fillId="8" borderId="12" xfId="0" applyFont="1" applyFill="1" applyBorder="1" applyAlignment="1">
      <alignment horizontal="right" vertical="center" wrapText="1" indent="1"/>
    </xf>
    <xf numFmtId="0" fontId="39" fillId="0" borderId="0" xfId="0" applyFont="1" applyAlignment="1" applyProtection="1">
      <alignment horizontal="center" vertical="center" wrapText="1"/>
      <protection hidden="1"/>
    </xf>
    <xf numFmtId="0" fontId="39" fillId="0" borderId="0" xfId="0" applyFont="1" applyAlignment="1">
      <alignment horizontal="center" vertical="center" wrapText="1"/>
    </xf>
    <xf numFmtId="0" fontId="39" fillId="2" borderId="0" xfId="0" applyFont="1" applyFill="1" applyAlignment="1">
      <alignment horizontal="center" vertical="center" wrapText="1"/>
    </xf>
    <xf numFmtId="0" fontId="39" fillId="2" borderId="0" xfId="0" applyFont="1" applyFill="1" applyAlignment="1" applyProtection="1">
      <alignment horizontal="right" vertical="center" wrapText="1"/>
      <protection hidden="1"/>
    </xf>
    <xf numFmtId="0" fontId="39" fillId="2" borderId="0" xfId="0" applyFont="1" applyFill="1" applyAlignment="1" applyProtection="1">
      <alignment horizontal="center" vertical="center" wrapText="1"/>
      <protection hidden="1"/>
    </xf>
    <xf numFmtId="0" fontId="39" fillId="0" borderId="0" xfId="0" applyFont="1" applyAlignment="1" applyProtection="1">
      <alignment horizontal="right" vertical="center" wrapText="1"/>
      <protection hidden="1"/>
    </xf>
    <xf numFmtId="0" fontId="39" fillId="3" borderId="1" xfId="0" applyFont="1" applyFill="1" applyBorder="1" applyAlignment="1" applyProtection="1">
      <alignment horizontal="right" vertical="center" wrapText="1"/>
      <protection hidden="1"/>
    </xf>
    <xf numFmtId="2" fontId="39" fillId="7" borderId="1" xfId="0" applyNumberFormat="1" applyFont="1" applyFill="1" applyBorder="1" applyAlignment="1" applyProtection="1">
      <alignment horizontal="right" vertical="center" wrapText="1" indent="3"/>
      <protection hidden="1"/>
    </xf>
    <xf numFmtId="0" fontId="39" fillId="5" borderId="1" xfId="0" applyFont="1" applyFill="1" applyBorder="1" applyAlignment="1" applyProtection="1">
      <alignment horizontal="right" vertical="center" wrapText="1"/>
      <protection hidden="1"/>
    </xf>
    <xf numFmtId="2" fontId="39" fillId="6" borderId="1" xfId="0" applyNumberFormat="1" applyFont="1" applyFill="1" applyBorder="1" applyAlignment="1" applyProtection="1">
      <alignment horizontal="right" vertical="center" wrapText="1" indent="3"/>
      <protection hidden="1"/>
    </xf>
    <xf numFmtId="0" fontId="39" fillId="5" borderId="12" xfId="0" applyFont="1" applyFill="1" applyBorder="1" applyAlignment="1" applyProtection="1">
      <alignment horizontal="right" vertical="center" wrapText="1"/>
      <protection hidden="1"/>
    </xf>
    <xf numFmtId="2" fontId="39" fillId="6" borderId="12" xfId="0" applyNumberFormat="1" applyFont="1" applyFill="1" applyBorder="1" applyAlignment="1" applyProtection="1">
      <alignment horizontal="right" vertical="center" wrapText="1" indent="3"/>
      <protection hidden="1"/>
    </xf>
    <xf numFmtId="0" fontId="10" fillId="5" borderId="13" xfId="0" applyFont="1" applyFill="1" applyBorder="1" applyAlignment="1" applyProtection="1">
      <alignment horizontal="right" vertical="center" wrapText="1"/>
      <protection hidden="1"/>
    </xf>
    <xf numFmtId="2" fontId="10" fillId="6" borderId="13" xfId="0" applyNumberFormat="1" applyFont="1" applyFill="1" applyBorder="1" applyAlignment="1" applyProtection="1">
      <alignment horizontal="right" vertical="center" wrapText="1" indent="3"/>
      <protection hidden="1"/>
    </xf>
    <xf numFmtId="0" fontId="39" fillId="8" borderId="1" xfId="0" applyFont="1" applyFill="1" applyBorder="1" applyAlignment="1" applyProtection="1">
      <alignment horizontal="right" vertical="center" wrapText="1"/>
      <protection hidden="1"/>
    </xf>
    <xf numFmtId="165" fontId="39" fillId="9" borderId="1" xfId="0" applyNumberFormat="1" applyFont="1" applyFill="1" applyBorder="1" applyAlignment="1" applyProtection="1">
      <alignment horizontal="right" vertical="center" wrapText="1" indent="2"/>
      <protection hidden="1"/>
    </xf>
    <xf numFmtId="0" fontId="39" fillId="8" borderId="12" xfId="0" applyFont="1" applyFill="1" applyBorder="1" applyAlignment="1" applyProtection="1">
      <alignment horizontal="right" vertical="center" wrapText="1"/>
      <protection hidden="1"/>
    </xf>
    <xf numFmtId="165" fontId="39" fillId="9" borderId="12" xfId="0" applyNumberFormat="1" applyFont="1" applyFill="1" applyBorder="1" applyAlignment="1" applyProtection="1">
      <alignment horizontal="right" vertical="center" wrapText="1" indent="2"/>
      <protection hidden="1"/>
    </xf>
    <xf numFmtId="0" fontId="10" fillId="8" borderId="13" xfId="0" applyFont="1" applyFill="1" applyBorder="1" applyAlignment="1" applyProtection="1">
      <alignment horizontal="right" vertical="center" wrapText="1"/>
      <protection hidden="1"/>
    </xf>
    <xf numFmtId="165" fontId="10" fillId="9" borderId="13" xfId="0" applyNumberFormat="1" applyFont="1" applyFill="1" applyBorder="1" applyAlignment="1" applyProtection="1">
      <alignment horizontal="right" vertical="center" wrapText="1" indent="2"/>
      <protection hidden="1"/>
    </xf>
    <xf numFmtId="0" fontId="39" fillId="0" borderId="0" xfId="0" applyFont="1" applyAlignment="1">
      <alignment horizontal="right" vertical="center" wrapText="1"/>
    </xf>
    <xf numFmtId="0" fontId="10" fillId="8" borderId="1" xfId="0" applyFont="1" applyFill="1" applyBorder="1" applyAlignment="1" applyProtection="1">
      <alignment horizontal="center" vertical="center" wrapText="1"/>
      <protection hidden="1"/>
    </xf>
    <xf numFmtId="165" fontId="10" fillId="9" borderId="1" xfId="0" applyNumberFormat="1" applyFont="1" applyFill="1" applyBorder="1" applyAlignment="1" applyProtection="1">
      <alignment horizontal="center" vertical="center" wrapText="1"/>
      <protection hidden="1"/>
    </xf>
    <xf numFmtId="0" fontId="39" fillId="3" borderId="2" xfId="0" applyFont="1" applyFill="1" applyBorder="1" applyAlignment="1" applyProtection="1">
      <alignment horizontal="center" vertical="center" wrapText="1"/>
      <protection hidden="1"/>
    </xf>
    <xf numFmtId="0" fontId="39" fillId="3" borderId="3" xfId="0" applyFont="1" applyFill="1" applyBorder="1" applyAlignment="1" applyProtection="1">
      <alignment horizontal="center" vertical="center" wrapText="1"/>
      <protection hidden="1"/>
    </xf>
    <xf numFmtId="0" fontId="39" fillId="3" borderId="3" xfId="0" applyFont="1" applyFill="1" applyBorder="1" applyAlignment="1">
      <alignment horizontal="center" vertical="center" wrapText="1"/>
    </xf>
    <xf numFmtId="0" fontId="39" fillId="3" borderId="4" xfId="0" applyFont="1" applyFill="1" applyBorder="1" applyAlignment="1">
      <alignment horizontal="center" vertical="center" wrapText="1"/>
    </xf>
    <xf numFmtId="1" fontId="39" fillId="2" borderId="0" xfId="0" applyNumberFormat="1" applyFont="1" applyFill="1" applyAlignment="1" applyProtection="1">
      <alignment horizontal="center" vertical="center" wrapText="1"/>
      <protection hidden="1"/>
    </xf>
    <xf numFmtId="166" fontId="39" fillId="0" borderId="0" xfId="0" applyNumberFormat="1" applyFont="1" applyAlignment="1">
      <alignment horizontal="center" vertical="center" wrapText="1"/>
    </xf>
    <xf numFmtId="49" fontId="10" fillId="8" borderId="1" xfId="0" applyNumberFormat="1" applyFont="1" applyFill="1" applyBorder="1" applyAlignment="1" applyProtection="1">
      <alignment horizontal="center" vertical="center" wrapText="1"/>
      <protection hidden="1"/>
    </xf>
    <xf numFmtId="2" fontId="10" fillId="3" borderId="1" xfId="0" applyNumberFormat="1" applyFont="1" applyFill="1" applyBorder="1" applyAlignment="1" applyProtection="1">
      <alignment horizontal="center" vertical="center" wrapText="1"/>
      <protection hidden="1"/>
    </xf>
    <xf numFmtId="0" fontId="10" fillId="3" borderId="1" xfId="0" applyFont="1" applyFill="1" applyBorder="1" applyAlignment="1" applyProtection="1">
      <alignment horizontal="center" vertical="center" wrapText="1"/>
      <protection hidden="1"/>
    </xf>
    <xf numFmtId="0" fontId="40" fillId="3" borderId="2" xfId="0" applyFont="1" applyFill="1" applyBorder="1" applyAlignment="1" applyProtection="1">
      <alignment horizontal="left" vertical="center"/>
      <protection hidden="1"/>
    </xf>
    <xf numFmtId="0" fontId="4" fillId="4" borderId="0" xfId="0" applyFont="1" applyFill="1" applyAlignment="1" applyProtection="1">
      <alignment vertical="center"/>
      <protection hidden="1"/>
    </xf>
    <xf numFmtId="0" fontId="43" fillId="4" borderId="0" xfId="0" applyFont="1" applyFill="1" applyAlignment="1" applyProtection="1">
      <alignment vertical="center"/>
      <protection hidden="1"/>
    </xf>
    <xf numFmtId="0" fontId="39" fillId="4" borderId="0" xfId="0" applyFont="1" applyFill="1" applyAlignment="1" applyProtection="1">
      <alignment horizontal="center" vertical="center" wrapText="1"/>
      <protection hidden="1"/>
    </xf>
    <xf numFmtId="49" fontId="10" fillId="3" borderId="1" xfId="0" applyNumberFormat="1" applyFont="1" applyFill="1" applyBorder="1" applyAlignment="1" applyProtection="1">
      <alignment horizontal="center" vertical="center" wrapText="1"/>
      <protection hidden="1"/>
    </xf>
    <xf numFmtId="0" fontId="10" fillId="3" borderId="1" xfId="0" applyFont="1" applyFill="1" applyBorder="1" applyAlignment="1" applyProtection="1">
      <alignment horizontal="right" vertical="center" wrapText="1" indent="1"/>
      <protection hidden="1"/>
    </xf>
    <xf numFmtId="0" fontId="39" fillId="7" borderId="1" xfId="0" applyFont="1" applyFill="1" applyBorder="1" applyAlignment="1" applyProtection="1">
      <alignment horizontal="right" vertical="center" wrapText="1" indent="1"/>
      <protection hidden="1"/>
    </xf>
    <xf numFmtId="0" fontId="39" fillId="3" borderId="1" xfId="0" applyFont="1" applyFill="1" applyBorder="1" applyAlignment="1" applyProtection="1">
      <alignment horizontal="right" vertical="center" wrapText="1" indent="1"/>
      <protection hidden="1"/>
    </xf>
    <xf numFmtId="0" fontId="10" fillId="3" borderId="1" xfId="0" applyFont="1" applyFill="1" applyBorder="1" applyAlignment="1">
      <alignment horizontal="center" vertical="center" wrapText="1"/>
    </xf>
    <xf numFmtId="2" fontId="39" fillId="3" borderId="1" xfId="0" applyNumberFormat="1" applyFont="1" applyFill="1" applyBorder="1" applyAlignment="1" applyProtection="1">
      <alignment horizontal="right" vertical="center" wrapText="1" indent="1"/>
      <protection hidden="1"/>
    </xf>
    <xf numFmtId="0" fontId="44" fillId="2" borderId="0" xfId="0" applyFont="1" applyFill="1" applyAlignment="1" applyProtection="1">
      <alignment horizontal="center" vertical="center" wrapText="1"/>
      <protection hidden="1"/>
    </xf>
    <xf numFmtId="2" fontId="39" fillId="7" borderId="1" xfId="0" applyNumberFormat="1" applyFont="1" applyFill="1" applyBorder="1" applyAlignment="1" applyProtection="1">
      <alignment horizontal="center" vertical="center" wrapText="1"/>
      <protection hidden="1"/>
    </xf>
    <xf numFmtId="0" fontId="10" fillId="5" borderId="1" xfId="0" applyFont="1" applyFill="1" applyBorder="1" applyAlignment="1" applyProtection="1">
      <alignment horizontal="right" vertical="center" wrapText="1" indent="1"/>
      <protection hidden="1"/>
    </xf>
    <xf numFmtId="0" fontId="39" fillId="8" borderId="1" xfId="0" applyFont="1" applyFill="1" applyBorder="1" applyAlignment="1" applyProtection="1">
      <alignment horizontal="right" vertical="center" wrapText="1" indent="1"/>
      <protection hidden="1"/>
    </xf>
    <xf numFmtId="2" fontId="10" fillId="6" borderId="1" xfId="0" applyNumberFormat="1" applyFont="1" applyFill="1" applyBorder="1" applyAlignment="1" applyProtection="1">
      <alignment horizontal="right" vertical="center" wrapText="1" indent="2"/>
      <protection hidden="1"/>
    </xf>
    <xf numFmtId="49" fontId="10" fillId="3" borderId="4" xfId="0" applyNumberFormat="1" applyFont="1" applyFill="1" applyBorder="1" applyAlignment="1" applyProtection="1">
      <alignment horizontal="center" vertical="center" wrapText="1"/>
      <protection hidden="1"/>
    </xf>
    <xf numFmtId="49" fontId="10" fillId="3" borderId="26" xfId="0" applyNumberFormat="1" applyFont="1" applyFill="1" applyBorder="1" applyAlignment="1" applyProtection="1">
      <alignment horizontal="center" vertical="center" wrapText="1"/>
      <protection hidden="1"/>
    </xf>
    <xf numFmtId="0" fontId="10" fillId="3" borderId="26" xfId="0" applyFont="1" applyFill="1" applyBorder="1" applyAlignment="1" applyProtection="1">
      <alignment horizontal="center" vertical="center" wrapText="1"/>
      <protection hidden="1"/>
    </xf>
    <xf numFmtId="2" fontId="10" fillId="7" borderId="26" xfId="0" applyNumberFormat="1" applyFont="1" applyFill="1" applyBorder="1" applyAlignment="1" applyProtection="1">
      <alignment horizontal="right" vertical="center" wrapText="1" indent="2"/>
      <protection hidden="1"/>
    </xf>
    <xf numFmtId="165" fontId="10" fillId="9" borderId="26" xfId="0" applyNumberFormat="1" applyFont="1" applyFill="1" applyBorder="1" applyAlignment="1" applyProtection="1">
      <alignment horizontal="right" vertical="center" wrapText="1" indent="2"/>
      <protection hidden="1"/>
    </xf>
    <xf numFmtId="49" fontId="10" fillId="3" borderId="2" xfId="0" applyNumberFormat="1" applyFont="1" applyFill="1" applyBorder="1" applyAlignment="1" applyProtection="1">
      <alignment horizontal="center" vertical="center" wrapText="1"/>
      <protection hidden="1"/>
    </xf>
    <xf numFmtId="49" fontId="10" fillId="3" borderId="25" xfId="0" applyNumberFormat="1" applyFont="1" applyFill="1" applyBorder="1" applyAlignment="1" applyProtection="1">
      <alignment horizontal="center" vertical="center" wrapText="1"/>
      <protection hidden="1"/>
    </xf>
    <xf numFmtId="0" fontId="39" fillId="7" borderId="2" xfId="0" applyFont="1" applyFill="1" applyBorder="1" applyAlignment="1" applyProtection="1">
      <alignment horizontal="center" vertical="center" wrapText="1"/>
      <protection hidden="1"/>
    </xf>
    <xf numFmtId="0" fontId="39" fillId="7" borderId="26" xfId="0" applyFont="1" applyFill="1" applyBorder="1" applyAlignment="1" applyProtection="1">
      <alignment horizontal="center" vertical="center" wrapText="1"/>
      <protection hidden="1"/>
    </xf>
    <xf numFmtId="2" fontId="10" fillId="6" borderId="26" xfId="0" applyNumberFormat="1" applyFont="1" applyFill="1" applyBorder="1" applyAlignment="1" applyProtection="1">
      <alignment horizontal="right" vertical="center" wrapText="1" indent="2"/>
      <protection hidden="1"/>
    </xf>
    <xf numFmtId="1" fontId="39" fillId="0" borderId="1" xfId="0" applyNumberFormat="1" applyFont="1" applyBorder="1" applyAlignment="1" applyProtection="1">
      <alignment horizontal="center" vertical="center" wrapText="1"/>
      <protection locked="0"/>
    </xf>
    <xf numFmtId="165" fontId="39" fillId="0" borderId="1" xfId="0" applyNumberFormat="1" applyFont="1" applyBorder="1" applyAlignment="1" applyProtection="1">
      <alignment horizontal="center" vertical="center" wrapText="1"/>
      <protection locked="0"/>
    </xf>
    <xf numFmtId="0" fontId="39" fillId="0" borderId="26" xfId="0" applyFont="1" applyBorder="1" applyAlignment="1" applyProtection="1">
      <alignment horizontal="center" vertical="center" wrapText="1"/>
      <protection locked="0"/>
    </xf>
    <xf numFmtId="0" fontId="39" fillId="0" borderId="1" xfId="0" applyFont="1" applyBorder="1" applyAlignment="1" applyProtection="1">
      <alignment horizontal="center" vertical="center" wrapText="1"/>
      <protection locked="0"/>
    </xf>
    <xf numFmtId="0" fontId="39" fillId="0" borderId="25" xfId="0" applyFont="1" applyBorder="1" applyAlignment="1" applyProtection="1">
      <alignment horizontal="center" vertical="center" wrapText="1"/>
      <protection locked="0"/>
    </xf>
    <xf numFmtId="0" fontId="39" fillId="4" borderId="1" xfId="0" applyFont="1" applyFill="1" applyBorder="1" applyAlignment="1" applyProtection="1">
      <alignment horizontal="right" vertical="center" wrapText="1" indent="1"/>
      <protection locked="0"/>
    </xf>
    <xf numFmtId="0" fontId="10" fillId="0" borderId="1" xfId="0" applyFont="1" applyBorder="1" applyAlignment="1" applyProtection="1">
      <alignment horizontal="center" vertical="center" wrapText="1"/>
      <protection locked="0"/>
    </xf>
    <xf numFmtId="0" fontId="39" fillId="0" borderId="1" xfId="0" applyFont="1" applyBorder="1" applyAlignment="1" applyProtection="1">
      <alignment horizontal="left" vertical="center" wrapText="1" indent="1"/>
      <protection locked="0"/>
    </xf>
    <xf numFmtId="0" fontId="39" fillId="4" borderId="0" xfId="0" applyFont="1" applyFill="1" applyAlignment="1">
      <alignment horizontal="center" vertical="center" wrapText="1"/>
    </xf>
    <xf numFmtId="0" fontId="10" fillId="4" borderId="0" xfId="0" applyFont="1" applyFill="1" applyAlignment="1" applyProtection="1">
      <alignment horizontal="center" vertical="center"/>
      <protection hidden="1"/>
    </xf>
    <xf numFmtId="0" fontId="39" fillId="0" borderId="0" xfId="0" applyFont="1" applyAlignment="1" applyProtection="1">
      <alignment vertical="center" wrapText="1"/>
      <protection hidden="1"/>
    </xf>
    <xf numFmtId="0" fontId="44" fillId="4" borderId="0" xfId="0" applyFont="1" applyFill="1" applyAlignment="1" applyProtection="1">
      <alignment vertical="center" wrapText="1"/>
      <protection hidden="1"/>
    </xf>
    <xf numFmtId="2" fontId="44" fillId="4" borderId="0" xfId="0" applyNumberFormat="1" applyFont="1" applyFill="1" applyAlignment="1" applyProtection="1">
      <alignment vertical="center" wrapText="1"/>
      <protection hidden="1"/>
    </xf>
    <xf numFmtId="0" fontId="39" fillId="2" borderId="0" xfId="0" applyFont="1" applyFill="1" applyAlignment="1" applyProtection="1">
      <alignment vertical="center" wrapText="1"/>
      <protection hidden="1"/>
    </xf>
    <xf numFmtId="2" fontId="39" fillId="2" borderId="0" xfId="0" applyNumberFormat="1" applyFont="1" applyFill="1" applyAlignment="1" applyProtection="1">
      <alignment vertical="center" wrapText="1"/>
      <protection hidden="1"/>
    </xf>
    <xf numFmtId="0" fontId="40" fillId="3" borderId="2" xfId="0" applyFont="1" applyFill="1" applyBorder="1" applyAlignment="1" applyProtection="1">
      <alignment vertical="center"/>
      <protection hidden="1"/>
    </xf>
    <xf numFmtId="0" fontId="39" fillId="3" borderId="3" xfId="0" applyFont="1" applyFill="1" applyBorder="1" applyAlignment="1" applyProtection="1">
      <alignment vertical="center" wrapText="1"/>
      <protection hidden="1"/>
    </xf>
    <xf numFmtId="0" fontId="39" fillId="3" borderId="4" xfId="0" applyFont="1" applyFill="1" applyBorder="1" applyAlignment="1" applyProtection="1">
      <alignment vertical="center" wrapText="1"/>
      <protection hidden="1"/>
    </xf>
    <xf numFmtId="49" fontId="39" fillId="2" borderId="0" xfId="0" applyNumberFormat="1" applyFont="1" applyFill="1" applyAlignment="1" applyProtection="1">
      <alignment vertical="center" wrapText="1"/>
      <protection hidden="1"/>
    </xf>
    <xf numFmtId="2" fontId="41" fillId="3" borderId="1" xfId="0" applyNumberFormat="1" applyFont="1" applyFill="1" applyBorder="1" applyAlignment="1" applyProtection="1">
      <alignment horizontal="right" vertical="center" wrapText="1"/>
      <protection hidden="1"/>
    </xf>
    <xf numFmtId="0" fontId="41" fillId="3" borderId="1" xfId="0" applyFont="1" applyFill="1" applyBorder="1" applyAlignment="1" applyProtection="1">
      <alignment horizontal="right" vertical="center" wrapText="1"/>
      <protection hidden="1"/>
    </xf>
    <xf numFmtId="0" fontId="10" fillId="5" borderId="16" xfId="0" applyFont="1" applyFill="1" applyBorder="1" applyAlignment="1" applyProtection="1">
      <alignment horizontal="right" vertical="center" wrapText="1" indent="1"/>
      <protection hidden="1"/>
    </xf>
    <xf numFmtId="0" fontId="10" fillId="5" borderId="23" xfId="0" applyFont="1" applyFill="1" applyBorder="1" applyAlignment="1" applyProtection="1">
      <alignment horizontal="right" vertical="center" wrapText="1" indent="1"/>
      <protection hidden="1"/>
    </xf>
    <xf numFmtId="0" fontId="10" fillId="8" borderId="13" xfId="0" applyFont="1" applyFill="1" applyBorder="1" applyAlignment="1" applyProtection="1">
      <alignment horizontal="right" vertical="center" wrapText="1" indent="1"/>
      <protection hidden="1"/>
    </xf>
    <xf numFmtId="0" fontId="10" fillId="8" borderId="1" xfId="0" applyFont="1" applyFill="1" applyBorder="1" applyAlignment="1" applyProtection="1">
      <alignment horizontal="right" vertical="center" wrapText="1" indent="1"/>
      <protection hidden="1"/>
    </xf>
    <xf numFmtId="0" fontId="10" fillId="8" borderId="12" xfId="0" applyFont="1" applyFill="1" applyBorder="1" applyAlignment="1" applyProtection="1">
      <alignment horizontal="right" vertical="center" wrapText="1" indent="1"/>
      <protection hidden="1"/>
    </xf>
    <xf numFmtId="0" fontId="10" fillId="3" borderId="1" xfId="0" applyFont="1" applyFill="1" applyBorder="1" applyAlignment="1" applyProtection="1">
      <alignment horizontal="right" vertical="center" wrapText="1" indent="2"/>
      <protection hidden="1"/>
    </xf>
    <xf numFmtId="0" fontId="10" fillId="5" borderId="1" xfId="0" applyFont="1" applyFill="1" applyBorder="1" applyAlignment="1" applyProtection="1">
      <alignment horizontal="right" vertical="center" wrapText="1" indent="2"/>
      <protection hidden="1"/>
    </xf>
    <xf numFmtId="0" fontId="10" fillId="5" borderId="1" xfId="0" applyFont="1" applyFill="1" applyBorder="1" applyAlignment="1" applyProtection="1">
      <alignment horizontal="center" vertical="center" wrapText="1"/>
      <protection hidden="1"/>
    </xf>
    <xf numFmtId="167" fontId="39" fillId="7" borderId="1" xfId="0" applyNumberFormat="1" applyFont="1" applyFill="1" applyBorder="1" applyAlignment="1" applyProtection="1">
      <alignment horizontal="center" vertical="center" wrapText="1"/>
      <protection hidden="1"/>
    </xf>
    <xf numFmtId="0" fontId="10" fillId="5" borderId="12" xfId="0" applyFont="1" applyFill="1" applyBorder="1" applyAlignment="1" applyProtection="1">
      <alignment horizontal="right" vertical="center" wrapText="1" indent="1"/>
      <protection hidden="1"/>
    </xf>
    <xf numFmtId="2" fontId="39" fillId="7" borderId="12" xfId="0" applyNumberFormat="1" applyFont="1" applyFill="1" applyBorder="1" applyAlignment="1" applyProtection="1">
      <alignment horizontal="center" vertical="center" wrapText="1"/>
      <protection hidden="1"/>
    </xf>
    <xf numFmtId="0" fontId="10" fillId="5" borderId="22" xfId="0" applyFont="1" applyFill="1" applyBorder="1" applyAlignment="1" applyProtection="1">
      <alignment horizontal="right" vertical="center" wrapText="1" indent="1"/>
      <protection hidden="1"/>
    </xf>
    <xf numFmtId="2" fontId="39" fillId="7" borderId="22" xfId="0" applyNumberFormat="1" applyFont="1" applyFill="1" applyBorder="1" applyAlignment="1" applyProtection="1">
      <alignment horizontal="center" vertical="center" wrapText="1"/>
      <protection hidden="1"/>
    </xf>
    <xf numFmtId="167" fontId="39" fillId="7" borderId="22" xfId="0" applyNumberFormat="1" applyFont="1" applyFill="1" applyBorder="1" applyAlignment="1" applyProtection="1">
      <alignment horizontal="center" vertical="center" wrapText="1"/>
      <protection hidden="1"/>
    </xf>
    <xf numFmtId="0" fontId="10" fillId="5" borderId="13" xfId="0" applyFont="1" applyFill="1" applyBorder="1" applyAlignment="1" applyProtection="1">
      <alignment horizontal="right" vertical="center" wrapText="1" indent="1"/>
      <protection hidden="1"/>
    </xf>
    <xf numFmtId="2" fontId="39" fillId="7" borderId="13" xfId="0" applyNumberFormat="1" applyFont="1" applyFill="1" applyBorder="1" applyAlignment="1" applyProtection="1">
      <alignment horizontal="center" vertical="center" wrapText="1"/>
      <protection hidden="1"/>
    </xf>
    <xf numFmtId="167" fontId="39" fillId="7" borderId="13" xfId="0" applyNumberFormat="1" applyFont="1" applyFill="1" applyBorder="1" applyAlignment="1" applyProtection="1">
      <alignment horizontal="center" vertical="center" wrapText="1"/>
      <protection hidden="1"/>
    </xf>
    <xf numFmtId="2" fontId="39" fillId="7" borderId="16" xfId="0" applyNumberFormat="1" applyFont="1" applyFill="1" applyBorder="1" applyAlignment="1" applyProtection="1">
      <alignment horizontal="center" vertical="center" wrapText="1"/>
      <protection hidden="1"/>
    </xf>
    <xf numFmtId="167" fontId="39" fillId="7" borderId="16" xfId="0" applyNumberFormat="1" applyFont="1" applyFill="1" applyBorder="1" applyAlignment="1" applyProtection="1">
      <alignment horizontal="center" vertical="center" wrapText="1"/>
      <protection hidden="1"/>
    </xf>
    <xf numFmtId="0" fontId="39" fillId="7" borderId="1" xfId="0" applyFont="1" applyFill="1" applyBorder="1" applyAlignment="1" applyProtection="1">
      <alignment horizontal="center" vertical="center" wrapText="1"/>
      <protection hidden="1"/>
    </xf>
    <xf numFmtId="0" fontId="10" fillId="5" borderId="2" xfId="0" applyFont="1" applyFill="1" applyBorder="1" applyAlignment="1" applyProtection="1">
      <alignment horizontal="center" vertical="center" wrapText="1"/>
      <protection hidden="1"/>
    </xf>
    <xf numFmtId="2" fontId="39" fillId="7" borderId="2" xfId="0" applyNumberFormat="1" applyFont="1" applyFill="1" applyBorder="1" applyAlignment="1" applyProtection="1">
      <alignment horizontal="center" vertical="center" wrapText="1"/>
      <protection hidden="1"/>
    </xf>
    <xf numFmtId="2" fontId="39" fillId="7" borderId="14" xfId="0" applyNumberFormat="1" applyFont="1" applyFill="1" applyBorder="1" applyAlignment="1" applyProtection="1">
      <alignment horizontal="center" vertical="center" wrapText="1"/>
      <protection hidden="1"/>
    </xf>
    <xf numFmtId="2" fontId="39" fillId="7" borderId="38" xfId="0" applyNumberFormat="1" applyFont="1" applyFill="1" applyBorder="1" applyAlignment="1" applyProtection="1">
      <alignment horizontal="center" vertical="center" wrapText="1"/>
      <protection hidden="1"/>
    </xf>
    <xf numFmtId="2" fontId="39" fillId="7" borderId="10" xfId="0" applyNumberFormat="1" applyFont="1" applyFill="1" applyBorder="1" applyAlignment="1" applyProtection="1">
      <alignment horizontal="center" vertical="center" wrapText="1"/>
      <protection hidden="1"/>
    </xf>
    <xf numFmtId="2" fontId="39" fillId="7" borderId="17" xfId="0" applyNumberFormat="1" applyFont="1" applyFill="1" applyBorder="1" applyAlignment="1" applyProtection="1">
      <alignment horizontal="center" vertical="center" wrapText="1"/>
      <protection hidden="1"/>
    </xf>
    <xf numFmtId="2" fontId="10" fillId="5" borderId="4" xfId="0" applyNumberFormat="1" applyFont="1" applyFill="1" applyBorder="1" applyAlignment="1" applyProtection="1">
      <alignment horizontal="center" vertical="center" wrapText="1"/>
      <protection hidden="1"/>
    </xf>
    <xf numFmtId="2" fontId="39" fillId="7" borderId="4" xfId="0" applyNumberFormat="1" applyFont="1" applyFill="1" applyBorder="1" applyAlignment="1" applyProtection="1">
      <alignment horizontal="center" vertical="center" wrapText="1"/>
      <protection hidden="1"/>
    </xf>
    <xf numFmtId="2" fontId="39" fillId="7" borderId="15" xfId="0" applyNumberFormat="1" applyFont="1" applyFill="1" applyBorder="1" applyAlignment="1" applyProtection="1">
      <alignment horizontal="center" vertical="center" wrapText="1"/>
      <protection hidden="1"/>
    </xf>
    <xf numFmtId="2" fontId="39" fillId="7" borderId="39" xfId="0" applyNumberFormat="1" applyFont="1" applyFill="1" applyBorder="1" applyAlignment="1" applyProtection="1">
      <alignment horizontal="center" vertical="center" wrapText="1"/>
      <protection hidden="1"/>
    </xf>
    <xf numFmtId="2" fontId="39" fillId="7" borderId="11" xfId="0" applyNumberFormat="1" applyFont="1" applyFill="1" applyBorder="1" applyAlignment="1" applyProtection="1">
      <alignment horizontal="center" vertical="center" wrapText="1"/>
      <protection hidden="1"/>
    </xf>
    <xf numFmtId="2" fontId="39" fillId="7" borderId="18" xfId="0" applyNumberFormat="1" applyFont="1" applyFill="1" applyBorder="1" applyAlignment="1" applyProtection="1">
      <alignment horizontal="center" vertical="center" wrapText="1"/>
      <protection hidden="1"/>
    </xf>
    <xf numFmtId="0" fontId="10" fillId="5" borderId="40" xfId="0" applyFont="1" applyFill="1" applyBorder="1" applyAlignment="1" applyProtection="1">
      <alignment horizontal="center" vertical="center" wrapText="1"/>
      <protection hidden="1"/>
    </xf>
    <xf numFmtId="0" fontId="10" fillId="5" borderId="41" xfId="0" applyFont="1" applyFill="1" applyBorder="1" applyAlignment="1" applyProtection="1">
      <alignment horizontal="center" vertical="center" wrapText="1"/>
      <protection hidden="1"/>
    </xf>
    <xf numFmtId="2" fontId="39" fillId="7" borderId="25" xfId="0" applyNumberFormat="1" applyFont="1" applyFill="1" applyBorder="1" applyAlignment="1" applyProtection="1">
      <alignment horizontal="center" vertical="center" wrapText="1"/>
      <protection hidden="1"/>
    </xf>
    <xf numFmtId="2" fontId="39" fillId="7" borderId="26" xfId="0" applyNumberFormat="1" applyFont="1" applyFill="1" applyBorder="1" applyAlignment="1" applyProtection="1">
      <alignment horizontal="center" vertical="center" wrapText="1"/>
      <protection hidden="1"/>
    </xf>
    <xf numFmtId="2" fontId="39" fillId="7" borderId="42" xfId="0" applyNumberFormat="1" applyFont="1" applyFill="1" applyBorder="1" applyAlignment="1" applyProtection="1">
      <alignment horizontal="center" vertical="center" wrapText="1"/>
      <protection hidden="1"/>
    </xf>
    <xf numFmtId="2" fontId="39" fillId="7" borderId="43" xfId="0" applyNumberFormat="1" applyFont="1" applyFill="1" applyBorder="1" applyAlignment="1" applyProtection="1">
      <alignment horizontal="center" vertical="center" wrapText="1"/>
      <protection hidden="1"/>
    </xf>
    <xf numFmtId="2" fontId="39" fillId="7" borderId="44" xfId="0" applyNumberFormat="1" applyFont="1" applyFill="1" applyBorder="1" applyAlignment="1" applyProtection="1">
      <alignment horizontal="center" vertical="center" wrapText="1"/>
      <protection hidden="1"/>
    </xf>
    <xf numFmtId="2" fontId="39" fillId="7" borderId="45" xfId="0" applyNumberFormat="1" applyFont="1" applyFill="1" applyBorder="1" applyAlignment="1" applyProtection="1">
      <alignment horizontal="center" vertical="center" wrapText="1"/>
      <protection hidden="1"/>
    </xf>
    <xf numFmtId="2" fontId="39" fillId="7" borderId="40" xfId="0" applyNumberFormat="1" applyFont="1" applyFill="1" applyBorder="1" applyAlignment="1" applyProtection="1">
      <alignment horizontal="center" vertical="center" wrapText="1"/>
      <protection hidden="1"/>
    </xf>
    <xf numFmtId="2" fontId="39" fillId="7" borderId="41" xfId="0" applyNumberFormat="1" applyFont="1" applyFill="1" applyBorder="1" applyAlignment="1" applyProtection="1">
      <alignment horizontal="center" vertical="center" wrapText="1"/>
      <protection hidden="1"/>
    </xf>
    <xf numFmtId="2" fontId="39" fillId="7" borderId="46" xfId="0" applyNumberFormat="1" applyFont="1" applyFill="1" applyBorder="1" applyAlignment="1" applyProtection="1">
      <alignment horizontal="center" vertical="center" wrapText="1"/>
      <protection hidden="1"/>
    </xf>
    <xf numFmtId="2" fontId="39" fillId="7" borderId="47" xfId="0" applyNumberFormat="1" applyFont="1" applyFill="1" applyBorder="1" applyAlignment="1" applyProtection="1">
      <alignment horizontal="center" vertical="center" wrapText="1"/>
      <protection hidden="1"/>
    </xf>
    <xf numFmtId="2" fontId="10" fillId="5" borderId="25" xfId="0" applyNumberFormat="1" applyFont="1" applyFill="1" applyBorder="1" applyAlignment="1" applyProtection="1">
      <alignment horizontal="center" vertical="center" wrapText="1"/>
      <protection hidden="1"/>
    </xf>
    <xf numFmtId="0" fontId="10" fillId="5" borderId="26" xfId="0" applyFont="1" applyFill="1" applyBorder="1" applyAlignment="1" applyProtection="1">
      <alignment horizontal="center" vertical="center" wrapText="1"/>
      <protection hidden="1"/>
    </xf>
    <xf numFmtId="0" fontId="10" fillId="5" borderId="4" xfId="0" applyFont="1" applyFill="1" applyBorder="1" applyAlignment="1" applyProtection="1">
      <alignment horizontal="center" vertical="center" wrapText="1"/>
      <protection hidden="1"/>
    </xf>
    <xf numFmtId="167" fontId="39" fillId="7" borderId="4" xfId="0" applyNumberFormat="1" applyFont="1" applyFill="1" applyBorder="1" applyAlignment="1" applyProtection="1">
      <alignment horizontal="center" vertical="center" wrapText="1"/>
      <protection hidden="1"/>
    </xf>
    <xf numFmtId="167" fontId="39" fillId="7" borderId="39" xfId="0" applyNumberFormat="1" applyFont="1" applyFill="1" applyBorder="1" applyAlignment="1" applyProtection="1">
      <alignment horizontal="center" vertical="center" wrapText="1"/>
      <protection hidden="1"/>
    </xf>
    <xf numFmtId="167" fontId="39" fillId="7" borderId="11" xfId="0" applyNumberFormat="1" applyFont="1" applyFill="1" applyBorder="1" applyAlignment="1" applyProtection="1">
      <alignment horizontal="center" vertical="center" wrapText="1"/>
      <protection hidden="1"/>
    </xf>
    <xf numFmtId="167" fontId="39" fillId="7" borderId="18" xfId="0" applyNumberFormat="1" applyFont="1" applyFill="1" applyBorder="1" applyAlignment="1" applyProtection="1">
      <alignment horizontal="center" vertical="center" wrapText="1"/>
      <protection hidden="1"/>
    </xf>
    <xf numFmtId="2" fontId="4" fillId="4" borderId="0" xfId="0" applyNumberFormat="1" applyFont="1" applyFill="1" applyAlignment="1">
      <alignment vertical="center" wrapText="1"/>
    </xf>
    <xf numFmtId="0" fontId="47" fillId="4" borderId="0" xfId="0" applyFont="1" applyFill="1" applyAlignment="1" applyProtection="1">
      <alignment vertical="center" wrapText="1"/>
      <protection hidden="1"/>
    </xf>
    <xf numFmtId="2" fontId="39" fillId="7" borderId="52" xfId="0" applyNumberFormat="1" applyFont="1" applyFill="1" applyBorder="1" applyAlignment="1" applyProtection="1">
      <alignment horizontal="center" vertical="center" wrapText="1"/>
      <protection hidden="1"/>
    </xf>
    <xf numFmtId="0" fontId="16" fillId="4" borderId="0" xfId="0" applyFont="1" applyFill="1" applyAlignment="1">
      <alignment horizontal="left" vertical="center" wrapText="1"/>
    </xf>
    <xf numFmtId="0" fontId="16" fillId="4" borderId="0" xfId="0" applyFont="1" applyFill="1" applyAlignment="1">
      <alignment horizontal="left" vertical="center"/>
    </xf>
    <xf numFmtId="0" fontId="13" fillId="3" borderId="1" xfId="0" applyFont="1" applyFill="1" applyBorder="1" applyAlignment="1" applyProtection="1">
      <alignment horizontal="center" vertical="center" wrapText="1"/>
      <protection hidden="1"/>
    </xf>
    <xf numFmtId="0" fontId="13" fillId="8" borderId="1" xfId="0" applyFont="1" applyFill="1" applyBorder="1" applyAlignment="1" applyProtection="1">
      <alignment horizontal="center" vertical="center" wrapText="1"/>
      <protection hidden="1"/>
    </xf>
    <xf numFmtId="49" fontId="11" fillId="3" borderId="1" xfId="0" applyNumberFormat="1" applyFont="1" applyFill="1" applyBorder="1" applyAlignment="1">
      <alignment horizontal="center" vertical="center" wrapText="1"/>
    </xf>
    <xf numFmtId="165" fontId="12" fillId="9" borderId="2" xfId="0" applyNumberFormat="1" applyFont="1" applyFill="1" applyBorder="1" applyAlignment="1" applyProtection="1">
      <alignment horizontal="center" vertical="center" wrapText="1"/>
      <protection hidden="1"/>
    </xf>
    <xf numFmtId="165" fontId="12" fillId="9" borderId="3" xfId="0" applyNumberFormat="1" applyFont="1" applyFill="1" applyBorder="1" applyAlignment="1" applyProtection="1">
      <alignment horizontal="center" vertical="center" wrapText="1"/>
      <protection hidden="1"/>
    </xf>
    <xf numFmtId="165" fontId="12" fillId="9" borderId="4" xfId="0" applyNumberFormat="1" applyFont="1" applyFill="1" applyBorder="1" applyAlignment="1" applyProtection="1">
      <alignment horizontal="center" vertical="center" wrapText="1"/>
      <protection hidden="1"/>
    </xf>
    <xf numFmtId="0" fontId="12" fillId="6" borderId="2" xfId="0" applyFont="1" applyFill="1" applyBorder="1" applyAlignment="1" applyProtection="1">
      <alignment horizontal="center" vertical="center" wrapText="1"/>
      <protection hidden="1"/>
    </xf>
    <xf numFmtId="0" fontId="12" fillId="6" borderId="3" xfId="0" applyFont="1" applyFill="1" applyBorder="1" applyAlignment="1" applyProtection="1">
      <alignment horizontal="center" vertical="center" wrapText="1"/>
      <protection hidden="1"/>
    </xf>
    <xf numFmtId="0" fontId="12" fillId="6" borderId="4" xfId="0" applyFont="1" applyFill="1" applyBorder="1" applyAlignment="1" applyProtection="1">
      <alignment horizontal="center" vertical="center" wrapText="1"/>
      <protection hidden="1"/>
    </xf>
    <xf numFmtId="0" fontId="12" fillId="3" borderId="10"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2" fillId="0" borderId="5" xfId="0" applyFont="1" applyBorder="1" applyAlignment="1" applyProtection="1">
      <alignment horizontal="left" vertical="top" wrapText="1"/>
      <protection locked="0"/>
    </xf>
    <xf numFmtId="0" fontId="12" fillId="0" borderId="6" xfId="0" applyFont="1" applyBorder="1" applyAlignment="1" applyProtection="1">
      <alignment horizontal="left" vertical="top" wrapText="1"/>
      <protection locked="0"/>
    </xf>
    <xf numFmtId="0" fontId="12" fillId="0" borderId="8" xfId="0" applyFont="1" applyBorder="1" applyAlignment="1" applyProtection="1">
      <alignment horizontal="left" vertical="top" wrapText="1"/>
      <protection locked="0"/>
    </xf>
    <xf numFmtId="0" fontId="12" fillId="0" borderId="7"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12" fillId="0" borderId="10" xfId="0" applyFont="1" applyBorder="1" applyAlignment="1" applyProtection="1">
      <alignment horizontal="left" vertical="top" wrapText="1"/>
      <protection locked="0"/>
    </xf>
    <xf numFmtId="0" fontId="12" fillId="0" borderId="19" xfId="0" applyFont="1" applyBorder="1" applyAlignment="1" applyProtection="1">
      <alignment horizontal="left" vertical="top" wrapText="1"/>
      <protection locked="0"/>
    </xf>
    <xf numFmtId="0" fontId="12" fillId="0" borderId="11" xfId="0" applyFont="1" applyBorder="1" applyAlignment="1" applyProtection="1">
      <alignment horizontal="left" vertical="top" wrapText="1"/>
      <protection locked="0"/>
    </xf>
    <xf numFmtId="0" fontId="11" fillId="3" borderId="5" xfId="0" applyFont="1" applyFill="1" applyBorder="1" applyAlignment="1">
      <alignment horizontal="left" vertical="center" wrapText="1"/>
    </xf>
    <xf numFmtId="0" fontId="11" fillId="3" borderId="6" xfId="0" applyFont="1" applyFill="1" applyBorder="1" applyAlignment="1">
      <alignment horizontal="left" vertical="center" wrapText="1"/>
    </xf>
    <xf numFmtId="0" fontId="11" fillId="3" borderId="8" xfId="0" applyFont="1" applyFill="1" applyBorder="1" applyAlignment="1">
      <alignment horizontal="left" vertical="center" wrapText="1"/>
    </xf>
    <xf numFmtId="0" fontId="11" fillId="3" borderId="10" xfId="0" applyFont="1" applyFill="1" applyBorder="1" applyAlignment="1">
      <alignment horizontal="left" vertical="center" wrapText="1"/>
    </xf>
    <xf numFmtId="0" fontId="11" fillId="3" borderId="19" xfId="0" applyFont="1" applyFill="1" applyBorder="1" applyAlignment="1">
      <alignment horizontal="left" vertical="center" wrapText="1"/>
    </xf>
    <xf numFmtId="0" fontId="11" fillId="3" borderId="11" xfId="0" applyFont="1" applyFill="1" applyBorder="1" applyAlignment="1">
      <alignment horizontal="left" vertical="center" wrapText="1"/>
    </xf>
    <xf numFmtId="0" fontId="11" fillId="3" borderId="1" xfId="0" applyFont="1" applyFill="1" applyBorder="1" applyAlignment="1">
      <alignment horizontal="center" vertical="center" wrapText="1"/>
    </xf>
    <xf numFmtId="0" fontId="12" fillId="3" borderId="1" xfId="0" applyFont="1" applyFill="1" applyBorder="1" applyAlignment="1">
      <alignment horizontal="right" vertical="center" wrapText="1" indent="1"/>
    </xf>
    <xf numFmtId="0" fontId="12" fillId="5" borderId="1" xfId="0" applyFont="1" applyFill="1" applyBorder="1" applyAlignment="1">
      <alignment horizontal="right" vertical="center" wrapText="1" indent="1"/>
    </xf>
    <xf numFmtId="0" fontId="12" fillId="8" borderId="1" xfId="0" applyFont="1" applyFill="1" applyBorder="1" applyAlignment="1">
      <alignment horizontal="right" vertical="center" wrapText="1" indent="1"/>
    </xf>
    <xf numFmtId="2" fontId="12" fillId="7" borderId="2" xfId="0" applyNumberFormat="1" applyFont="1" applyFill="1" applyBorder="1" applyAlignment="1" applyProtection="1">
      <alignment horizontal="center" vertical="center" wrapText="1"/>
      <protection hidden="1"/>
    </xf>
    <xf numFmtId="2" fontId="12" fillId="7" borderId="3" xfId="0" applyNumberFormat="1" applyFont="1" applyFill="1" applyBorder="1" applyAlignment="1" applyProtection="1">
      <alignment horizontal="center" vertical="center" wrapText="1"/>
      <protection hidden="1"/>
    </xf>
    <xf numFmtId="2" fontId="12" fillId="7" borderId="4" xfId="0" applyNumberFormat="1" applyFont="1" applyFill="1" applyBorder="1" applyAlignment="1" applyProtection="1">
      <alignment horizontal="center" vertical="center" wrapText="1"/>
      <protection hidden="1"/>
    </xf>
    <xf numFmtId="0" fontId="11" fillId="3" borderId="5"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3" xfId="0" applyFont="1" applyFill="1" applyBorder="1" applyAlignment="1">
      <alignment horizontal="center" vertical="center" wrapText="1"/>
    </xf>
    <xf numFmtId="49" fontId="12" fillId="0" borderId="2" xfId="0" applyNumberFormat="1" applyFont="1" applyBorder="1" applyAlignment="1" applyProtection="1">
      <alignment horizontal="center" vertical="center" wrapText="1"/>
      <protection locked="0"/>
    </xf>
    <xf numFmtId="49" fontId="12" fillId="0" borderId="3" xfId="0" applyNumberFormat="1" applyFont="1" applyBorder="1" applyAlignment="1" applyProtection="1">
      <alignment horizontal="center" vertical="center" wrapText="1"/>
      <protection locked="0"/>
    </xf>
    <xf numFmtId="49" fontId="12" fillId="0" borderId="4" xfId="0" applyNumberFormat="1"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0" fontId="11" fillId="3" borderId="29" xfId="0" applyFont="1" applyFill="1" applyBorder="1" applyAlignment="1">
      <alignment horizontal="center" vertical="center" wrapText="1"/>
    </xf>
    <xf numFmtId="0" fontId="11" fillId="3" borderId="30" xfId="0" applyFont="1" applyFill="1" applyBorder="1" applyAlignment="1">
      <alignment horizontal="center" vertical="center" wrapText="1"/>
    </xf>
    <xf numFmtId="39" fontId="12" fillId="7" borderId="3" xfId="0" applyNumberFormat="1" applyFont="1" applyFill="1" applyBorder="1" applyAlignment="1" applyProtection="1">
      <alignment horizontal="right" vertical="center" wrapText="1" indent="20"/>
      <protection hidden="1"/>
    </xf>
    <xf numFmtId="39" fontId="12" fillId="7" borderId="29" xfId="0" applyNumberFormat="1" applyFont="1" applyFill="1" applyBorder="1" applyAlignment="1" applyProtection="1">
      <alignment horizontal="right" vertical="center" wrapText="1" indent="20"/>
      <protection hidden="1"/>
    </xf>
    <xf numFmtId="39" fontId="12" fillId="7" borderId="30" xfId="0" applyNumberFormat="1" applyFont="1" applyFill="1" applyBorder="1" applyAlignment="1" applyProtection="1">
      <alignment horizontal="right" vertical="center" wrapText="1" indent="20"/>
      <protection hidden="1"/>
    </xf>
    <xf numFmtId="165" fontId="12" fillId="9" borderId="29" xfId="0" applyNumberFormat="1" applyFont="1" applyFill="1" applyBorder="1" applyAlignment="1" applyProtection="1">
      <alignment horizontal="center" vertical="center" wrapText="1"/>
      <protection hidden="1"/>
    </xf>
    <xf numFmtId="165" fontId="12" fillId="9" borderId="30" xfId="0" applyNumberFormat="1" applyFont="1" applyFill="1" applyBorder="1" applyAlignment="1" applyProtection="1">
      <alignment horizontal="center" vertical="center" wrapText="1"/>
      <protection hidden="1"/>
    </xf>
    <xf numFmtId="1" fontId="12" fillId="0" borderId="2" xfId="0" applyNumberFormat="1" applyFont="1" applyBorder="1" applyAlignment="1" applyProtection="1">
      <alignment horizontal="center" vertical="center" wrapText="1"/>
      <protection locked="0"/>
    </xf>
    <xf numFmtId="1" fontId="12" fillId="0" borderId="3" xfId="0" applyNumberFormat="1" applyFont="1" applyBorder="1" applyAlignment="1" applyProtection="1">
      <alignment horizontal="center" vertical="center" wrapText="1"/>
      <protection locked="0"/>
    </xf>
    <xf numFmtId="1" fontId="12" fillId="0" borderId="4" xfId="0" applyNumberFormat="1" applyFont="1" applyBorder="1" applyAlignment="1" applyProtection="1">
      <alignment horizontal="center" vertical="center" wrapText="1"/>
      <protection locked="0"/>
    </xf>
    <xf numFmtId="49" fontId="14" fillId="4" borderId="1" xfId="0" applyNumberFormat="1" applyFont="1" applyFill="1" applyBorder="1" applyAlignment="1" applyProtection="1">
      <alignment horizontal="center" vertical="center" wrapText="1"/>
      <protection locked="0"/>
    </xf>
    <xf numFmtId="0" fontId="12" fillId="2" borderId="0" xfId="0" applyFont="1" applyFill="1" applyAlignment="1">
      <alignment horizontal="right" vertical="center" wrapText="1"/>
    </xf>
    <xf numFmtId="0" fontId="11" fillId="3" borderId="1" xfId="0" applyFont="1" applyFill="1" applyBorder="1" applyAlignment="1">
      <alignment horizontal="right" vertical="center" wrapText="1" indent="1"/>
    </xf>
    <xf numFmtId="1" fontId="12" fillId="0" borderId="1" xfId="0" applyNumberFormat="1" applyFont="1" applyBorder="1" applyAlignment="1" applyProtection="1">
      <alignment horizontal="left" vertical="center" wrapText="1" indent="3"/>
      <protection locked="0"/>
    </xf>
    <xf numFmtId="49" fontId="16" fillId="0" borderId="6" xfId="0" applyNumberFormat="1" applyFont="1" applyBorder="1" applyAlignment="1" applyProtection="1">
      <alignment horizontal="left" vertical="center" wrapText="1"/>
      <protection locked="0"/>
    </xf>
    <xf numFmtId="0" fontId="11" fillId="8" borderId="12" xfId="0" applyFont="1" applyFill="1" applyBorder="1" applyAlignment="1">
      <alignment horizontal="right" vertical="center" wrapText="1" indent="1"/>
    </xf>
    <xf numFmtId="0" fontId="11" fillId="8" borderId="22" xfId="0" applyFont="1" applyFill="1" applyBorder="1" applyAlignment="1">
      <alignment horizontal="right" vertical="center" wrapText="1" indent="1"/>
    </xf>
    <xf numFmtId="0" fontId="11" fillId="8" borderId="13" xfId="0" applyFont="1" applyFill="1" applyBorder="1" applyAlignment="1">
      <alignment horizontal="right" vertical="center" wrapText="1" indent="1"/>
    </xf>
    <xf numFmtId="0" fontId="11" fillId="2" borderId="0" xfId="0" applyFont="1" applyFill="1" applyAlignment="1">
      <alignment horizontal="right" vertical="center" wrapText="1" indent="1"/>
    </xf>
    <xf numFmtId="0" fontId="11" fillId="3" borderId="2" xfId="0" applyFont="1" applyFill="1" applyBorder="1" applyAlignment="1">
      <alignment horizontal="center" vertical="center" wrapText="1"/>
    </xf>
    <xf numFmtId="0" fontId="11" fillId="8" borderId="1" xfId="0" applyFont="1" applyFill="1" applyBorder="1" applyAlignment="1">
      <alignment horizontal="right" vertical="center" wrapText="1" indent="1"/>
    </xf>
    <xf numFmtId="0" fontId="11" fillId="8" borderId="1" xfId="0" applyFont="1" applyFill="1" applyBorder="1" applyAlignment="1">
      <alignment horizontal="center" vertical="center" wrapText="1"/>
    </xf>
    <xf numFmtId="0" fontId="11" fillId="5" borderId="2" xfId="0" applyFont="1" applyFill="1" applyBorder="1" applyAlignment="1">
      <alignment horizontal="right" vertical="center" wrapText="1" indent="1"/>
    </xf>
    <xf numFmtId="0" fontId="11" fillId="5" borderId="4" xfId="0" applyFont="1" applyFill="1" applyBorder="1" applyAlignment="1">
      <alignment horizontal="right" vertical="center" wrapText="1" indent="1"/>
    </xf>
    <xf numFmtId="0" fontId="11" fillId="3" borderId="2"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10" xfId="0" applyFont="1" applyFill="1" applyBorder="1" applyAlignment="1">
      <alignment horizontal="right" vertical="center" wrapText="1" indent="1"/>
    </xf>
    <xf numFmtId="0" fontId="11" fillId="3" borderId="11" xfId="0" applyFont="1" applyFill="1" applyBorder="1" applyAlignment="1">
      <alignment horizontal="right" vertical="center" wrapText="1" indent="1"/>
    </xf>
    <xf numFmtId="49" fontId="12" fillId="0" borderId="2" xfId="0" applyNumberFormat="1" applyFont="1" applyBorder="1" applyAlignment="1" applyProtection="1">
      <alignment horizontal="left" vertical="center" wrapText="1" indent="1"/>
      <protection locked="0"/>
    </xf>
    <xf numFmtId="49" fontId="12" fillId="0" borderId="3" xfId="0" applyNumberFormat="1" applyFont="1" applyBorder="1" applyAlignment="1" applyProtection="1">
      <alignment horizontal="left" vertical="center" wrapText="1" indent="1"/>
      <protection locked="0"/>
    </xf>
    <xf numFmtId="49" fontId="12" fillId="0" borderId="4" xfId="0" applyNumberFormat="1" applyFont="1" applyBorder="1" applyAlignment="1" applyProtection="1">
      <alignment horizontal="left" vertical="center" wrapText="1" indent="1"/>
      <protection locked="0"/>
    </xf>
    <xf numFmtId="49" fontId="12" fillId="0" borderId="14" xfId="0" applyNumberFormat="1" applyFont="1" applyBorder="1" applyAlignment="1" applyProtection="1">
      <alignment horizontal="left" vertical="center" wrapText="1" indent="1"/>
      <protection locked="0"/>
    </xf>
    <xf numFmtId="49" fontId="12" fillId="0" borderId="20" xfId="0" applyNumberFormat="1" applyFont="1" applyBorder="1" applyAlignment="1" applyProtection="1">
      <alignment horizontal="left" vertical="center" wrapText="1" indent="1"/>
      <protection locked="0"/>
    </xf>
    <xf numFmtId="49" fontId="12" fillId="0" borderId="15" xfId="0" applyNumberFormat="1" applyFont="1" applyBorder="1" applyAlignment="1" applyProtection="1">
      <alignment horizontal="left" vertical="center" wrapText="1" indent="1"/>
      <protection locked="0"/>
    </xf>
    <xf numFmtId="49" fontId="12" fillId="0" borderId="10" xfId="0" applyNumberFormat="1" applyFont="1" applyBorder="1" applyAlignment="1" applyProtection="1">
      <alignment horizontal="left" vertical="center" wrapText="1" indent="1"/>
      <protection locked="0"/>
    </xf>
    <xf numFmtId="49" fontId="12" fillId="0" borderId="19" xfId="0" applyNumberFormat="1" applyFont="1" applyBorder="1" applyAlignment="1" applyProtection="1">
      <alignment horizontal="left" vertical="center" wrapText="1" indent="1"/>
      <protection locked="0"/>
    </xf>
    <xf numFmtId="49" fontId="12" fillId="0" borderId="11" xfId="0" applyNumberFormat="1" applyFont="1" applyBorder="1" applyAlignment="1" applyProtection="1">
      <alignment horizontal="left" vertical="center" wrapText="1" indent="1"/>
      <protection locked="0"/>
    </xf>
    <xf numFmtId="0" fontId="11" fillId="3" borderId="4" xfId="0" applyFont="1" applyFill="1" applyBorder="1" applyAlignment="1">
      <alignment horizontal="center" vertical="center" wrapText="1"/>
    </xf>
    <xf numFmtId="0" fontId="11" fillId="3" borderId="2" xfId="0" applyFont="1" applyFill="1" applyBorder="1" applyAlignment="1">
      <alignment horizontal="right" vertical="center" wrapText="1" indent="1"/>
    </xf>
    <xf numFmtId="0" fontId="11" fillId="3" borderId="4" xfId="0" applyFont="1" applyFill="1" applyBorder="1" applyAlignment="1">
      <alignment horizontal="right" vertical="center" wrapText="1" indent="1"/>
    </xf>
    <xf numFmtId="0" fontId="11" fillId="3" borderId="17" xfId="0" applyFont="1" applyFill="1" applyBorder="1" applyAlignment="1">
      <alignment horizontal="right" vertical="center" wrapText="1" indent="1"/>
    </xf>
    <xf numFmtId="0" fontId="11" fillId="3" borderId="18" xfId="0" applyFont="1" applyFill="1" applyBorder="1" applyAlignment="1">
      <alignment horizontal="right" vertical="center" wrapText="1" indent="1"/>
    </xf>
    <xf numFmtId="0" fontId="12" fillId="3" borderId="14" xfId="0" applyFont="1" applyFill="1" applyBorder="1" applyAlignment="1">
      <alignment horizontal="right" vertical="center" wrapText="1" indent="1"/>
    </xf>
    <xf numFmtId="0" fontId="12" fillId="3" borderId="15" xfId="0" applyFont="1" applyFill="1" applyBorder="1" applyAlignment="1">
      <alignment horizontal="right" vertical="center" wrapText="1" indent="1"/>
    </xf>
    <xf numFmtId="49" fontId="12" fillId="0" borderId="1" xfId="0" applyNumberFormat="1" applyFont="1" applyBorder="1" applyAlignment="1" applyProtection="1">
      <alignment horizontal="left" vertical="center" wrapText="1" indent="1"/>
      <protection locked="0"/>
    </xf>
    <xf numFmtId="2" fontId="11" fillId="3" borderId="1" xfId="0" applyNumberFormat="1" applyFont="1" applyFill="1" applyBorder="1" applyAlignment="1">
      <alignment horizontal="center" vertical="center" wrapText="1"/>
    </xf>
    <xf numFmtId="1" fontId="12" fillId="0" borderId="1" xfId="0" applyNumberFormat="1" applyFont="1" applyBorder="1" applyAlignment="1" applyProtection="1">
      <alignment horizontal="center" vertical="center" wrapText="1"/>
      <protection locked="0"/>
    </xf>
    <xf numFmtId="164" fontId="12" fillId="0" borderId="1" xfId="0" applyNumberFormat="1" applyFont="1" applyBorder="1" applyAlignment="1" applyProtection="1">
      <alignment horizontal="left" vertical="center" wrapText="1"/>
      <protection locked="0"/>
    </xf>
    <xf numFmtId="1" fontId="12" fillId="7" borderId="1" xfId="0" applyNumberFormat="1" applyFont="1" applyFill="1" applyBorder="1" applyAlignment="1" applyProtection="1">
      <alignment horizontal="center" vertical="center" wrapText="1"/>
      <protection hidden="1"/>
    </xf>
    <xf numFmtId="49" fontId="4" fillId="0" borderId="2" xfId="0" applyNumberFormat="1" applyFont="1" applyBorder="1" applyAlignment="1" applyProtection="1">
      <alignment horizontal="left" vertical="center" wrapText="1"/>
      <protection locked="0"/>
    </xf>
    <xf numFmtId="49" fontId="4" fillId="0" borderId="3" xfId="0" applyNumberFormat="1" applyFont="1" applyBorder="1" applyAlignment="1" applyProtection="1">
      <alignment horizontal="left" vertical="center" wrapText="1"/>
      <protection locked="0"/>
    </xf>
    <xf numFmtId="49" fontId="4" fillId="0" borderId="4" xfId="0" applyNumberFormat="1" applyFont="1" applyBorder="1" applyAlignment="1" applyProtection="1">
      <alignment horizontal="left" vertical="center" wrapText="1"/>
      <protection locked="0"/>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49" fontId="11" fillId="3" borderId="25" xfId="0" applyNumberFormat="1" applyFont="1" applyFill="1" applyBorder="1" applyAlignment="1">
      <alignment horizontal="center" vertical="center" wrapText="1"/>
    </xf>
    <xf numFmtId="49" fontId="11" fillId="3" borderId="26" xfId="0" applyNumberFormat="1" applyFont="1" applyFill="1" applyBorder="1" applyAlignment="1">
      <alignment horizontal="center" vertical="center" wrapText="1"/>
    </xf>
    <xf numFmtId="49" fontId="11" fillId="3" borderId="4" xfId="0" applyNumberFormat="1" applyFont="1" applyFill="1" applyBorder="1" applyAlignment="1">
      <alignment horizontal="center" vertical="center" wrapText="1"/>
    </xf>
    <xf numFmtId="49" fontId="11" fillId="3" borderId="2" xfId="0" applyNumberFormat="1" applyFont="1" applyFill="1" applyBorder="1" applyAlignment="1">
      <alignment horizontal="center" vertical="center" wrapText="1"/>
    </xf>
    <xf numFmtId="0" fontId="1" fillId="4" borderId="0" xfId="0" applyFont="1" applyFill="1" applyAlignment="1">
      <alignment horizontal="center" vertical="center" wrapText="1"/>
    </xf>
    <xf numFmtId="0" fontId="11" fillId="3" borderId="1" xfId="0" applyFont="1" applyFill="1" applyBorder="1" applyAlignment="1">
      <alignment horizontal="left" vertical="center" wrapText="1"/>
    </xf>
    <xf numFmtId="0" fontId="10" fillId="3" borderId="1" xfId="0" applyFont="1" applyFill="1" applyBorder="1" applyAlignment="1">
      <alignment horizontal="left" vertical="center" wrapText="1"/>
    </xf>
    <xf numFmtId="2" fontId="5" fillId="3" borderId="1" xfId="0" applyNumberFormat="1" applyFont="1" applyFill="1" applyBorder="1" applyAlignment="1">
      <alignment horizontal="right" vertical="center" wrapText="1" indent="1"/>
    </xf>
    <xf numFmtId="0" fontId="5" fillId="3" borderId="1" xfId="0" applyFont="1" applyFill="1" applyBorder="1" applyAlignment="1">
      <alignment horizontal="right" vertical="center" wrapText="1" indent="1"/>
    </xf>
    <xf numFmtId="0" fontId="11" fillId="3" borderId="5" xfId="0" applyFont="1" applyFill="1" applyBorder="1" applyAlignment="1">
      <alignment horizontal="right" vertical="center" wrapText="1" indent="1"/>
    </xf>
    <xf numFmtId="0" fontId="11" fillId="3" borderId="8" xfId="0" applyFont="1" applyFill="1" applyBorder="1" applyAlignment="1">
      <alignment horizontal="right" vertical="center" wrapText="1" indent="1"/>
    </xf>
    <xf numFmtId="49" fontId="12" fillId="0" borderId="1" xfId="0" applyNumberFormat="1" applyFont="1" applyBorder="1" applyAlignment="1" applyProtection="1">
      <alignment horizontal="left" vertical="top" wrapText="1" indent="1"/>
      <protection locked="0"/>
    </xf>
    <xf numFmtId="164" fontId="12" fillId="0" borderId="1" xfId="0" applyNumberFormat="1" applyFont="1" applyBorder="1" applyAlignment="1" applyProtection="1">
      <alignment horizontal="left" vertical="center" wrapText="1" indent="1"/>
      <protection locked="0"/>
    </xf>
    <xf numFmtId="2" fontId="11" fillId="3" borderId="6" xfId="0" applyNumberFormat="1" applyFont="1" applyFill="1" applyBorder="1" applyAlignment="1">
      <alignment horizontal="center" vertical="center" wrapText="1"/>
    </xf>
    <xf numFmtId="2" fontId="11" fillId="3" borderId="8" xfId="0" applyNumberFormat="1" applyFont="1" applyFill="1" applyBorder="1" applyAlignment="1">
      <alignment horizontal="center" vertical="center" wrapText="1"/>
    </xf>
    <xf numFmtId="2" fontId="11" fillId="3" borderId="19" xfId="0" applyNumberFormat="1" applyFont="1" applyFill="1" applyBorder="1" applyAlignment="1">
      <alignment horizontal="center" vertical="center" wrapText="1"/>
    </xf>
    <xf numFmtId="2" fontId="11" fillId="3" borderId="11" xfId="0" applyNumberFormat="1" applyFont="1" applyFill="1" applyBorder="1" applyAlignment="1">
      <alignment horizontal="center" vertical="center" wrapText="1"/>
    </xf>
    <xf numFmtId="2" fontId="12" fillId="0" borderId="3" xfId="0" applyNumberFormat="1" applyFont="1" applyBorder="1" applyAlignment="1" applyProtection="1">
      <alignment horizontal="left" vertical="center" wrapText="1" indent="1"/>
      <protection locked="0"/>
    </xf>
    <xf numFmtId="2" fontId="12" fillId="0" borderId="4" xfId="0" applyNumberFormat="1" applyFont="1" applyBorder="1" applyAlignment="1" applyProtection="1">
      <alignment horizontal="left" vertical="center" wrapText="1" indent="1"/>
      <protection locked="0"/>
    </xf>
    <xf numFmtId="2" fontId="11" fillId="3" borderId="2" xfId="0" applyNumberFormat="1" applyFont="1" applyFill="1" applyBorder="1" applyAlignment="1">
      <alignment horizontal="center" vertical="center" wrapText="1"/>
    </xf>
    <xf numFmtId="2" fontId="11" fillId="3" borderId="3"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4" fontId="12" fillId="0" borderId="2" xfId="0" applyNumberFormat="1" applyFont="1" applyBorder="1" applyAlignment="1" applyProtection="1">
      <alignment horizontal="left" vertical="center" wrapText="1" indent="1"/>
      <protection locked="0"/>
    </xf>
    <xf numFmtId="4" fontId="12" fillId="0" borderId="3" xfId="0" applyNumberFormat="1" applyFont="1" applyBorder="1" applyAlignment="1" applyProtection="1">
      <alignment horizontal="left" vertical="center" wrapText="1" indent="1"/>
      <protection locked="0"/>
    </xf>
    <xf numFmtId="4" fontId="12" fillId="0" borderId="4" xfId="0" applyNumberFormat="1" applyFont="1" applyBorder="1" applyAlignment="1" applyProtection="1">
      <alignment horizontal="left" vertical="center" wrapText="1" indent="1"/>
      <protection locked="0"/>
    </xf>
    <xf numFmtId="39" fontId="12" fillId="0" borderId="29" xfId="0" applyNumberFormat="1" applyFont="1" applyBorder="1" applyAlignment="1" applyProtection="1">
      <alignment horizontal="right" vertical="center" wrapText="1" indent="20"/>
      <protection locked="0"/>
    </xf>
    <xf numFmtId="39" fontId="12" fillId="0" borderId="3" xfId="0" applyNumberFormat="1" applyFont="1" applyBorder="1" applyAlignment="1" applyProtection="1">
      <alignment horizontal="right" vertical="center" wrapText="1" indent="20"/>
      <protection locked="0"/>
    </xf>
    <xf numFmtId="39" fontId="12" fillId="0" borderId="30" xfId="0" applyNumberFormat="1" applyFont="1" applyBorder="1" applyAlignment="1" applyProtection="1">
      <alignment horizontal="right" vertical="center" wrapText="1" indent="20"/>
      <protection locked="0"/>
    </xf>
    <xf numFmtId="0" fontId="12" fillId="5" borderId="5" xfId="0" applyFont="1" applyFill="1" applyBorder="1" applyAlignment="1">
      <alignment horizontal="center" vertical="center" wrapText="1"/>
    </xf>
    <xf numFmtId="0" fontId="12" fillId="5" borderId="6"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19" xfId="0" applyFont="1" applyFill="1" applyBorder="1" applyAlignment="1">
      <alignment horizontal="center" vertical="center" wrapText="1"/>
    </xf>
    <xf numFmtId="49" fontId="11" fillId="3" borderId="6" xfId="0" applyNumberFormat="1" applyFont="1" applyFill="1" applyBorder="1" applyAlignment="1">
      <alignment horizontal="center" vertical="center" wrapText="1"/>
    </xf>
    <xf numFmtId="49" fontId="11" fillId="3" borderId="19" xfId="0" applyNumberFormat="1" applyFont="1" applyFill="1" applyBorder="1" applyAlignment="1">
      <alignment horizontal="center" vertical="center" wrapText="1"/>
    </xf>
    <xf numFmtId="2" fontId="11" fillId="3" borderId="0" xfId="0" applyNumberFormat="1" applyFont="1" applyFill="1" applyAlignment="1">
      <alignment horizontal="center" vertical="center" wrapText="1"/>
    </xf>
    <xf numFmtId="2" fontId="11" fillId="3" borderId="9" xfId="0" applyNumberFormat="1" applyFont="1" applyFill="1" applyBorder="1" applyAlignment="1">
      <alignment horizontal="center" vertical="center" wrapText="1"/>
    </xf>
    <xf numFmtId="49" fontId="11" fillId="5" borderId="29" xfId="0" applyNumberFormat="1" applyFont="1" applyFill="1" applyBorder="1" applyAlignment="1">
      <alignment horizontal="center" vertical="center" wrapText="1"/>
    </xf>
    <xf numFmtId="49" fontId="11" fillId="5" borderId="3" xfId="0" applyNumberFormat="1" applyFont="1" applyFill="1" applyBorder="1" applyAlignment="1">
      <alignment horizontal="center" vertical="center" wrapText="1"/>
    </xf>
    <xf numFmtId="49" fontId="11" fillId="5" borderId="30" xfId="0" applyNumberFormat="1" applyFont="1" applyFill="1" applyBorder="1" applyAlignment="1">
      <alignment horizontal="center" vertical="center" wrapText="1"/>
    </xf>
    <xf numFmtId="0" fontId="11" fillId="6" borderId="29" xfId="0" applyFont="1" applyFill="1" applyBorder="1" applyAlignment="1" applyProtection="1">
      <alignment horizontal="center" vertical="center" wrapText="1"/>
      <protection hidden="1"/>
    </xf>
    <xf numFmtId="0" fontId="11" fillId="6" borderId="3" xfId="0" applyFont="1" applyFill="1" applyBorder="1" applyAlignment="1" applyProtection="1">
      <alignment horizontal="center" vertical="center" wrapText="1"/>
      <protection hidden="1"/>
    </xf>
    <xf numFmtId="0" fontId="11" fillId="6" borderId="30" xfId="0" applyFont="1" applyFill="1" applyBorder="1" applyAlignment="1" applyProtection="1">
      <alignment horizontal="center" vertical="center" wrapText="1"/>
      <protection hidden="1"/>
    </xf>
    <xf numFmtId="49" fontId="11" fillId="5" borderId="29" xfId="0" applyNumberFormat="1" applyFont="1" applyFill="1" applyBorder="1" applyAlignment="1" applyProtection="1">
      <alignment horizontal="center" vertical="center" wrapText="1"/>
      <protection hidden="1"/>
    </xf>
    <xf numFmtId="49" fontId="11" fillId="5" borderId="3" xfId="0" applyNumberFormat="1" applyFont="1" applyFill="1" applyBorder="1" applyAlignment="1" applyProtection="1">
      <alignment horizontal="center" vertical="center" wrapText="1"/>
      <protection hidden="1"/>
    </xf>
    <xf numFmtId="49" fontId="11" fillId="5" borderId="30" xfId="0" applyNumberFormat="1" applyFont="1" applyFill="1" applyBorder="1" applyAlignment="1" applyProtection="1">
      <alignment horizontal="center" vertical="center" wrapText="1"/>
      <protection hidden="1"/>
    </xf>
    <xf numFmtId="0" fontId="4" fillId="7" borderId="2" xfId="0" applyFont="1" applyFill="1" applyBorder="1" applyAlignment="1" applyProtection="1">
      <alignment horizontal="left" vertical="center" wrapText="1"/>
      <protection hidden="1"/>
    </xf>
    <xf numFmtId="0" fontId="4" fillId="7" borderId="3" xfId="0" applyFont="1" applyFill="1" applyBorder="1" applyAlignment="1" applyProtection="1">
      <alignment horizontal="left" vertical="center" wrapText="1"/>
      <protection hidden="1"/>
    </xf>
    <xf numFmtId="0" fontId="4" fillId="7" borderId="4" xfId="0" applyFont="1" applyFill="1" applyBorder="1" applyAlignment="1" applyProtection="1">
      <alignment horizontal="left" vertical="center" wrapText="1"/>
      <protection hidden="1"/>
    </xf>
    <xf numFmtId="0" fontId="12" fillId="7" borderId="1" xfId="0" applyFont="1" applyFill="1" applyBorder="1" applyAlignment="1" applyProtection="1">
      <alignment horizontal="left" vertical="center" wrapText="1" indent="1"/>
      <protection hidden="1"/>
    </xf>
    <xf numFmtId="0" fontId="11" fillId="3" borderId="2" xfId="0" applyFont="1" applyFill="1" applyBorder="1" applyAlignment="1">
      <alignment horizontal="right" vertical="center" indent="1"/>
    </xf>
    <xf numFmtId="0" fontId="11" fillId="3" borderId="4" xfId="0" applyFont="1" applyFill="1" applyBorder="1" applyAlignment="1">
      <alignment horizontal="right" vertical="center" indent="1"/>
    </xf>
    <xf numFmtId="0" fontId="1" fillId="4" borderId="0" xfId="0" applyFont="1" applyFill="1" applyAlignment="1" applyProtection="1">
      <alignment horizontal="left" vertical="center" wrapText="1"/>
      <protection hidden="1"/>
    </xf>
    <xf numFmtId="0" fontId="10" fillId="3" borderId="5" xfId="0" applyFont="1" applyFill="1" applyBorder="1" applyAlignment="1" applyProtection="1">
      <alignment horizontal="center" vertical="center" wrapText="1"/>
      <protection hidden="1"/>
    </xf>
    <xf numFmtId="0" fontId="10" fillId="3" borderId="8" xfId="0" applyFont="1" applyFill="1" applyBorder="1" applyAlignment="1" applyProtection="1">
      <alignment horizontal="center" vertical="center" wrapText="1"/>
      <protection hidden="1"/>
    </xf>
    <xf numFmtId="0" fontId="10" fillId="3" borderId="13" xfId="0" applyFont="1" applyFill="1" applyBorder="1" applyAlignment="1" applyProtection="1">
      <alignment horizontal="center" vertical="center" wrapText="1"/>
      <protection hidden="1"/>
    </xf>
    <xf numFmtId="0" fontId="10" fillId="3" borderId="1" xfId="0" applyFont="1" applyFill="1" applyBorder="1" applyAlignment="1" applyProtection="1">
      <alignment horizontal="left" vertical="center" indent="1"/>
      <protection hidden="1"/>
    </xf>
    <xf numFmtId="165" fontId="39" fillId="9" borderId="4" xfId="0" applyNumberFormat="1" applyFont="1" applyFill="1" applyBorder="1" applyAlignment="1" applyProtection="1">
      <alignment horizontal="center" vertical="center" wrapText="1"/>
      <protection hidden="1"/>
    </xf>
    <xf numFmtId="165" fontId="39" fillId="9" borderId="1" xfId="0" applyNumberFormat="1" applyFont="1" applyFill="1" applyBorder="1" applyAlignment="1" applyProtection="1">
      <alignment horizontal="center" vertical="center" wrapText="1"/>
      <protection hidden="1"/>
    </xf>
    <xf numFmtId="2" fontId="39" fillId="7" borderId="25" xfId="0" applyNumberFormat="1" applyFont="1" applyFill="1" applyBorder="1" applyAlignment="1" applyProtection="1">
      <alignment horizontal="center" vertical="center" wrapText="1"/>
      <protection hidden="1"/>
    </xf>
    <xf numFmtId="2" fontId="39" fillId="7" borderId="1" xfId="0" applyNumberFormat="1" applyFont="1" applyFill="1" applyBorder="1" applyAlignment="1" applyProtection="1">
      <alignment horizontal="center" vertical="center" wrapText="1"/>
      <protection hidden="1"/>
    </xf>
    <xf numFmtId="2" fontId="39" fillId="7" borderId="26" xfId="0" applyNumberFormat="1" applyFont="1" applyFill="1" applyBorder="1" applyAlignment="1" applyProtection="1">
      <alignment horizontal="center" vertical="center" wrapText="1"/>
      <protection hidden="1"/>
    </xf>
    <xf numFmtId="2" fontId="39" fillId="7" borderId="4" xfId="0" applyNumberFormat="1" applyFont="1" applyFill="1" applyBorder="1" applyAlignment="1" applyProtection="1">
      <alignment horizontal="center" vertical="center" wrapText="1"/>
      <protection hidden="1"/>
    </xf>
    <xf numFmtId="0" fontId="10" fillId="8" borderId="2" xfId="0" applyFont="1" applyFill="1" applyBorder="1" applyAlignment="1" applyProtection="1">
      <alignment horizontal="center" vertical="center" wrapText="1"/>
      <protection hidden="1"/>
    </xf>
    <xf numFmtId="0" fontId="10" fillId="8" borderId="4" xfId="0" applyFont="1" applyFill="1" applyBorder="1" applyAlignment="1" applyProtection="1">
      <alignment horizontal="center" vertical="center" wrapText="1"/>
      <protection hidden="1"/>
    </xf>
    <xf numFmtId="0" fontId="39" fillId="0" borderId="2" xfId="0" applyFont="1" applyBorder="1" applyAlignment="1" applyProtection="1">
      <alignment horizontal="right" vertical="center" wrapText="1" indent="1"/>
      <protection locked="0"/>
    </xf>
    <xf numFmtId="0" fontId="39" fillId="0" borderId="4" xfId="0" applyFont="1" applyBorder="1" applyAlignment="1" applyProtection="1">
      <alignment horizontal="right" vertical="center" wrapText="1" indent="1"/>
      <protection locked="0"/>
    </xf>
    <xf numFmtId="0" fontId="10" fillId="8" borderId="2" xfId="0" applyFont="1" applyFill="1" applyBorder="1" applyAlignment="1" applyProtection="1">
      <alignment horizontal="right" vertical="center" wrapText="1" indent="1"/>
      <protection hidden="1"/>
    </xf>
    <xf numFmtId="0" fontId="10" fillId="8" borderId="4" xfId="0" applyFont="1" applyFill="1" applyBorder="1" applyAlignment="1" applyProtection="1">
      <alignment horizontal="right" vertical="center" wrapText="1" indent="1"/>
      <protection hidden="1"/>
    </xf>
    <xf numFmtId="49" fontId="10" fillId="8" borderId="2" xfId="0" applyNumberFormat="1" applyFont="1" applyFill="1" applyBorder="1" applyAlignment="1" applyProtection="1">
      <alignment horizontal="center" vertical="center" wrapText="1"/>
      <protection hidden="1"/>
    </xf>
    <xf numFmtId="49" fontId="10" fillId="8" borderId="4" xfId="0" applyNumberFormat="1" applyFont="1" applyFill="1" applyBorder="1" applyAlignment="1" applyProtection="1">
      <alignment horizontal="center" vertical="center" wrapText="1"/>
      <protection hidden="1"/>
    </xf>
    <xf numFmtId="0" fontId="10" fillId="9" borderId="2" xfId="0" applyFont="1" applyFill="1" applyBorder="1" applyAlignment="1" applyProtection="1">
      <alignment horizontal="right" vertical="center" wrapText="1" indent="1"/>
      <protection hidden="1"/>
    </xf>
    <xf numFmtId="0" fontId="10" fillId="9" borderId="4" xfId="0" applyFont="1" applyFill="1" applyBorder="1" applyAlignment="1" applyProtection="1">
      <alignment horizontal="right" vertical="center" wrapText="1" indent="1"/>
      <protection hidden="1"/>
    </xf>
    <xf numFmtId="0" fontId="10" fillId="3" borderId="1" xfId="0" applyFont="1" applyFill="1" applyBorder="1" applyAlignment="1" applyProtection="1">
      <alignment horizontal="right" vertical="center" wrapText="1" indent="1"/>
      <protection hidden="1"/>
    </xf>
    <xf numFmtId="0" fontId="10" fillId="3" borderId="1" xfId="0" applyFont="1" applyFill="1" applyBorder="1" applyAlignment="1" applyProtection="1">
      <alignment horizontal="center" vertical="center" wrapText="1"/>
      <protection hidden="1"/>
    </xf>
    <xf numFmtId="0" fontId="39" fillId="7" borderId="1" xfId="0" applyFont="1" applyFill="1" applyBorder="1" applyAlignment="1" applyProtection="1">
      <alignment horizontal="left" vertical="center" wrapText="1" indent="1"/>
      <protection hidden="1"/>
    </xf>
    <xf numFmtId="49" fontId="10" fillId="3" borderId="3" xfId="0" applyNumberFormat="1" applyFont="1" applyFill="1" applyBorder="1" applyAlignment="1" applyProtection="1">
      <alignment horizontal="center" vertical="center" wrapText="1"/>
      <protection hidden="1"/>
    </xf>
    <xf numFmtId="49" fontId="10" fillId="3" borderId="29" xfId="0" applyNumberFormat="1" applyFont="1" applyFill="1" applyBorder="1" applyAlignment="1" applyProtection="1">
      <alignment horizontal="center" vertical="center" wrapText="1"/>
      <protection hidden="1"/>
    </xf>
    <xf numFmtId="49" fontId="10" fillId="3" borderId="30" xfId="0" applyNumberFormat="1" applyFont="1" applyFill="1" applyBorder="1" applyAlignment="1" applyProtection="1">
      <alignment horizontal="center" vertical="center" wrapText="1"/>
      <protection hidden="1"/>
    </xf>
    <xf numFmtId="0" fontId="39" fillId="0" borderId="1" xfId="0" applyFont="1" applyBorder="1" applyAlignment="1" applyProtection="1">
      <alignment horizontal="left" vertical="top" wrapText="1" indent="1"/>
      <protection locked="0"/>
    </xf>
    <xf numFmtId="0" fontId="10" fillId="3" borderId="1" xfId="0" applyFont="1" applyFill="1" applyBorder="1" applyAlignment="1" applyProtection="1">
      <alignment horizontal="left" vertical="center" wrapText="1" indent="1"/>
      <protection hidden="1"/>
    </xf>
    <xf numFmtId="0" fontId="10" fillId="8" borderId="1" xfId="0" applyFont="1" applyFill="1" applyBorder="1" applyAlignment="1" applyProtection="1">
      <alignment horizontal="right" vertical="center" wrapText="1" indent="1"/>
      <protection hidden="1"/>
    </xf>
    <xf numFmtId="1" fontId="10" fillId="3" borderId="1" xfId="0" applyNumberFormat="1" applyFont="1" applyFill="1" applyBorder="1" applyAlignment="1" applyProtection="1">
      <alignment horizontal="center" vertical="center" wrapText="1"/>
      <protection hidden="1"/>
    </xf>
    <xf numFmtId="1" fontId="10" fillId="3" borderId="2" xfId="0" applyNumberFormat="1" applyFont="1" applyFill="1" applyBorder="1" applyAlignment="1" applyProtection="1">
      <alignment horizontal="center" vertical="center" wrapText="1"/>
      <protection hidden="1"/>
    </xf>
    <xf numFmtId="1" fontId="10" fillId="3" borderId="25" xfId="0" applyNumberFormat="1" applyFont="1" applyFill="1" applyBorder="1" applyAlignment="1" applyProtection="1">
      <alignment horizontal="center" vertical="center" wrapText="1"/>
      <protection hidden="1"/>
    </xf>
    <xf numFmtId="1" fontId="10" fillId="3" borderId="26" xfId="0" applyNumberFormat="1" applyFont="1" applyFill="1" applyBorder="1" applyAlignment="1" applyProtection="1">
      <alignment horizontal="center" vertical="center" wrapText="1"/>
      <protection hidden="1"/>
    </xf>
    <xf numFmtId="1" fontId="10" fillId="3" borderId="4" xfId="0" applyNumberFormat="1" applyFont="1" applyFill="1" applyBorder="1" applyAlignment="1" applyProtection="1">
      <alignment horizontal="center" vertical="center" wrapText="1"/>
      <protection hidden="1"/>
    </xf>
    <xf numFmtId="2" fontId="39" fillId="7" borderId="2" xfId="0" applyNumberFormat="1" applyFont="1" applyFill="1" applyBorder="1" applyAlignment="1" applyProtection="1">
      <alignment horizontal="center" vertical="center" wrapText="1"/>
      <protection hidden="1"/>
    </xf>
    <xf numFmtId="165" fontId="39" fillId="9" borderId="2" xfId="0" applyNumberFormat="1" applyFont="1" applyFill="1" applyBorder="1" applyAlignment="1" applyProtection="1">
      <alignment horizontal="center" vertical="center" wrapText="1"/>
      <protection hidden="1"/>
    </xf>
    <xf numFmtId="165" fontId="39" fillId="9" borderId="25" xfId="0" applyNumberFormat="1" applyFont="1" applyFill="1" applyBorder="1" applyAlignment="1" applyProtection="1">
      <alignment horizontal="center" vertical="center" wrapText="1"/>
      <protection hidden="1"/>
    </xf>
    <xf numFmtId="165" fontId="39" fillId="9" borderId="26" xfId="0" applyNumberFormat="1" applyFont="1" applyFill="1" applyBorder="1" applyAlignment="1" applyProtection="1">
      <alignment horizontal="center" vertical="center" wrapText="1"/>
      <protection hidden="1"/>
    </xf>
    <xf numFmtId="0" fontId="10" fillId="3" borderId="1" xfId="0" applyFont="1" applyFill="1" applyBorder="1" applyAlignment="1" applyProtection="1">
      <alignment horizontal="right" vertical="top" wrapText="1" indent="1"/>
      <protection hidden="1"/>
    </xf>
    <xf numFmtId="164" fontId="39" fillId="0" borderId="2" xfId="0" applyNumberFormat="1" applyFont="1" applyBorder="1" applyAlignment="1" applyProtection="1">
      <alignment horizontal="center" vertical="center" wrapText="1"/>
      <protection locked="0"/>
    </xf>
    <xf numFmtId="164" fontId="39" fillId="0" borderId="4" xfId="0" applyNumberFormat="1" applyFont="1" applyBorder="1" applyAlignment="1" applyProtection="1">
      <alignment horizontal="center" vertical="center" wrapText="1"/>
      <protection locked="0"/>
    </xf>
    <xf numFmtId="0" fontId="10" fillId="3" borderId="2" xfId="0" applyFont="1" applyFill="1" applyBorder="1" applyAlignment="1" applyProtection="1">
      <alignment horizontal="right" vertical="center" wrapText="1" indent="1"/>
      <protection hidden="1"/>
    </xf>
    <xf numFmtId="0" fontId="10" fillId="3" borderId="4" xfId="0" applyFont="1" applyFill="1" applyBorder="1" applyAlignment="1" applyProtection="1">
      <alignment horizontal="right" vertical="center" wrapText="1" indent="1"/>
      <protection hidden="1"/>
    </xf>
    <xf numFmtId="0" fontId="39" fillId="0" borderId="5" xfId="0" applyFont="1" applyBorder="1" applyAlignment="1" applyProtection="1">
      <alignment horizontal="left" vertical="top" wrapText="1" indent="1"/>
      <protection locked="0"/>
    </xf>
    <xf numFmtId="0" fontId="39" fillId="0" borderId="6" xfId="0" applyFont="1" applyBorder="1" applyAlignment="1" applyProtection="1">
      <alignment horizontal="left" vertical="top" wrapText="1" indent="1"/>
      <protection locked="0"/>
    </xf>
    <xf numFmtId="0" fontId="39" fillId="0" borderId="8" xfId="0" applyFont="1" applyBorder="1" applyAlignment="1" applyProtection="1">
      <alignment horizontal="left" vertical="top" wrapText="1" indent="1"/>
      <protection locked="0"/>
    </xf>
    <xf numFmtId="0" fontId="39" fillId="0" borderId="10" xfId="0" applyFont="1" applyBorder="1" applyAlignment="1" applyProtection="1">
      <alignment horizontal="left" vertical="top" wrapText="1" indent="1"/>
      <protection locked="0"/>
    </xf>
    <xf numFmtId="0" fontId="39" fillId="0" borderId="19" xfId="0" applyFont="1" applyBorder="1" applyAlignment="1" applyProtection="1">
      <alignment horizontal="left" vertical="top" wrapText="1" indent="1"/>
      <protection locked="0"/>
    </xf>
    <xf numFmtId="0" fontId="39" fillId="0" borderId="11" xfId="0" applyFont="1" applyBorder="1" applyAlignment="1" applyProtection="1">
      <alignment horizontal="left" vertical="top" wrapText="1" indent="1"/>
      <protection locked="0"/>
    </xf>
    <xf numFmtId="0" fontId="39" fillId="0" borderId="2" xfId="0" applyFont="1" applyBorder="1" applyAlignment="1" applyProtection="1">
      <alignment horizontal="left" vertical="center" wrapText="1" indent="1"/>
      <protection locked="0"/>
    </xf>
    <xf numFmtId="0" fontId="39" fillId="0" borderId="3" xfId="0" applyFont="1" applyBorder="1" applyAlignment="1" applyProtection="1">
      <alignment horizontal="left" vertical="center" wrapText="1" indent="1"/>
      <protection locked="0"/>
    </xf>
    <xf numFmtId="0" fontId="39" fillId="0" borderId="4" xfId="0" applyFont="1" applyBorder="1" applyAlignment="1" applyProtection="1">
      <alignment horizontal="left" vertical="center" wrapText="1" indent="1"/>
      <protection locked="0"/>
    </xf>
    <xf numFmtId="164" fontId="39" fillId="0" borderId="2" xfId="0" applyNumberFormat="1" applyFont="1" applyBorder="1" applyAlignment="1" applyProtection="1">
      <alignment horizontal="left" vertical="center" wrapText="1" indent="1"/>
      <protection locked="0"/>
    </xf>
    <xf numFmtId="164" fontId="39" fillId="0" borderId="3" xfId="0" applyNumberFormat="1" applyFont="1" applyBorder="1" applyAlignment="1" applyProtection="1">
      <alignment horizontal="left" vertical="center" wrapText="1" indent="1"/>
      <protection locked="0"/>
    </xf>
    <xf numFmtId="164" fontId="39" fillId="0" borderId="4" xfId="0" applyNumberFormat="1" applyFont="1" applyBorder="1" applyAlignment="1" applyProtection="1">
      <alignment horizontal="left" vertical="center" wrapText="1" indent="1"/>
      <protection locked="0"/>
    </xf>
    <xf numFmtId="49" fontId="10" fillId="3" borderId="31" xfId="0" applyNumberFormat="1" applyFont="1" applyFill="1" applyBorder="1" applyAlignment="1" applyProtection="1">
      <alignment horizontal="center" vertical="center" wrapText="1"/>
      <protection hidden="1"/>
    </xf>
    <xf numFmtId="49" fontId="10" fillId="3" borderId="6" xfId="0" applyNumberFormat="1" applyFont="1" applyFill="1" applyBorder="1" applyAlignment="1" applyProtection="1">
      <alignment horizontal="center" vertical="center" wrapText="1"/>
      <protection hidden="1"/>
    </xf>
    <xf numFmtId="49" fontId="10" fillId="3" borderId="8" xfId="0" applyNumberFormat="1" applyFont="1" applyFill="1" applyBorder="1" applyAlignment="1" applyProtection="1">
      <alignment horizontal="center" vertical="center" wrapText="1"/>
      <protection hidden="1"/>
    </xf>
    <xf numFmtId="49" fontId="10" fillId="3" borderId="32" xfId="0" applyNumberFormat="1" applyFont="1" applyFill="1" applyBorder="1" applyAlignment="1" applyProtection="1">
      <alignment horizontal="center" vertical="center" wrapText="1"/>
      <protection hidden="1"/>
    </xf>
    <xf numFmtId="49" fontId="10" fillId="3" borderId="19" xfId="0" applyNumberFormat="1" applyFont="1" applyFill="1" applyBorder="1" applyAlignment="1" applyProtection="1">
      <alignment horizontal="center" vertical="center" wrapText="1"/>
      <protection hidden="1"/>
    </xf>
    <xf numFmtId="49" fontId="10" fillId="3" borderId="11" xfId="0" applyNumberFormat="1" applyFont="1" applyFill="1" applyBorder="1" applyAlignment="1" applyProtection="1">
      <alignment horizontal="center" vertical="center" wrapText="1"/>
      <protection hidden="1"/>
    </xf>
    <xf numFmtId="0" fontId="39" fillId="0" borderId="29" xfId="0" applyFont="1" applyBorder="1" applyAlignment="1" applyProtection="1">
      <alignment horizontal="left" vertical="center" wrapText="1" indent="1"/>
      <protection locked="0"/>
    </xf>
    <xf numFmtId="2" fontId="39" fillId="7" borderId="3" xfId="0" applyNumberFormat="1" applyFont="1" applyFill="1" applyBorder="1" applyAlignment="1" applyProtection="1">
      <alignment horizontal="right" vertical="center" wrapText="1" indent="4"/>
      <protection hidden="1"/>
    </xf>
    <xf numFmtId="2" fontId="39" fillId="7" borderId="29" xfId="0" applyNumberFormat="1" applyFont="1" applyFill="1" applyBorder="1" applyAlignment="1" applyProtection="1">
      <alignment horizontal="right" vertical="center" wrapText="1" indent="4"/>
      <protection hidden="1"/>
    </xf>
    <xf numFmtId="2" fontId="39" fillId="7" borderId="30" xfId="0" applyNumberFormat="1" applyFont="1" applyFill="1" applyBorder="1" applyAlignment="1" applyProtection="1">
      <alignment horizontal="right" vertical="center" wrapText="1" indent="4"/>
      <protection hidden="1"/>
    </xf>
    <xf numFmtId="2" fontId="10" fillId="7" borderId="29" xfId="0" applyNumberFormat="1" applyFont="1" applyFill="1" applyBorder="1" applyAlignment="1" applyProtection="1">
      <alignment horizontal="right" vertical="center" wrapText="1" indent="2"/>
      <protection hidden="1"/>
    </xf>
    <xf numFmtId="2" fontId="10" fillId="7" borderId="4" xfId="0" applyNumberFormat="1" applyFont="1" applyFill="1" applyBorder="1" applyAlignment="1" applyProtection="1">
      <alignment horizontal="right" vertical="center" wrapText="1" indent="2"/>
      <protection hidden="1"/>
    </xf>
    <xf numFmtId="1" fontId="10" fillId="3" borderId="29" xfId="0" applyNumberFormat="1" applyFont="1" applyFill="1" applyBorder="1" applyAlignment="1" applyProtection="1">
      <alignment horizontal="center" vertical="center" wrapText="1"/>
      <protection hidden="1"/>
    </xf>
    <xf numFmtId="1" fontId="10" fillId="3" borderId="3" xfId="0" applyNumberFormat="1" applyFont="1" applyFill="1" applyBorder="1" applyAlignment="1" applyProtection="1">
      <alignment horizontal="center" vertical="center" wrapText="1"/>
      <protection hidden="1"/>
    </xf>
    <xf numFmtId="1" fontId="10" fillId="3" borderId="30" xfId="0" applyNumberFormat="1" applyFont="1" applyFill="1" applyBorder="1" applyAlignment="1" applyProtection="1">
      <alignment horizontal="center" vertical="center" wrapText="1"/>
      <protection hidden="1"/>
    </xf>
    <xf numFmtId="0" fontId="10" fillId="3" borderId="29" xfId="0" applyFont="1" applyFill="1" applyBorder="1" applyAlignment="1" applyProtection="1">
      <alignment horizontal="center" vertical="center" wrapText="1"/>
      <protection hidden="1"/>
    </xf>
    <xf numFmtId="0" fontId="10" fillId="3" borderId="4" xfId="0" applyFont="1" applyFill="1" applyBorder="1" applyAlignment="1" applyProtection="1">
      <alignment horizontal="center" vertical="center" wrapText="1"/>
      <protection hidden="1"/>
    </xf>
    <xf numFmtId="165" fontId="39" fillId="9" borderId="29" xfId="0" applyNumberFormat="1" applyFont="1" applyFill="1" applyBorder="1" applyAlignment="1" applyProtection="1">
      <alignment horizontal="right" vertical="center" wrapText="1" indent="4"/>
      <protection hidden="1"/>
    </xf>
    <xf numFmtId="165" fontId="39" fillId="9" borderId="3" xfId="0" applyNumberFormat="1" applyFont="1" applyFill="1" applyBorder="1" applyAlignment="1" applyProtection="1">
      <alignment horizontal="right" vertical="center" wrapText="1" indent="4"/>
      <protection hidden="1"/>
    </xf>
    <xf numFmtId="165" fontId="39" fillId="9" borderId="30" xfId="0" applyNumberFormat="1" applyFont="1" applyFill="1" applyBorder="1" applyAlignment="1" applyProtection="1">
      <alignment horizontal="right" vertical="center" wrapText="1" indent="4"/>
      <protection hidden="1"/>
    </xf>
    <xf numFmtId="165" fontId="10" fillId="9" borderId="29" xfId="0" applyNumberFormat="1" applyFont="1" applyFill="1" applyBorder="1" applyAlignment="1" applyProtection="1">
      <alignment horizontal="right" vertical="center" wrapText="1" indent="2"/>
      <protection hidden="1"/>
    </xf>
    <xf numFmtId="165" fontId="10" fillId="9" borderId="4" xfId="0" applyNumberFormat="1" applyFont="1" applyFill="1" applyBorder="1" applyAlignment="1" applyProtection="1">
      <alignment horizontal="right" vertical="center" wrapText="1" indent="2"/>
      <protection hidden="1"/>
    </xf>
    <xf numFmtId="49" fontId="10" fillId="3" borderId="25" xfId="0" applyNumberFormat="1" applyFont="1" applyFill="1" applyBorder="1" applyAlignment="1" applyProtection="1">
      <alignment horizontal="center" vertical="center" wrapText="1"/>
      <protection hidden="1"/>
    </xf>
    <xf numFmtId="49" fontId="10" fillId="3" borderId="1" xfId="0" applyNumberFormat="1" applyFont="1" applyFill="1" applyBorder="1" applyAlignment="1" applyProtection="1">
      <alignment horizontal="center" vertical="center" wrapText="1"/>
      <protection hidden="1"/>
    </xf>
    <xf numFmtId="49" fontId="10" fillId="3" borderId="26" xfId="0" applyNumberFormat="1" applyFont="1" applyFill="1" applyBorder="1" applyAlignment="1" applyProtection="1">
      <alignment horizontal="center" vertical="center" wrapText="1"/>
      <protection hidden="1"/>
    </xf>
    <xf numFmtId="1" fontId="39" fillId="7" borderId="4" xfId="0" applyNumberFormat="1" applyFont="1" applyFill="1" applyBorder="1" applyAlignment="1" applyProtection="1">
      <alignment horizontal="center" vertical="center" wrapText="1"/>
      <protection hidden="1"/>
    </xf>
    <xf numFmtId="1" fontId="39" fillId="7" borderId="1" xfId="0" applyNumberFormat="1" applyFont="1" applyFill="1" applyBorder="1" applyAlignment="1" applyProtection="1">
      <alignment horizontal="center" vertical="center" wrapText="1"/>
      <protection hidden="1"/>
    </xf>
    <xf numFmtId="0" fontId="10" fillId="3" borderId="2" xfId="0" applyFont="1" applyFill="1" applyBorder="1" applyAlignment="1" applyProtection="1">
      <alignment horizontal="center" vertical="center" wrapText="1"/>
      <protection hidden="1"/>
    </xf>
    <xf numFmtId="0" fontId="10" fillId="3" borderId="30" xfId="0" applyFont="1" applyFill="1" applyBorder="1" applyAlignment="1" applyProtection="1">
      <alignment horizontal="center" vertical="center" wrapText="1"/>
      <protection hidden="1"/>
    </xf>
    <xf numFmtId="49" fontId="10" fillId="3" borderId="0" xfId="0" applyNumberFormat="1" applyFont="1" applyFill="1" applyAlignment="1" applyProtection="1">
      <alignment horizontal="center" vertical="center" wrapText="1"/>
      <protection hidden="1"/>
    </xf>
    <xf numFmtId="49" fontId="10" fillId="3" borderId="9" xfId="0" applyNumberFormat="1" applyFont="1" applyFill="1" applyBorder="1" applyAlignment="1" applyProtection="1">
      <alignment horizontal="center" vertical="center" wrapText="1"/>
      <protection hidden="1"/>
    </xf>
    <xf numFmtId="49" fontId="10" fillId="3" borderId="2" xfId="0" applyNumberFormat="1" applyFont="1" applyFill="1" applyBorder="1" applyAlignment="1" applyProtection="1">
      <alignment horizontal="center" vertical="center" wrapText="1"/>
      <protection hidden="1"/>
    </xf>
    <xf numFmtId="0" fontId="10" fillId="3" borderId="21" xfId="0" applyFont="1" applyFill="1" applyBorder="1" applyAlignment="1" applyProtection="1">
      <alignment horizontal="center" vertical="center" wrapText="1"/>
      <protection hidden="1"/>
    </xf>
    <xf numFmtId="49" fontId="10" fillId="3" borderId="21" xfId="0" applyNumberFormat="1" applyFont="1" applyFill="1" applyBorder="1" applyAlignment="1" applyProtection="1">
      <alignment horizontal="center" vertical="center" wrapText="1"/>
      <protection hidden="1"/>
    </xf>
    <xf numFmtId="49" fontId="10" fillId="3" borderId="13" xfId="0" applyNumberFormat="1" applyFont="1" applyFill="1" applyBorder="1" applyAlignment="1" applyProtection="1">
      <alignment horizontal="center" vertical="center" wrapText="1"/>
      <protection hidden="1"/>
    </xf>
    <xf numFmtId="2" fontId="41" fillId="3" borderId="13" xfId="0" applyNumberFormat="1" applyFont="1" applyFill="1" applyBorder="1" applyAlignment="1" applyProtection="1">
      <alignment horizontal="right" vertical="center" wrapText="1" indent="1"/>
      <protection hidden="1"/>
    </xf>
    <xf numFmtId="0" fontId="41" fillId="3" borderId="1" xfId="0" applyFont="1" applyFill="1" applyBorder="1" applyAlignment="1" applyProtection="1">
      <alignment horizontal="right" vertical="center" wrapText="1" indent="1"/>
      <protection hidden="1"/>
    </xf>
    <xf numFmtId="0" fontId="42" fillId="7" borderId="1" xfId="0" applyFont="1" applyFill="1" applyBorder="1" applyAlignment="1" applyProtection="1">
      <alignment horizontal="left" vertical="center" wrapText="1" indent="1"/>
      <protection hidden="1"/>
    </xf>
    <xf numFmtId="0" fontId="48" fillId="7" borderId="2" xfId="0" applyFont="1" applyFill="1" applyBorder="1" applyAlignment="1" applyProtection="1">
      <alignment horizontal="left" vertical="center" wrapText="1" indent="1"/>
      <protection hidden="1"/>
    </xf>
    <xf numFmtId="0" fontId="48" fillId="7" borderId="3" xfId="0" applyFont="1" applyFill="1" applyBorder="1" applyAlignment="1" applyProtection="1">
      <alignment horizontal="left" vertical="center" wrapText="1" indent="1"/>
      <protection hidden="1"/>
    </xf>
    <xf numFmtId="0" fontId="48" fillId="7" borderId="4" xfId="0" applyFont="1" applyFill="1" applyBorder="1" applyAlignment="1" applyProtection="1">
      <alignment horizontal="left" vertical="center" wrapText="1" indent="1"/>
      <protection hidden="1"/>
    </xf>
    <xf numFmtId="0" fontId="10" fillId="3" borderId="21" xfId="0" applyFont="1" applyFill="1" applyBorder="1" applyAlignment="1" applyProtection="1">
      <alignment horizontal="right" vertical="center" wrapText="1" indent="1"/>
      <protection hidden="1"/>
    </xf>
    <xf numFmtId="0" fontId="10" fillId="3" borderId="13" xfId="0" applyFont="1" applyFill="1" applyBorder="1" applyAlignment="1" applyProtection="1">
      <alignment horizontal="right" vertical="center" wrapText="1" indent="1"/>
      <protection hidden="1"/>
    </xf>
    <xf numFmtId="49" fontId="49" fillId="3" borderId="2" xfId="0" applyNumberFormat="1" applyFont="1" applyFill="1" applyBorder="1" applyAlignment="1" applyProtection="1">
      <alignment horizontal="center" vertical="center" wrapText="1"/>
      <protection hidden="1"/>
    </xf>
    <xf numFmtId="49" fontId="49" fillId="3" borderId="3" xfId="0" applyNumberFormat="1" applyFont="1" applyFill="1" applyBorder="1" applyAlignment="1" applyProtection="1">
      <alignment horizontal="center" vertical="center" wrapText="1"/>
      <protection hidden="1"/>
    </xf>
    <xf numFmtId="49" fontId="49" fillId="3" borderId="4" xfId="0" applyNumberFormat="1" applyFont="1" applyFill="1" applyBorder="1" applyAlignment="1" applyProtection="1">
      <alignment horizontal="center" vertical="center" wrapText="1"/>
      <protection hidden="1"/>
    </xf>
    <xf numFmtId="165" fontId="39" fillId="9" borderId="14" xfId="0" applyNumberFormat="1" applyFont="1" applyFill="1" applyBorder="1" applyAlignment="1" applyProtection="1">
      <alignment horizontal="center" vertical="center" wrapText="1"/>
      <protection hidden="1"/>
    </xf>
    <xf numFmtId="165" fontId="39" fillId="9" borderId="15" xfId="0" applyNumberFormat="1" applyFont="1" applyFill="1" applyBorder="1" applyAlignment="1" applyProtection="1">
      <alignment horizontal="center" vertical="center" wrapText="1"/>
      <protection hidden="1"/>
    </xf>
    <xf numFmtId="165" fontId="39" fillId="9" borderId="50" xfId="0" applyNumberFormat="1" applyFont="1" applyFill="1" applyBorder="1" applyAlignment="1" applyProtection="1">
      <alignment horizontal="center" vertical="center" wrapText="1"/>
      <protection hidden="1"/>
    </xf>
    <xf numFmtId="165" fontId="39" fillId="9" borderId="51" xfId="0" applyNumberFormat="1" applyFont="1" applyFill="1" applyBorder="1" applyAlignment="1" applyProtection="1">
      <alignment horizontal="center" vertical="center" wrapText="1"/>
      <protection hidden="1"/>
    </xf>
    <xf numFmtId="0" fontId="39" fillId="0" borderId="0" xfId="0" applyFont="1" applyAlignment="1" applyProtection="1">
      <alignment horizontal="center" vertical="center" wrapText="1"/>
      <protection hidden="1"/>
    </xf>
    <xf numFmtId="0" fontId="39" fillId="7" borderId="2" xfId="0" applyFont="1" applyFill="1" applyBorder="1" applyAlignment="1" applyProtection="1">
      <alignment horizontal="center" vertical="center" wrapText="1"/>
      <protection hidden="1"/>
    </xf>
    <xf numFmtId="0" fontId="39" fillId="7" borderId="4" xfId="0" applyFont="1" applyFill="1" applyBorder="1" applyAlignment="1" applyProtection="1">
      <alignment horizontal="center" vertical="center" wrapText="1"/>
      <protection hidden="1"/>
    </xf>
    <xf numFmtId="2" fontId="39" fillId="6" borderId="2" xfId="0" applyNumberFormat="1" applyFont="1" applyFill="1" applyBorder="1" applyAlignment="1" applyProtection="1">
      <alignment horizontal="center" vertical="center" wrapText="1"/>
      <protection hidden="1"/>
    </xf>
    <xf numFmtId="2" fontId="39" fillId="6" borderId="4" xfId="0" applyNumberFormat="1" applyFont="1" applyFill="1" applyBorder="1" applyAlignment="1" applyProtection="1">
      <alignment horizontal="center" vertical="center" wrapText="1"/>
      <protection hidden="1"/>
    </xf>
    <xf numFmtId="0" fontId="39" fillId="6" borderId="17" xfId="0" applyFont="1" applyFill="1" applyBorder="1" applyAlignment="1" applyProtection="1">
      <alignment horizontal="center" vertical="center" wrapText="1"/>
      <protection hidden="1"/>
    </xf>
    <xf numFmtId="0" fontId="39" fillId="6" borderId="18" xfId="0" applyFont="1" applyFill="1" applyBorder="1" applyAlignment="1" applyProtection="1">
      <alignment horizontal="center" vertical="center" wrapText="1"/>
      <protection hidden="1"/>
    </xf>
    <xf numFmtId="2" fontId="10" fillId="6" borderId="35" xfId="0" applyNumberFormat="1" applyFont="1" applyFill="1" applyBorder="1" applyAlignment="1" applyProtection="1">
      <alignment horizontal="center" vertical="center" wrapText="1"/>
      <protection hidden="1"/>
    </xf>
    <xf numFmtId="2" fontId="10" fillId="6" borderId="36" xfId="0" applyNumberFormat="1" applyFont="1" applyFill="1" applyBorder="1" applyAlignment="1" applyProtection="1">
      <alignment horizontal="center" vertical="center" wrapText="1"/>
      <protection hidden="1"/>
    </xf>
    <xf numFmtId="165" fontId="39" fillId="9" borderId="48" xfId="0" applyNumberFormat="1" applyFont="1" applyFill="1" applyBorder="1" applyAlignment="1" applyProtection="1">
      <alignment horizontal="center" vertical="center" wrapText="1"/>
      <protection hidden="1"/>
    </xf>
    <xf numFmtId="165" fontId="39" fillId="9" borderId="49" xfId="0" applyNumberFormat="1" applyFont="1" applyFill="1" applyBorder="1" applyAlignment="1" applyProtection="1">
      <alignment horizontal="center" vertical="center" wrapText="1"/>
      <protection hidden="1"/>
    </xf>
    <xf numFmtId="1" fontId="39" fillId="6" borderId="2" xfId="0" applyNumberFormat="1" applyFont="1" applyFill="1" applyBorder="1" applyAlignment="1" applyProtection="1">
      <alignment horizontal="center" vertical="center" wrapText="1"/>
      <protection hidden="1"/>
    </xf>
    <xf numFmtId="1" fontId="39" fillId="6" borderId="4" xfId="0" applyNumberFormat="1" applyFont="1" applyFill="1" applyBorder="1" applyAlignment="1" applyProtection="1">
      <alignment horizontal="center" vertical="center" wrapText="1"/>
      <protection hidden="1"/>
    </xf>
    <xf numFmtId="0" fontId="39" fillId="6" borderId="2" xfId="0" applyFont="1" applyFill="1" applyBorder="1" applyAlignment="1" applyProtection="1">
      <alignment horizontal="center" vertical="center" wrapText="1"/>
      <protection hidden="1"/>
    </xf>
    <xf numFmtId="0" fontId="39" fillId="6" borderId="4" xfId="0" applyFont="1" applyFill="1" applyBorder="1" applyAlignment="1" applyProtection="1">
      <alignment horizontal="center" vertical="center" wrapText="1"/>
      <protection hidden="1"/>
    </xf>
    <xf numFmtId="1" fontId="39" fillId="7" borderId="2" xfId="0" applyNumberFormat="1" applyFont="1" applyFill="1" applyBorder="1" applyAlignment="1" applyProtection="1">
      <alignment horizontal="center" vertical="center" wrapText="1"/>
      <protection hidden="1"/>
    </xf>
    <xf numFmtId="165" fontId="39" fillId="0" borderId="2" xfId="0" applyNumberFormat="1" applyFont="1" applyBorder="1" applyAlignment="1" applyProtection="1">
      <alignment horizontal="center" vertical="center" wrapText="1"/>
      <protection locked="0"/>
    </xf>
    <xf numFmtId="165" fontId="39" fillId="0" borderId="4" xfId="0" applyNumberFormat="1" applyFont="1" applyBorder="1" applyAlignment="1" applyProtection="1">
      <alignment horizontal="center" vertical="center" wrapText="1"/>
      <protection locked="0"/>
    </xf>
    <xf numFmtId="165" fontId="39" fillId="7" borderId="2" xfId="0" applyNumberFormat="1" applyFont="1" applyFill="1" applyBorder="1" applyAlignment="1" applyProtection="1">
      <alignment horizontal="center" vertical="center" wrapText="1"/>
      <protection hidden="1"/>
    </xf>
    <xf numFmtId="165" fontId="39" fillId="7" borderId="4" xfId="0" applyNumberFormat="1" applyFont="1" applyFill="1" applyBorder="1" applyAlignment="1" applyProtection="1">
      <alignment horizontal="center" vertical="center" wrapText="1"/>
      <protection hidden="1"/>
    </xf>
    <xf numFmtId="0" fontId="39" fillId="0" borderId="2" xfId="0" applyFont="1" applyBorder="1" applyAlignment="1" applyProtection="1">
      <alignment horizontal="center" vertical="center" wrapText="1"/>
      <protection locked="0"/>
    </xf>
    <xf numFmtId="0" fontId="39" fillId="0" borderId="4" xfId="0" applyFont="1" applyBorder="1" applyAlignment="1" applyProtection="1">
      <alignment horizontal="center" vertical="center" wrapText="1"/>
      <protection locked="0"/>
    </xf>
    <xf numFmtId="0" fontId="39" fillId="3" borderId="2" xfId="0" applyFont="1" applyFill="1" applyBorder="1" applyAlignment="1" applyProtection="1">
      <alignment horizontal="center" vertical="center" wrapText="1"/>
      <protection hidden="1"/>
    </xf>
    <xf numFmtId="0" fontId="39" fillId="3" borderId="4" xfId="0" applyFont="1" applyFill="1" applyBorder="1" applyAlignment="1" applyProtection="1">
      <alignment horizontal="center" vertical="center" wrapText="1"/>
      <protection hidden="1"/>
    </xf>
    <xf numFmtId="166" fontId="39" fillId="7" borderId="2" xfId="0" applyNumberFormat="1" applyFont="1" applyFill="1" applyBorder="1" applyAlignment="1" applyProtection="1">
      <alignment horizontal="center" vertical="center" wrapText="1"/>
      <protection hidden="1"/>
    </xf>
    <xf numFmtId="166" fontId="39" fillId="7" borderId="4" xfId="0" applyNumberFormat="1" applyFont="1" applyFill="1" applyBorder="1" applyAlignment="1" applyProtection="1">
      <alignment horizontal="center" vertical="center" wrapText="1"/>
      <protection hidden="1"/>
    </xf>
    <xf numFmtId="0" fontId="10" fillId="5" borderId="2" xfId="0" applyFont="1" applyFill="1" applyBorder="1" applyAlignment="1" applyProtection="1">
      <alignment horizontal="center" vertical="center" wrapText="1"/>
      <protection hidden="1"/>
    </xf>
    <xf numFmtId="0" fontId="10" fillId="5" borderId="4" xfId="0" applyFont="1" applyFill="1" applyBorder="1" applyAlignment="1" applyProtection="1">
      <alignment horizontal="center" vertical="center" wrapText="1"/>
      <protection hidden="1"/>
    </xf>
    <xf numFmtId="49" fontId="10" fillId="5" borderId="21" xfId="0" applyNumberFormat="1" applyFont="1" applyFill="1" applyBorder="1" applyAlignment="1" applyProtection="1">
      <alignment horizontal="center" vertical="center" wrapText="1"/>
      <protection hidden="1"/>
    </xf>
    <xf numFmtId="49" fontId="10" fillId="5" borderId="37" xfId="0" applyNumberFormat="1" applyFont="1" applyFill="1" applyBorder="1" applyAlignment="1" applyProtection="1">
      <alignment horizontal="center" vertical="center" wrapText="1"/>
      <protection hidden="1"/>
    </xf>
    <xf numFmtId="49" fontId="10" fillId="5" borderId="13" xfId="0" applyNumberFormat="1" applyFont="1" applyFill="1" applyBorder="1" applyAlignment="1" applyProtection="1">
      <alignment horizontal="center" vertical="center" wrapText="1"/>
      <protection hidden="1"/>
    </xf>
    <xf numFmtId="0" fontId="10" fillId="5" borderId="5" xfId="0" applyFont="1" applyFill="1" applyBorder="1" applyAlignment="1" applyProtection="1">
      <alignment horizontal="center" vertical="center" wrapText="1"/>
      <protection hidden="1"/>
    </xf>
    <xf numFmtId="0" fontId="10" fillId="5" borderId="33" xfId="0" applyFont="1" applyFill="1" applyBorder="1" applyAlignment="1" applyProtection="1">
      <alignment horizontal="center" vertical="center" wrapText="1"/>
      <protection hidden="1"/>
    </xf>
    <xf numFmtId="0" fontId="10" fillId="5" borderId="10" xfId="0" applyFont="1" applyFill="1" applyBorder="1" applyAlignment="1" applyProtection="1">
      <alignment horizontal="center" vertical="center" wrapText="1"/>
      <protection hidden="1"/>
    </xf>
    <xf numFmtId="0" fontId="10" fillId="5" borderId="34" xfId="0" applyFont="1" applyFill="1" applyBorder="1" applyAlignment="1" applyProtection="1">
      <alignment horizontal="center" vertical="center" wrapText="1"/>
      <protection hidden="1"/>
    </xf>
    <xf numFmtId="0" fontId="10" fillId="5" borderId="31" xfId="0" applyFont="1" applyFill="1" applyBorder="1" applyAlignment="1" applyProtection="1">
      <alignment horizontal="center" vertical="center" wrapText="1"/>
      <protection hidden="1"/>
    </xf>
    <xf numFmtId="0" fontId="31" fillId="4" borderId="0" xfId="0" applyFont="1" applyFill="1" applyAlignment="1" applyProtection="1">
      <alignment horizontal="center" vertical="center" wrapText="1"/>
      <protection hidden="1"/>
    </xf>
    <xf numFmtId="0" fontId="39" fillId="5" borderId="32" xfId="0" applyFont="1" applyFill="1" applyBorder="1" applyAlignment="1" applyProtection="1">
      <alignment horizontal="center" vertical="center" wrapText="1"/>
      <protection hidden="1"/>
    </xf>
    <xf numFmtId="0" fontId="39" fillId="5" borderId="34" xfId="0" applyFont="1" applyFill="1" applyBorder="1" applyAlignment="1" applyProtection="1">
      <alignment horizontal="center" vertical="center" wrapText="1"/>
      <protection hidden="1"/>
    </xf>
    <xf numFmtId="0" fontId="10" fillId="5" borderId="8" xfId="0" applyFont="1" applyFill="1" applyBorder="1" applyAlignment="1" applyProtection="1">
      <alignment horizontal="center" vertical="center" wrapText="1"/>
      <protection hidden="1"/>
    </xf>
    <xf numFmtId="0" fontId="10" fillId="5" borderId="32" xfId="0" applyFont="1" applyFill="1" applyBorder="1" applyAlignment="1" applyProtection="1">
      <alignment horizontal="center" vertical="center" wrapText="1"/>
      <protection hidden="1"/>
    </xf>
    <xf numFmtId="0" fontId="10" fillId="5" borderId="11" xfId="0" applyFont="1" applyFill="1" applyBorder="1" applyAlignment="1" applyProtection="1">
      <alignment horizontal="center" vertical="center" wrapText="1"/>
      <protection hidden="1"/>
    </xf>
    <xf numFmtId="0" fontId="16" fillId="4" borderId="0" xfId="0" applyFont="1" applyFill="1" applyAlignment="1">
      <alignment horizontal="left" wrapText="1"/>
    </xf>
    <xf numFmtId="0" fontId="16" fillId="4" borderId="0" xfId="0" applyFont="1" applyFill="1" applyAlignment="1">
      <alignment horizontal="left" vertical="center" wrapText="1"/>
    </xf>
    <xf numFmtId="0" fontId="23" fillId="4" borderId="0" xfId="0" applyFont="1" applyFill="1" applyAlignment="1">
      <alignment horizontal="left" vertical="center" wrapText="1"/>
    </xf>
    <xf numFmtId="0" fontId="20" fillId="10" borderId="24" xfId="1" applyFont="1" applyFill="1" applyBorder="1" applyAlignment="1">
      <alignment horizontal="left" vertical="center" indent="2"/>
    </xf>
    <xf numFmtId="0" fontId="21" fillId="4" borderId="0" xfId="1" applyFont="1" applyFill="1" applyAlignment="1">
      <alignment horizontal="left" vertical="center" wrapText="1" indent="2"/>
    </xf>
    <xf numFmtId="0" fontId="53" fillId="4" borderId="0" xfId="3" applyFont="1" applyFill="1" applyAlignment="1">
      <alignment horizontal="left" vertical="center"/>
    </xf>
    <xf numFmtId="0" fontId="53" fillId="4" borderId="0" xfId="3" applyFont="1" applyFill="1" applyAlignment="1">
      <alignment horizontal="left" vertical="center" wrapText="1"/>
    </xf>
  </cellXfs>
  <cellStyles count="4">
    <cellStyle name="Hyperlink" xfId="3" builtinId="8"/>
    <cellStyle name="Normal" xfId="0" builtinId="0"/>
    <cellStyle name="Normal 2" xfId="1" xr:uid="{41AB1A8D-751D-4D8B-9EEF-96D9B519EBDC}"/>
    <cellStyle name="Style 2" xfId="2" xr:uid="{C5D764A7-EA44-4124-B2F0-72FCA0344F7C}"/>
  </cellStyles>
  <dxfs count="0"/>
  <tableStyles count="0" defaultTableStyle="TableStyleMedium2" defaultPivotStyle="PivotStyleLight16"/>
  <colors>
    <mruColors>
      <color rgb="FFFFEECF"/>
      <color rgb="FFC3E5E8"/>
      <color rgb="FFFBE6E3"/>
      <color rgb="FFF6BFBA"/>
      <color rgb="FFFFF6E5"/>
      <color rgb="FF1C1F2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mailto:studyintensitytool@nihr.ac.uk" TargetMode="External"/><Relationship Id="rId2" Type="http://schemas.openxmlformats.org/officeDocument/2006/relationships/hyperlink" Target="https://www.ukcrfnetwork.co.uk/study-intensity-tool/" TargetMode="External"/><Relationship Id="rId1" Type="http://schemas.openxmlformats.org/officeDocument/2006/relationships/hyperlink" Target="https://www.ukcrfnetwork.co.uk/study-intensity-tool/" TargetMode="External"/><Relationship Id="rId4"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55672-7479-4DEB-80C4-B90C4648CAEB}">
  <dimension ref="A1:AD310"/>
  <sheetViews>
    <sheetView tabSelected="1" zoomScale="70" zoomScaleNormal="70" workbookViewId="0">
      <pane xSplit="3" ySplit="2" topLeftCell="D3" activePane="bottomRight" state="frozen"/>
      <selection pane="topRight" activeCell="D1" sqref="D1"/>
      <selection pane="bottomLeft" activeCell="A3" sqref="A3"/>
      <selection pane="bottomRight" activeCell="E50" sqref="E50:F50"/>
    </sheetView>
  </sheetViews>
  <sheetFormatPr defaultRowHeight="14.25" outlineLevelRow="1" x14ac:dyDescent="0.25"/>
  <cols>
    <col min="1" max="1" width="1.7109375" style="35" customWidth="1"/>
    <col min="2" max="2" width="46.7109375" style="35" customWidth="1"/>
    <col min="3" max="3" width="20.85546875" style="57" customWidth="1"/>
    <col min="4" max="4" width="14.7109375" style="35" customWidth="1"/>
    <col min="5" max="5" width="18.28515625" style="35" customWidth="1"/>
    <col min="6" max="6" width="16.5703125" style="35" customWidth="1"/>
    <col min="7" max="7" width="15.85546875" style="35" customWidth="1"/>
    <col min="8" max="8" width="15.7109375" style="35" customWidth="1"/>
    <col min="9" max="9" width="17.140625" style="35" customWidth="1"/>
    <col min="10" max="10" width="15.140625" style="35" customWidth="1"/>
    <col min="11" max="11" width="14.42578125" style="35" customWidth="1"/>
    <col min="12" max="12" width="17" style="35" customWidth="1"/>
    <col min="13" max="14" width="13.7109375" style="35" customWidth="1"/>
    <col min="15" max="15" width="16.85546875" style="35" customWidth="1"/>
    <col min="16" max="17" width="13.7109375" style="35" customWidth="1"/>
    <col min="18" max="18" width="17.42578125" style="35" customWidth="1"/>
    <col min="19" max="19" width="22.7109375" style="35" customWidth="1"/>
    <col min="20" max="20" width="18.5703125" style="35" customWidth="1"/>
    <col min="21" max="21" width="16.7109375" style="35" customWidth="1"/>
    <col min="22" max="22" width="14.85546875" style="35" customWidth="1"/>
    <col min="23" max="23" width="11" style="35" customWidth="1"/>
    <col min="24" max="24" width="15.28515625" style="35" customWidth="1"/>
    <col min="25" max="16384" width="9.140625" style="35"/>
  </cols>
  <sheetData>
    <row r="1" spans="1:30" ht="3" customHeight="1" x14ac:dyDescent="0.25">
      <c r="B1" s="371" t="s">
        <v>248</v>
      </c>
      <c r="C1" s="371"/>
      <c r="D1" s="37"/>
      <c r="E1" s="37"/>
      <c r="F1" s="37"/>
      <c r="G1" s="37"/>
      <c r="H1" s="37"/>
      <c r="I1" s="37"/>
      <c r="J1" s="37"/>
      <c r="K1" s="37"/>
      <c r="L1" s="37"/>
      <c r="M1" s="37"/>
      <c r="N1" s="37"/>
      <c r="O1" s="37"/>
      <c r="P1" s="37"/>
      <c r="Q1" s="37"/>
      <c r="R1" s="37"/>
      <c r="S1" s="37"/>
      <c r="T1" s="265"/>
      <c r="U1" s="265"/>
      <c r="V1" s="36"/>
    </row>
    <row r="2" spans="1:30" ht="15" x14ac:dyDescent="0.25">
      <c r="B2" s="371"/>
      <c r="C2" s="371"/>
      <c r="D2" s="272" t="s">
        <v>1</v>
      </c>
      <c r="E2" s="272"/>
      <c r="F2" s="272"/>
      <c r="G2" s="272" t="s">
        <v>2</v>
      </c>
      <c r="H2" s="272"/>
      <c r="I2" s="272"/>
      <c r="J2" s="272" t="s">
        <v>3</v>
      </c>
      <c r="K2" s="272"/>
      <c r="L2" s="272"/>
      <c r="M2" s="272" t="s">
        <v>4</v>
      </c>
      <c r="N2" s="272"/>
      <c r="O2" s="272"/>
      <c r="P2" s="272" t="s">
        <v>5</v>
      </c>
      <c r="Q2" s="272"/>
      <c r="R2" s="272"/>
      <c r="S2" s="37"/>
      <c r="T2" s="38" t="s">
        <v>176</v>
      </c>
      <c r="U2" s="36"/>
      <c r="V2" s="36"/>
    </row>
    <row r="3" spans="1:30" x14ac:dyDescent="0.25">
      <c r="A3" s="39"/>
      <c r="B3" s="39"/>
      <c r="C3" s="55"/>
      <c r="D3" s="39"/>
      <c r="E3" s="39"/>
      <c r="F3" s="39"/>
      <c r="G3" s="39"/>
      <c r="H3" s="39"/>
      <c r="I3" s="39"/>
      <c r="J3" s="39"/>
      <c r="K3" s="39"/>
      <c r="L3" s="39"/>
      <c r="M3" s="39"/>
      <c r="N3" s="39"/>
      <c r="O3" s="39"/>
      <c r="P3" s="39"/>
      <c r="Q3" s="39"/>
      <c r="R3" s="39"/>
      <c r="S3" s="39"/>
      <c r="T3" s="39"/>
      <c r="U3" s="36"/>
      <c r="V3" s="36"/>
    </row>
    <row r="4" spans="1:30" ht="27" customHeight="1" x14ac:dyDescent="0.25">
      <c r="A4" s="39"/>
      <c r="B4" s="373" t="s">
        <v>177</v>
      </c>
      <c r="C4" s="373"/>
      <c r="D4" s="364"/>
      <c r="E4" s="365"/>
      <c r="F4" s="365"/>
      <c r="G4" s="365"/>
      <c r="H4" s="365"/>
      <c r="I4" s="365"/>
      <c r="J4" s="365"/>
      <c r="K4" s="365"/>
      <c r="L4" s="365"/>
      <c r="M4" s="365"/>
      <c r="N4" s="365"/>
      <c r="O4" s="366"/>
      <c r="P4" s="39"/>
      <c r="Q4" s="39"/>
      <c r="R4" s="39"/>
      <c r="S4" s="39"/>
      <c r="T4" s="39"/>
      <c r="U4" s="36"/>
      <c r="V4" s="36"/>
      <c r="W4" s="36"/>
      <c r="X4" s="36"/>
      <c r="Y4" s="36"/>
      <c r="Z4" s="36"/>
      <c r="AA4" s="36"/>
      <c r="AB4" s="36"/>
      <c r="AC4" s="36"/>
      <c r="AD4" s="36"/>
    </row>
    <row r="5" spans="1:30" ht="27" customHeight="1" x14ac:dyDescent="0.25">
      <c r="A5" s="39"/>
      <c r="B5" s="374" t="s">
        <v>178</v>
      </c>
      <c r="C5" s="374"/>
      <c r="D5" s="361"/>
      <c r="E5" s="362"/>
      <c r="F5" s="362"/>
      <c r="G5" s="362"/>
      <c r="H5" s="362"/>
      <c r="I5" s="362"/>
      <c r="J5" s="362"/>
      <c r="K5" s="362"/>
      <c r="L5" s="362"/>
      <c r="M5" s="362"/>
      <c r="N5" s="362"/>
      <c r="O5" s="363"/>
      <c r="P5" s="39"/>
      <c r="Q5" s="39"/>
      <c r="R5" s="39"/>
      <c r="S5" s="39"/>
      <c r="T5" s="39"/>
      <c r="U5" s="36"/>
      <c r="V5" s="36"/>
      <c r="W5" s="36"/>
      <c r="X5" s="36"/>
      <c r="Y5" s="36"/>
      <c r="Z5" s="36"/>
      <c r="AA5" s="36"/>
      <c r="AB5" s="36"/>
      <c r="AC5" s="36"/>
      <c r="AD5" s="36"/>
    </row>
    <row r="6" spans="1:30" ht="27" customHeight="1" x14ac:dyDescent="0.25">
      <c r="A6" s="39"/>
      <c r="B6" s="375" t="s">
        <v>179</v>
      </c>
      <c r="C6" s="375"/>
      <c r="D6" s="361"/>
      <c r="E6" s="362"/>
      <c r="F6" s="362"/>
      <c r="G6" s="362"/>
      <c r="H6" s="362"/>
      <c r="I6" s="362"/>
      <c r="J6" s="362"/>
      <c r="K6" s="362"/>
      <c r="L6" s="362"/>
      <c r="M6" s="362"/>
      <c r="N6" s="362"/>
      <c r="O6" s="363"/>
      <c r="P6" s="39"/>
      <c r="Q6" s="39"/>
      <c r="R6" s="39"/>
      <c r="S6" s="39"/>
      <c r="T6" s="39"/>
      <c r="U6" s="36"/>
      <c r="V6" s="36"/>
      <c r="W6" s="36"/>
      <c r="X6" s="36"/>
      <c r="Y6" s="36"/>
      <c r="Z6" s="36"/>
      <c r="AA6" s="36"/>
      <c r="AB6" s="36"/>
      <c r="AC6" s="36"/>
      <c r="AD6" s="36"/>
    </row>
    <row r="7" spans="1:30" x14ac:dyDescent="0.25">
      <c r="A7" s="39"/>
      <c r="B7" s="58"/>
      <c r="C7" s="59"/>
      <c r="D7" s="40"/>
      <c r="E7" s="40"/>
      <c r="F7" s="39"/>
      <c r="G7" s="39"/>
      <c r="H7" s="39"/>
      <c r="I7" s="39"/>
      <c r="J7" s="39"/>
      <c r="K7" s="39"/>
      <c r="L7" s="39"/>
      <c r="M7" s="39"/>
      <c r="N7" s="39"/>
      <c r="O7" s="39"/>
      <c r="P7" s="39"/>
      <c r="Q7" s="39"/>
      <c r="R7" s="39"/>
      <c r="S7" s="39"/>
      <c r="T7" s="39"/>
      <c r="U7" s="36"/>
      <c r="V7" s="36"/>
      <c r="W7" s="36"/>
      <c r="X7" s="36"/>
      <c r="Y7" s="36"/>
      <c r="Z7" s="36"/>
      <c r="AA7" s="36"/>
      <c r="AB7" s="36"/>
      <c r="AC7" s="36"/>
      <c r="AD7" s="36"/>
    </row>
    <row r="8" spans="1:30" s="45" customFormat="1" ht="19.5" customHeight="1" x14ac:dyDescent="0.25">
      <c r="A8" s="41"/>
      <c r="B8" s="372" t="s">
        <v>180</v>
      </c>
      <c r="C8" s="372"/>
      <c r="D8" s="42"/>
      <c r="E8" s="43"/>
      <c r="F8" s="43"/>
      <c r="G8" s="43"/>
      <c r="H8" s="43"/>
      <c r="I8" s="43"/>
      <c r="J8" s="43"/>
      <c r="K8" s="43"/>
      <c r="L8" s="43"/>
      <c r="M8" s="43"/>
      <c r="N8" s="43"/>
      <c r="O8" s="43"/>
      <c r="P8" s="39"/>
      <c r="Q8" s="39"/>
      <c r="R8" s="39"/>
      <c r="S8" s="39"/>
      <c r="T8" s="39"/>
      <c r="U8" s="44"/>
      <c r="V8" s="44"/>
    </row>
    <row r="9" spans="1:30" s="45" customFormat="1" ht="19.5" customHeight="1" x14ac:dyDescent="0.25">
      <c r="A9" s="41"/>
      <c r="B9" s="324" t="s">
        <v>181</v>
      </c>
      <c r="C9" s="324"/>
      <c r="D9" s="356"/>
      <c r="E9" s="356"/>
      <c r="F9" s="356"/>
      <c r="G9" s="376" t="s">
        <v>182</v>
      </c>
      <c r="H9" s="377"/>
      <c r="I9" s="378"/>
      <c r="J9" s="378"/>
      <c r="K9" s="378"/>
      <c r="L9" s="378"/>
      <c r="M9" s="378"/>
      <c r="N9" s="378"/>
      <c r="O9" s="378"/>
      <c r="P9" s="39"/>
      <c r="Q9" s="39"/>
      <c r="R9" s="39"/>
      <c r="S9" s="39"/>
      <c r="T9" s="39"/>
      <c r="U9" s="44"/>
      <c r="V9" s="44"/>
    </row>
    <row r="10" spans="1:30" s="45" customFormat="1" ht="33" customHeight="1" x14ac:dyDescent="0.25">
      <c r="A10" s="41"/>
      <c r="B10" s="324" t="s">
        <v>183</v>
      </c>
      <c r="C10" s="324"/>
      <c r="D10" s="356"/>
      <c r="E10" s="356"/>
      <c r="F10" s="356"/>
      <c r="G10" s="79"/>
      <c r="H10" s="80"/>
      <c r="I10" s="378"/>
      <c r="J10" s="378"/>
      <c r="K10" s="378"/>
      <c r="L10" s="378"/>
      <c r="M10" s="378"/>
      <c r="N10" s="378"/>
      <c r="O10" s="378"/>
      <c r="P10" s="39"/>
      <c r="Q10" s="39"/>
      <c r="R10" s="39"/>
      <c r="S10" s="39"/>
      <c r="T10" s="39"/>
      <c r="U10" s="44"/>
      <c r="V10" s="44"/>
    </row>
    <row r="11" spans="1:30" s="45" customFormat="1" ht="19.5" customHeight="1" x14ac:dyDescent="0.25">
      <c r="A11" s="41"/>
      <c r="B11" s="324" t="s">
        <v>184</v>
      </c>
      <c r="C11" s="324"/>
      <c r="D11" s="357" t="s">
        <v>185</v>
      </c>
      <c r="E11" s="357"/>
      <c r="F11" s="20" t="s">
        <v>186</v>
      </c>
      <c r="G11" s="4"/>
      <c r="H11" s="5"/>
      <c r="I11" s="378"/>
      <c r="J11" s="378"/>
      <c r="K11" s="378"/>
      <c r="L11" s="378"/>
      <c r="M11" s="378"/>
      <c r="N11" s="378"/>
      <c r="O11" s="378"/>
      <c r="P11" s="39"/>
      <c r="Q11" s="39"/>
      <c r="R11" s="39"/>
      <c r="S11" s="39"/>
      <c r="T11" s="39"/>
      <c r="U11" s="44"/>
      <c r="V11" s="44"/>
    </row>
    <row r="12" spans="1:30" s="45" customFormat="1" ht="19.5" customHeight="1" x14ac:dyDescent="0.25">
      <c r="A12" s="41"/>
      <c r="B12" s="324"/>
      <c r="C12" s="324"/>
      <c r="D12" s="358"/>
      <c r="E12" s="358"/>
      <c r="F12" s="126"/>
      <c r="G12" s="324" t="s">
        <v>187</v>
      </c>
      <c r="H12" s="324"/>
      <c r="I12" s="356"/>
      <c r="J12" s="356"/>
      <c r="K12" s="356"/>
      <c r="L12" s="356"/>
      <c r="M12" s="356"/>
      <c r="N12" s="356"/>
      <c r="O12" s="356"/>
      <c r="P12" s="39"/>
      <c r="Q12" s="39"/>
      <c r="R12" s="39"/>
      <c r="S12" s="39"/>
      <c r="T12" s="39"/>
      <c r="U12" s="44"/>
      <c r="V12" s="44"/>
    </row>
    <row r="13" spans="1:30" s="45" customFormat="1" ht="19.5" customHeight="1" x14ac:dyDescent="0.25">
      <c r="A13" s="41"/>
      <c r="B13" s="324" t="s">
        <v>188</v>
      </c>
      <c r="C13" s="324"/>
      <c r="D13" s="359"/>
      <c r="E13" s="359"/>
      <c r="F13" s="359"/>
      <c r="G13" s="324" t="s">
        <v>189</v>
      </c>
      <c r="H13" s="324"/>
      <c r="I13" s="379"/>
      <c r="J13" s="379"/>
      <c r="K13" s="379"/>
      <c r="L13" s="379"/>
      <c r="M13" s="379"/>
      <c r="N13" s="379"/>
      <c r="O13" s="379"/>
      <c r="P13" s="39"/>
      <c r="Q13" s="39"/>
      <c r="R13" s="39"/>
      <c r="S13" s="39"/>
      <c r="T13" s="39"/>
      <c r="U13" s="44"/>
      <c r="V13" s="44"/>
    </row>
    <row r="14" spans="1:30" s="45" customFormat="1" ht="19.5" customHeight="1" x14ac:dyDescent="0.25">
      <c r="A14" s="41"/>
      <c r="B14" s="324" t="s">
        <v>190</v>
      </c>
      <c r="C14" s="324"/>
      <c r="D14" s="360">
        <f>D42*D43+G42*G43+J42*J43+M42*M43+P42*P43</f>
        <v>0</v>
      </c>
      <c r="E14" s="360"/>
      <c r="F14" s="360"/>
      <c r="G14" s="324" t="s">
        <v>191</v>
      </c>
      <c r="H14" s="324"/>
      <c r="I14" s="356"/>
      <c r="J14" s="356"/>
      <c r="K14" s="356"/>
      <c r="L14" s="356"/>
      <c r="M14" s="356"/>
      <c r="N14" s="356"/>
      <c r="O14" s="356"/>
      <c r="P14" s="39"/>
      <c r="Q14" s="39"/>
      <c r="R14" s="39"/>
      <c r="S14" s="39"/>
      <c r="T14" s="39"/>
      <c r="U14" s="44"/>
      <c r="V14" s="44"/>
    </row>
    <row r="15" spans="1:30" s="45" customFormat="1" x14ac:dyDescent="0.25">
      <c r="A15" s="41"/>
      <c r="B15" s="17"/>
      <c r="C15" s="60"/>
      <c r="D15" s="41"/>
      <c r="E15" s="41"/>
      <c r="F15" s="41"/>
      <c r="G15" s="41"/>
      <c r="H15" s="41"/>
      <c r="I15" s="41"/>
      <c r="J15" s="41"/>
      <c r="K15" s="41"/>
      <c r="L15" s="41"/>
      <c r="M15" s="41"/>
      <c r="N15" s="41"/>
      <c r="O15" s="41"/>
      <c r="P15" s="39"/>
      <c r="Q15" s="39"/>
      <c r="R15" s="39"/>
      <c r="S15" s="39"/>
      <c r="T15" s="39"/>
      <c r="U15" s="44"/>
      <c r="V15" s="44"/>
    </row>
    <row r="16" spans="1:30" s="2" customFormat="1" ht="31.5" customHeight="1" x14ac:dyDescent="0.25">
      <c r="A16" s="1"/>
      <c r="B16" s="331" t="s">
        <v>192</v>
      </c>
      <c r="C16" s="349"/>
      <c r="D16" s="20" t="s">
        <v>193</v>
      </c>
      <c r="E16" s="20" t="s">
        <v>194</v>
      </c>
      <c r="F16" s="270" t="str">
        <f>IF($B$112="[enter MDT1 title here]","[Enter the MDT1 title into cell B112]",IF($B$112="","[Enter the MDT1 title into cell B112]",$B$112))</f>
        <v>[Enter the MDT1 title into cell B112]</v>
      </c>
      <c r="G16" s="270" t="str">
        <f>IF($B$146="[enter MDT2 title here]","[Enter the MDT2 title into cell B146]",IF($B$146="","[Enter the MDT2 title into cell B146]",$B$146))</f>
        <v>[Enter the MDT2 title into cell B146]</v>
      </c>
      <c r="H16" s="1"/>
      <c r="I16" s="336" t="s">
        <v>195</v>
      </c>
      <c r="J16" s="337"/>
      <c r="K16" s="9" t="s">
        <v>196</v>
      </c>
      <c r="L16" s="10" t="s">
        <v>197</v>
      </c>
      <c r="M16" s="54" t="s">
        <v>198</v>
      </c>
      <c r="N16" s="7"/>
      <c r="O16" s="8"/>
      <c r="P16" s="1"/>
      <c r="Q16" s="1"/>
      <c r="R16" s="1"/>
      <c r="S16" s="1"/>
      <c r="T16" s="1"/>
      <c r="U16" s="3"/>
      <c r="V16" s="3"/>
    </row>
    <row r="17" spans="1:22" s="45" customFormat="1" ht="25.5" customHeight="1" x14ac:dyDescent="0.25">
      <c r="A17" s="41"/>
      <c r="B17" s="350" t="s">
        <v>249</v>
      </c>
      <c r="C17" s="351"/>
      <c r="D17" s="84"/>
      <c r="E17" s="84"/>
      <c r="F17" s="84"/>
      <c r="G17" s="84"/>
      <c r="H17" s="41"/>
      <c r="I17" s="81"/>
      <c r="J17" s="11" t="s">
        <v>199</v>
      </c>
      <c r="K17" s="90">
        <f>L17/60</f>
        <v>0</v>
      </c>
      <c r="L17" s="90">
        <f>(D21+E21)*60</f>
        <v>0</v>
      </c>
      <c r="M17" s="340"/>
      <c r="N17" s="341"/>
      <c r="O17" s="342"/>
      <c r="P17" s="41"/>
      <c r="Q17" s="41"/>
      <c r="R17" s="41"/>
      <c r="S17" s="41"/>
      <c r="T17" s="41"/>
      <c r="U17" s="44"/>
      <c r="V17" s="44"/>
    </row>
    <row r="18" spans="1:22" s="45" customFormat="1" ht="21.75" customHeight="1" thickBot="1" x14ac:dyDescent="0.3">
      <c r="A18" s="41"/>
      <c r="B18" s="352" t="s">
        <v>200</v>
      </c>
      <c r="C18" s="353"/>
      <c r="D18" s="85"/>
      <c r="E18" s="85"/>
      <c r="F18" s="85"/>
      <c r="G18" s="85"/>
      <c r="H18" s="41"/>
      <c r="I18" s="81"/>
      <c r="J18" s="11" t="s">
        <v>201</v>
      </c>
      <c r="K18" s="90">
        <f>L18/60</f>
        <v>0</v>
      </c>
      <c r="L18" s="90">
        <f>(F21)*60</f>
        <v>0</v>
      </c>
      <c r="M18" s="340"/>
      <c r="N18" s="341"/>
      <c r="O18" s="342"/>
      <c r="P18" s="41"/>
      <c r="Q18" s="41"/>
      <c r="R18" s="41"/>
      <c r="S18" s="41"/>
      <c r="T18" s="41"/>
      <c r="U18" s="44"/>
      <c r="V18" s="44"/>
    </row>
    <row r="19" spans="1:22" s="45" customFormat="1" ht="25.5" customHeight="1" thickBot="1" x14ac:dyDescent="0.3">
      <c r="A19" s="41"/>
      <c r="B19" s="338" t="s">
        <v>250</v>
      </c>
      <c r="C19" s="339"/>
      <c r="D19" s="86"/>
      <c r="E19" s="86"/>
      <c r="F19" s="86"/>
      <c r="G19" s="86"/>
      <c r="H19" s="41"/>
      <c r="I19" s="82"/>
      <c r="J19" s="12" t="s">
        <v>202</v>
      </c>
      <c r="K19" s="91">
        <f>L19/60</f>
        <v>0</v>
      </c>
      <c r="L19" s="91">
        <f>(G21)*60</f>
        <v>0</v>
      </c>
      <c r="M19" s="343"/>
      <c r="N19" s="344"/>
      <c r="O19" s="345"/>
      <c r="P19" s="41"/>
      <c r="Q19" s="41"/>
      <c r="R19" s="41"/>
      <c r="S19" s="41"/>
      <c r="T19" s="41"/>
      <c r="U19" s="44"/>
      <c r="V19" s="44"/>
    </row>
    <row r="20" spans="1:22" s="45" customFormat="1" ht="24" customHeight="1" thickTop="1" thickBot="1" x14ac:dyDescent="0.3">
      <c r="A20" s="41"/>
      <c r="B20" s="354" t="s">
        <v>203</v>
      </c>
      <c r="C20" s="355"/>
      <c r="D20" s="87"/>
      <c r="E20" s="87"/>
      <c r="F20" s="87"/>
      <c r="G20" s="87"/>
      <c r="H20" s="41"/>
      <c r="I20" s="83"/>
      <c r="J20" s="13" t="s">
        <v>204</v>
      </c>
      <c r="K20" s="88">
        <f>K17+K18+K19</f>
        <v>0</v>
      </c>
      <c r="L20" s="88">
        <f>L17+L18+L19</f>
        <v>0</v>
      </c>
      <c r="M20" s="346"/>
      <c r="N20" s="347"/>
      <c r="O20" s="348"/>
      <c r="P20" s="41"/>
      <c r="Q20" s="41"/>
      <c r="R20" s="41"/>
      <c r="S20" s="41"/>
      <c r="T20" s="41"/>
      <c r="U20" s="44"/>
      <c r="V20" s="44"/>
    </row>
    <row r="21" spans="1:22" s="45" customFormat="1" ht="20.25" customHeight="1" thickTop="1" x14ac:dyDescent="0.25">
      <c r="A21" s="41"/>
      <c r="B21" s="338" t="s">
        <v>205</v>
      </c>
      <c r="C21" s="339"/>
      <c r="D21" s="88">
        <f>D17*D18*(D19+(D20/12))</f>
        <v>0</v>
      </c>
      <c r="E21" s="88">
        <f>E17*E18*(E19+(E20/12))</f>
        <v>0</v>
      </c>
      <c r="F21" s="88">
        <f>F17*F18*(F19+(F20/12))</f>
        <v>0</v>
      </c>
      <c r="G21" s="88">
        <f>G17*G18*(G19+(G20/12))</f>
        <v>0</v>
      </c>
      <c r="H21" s="41"/>
      <c r="I21" s="41"/>
      <c r="J21" s="41"/>
      <c r="K21" s="41"/>
      <c r="L21" s="41"/>
      <c r="M21" s="41"/>
      <c r="N21" s="41"/>
      <c r="O21" s="41"/>
      <c r="P21" s="41"/>
      <c r="Q21" s="41"/>
      <c r="R21" s="41"/>
      <c r="S21" s="41"/>
      <c r="T21" s="41"/>
      <c r="U21" s="44"/>
      <c r="V21" s="44"/>
    </row>
    <row r="22" spans="1:22" s="45" customFormat="1" ht="20.25" customHeight="1" x14ac:dyDescent="0.25">
      <c r="A22" s="41"/>
      <c r="B22" s="334" t="s">
        <v>206</v>
      </c>
      <c r="C22" s="335"/>
      <c r="D22" s="89">
        <f>D21/1560</f>
        <v>0</v>
      </c>
      <c r="E22" s="89">
        <f>E21/1560</f>
        <v>0</v>
      </c>
      <c r="F22" s="89">
        <f>F21/1560</f>
        <v>0</v>
      </c>
      <c r="G22" s="89">
        <f>G21/1560</f>
        <v>0</v>
      </c>
      <c r="H22" s="41"/>
      <c r="I22" s="41"/>
      <c r="J22" s="41"/>
      <c r="K22" s="41"/>
      <c r="L22" s="41"/>
      <c r="M22" s="41"/>
      <c r="N22" s="41"/>
      <c r="O22" s="41"/>
      <c r="P22" s="41"/>
      <c r="Q22" s="41"/>
      <c r="R22" s="41"/>
      <c r="S22" s="41"/>
      <c r="T22" s="41"/>
      <c r="U22" s="44"/>
      <c r="V22" s="44"/>
    </row>
    <row r="23" spans="1:22" s="45" customFormat="1" ht="20.25" customHeight="1" x14ac:dyDescent="0.25">
      <c r="A23" s="41"/>
      <c r="B23" s="334" t="s">
        <v>207</v>
      </c>
      <c r="C23" s="335"/>
      <c r="D23" s="89">
        <f>IF(D21=0,0,IF(AND($D$12="",$F$12=""),"Duration missing",D22/($D$12+($F$12/12))))</f>
        <v>0</v>
      </c>
      <c r="E23" s="89">
        <f>IF(E21=0,0,IF(AND($D$12="",$F$12=""),"Duration missing",E22/($D$12+($F$12/12))))</f>
        <v>0</v>
      </c>
      <c r="F23" s="89">
        <f>IF(F21=0,0,IF(AND($D$12="",$F$12=""),"Duration missing",F22/($D$12+($F$12/12))))</f>
        <v>0</v>
      </c>
      <c r="G23" s="89">
        <f>IF(G21=0,0,IF(AND($D$12="",$F$12=""),"Duration missing",G22/($D$12+($F$12/12))))</f>
        <v>0</v>
      </c>
      <c r="H23" s="41"/>
      <c r="I23" s="41"/>
      <c r="J23" s="41"/>
      <c r="K23" s="41"/>
      <c r="L23" s="41"/>
      <c r="M23" s="41"/>
      <c r="N23" s="41"/>
      <c r="O23" s="41"/>
      <c r="P23" s="41"/>
      <c r="Q23" s="41"/>
      <c r="R23" s="41"/>
      <c r="S23" s="41"/>
      <c r="T23" s="41"/>
      <c r="U23" s="44"/>
      <c r="V23" s="44"/>
    </row>
    <row r="24" spans="1:22" s="45" customFormat="1" ht="20.25" customHeight="1" x14ac:dyDescent="0.25">
      <c r="A24" s="41"/>
      <c r="B24" s="17"/>
      <c r="C24" s="60"/>
      <c r="D24" s="41"/>
      <c r="E24" s="41"/>
      <c r="F24" s="41"/>
      <c r="G24" s="41"/>
      <c r="H24" s="41"/>
      <c r="I24" s="41"/>
      <c r="J24" s="41"/>
      <c r="K24" s="41"/>
      <c r="L24" s="41"/>
      <c r="M24" s="41"/>
      <c r="N24" s="41"/>
      <c r="O24" s="41"/>
      <c r="P24" s="41"/>
      <c r="Q24" s="41"/>
      <c r="R24" s="41"/>
      <c r="S24" s="41"/>
      <c r="T24" s="41"/>
      <c r="U24" s="44"/>
      <c r="V24" s="44"/>
    </row>
    <row r="25" spans="1:22" s="45" customFormat="1" ht="33.75" customHeight="1" x14ac:dyDescent="0.25">
      <c r="A25" s="41"/>
      <c r="B25" s="296" t="s">
        <v>208</v>
      </c>
      <c r="C25" s="296"/>
      <c r="D25" s="20" t="s">
        <v>0</v>
      </c>
      <c r="E25" s="270" t="str">
        <f>IF($B$112="[enter MDT1 title here]","[Enter the MDT1 title into cell B112]",IF($B$112="","[Enter the MDT1 title into cell B112]",$B$112))</f>
        <v>[Enter the MDT1 title into cell B112]</v>
      </c>
      <c r="F25" s="270" t="str">
        <f>IF($B$146="[enter MDT2 title here]","[Enter the MDT2 title into cell B146]",IF($B$146="","[Enter the MDT2 title into cell B146]",$B$146))</f>
        <v>[Enter the MDT2 title into cell B146]</v>
      </c>
      <c r="G25" s="270" t="str">
        <f>IF($B$176="[enter MDT3 title here]","[Enter the MDT3 title into cell B176]",IF($B$176="","[Enter the MDT3 title into cell B176]",$B$176))</f>
        <v>[Enter the MDT3 title into cell B176]</v>
      </c>
      <c r="H25" s="270" t="str">
        <f>IF($B$205="[enter MDT4 title here]","[Enter the MDT4 title into cell B205]",IF($B$205="","[Enter the MDT4 title into cell B205]",$B$205))</f>
        <v>[Enter the MDT4 title into cell B205]</v>
      </c>
      <c r="I25" s="20" t="s">
        <v>209</v>
      </c>
      <c r="J25" s="20" t="s">
        <v>154</v>
      </c>
      <c r="K25" s="41"/>
      <c r="L25" s="41"/>
      <c r="M25" s="41"/>
      <c r="N25" s="41"/>
      <c r="O25" s="41"/>
      <c r="P25" s="41"/>
      <c r="Q25" s="41"/>
      <c r="R25" s="41"/>
      <c r="S25" s="41"/>
      <c r="T25" s="41"/>
      <c r="U25" s="44"/>
      <c r="V25" s="44"/>
    </row>
    <row r="26" spans="1:22" s="45" customFormat="1" ht="20.25" customHeight="1" x14ac:dyDescent="0.25">
      <c r="A26" s="41"/>
      <c r="B26" s="324" t="s">
        <v>210</v>
      </c>
      <c r="C26" s="324"/>
      <c r="D26" s="100"/>
      <c r="E26" s="100"/>
      <c r="F26" s="100"/>
      <c r="G26" s="100"/>
      <c r="H26" s="100"/>
      <c r="I26" s="100"/>
      <c r="J26" s="100"/>
      <c r="K26" s="41"/>
      <c r="L26" s="41"/>
      <c r="M26" s="41"/>
      <c r="N26" s="41"/>
      <c r="O26" s="41"/>
      <c r="P26" s="41"/>
      <c r="Q26" s="41"/>
      <c r="R26" s="41"/>
      <c r="S26" s="41"/>
      <c r="T26" s="41"/>
      <c r="U26" s="44"/>
      <c r="V26" s="44"/>
    </row>
    <row r="27" spans="1:22" s="45" customFormat="1" ht="20.25" customHeight="1" x14ac:dyDescent="0.25">
      <c r="A27" s="41"/>
      <c r="B27" s="324" t="s">
        <v>211</v>
      </c>
      <c r="C27" s="324"/>
      <c r="D27" s="100"/>
      <c r="E27" s="100"/>
      <c r="F27" s="100"/>
      <c r="G27" s="100"/>
      <c r="H27" s="100"/>
      <c r="I27" s="100"/>
      <c r="J27" s="100"/>
      <c r="K27" s="41"/>
      <c r="L27" s="41"/>
      <c r="M27" s="41"/>
      <c r="N27" s="41"/>
      <c r="O27" s="41"/>
      <c r="P27" s="41"/>
      <c r="Q27" s="41"/>
      <c r="R27" s="41"/>
      <c r="S27" s="41"/>
      <c r="T27" s="41"/>
    </row>
    <row r="28" spans="1:22" s="45" customFormat="1" ht="20.25" customHeight="1" x14ac:dyDescent="0.25">
      <c r="A28" s="41"/>
      <c r="B28" s="324" t="s">
        <v>212</v>
      </c>
      <c r="C28" s="324"/>
      <c r="D28" s="100"/>
      <c r="E28" s="100"/>
      <c r="F28" s="100"/>
      <c r="G28" s="100"/>
      <c r="H28" s="100"/>
      <c r="I28" s="100"/>
      <c r="J28" s="100"/>
      <c r="K28" s="41"/>
      <c r="L28" s="41"/>
      <c r="M28" s="41"/>
      <c r="N28" s="41"/>
      <c r="O28" s="41"/>
      <c r="P28" s="41"/>
      <c r="Q28" s="41"/>
      <c r="R28" s="41"/>
      <c r="S28" s="41"/>
      <c r="T28" s="41"/>
    </row>
    <row r="29" spans="1:22" s="45" customFormat="1" ht="20.25" customHeight="1" x14ac:dyDescent="0.25">
      <c r="A29" s="41"/>
      <c r="B29" s="330"/>
      <c r="C29" s="330"/>
      <c r="D29" s="41"/>
      <c r="E29" s="41"/>
      <c r="F29" s="41"/>
      <c r="G29" s="41"/>
      <c r="H29" s="41"/>
      <c r="I29" s="41"/>
      <c r="J29" s="41"/>
      <c r="K29" s="41"/>
      <c r="L29" s="41"/>
      <c r="M29" s="41"/>
      <c r="N29" s="41"/>
      <c r="O29" s="41"/>
      <c r="P29" s="41"/>
      <c r="Q29" s="41"/>
      <c r="R29" s="41"/>
      <c r="S29" s="41"/>
      <c r="T29" s="41"/>
    </row>
    <row r="30" spans="1:22" s="45" customFormat="1" ht="34.5" customHeight="1" x14ac:dyDescent="0.25">
      <c r="A30" s="41"/>
      <c r="B30" s="333" t="s">
        <v>213</v>
      </c>
      <c r="C30" s="333"/>
      <c r="D30" s="14" t="s">
        <v>0</v>
      </c>
      <c r="E30" s="271" t="str">
        <f>IF($B$112="[enter MDT1 title here]","[Enter the MDT1 title into cell B112]",IF($B$112="","[Enter the MDT1 title into cell B112]",$B$112))</f>
        <v>[Enter the MDT1 title into cell B112]</v>
      </c>
      <c r="F30" s="271" t="str">
        <f>IF($B$146="[enter MDT2 title here]","[Enter the MDT2 title into cell B146]",IF($B$146="","[Enter the MDT2 title into cell B146]",$B$146))</f>
        <v>[Enter the MDT2 title into cell B146]</v>
      </c>
      <c r="G30" s="271" t="str">
        <f>IF($B$176="[enter MDT3 title here]","[Enter the MDT3 title into cell B176]",IF($B$176="","[Enter the MDT3 title into cell B176]",$B$176))</f>
        <v>[Enter the MDT3 title into cell B176]</v>
      </c>
      <c r="H30" s="271" t="str">
        <f>IF($B$205="[enter MDT4 title here]","[Enter the MDT4 title into cell B205]",IF($B$205="","[Enter the MDT4 title into cell B205]",$B$205))</f>
        <v>[Enter the MDT4 title into cell B205]</v>
      </c>
      <c r="I30" s="14" t="s">
        <v>209</v>
      </c>
      <c r="J30" s="14" t="s">
        <v>154</v>
      </c>
      <c r="K30" s="41"/>
      <c r="L30" s="41"/>
      <c r="M30" s="41"/>
      <c r="N30" s="41"/>
      <c r="O30" s="41"/>
      <c r="P30" s="41"/>
      <c r="Q30" s="41"/>
      <c r="R30" s="41"/>
      <c r="S30" s="41"/>
      <c r="T30" s="41"/>
    </row>
    <row r="31" spans="1:22" s="45" customFormat="1" ht="20.25" customHeight="1" x14ac:dyDescent="0.25">
      <c r="A31" s="41"/>
      <c r="B31" s="332" t="s">
        <v>214</v>
      </c>
      <c r="C31" s="332"/>
      <c r="D31" s="96"/>
      <c r="E31" s="96"/>
      <c r="F31" s="96"/>
      <c r="G31" s="96"/>
      <c r="H31" s="96"/>
      <c r="I31" s="96"/>
      <c r="J31" s="96"/>
      <c r="K31" s="41"/>
      <c r="L31" s="41"/>
      <c r="M31" s="41"/>
      <c r="N31" s="41"/>
      <c r="O31" s="41"/>
      <c r="P31" s="41"/>
      <c r="Q31" s="41"/>
      <c r="R31" s="41"/>
      <c r="S31" s="41"/>
      <c r="T31" s="41"/>
    </row>
    <row r="32" spans="1:22" s="45" customFormat="1" ht="20.25" customHeight="1" x14ac:dyDescent="0.25">
      <c r="A32" s="41"/>
      <c r="B32" s="332" t="s">
        <v>215</v>
      </c>
      <c r="C32" s="332"/>
      <c r="D32" s="96"/>
      <c r="E32" s="96"/>
      <c r="F32" s="96"/>
      <c r="G32" s="96"/>
      <c r="H32" s="96"/>
      <c r="I32" s="96"/>
      <c r="J32" s="96"/>
      <c r="K32" s="41"/>
      <c r="L32" s="41"/>
      <c r="M32" s="41"/>
      <c r="N32" s="41"/>
      <c r="O32" s="41"/>
      <c r="P32" s="41"/>
      <c r="Q32" s="41"/>
      <c r="R32" s="41"/>
      <c r="S32" s="41"/>
      <c r="T32" s="41"/>
    </row>
    <row r="33" spans="1:24" s="45" customFormat="1" ht="20.25" customHeight="1" x14ac:dyDescent="0.25">
      <c r="A33" s="41"/>
      <c r="B33" s="330"/>
      <c r="C33" s="330"/>
      <c r="D33" s="41"/>
      <c r="E33" s="41"/>
      <c r="F33" s="41"/>
      <c r="G33" s="41"/>
      <c r="H33" s="41"/>
      <c r="I33" s="41"/>
      <c r="J33" s="41"/>
      <c r="K33" s="41"/>
      <c r="L33" s="41"/>
      <c r="M33" s="41"/>
      <c r="N33" s="41"/>
      <c r="O33" s="41"/>
      <c r="P33" s="41"/>
      <c r="Q33" s="41"/>
      <c r="R33" s="41"/>
      <c r="S33" s="41"/>
      <c r="T33" s="41"/>
      <c r="U33" s="44"/>
      <c r="V33" s="44"/>
    </row>
    <row r="34" spans="1:24" s="45" customFormat="1" ht="33" customHeight="1" x14ac:dyDescent="0.25">
      <c r="A34" s="41"/>
      <c r="B34" s="333" t="s">
        <v>216</v>
      </c>
      <c r="C34" s="333"/>
      <c r="D34" s="14" t="s">
        <v>0</v>
      </c>
      <c r="E34" s="271" t="str">
        <f>IF($B$112="[enter MDT1 title here]","[Enter the MDT1 title into cell B112]",IF($B$112="","[Enter the MDT1 title into cell B112]",$B$112))</f>
        <v>[Enter the MDT1 title into cell B112]</v>
      </c>
      <c r="F34" s="271" t="str">
        <f>IF($B$146="[enter MDT2 title here]","[Enter the MDT2 title into cell B146]",IF($B$146="","[Enter the MDT2 title into cell B146]",$B$146))</f>
        <v>[Enter the MDT2 title into cell B146]</v>
      </c>
      <c r="G34" s="271" t="str">
        <f>IF($B$176="[enter MDT3 title here]","[Enter the MDT3 title into cell B176]",IF($B$176="","[Enter the MDT3 title into cell B176]",$B$176))</f>
        <v>[Enter the MDT3 title into cell B176]</v>
      </c>
      <c r="H34" s="271" t="str">
        <f>IF($B$205="[enter MDT4 title here]","[Enter the MDT4 title into cell B205]",IF($B$205="","[Enter the MDT4 title into cell B205]",$B$205))</f>
        <v>[Enter the MDT4 title into cell B205]</v>
      </c>
      <c r="I34" s="14" t="s">
        <v>209</v>
      </c>
      <c r="J34" s="14" t="s">
        <v>154</v>
      </c>
      <c r="K34" s="14" t="s">
        <v>93</v>
      </c>
      <c r="L34" s="41"/>
      <c r="M34" s="41"/>
      <c r="N34" s="41"/>
      <c r="O34" s="41"/>
      <c r="P34" s="41"/>
      <c r="Q34" s="41"/>
      <c r="R34" s="41"/>
      <c r="S34" s="41"/>
      <c r="T34" s="41"/>
      <c r="U34" s="44"/>
      <c r="V34" s="44"/>
    </row>
    <row r="35" spans="1:24" s="45" customFormat="1" ht="20.25" customHeight="1" x14ac:dyDescent="0.25">
      <c r="A35" s="41"/>
      <c r="B35" s="332" t="s">
        <v>217</v>
      </c>
      <c r="C35" s="332"/>
      <c r="D35" s="92">
        <f t="shared" ref="D35:J35" si="0">(D26/60)*D31</f>
        <v>0</v>
      </c>
      <c r="E35" s="92">
        <f t="shared" si="0"/>
        <v>0</v>
      </c>
      <c r="F35" s="92">
        <f t="shared" si="0"/>
        <v>0</v>
      </c>
      <c r="G35" s="92">
        <f t="shared" si="0"/>
        <v>0</v>
      </c>
      <c r="H35" s="92">
        <f t="shared" si="0"/>
        <v>0</v>
      </c>
      <c r="I35" s="92">
        <f t="shared" si="0"/>
        <v>0</v>
      </c>
      <c r="J35" s="92">
        <f t="shared" si="0"/>
        <v>0</v>
      </c>
      <c r="K35" s="92">
        <f>SUM(D35:J35)</f>
        <v>0</v>
      </c>
      <c r="L35" s="41"/>
      <c r="M35" s="41"/>
      <c r="N35" s="41"/>
      <c r="O35" s="41"/>
      <c r="P35" s="41"/>
      <c r="Q35" s="41"/>
      <c r="R35" s="41"/>
      <c r="S35" s="41"/>
      <c r="T35" s="41"/>
      <c r="U35" s="44"/>
      <c r="V35" s="44"/>
    </row>
    <row r="36" spans="1:24" s="45" customFormat="1" ht="20.25" customHeight="1" x14ac:dyDescent="0.25">
      <c r="A36" s="41"/>
      <c r="B36" s="332" t="s">
        <v>218</v>
      </c>
      <c r="C36" s="332"/>
      <c r="D36" s="92">
        <f>(D27/60)*D31</f>
        <v>0</v>
      </c>
      <c r="E36" s="92">
        <f t="shared" ref="E36:J36" si="1">(E27/60)*E31</f>
        <v>0</v>
      </c>
      <c r="F36" s="92">
        <f t="shared" si="1"/>
        <v>0</v>
      </c>
      <c r="G36" s="92">
        <f t="shared" si="1"/>
        <v>0</v>
      </c>
      <c r="H36" s="92">
        <f t="shared" si="1"/>
        <v>0</v>
      </c>
      <c r="I36" s="92">
        <f t="shared" si="1"/>
        <v>0</v>
      </c>
      <c r="J36" s="92">
        <f t="shared" si="1"/>
        <v>0</v>
      </c>
      <c r="K36" s="92">
        <f>SUM(D36:J36)</f>
        <v>0</v>
      </c>
      <c r="L36" s="41"/>
      <c r="M36" s="41"/>
      <c r="N36" s="41"/>
      <c r="O36" s="41"/>
      <c r="P36" s="41"/>
      <c r="Q36" s="41"/>
      <c r="R36" s="41"/>
      <c r="S36" s="41"/>
      <c r="T36" s="41"/>
      <c r="U36" s="44"/>
      <c r="V36" s="44"/>
    </row>
    <row r="37" spans="1:24" s="45" customFormat="1" ht="20.25" customHeight="1" thickBot="1" x14ac:dyDescent="0.3">
      <c r="A37" s="41"/>
      <c r="B37" s="327" t="s">
        <v>219</v>
      </c>
      <c r="C37" s="327"/>
      <c r="D37" s="93">
        <f>(D28/60)*D31</f>
        <v>0</v>
      </c>
      <c r="E37" s="93">
        <f t="shared" ref="E37:J37" si="2">(E28/60)*E31</f>
        <v>0</v>
      </c>
      <c r="F37" s="93">
        <f t="shared" si="2"/>
        <v>0</v>
      </c>
      <c r="G37" s="93">
        <f t="shared" si="2"/>
        <v>0</v>
      </c>
      <c r="H37" s="93">
        <f t="shared" si="2"/>
        <v>0</v>
      </c>
      <c r="I37" s="93">
        <f t="shared" si="2"/>
        <v>0</v>
      </c>
      <c r="J37" s="93">
        <f t="shared" si="2"/>
        <v>0</v>
      </c>
      <c r="K37" s="93">
        <f>SUM(D37:J37)</f>
        <v>0</v>
      </c>
      <c r="L37" s="41"/>
      <c r="M37" s="41"/>
      <c r="N37" s="41"/>
      <c r="O37" s="41"/>
      <c r="P37" s="41"/>
      <c r="Q37" s="41"/>
      <c r="R37" s="41"/>
      <c r="S37" s="41"/>
      <c r="T37" s="41"/>
      <c r="U37" s="44"/>
      <c r="V37" s="44"/>
    </row>
    <row r="38" spans="1:24" s="45" customFormat="1" ht="20.25" customHeight="1" thickTop="1" thickBot="1" x14ac:dyDescent="0.3">
      <c r="A38" s="41"/>
      <c r="B38" s="328" t="s">
        <v>220</v>
      </c>
      <c r="C38" s="328"/>
      <c r="D38" s="94">
        <f t="shared" ref="D38:J38" si="3">SUM(D35:D37)</f>
        <v>0</v>
      </c>
      <c r="E38" s="94">
        <f t="shared" si="3"/>
        <v>0</v>
      </c>
      <c r="F38" s="94">
        <f t="shared" si="3"/>
        <v>0</v>
      </c>
      <c r="G38" s="94">
        <f t="shared" si="3"/>
        <v>0</v>
      </c>
      <c r="H38" s="94">
        <f t="shared" si="3"/>
        <v>0</v>
      </c>
      <c r="I38" s="94">
        <f t="shared" si="3"/>
        <v>0</v>
      </c>
      <c r="J38" s="94">
        <f t="shared" si="3"/>
        <v>0</v>
      </c>
      <c r="K38" s="94">
        <f>SUM(D38:J38)</f>
        <v>0</v>
      </c>
      <c r="L38" s="41"/>
      <c r="M38" s="41"/>
      <c r="N38" s="41"/>
      <c r="O38" s="41"/>
      <c r="P38" s="41"/>
      <c r="Q38" s="41"/>
      <c r="R38" s="41"/>
      <c r="S38" s="41"/>
      <c r="T38" s="41"/>
      <c r="U38" s="44"/>
      <c r="V38" s="44"/>
      <c r="W38" s="44"/>
      <c r="X38" s="44"/>
    </row>
    <row r="39" spans="1:24" s="45" customFormat="1" ht="20.25" customHeight="1" x14ac:dyDescent="0.25">
      <c r="A39" s="41"/>
      <c r="B39" s="329" t="s">
        <v>221</v>
      </c>
      <c r="C39" s="329"/>
      <c r="D39" s="95">
        <f>IF(($K$17*$D$31)=0,0,$K$17*$D$31)</f>
        <v>0</v>
      </c>
      <c r="E39" s="95">
        <f>IF(($K$18*$E$31)=0,0,$K$18*$E$31)</f>
        <v>0</v>
      </c>
      <c r="F39" s="95">
        <f>IF(($K$19*$F$31)=0,0,$K$19*$F$31)</f>
        <v>0</v>
      </c>
      <c r="G39" s="95">
        <v>0</v>
      </c>
      <c r="H39" s="95">
        <v>0</v>
      </c>
      <c r="I39" s="95">
        <v>0</v>
      </c>
      <c r="J39" s="95">
        <v>0</v>
      </c>
      <c r="K39" s="95">
        <f>SUM(D39:J39)</f>
        <v>0</v>
      </c>
      <c r="L39" s="41"/>
      <c r="M39" s="41"/>
      <c r="N39" s="41"/>
      <c r="O39" s="41"/>
      <c r="P39" s="41"/>
      <c r="Q39" s="41"/>
      <c r="R39" s="41"/>
      <c r="S39" s="41"/>
      <c r="T39" s="41"/>
      <c r="U39" s="46"/>
      <c r="V39" s="46"/>
      <c r="W39" s="46"/>
      <c r="X39" s="44"/>
    </row>
    <row r="40" spans="1:24" s="45" customFormat="1" ht="20.25" customHeight="1" x14ac:dyDescent="0.25">
      <c r="A40" s="41"/>
      <c r="B40" s="330"/>
      <c r="C40" s="330"/>
      <c r="D40" s="41"/>
      <c r="E40" s="41"/>
      <c r="F40" s="41"/>
      <c r="G40" s="41"/>
      <c r="H40" s="41"/>
      <c r="I40" s="41"/>
      <c r="J40" s="41"/>
      <c r="K40" s="41"/>
      <c r="L40" s="41"/>
      <c r="M40" s="41"/>
      <c r="N40" s="41"/>
      <c r="O40" s="41"/>
      <c r="P40" s="41"/>
      <c r="Q40" s="41"/>
      <c r="R40" s="41"/>
      <c r="S40" s="41"/>
      <c r="T40" s="41"/>
      <c r="U40" s="46"/>
      <c r="V40" s="46"/>
      <c r="W40" s="46"/>
    </row>
    <row r="41" spans="1:24" s="45" customFormat="1" ht="20.25" customHeight="1" x14ac:dyDescent="0.25">
      <c r="A41" s="41"/>
      <c r="B41" s="296" t="s">
        <v>222</v>
      </c>
      <c r="C41" s="331"/>
      <c r="D41" s="272" t="s">
        <v>1</v>
      </c>
      <c r="E41" s="272"/>
      <c r="F41" s="272"/>
      <c r="G41" s="272" t="s">
        <v>2</v>
      </c>
      <c r="H41" s="272"/>
      <c r="I41" s="272"/>
      <c r="J41" s="272" t="s">
        <v>3</v>
      </c>
      <c r="K41" s="272"/>
      <c r="L41" s="272"/>
      <c r="M41" s="272" t="s">
        <v>4</v>
      </c>
      <c r="N41" s="272"/>
      <c r="O41" s="272"/>
      <c r="P41" s="272" t="s">
        <v>5</v>
      </c>
      <c r="Q41" s="272"/>
      <c r="R41" s="272"/>
      <c r="S41" s="122"/>
      <c r="T41" s="41"/>
      <c r="U41" s="46"/>
      <c r="V41" s="46"/>
      <c r="W41" s="46"/>
    </row>
    <row r="42" spans="1:24" s="45" customFormat="1" ht="20.25" customHeight="1" x14ac:dyDescent="0.25">
      <c r="A42" s="41"/>
      <c r="B42" s="324" t="s">
        <v>223</v>
      </c>
      <c r="C42" s="324"/>
      <c r="D42" s="319"/>
      <c r="E42" s="320"/>
      <c r="F42" s="321"/>
      <c r="G42" s="319"/>
      <c r="H42" s="320"/>
      <c r="I42" s="321"/>
      <c r="J42" s="319"/>
      <c r="K42" s="320"/>
      <c r="L42" s="321"/>
      <c r="M42" s="319"/>
      <c r="N42" s="320"/>
      <c r="O42" s="321"/>
      <c r="P42" s="319"/>
      <c r="Q42" s="320"/>
      <c r="R42" s="321"/>
      <c r="S42" s="47" t="s">
        <v>224</v>
      </c>
      <c r="T42" s="41"/>
      <c r="U42" s="46"/>
      <c r="V42" s="46"/>
      <c r="W42" s="46"/>
    </row>
    <row r="43" spans="1:24" s="45" customFormat="1" ht="20.25" customHeight="1" x14ac:dyDescent="0.25">
      <c r="A43" s="41"/>
      <c r="B43" s="324" t="s">
        <v>225</v>
      </c>
      <c r="C43" s="324"/>
      <c r="D43" s="319"/>
      <c r="E43" s="320"/>
      <c r="F43" s="321"/>
      <c r="G43" s="319"/>
      <c r="H43" s="320"/>
      <c r="I43" s="321"/>
      <c r="J43" s="319"/>
      <c r="K43" s="320"/>
      <c r="L43" s="321"/>
      <c r="M43" s="319"/>
      <c r="N43" s="320"/>
      <c r="O43" s="321"/>
      <c r="P43" s="319"/>
      <c r="Q43" s="320"/>
      <c r="R43" s="321"/>
      <c r="S43" s="47" t="s">
        <v>226</v>
      </c>
      <c r="T43" s="41"/>
      <c r="U43" s="46"/>
      <c r="V43" s="46"/>
      <c r="W43" s="46"/>
    </row>
    <row r="44" spans="1:24" s="45" customFormat="1" ht="20.25" customHeight="1" x14ac:dyDescent="0.25">
      <c r="A44" s="41"/>
      <c r="B44" s="324" t="s">
        <v>227</v>
      </c>
      <c r="C44" s="324"/>
      <c r="D44" s="322"/>
      <c r="E44" s="322"/>
      <c r="F44" s="322"/>
      <c r="G44" s="322"/>
      <c r="H44" s="322"/>
      <c r="I44" s="322"/>
      <c r="J44" s="322"/>
      <c r="K44" s="322"/>
      <c r="L44" s="322"/>
      <c r="M44" s="322"/>
      <c r="N44" s="322"/>
      <c r="O44" s="322"/>
      <c r="P44" s="322"/>
      <c r="Q44" s="322"/>
      <c r="R44" s="322"/>
      <c r="S44" s="47" t="s">
        <v>228</v>
      </c>
      <c r="T44" s="41"/>
      <c r="U44" s="46"/>
      <c r="V44" s="46"/>
      <c r="W44" s="46"/>
    </row>
    <row r="45" spans="1:24" s="45" customFormat="1" ht="20.25" customHeight="1" x14ac:dyDescent="0.25">
      <c r="A45" s="41"/>
      <c r="B45" s="324" t="s">
        <v>229</v>
      </c>
      <c r="C45" s="324"/>
      <c r="D45" s="306"/>
      <c r="E45" s="307"/>
      <c r="F45" s="308"/>
      <c r="G45" s="306"/>
      <c r="H45" s="307"/>
      <c r="I45" s="308"/>
      <c r="J45" s="306"/>
      <c r="K45" s="307"/>
      <c r="L45" s="308"/>
      <c r="M45" s="306"/>
      <c r="N45" s="307"/>
      <c r="O45" s="308"/>
      <c r="P45" s="306"/>
      <c r="Q45" s="307"/>
      <c r="R45" s="308"/>
      <c r="S45" s="67" t="s">
        <v>230</v>
      </c>
      <c r="T45" s="41"/>
      <c r="U45" s="46"/>
      <c r="V45" s="46"/>
      <c r="W45" s="46"/>
    </row>
    <row r="46" spans="1:24" s="45" customFormat="1" ht="20.25" customHeight="1" x14ac:dyDescent="0.25">
      <c r="A46" s="41"/>
      <c r="B46" s="324" t="s">
        <v>231</v>
      </c>
      <c r="C46" s="324"/>
      <c r="D46" s="306"/>
      <c r="E46" s="307"/>
      <c r="F46" s="308"/>
      <c r="G46" s="306"/>
      <c r="H46" s="307"/>
      <c r="I46" s="308"/>
      <c r="J46" s="306"/>
      <c r="K46" s="307"/>
      <c r="L46" s="308"/>
      <c r="M46" s="306"/>
      <c r="N46" s="307"/>
      <c r="O46" s="308"/>
      <c r="P46" s="306"/>
      <c r="Q46" s="307"/>
      <c r="R46" s="308"/>
      <c r="S46" s="47" t="s">
        <v>232</v>
      </c>
      <c r="T46" s="41"/>
      <c r="U46" s="46"/>
      <c r="V46" s="46"/>
      <c r="W46" s="46"/>
    </row>
    <row r="47" spans="1:24" s="45" customFormat="1" ht="33.75" customHeight="1" x14ac:dyDescent="0.25">
      <c r="A47" s="41"/>
      <c r="B47" s="324" t="s">
        <v>233</v>
      </c>
      <c r="C47" s="324"/>
      <c r="D47" s="309"/>
      <c r="E47" s="310"/>
      <c r="F47" s="311"/>
      <c r="G47" s="309"/>
      <c r="H47" s="310"/>
      <c r="I47" s="311"/>
      <c r="J47" s="309"/>
      <c r="K47" s="310"/>
      <c r="L47" s="311"/>
      <c r="M47" s="309"/>
      <c r="N47" s="310"/>
      <c r="O47" s="311"/>
      <c r="P47" s="309"/>
      <c r="Q47" s="310"/>
      <c r="R47" s="311"/>
      <c r="S47" s="47" t="s">
        <v>234</v>
      </c>
      <c r="T47" s="41"/>
      <c r="U47" s="46"/>
      <c r="V47" s="46"/>
      <c r="W47" s="46"/>
    </row>
    <row r="48" spans="1:24" s="45" customFormat="1" ht="20.25" customHeight="1" x14ac:dyDescent="0.25">
      <c r="A48" s="41"/>
      <c r="B48" s="323"/>
      <c r="C48" s="323"/>
      <c r="D48" s="41"/>
      <c r="E48" s="41"/>
      <c r="F48" s="41"/>
      <c r="G48" s="41"/>
      <c r="H48" s="41"/>
      <c r="I48" s="41"/>
      <c r="J48" s="41"/>
      <c r="K48" s="41"/>
      <c r="L48" s="41"/>
      <c r="M48" s="41"/>
      <c r="N48" s="41"/>
      <c r="O48" s="41"/>
      <c r="P48" s="41"/>
      <c r="Q48" s="41"/>
      <c r="R48" s="41"/>
      <c r="S48" s="41"/>
      <c r="T48" s="41"/>
      <c r="U48" s="46"/>
      <c r="V48" s="46"/>
      <c r="W48" s="46"/>
    </row>
    <row r="49" spans="1:24" s="45" customFormat="1" ht="25.5" x14ac:dyDescent="0.25">
      <c r="A49" s="41"/>
      <c r="B49" s="272" t="s">
        <v>235</v>
      </c>
      <c r="C49" s="325"/>
      <c r="D49" s="48"/>
      <c r="E49" s="49" t="s">
        <v>236</v>
      </c>
      <c r="F49" s="50" t="str">
        <f>IF(E50="paediatric","2","1")</f>
        <v>1</v>
      </c>
      <c r="G49" s="41"/>
      <c r="H49" s="41"/>
      <c r="I49" s="41"/>
      <c r="J49" s="41"/>
      <c r="K49" s="41"/>
      <c r="L49" s="41"/>
      <c r="M49" s="41"/>
      <c r="N49" s="41"/>
      <c r="O49" s="41"/>
      <c r="P49" s="41"/>
      <c r="Q49" s="41"/>
      <c r="R49" s="41"/>
      <c r="S49" s="48"/>
      <c r="T49" s="48"/>
      <c r="U49" s="46"/>
      <c r="V49" s="46"/>
      <c r="W49" s="46"/>
    </row>
    <row r="50" spans="1:24" s="45" customFormat="1" ht="21.75" customHeight="1" x14ac:dyDescent="0.25">
      <c r="A50" s="41"/>
      <c r="B50" s="272"/>
      <c r="C50" s="325"/>
      <c r="D50" s="48"/>
      <c r="E50" s="326" t="s">
        <v>265</v>
      </c>
      <c r="F50" s="326"/>
      <c r="G50" s="41"/>
      <c r="H50" s="41"/>
      <c r="I50" s="41"/>
      <c r="J50" s="41"/>
      <c r="K50" s="41"/>
      <c r="L50" s="41"/>
      <c r="M50" s="41"/>
      <c r="N50" s="41"/>
      <c r="O50" s="41"/>
      <c r="P50" s="41"/>
      <c r="Q50" s="41"/>
      <c r="R50" s="41"/>
      <c r="S50" s="41"/>
      <c r="T50" s="46"/>
      <c r="U50" s="46"/>
      <c r="V50" s="46"/>
      <c r="W50" s="46"/>
    </row>
    <row r="51" spans="1:24" s="45" customFormat="1" ht="20.25" customHeight="1" x14ac:dyDescent="0.25">
      <c r="A51" s="41"/>
      <c r="B51" s="323"/>
      <c r="C51" s="323"/>
      <c r="D51" s="41"/>
      <c r="E51" s="41"/>
      <c r="F51" s="41"/>
      <c r="G51" s="41"/>
      <c r="H51" s="41"/>
      <c r="I51" s="41"/>
      <c r="J51" s="41"/>
      <c r="K51" s="41"/>
      <c r="L51" s="41"/>
      <c r="M51" s="41"/>
      <c r="N51" s="41"/>
      <c r="O51" s="41"/>
      <c r="P51" s="41"/>
      <c r="Q51" s="41"/>
      <c r="R51" s="41"/>
      <c r="S51" s="41"/>
      <c r="T51" s="41"/>
      <c r="U51" s="46"/>
      <c r="V51" s="46"/>
      <c r="W51" s="46"/>
      <c r="X51" s="46"/>
    </row>
    <row r="52" spans="1:24" s="52" customFormat="1" ht="19.5" customHeight="1" x14ac:dyDescent="0.25">
      <c r="A52" s="51"/>
      <c r="B52" s="33" t="s">
        <v>0</v>
      </c>
      <c r="C52" s="70"/>
      <c r="D52" s="367" t="s">
        <v>1</v>
      </c>
      <c r="E52" s="272"/>
      <c r="F52" s="368"/>
      <c r="G52" s="369" t="s">
        <v>2</v>
      </c>
      <c r="H52" s="272"/>
      <c r="I52" s="370"/>
      <c r="J52" s="367" t="s">
        <v>3</v>
      </c>
      <c r="K52" s="272"/>
      <c r="L52" s="368"/>
      <c r="M52" s="369" t="s">
        <v>4</v>
      </c>
      <c r="N52" s="272"/>
      <c r="O52" s="370"/>
      <c r="P52" s="367" t="s">
        <v>5</v>
      </c>
      <c r="Q52" s="272"/>
      <c r="R52" s="368"/>
      <c r="S52" s="380" t="s">
        <v>6</v>
      </c>
      <c r="T52" s="380"/>
      <c r="U52" s="380"/>
      <c r="V52" s="381"/>
      <c r="W52" s="46"/>
      <c r="X52" s="46"/>
    </row>
    <row r="53" spans="1:24" s="52" customFormat="1" ht="29.25" customHeight="1" outlineLevel="1" x14ac:dyDescent="0.25">
      <c r="A53" s="51"/>
      <c r="B53" s="62" t="s">
        <v>7</v>
      </c>
      <c r="C53" s="71" t="s">
        <v>8</v>
      </c>
      <c r="D53" s="73" t="s">
        <v>9</v>
      </c>
      <c r="E53" s="63" t="s">
        <v>10</v>
      </c>
      <c r="F53" s="74" t="s">
        <v>11</v>
      </c>
      <c r="G53" s="8" t="s">
        <v>9</v>
      </c>
      <c r="H53" s="63" t="s">
        <v>12</v>
      </c>
      <c r="I53" s="71" t="s">
        <v>11</v>
      </c>
      <c r="J53" s="73" t="s">
        <v>9</v>
      </c>
      <c r="K53" s="63" t="s">
        <v>12</v>
      </c>
      <c r="L53" s="74" t="s">
        <v>11</v>
      </c>
      <c r="M53" s="8" t="s">
        <v>9</v>
      </c>
      <c r="N53" s="63" t="s">
        <v>12</v>
      </c>
      <c r="O53" s="71" t="s">
        <v>11</v>
      </c>
      <c r="P53" s="73" t="s">
        <v>9</v>
      </c>
      <c r="Q53" s="63" t="s">
        <v>12</v>
      </c>
      <c r="R53" s="74" t="s">
        <v>11</v>
      </c>
      <c r="S53" s="382"/>
      <c r="T53" s="382"/>
      <c r="U53" s="382"/>
      <c r="V53" s="383"/>
      <c r="W53" s="46"/>
      <c r="X53" s="46"/>
    </row>
    <row r="54" spans="1:24" s="45" customFormat="1" ht="19.5" customHeight="1" outlineLevel="1" x14ac:dyDescent="0.25">
      <c r="A54" s="41"/>
      <c r="B54" s="98" t="s">
        <v>13</v>
      </c>
      <c r="C54" s="72">
        <v>60</v>
      </c>
      <c r="D54" s="99"/>
      <c r="E54" s="100"/>
      <c r="F54" s="115">
        <f>$C$54*$D$54*$E$54</f>
        <v>0</v>
      </c>
      <c r="G54" s="99"/>
      <c r="H54" s="100"/>
      <c r="I54" s="116">
        <f t="shared" ref="I54:I97" si="4">C54*G54*H54</f>
        <v>0</v>
      </c>
      <c r="J54" s="99"/>
      <c r="K54" s="100"/>
      <c r="L54" s="115">
        <f t="shared" ref="L54:L96" si="5">C54*J54*K54</f>
        <v>0</v>
      </c>
      <c r="M54" s="99"/>
      <c r="N54" s="100"/>
      <c r="O54" s="116">
        <f t="shared" ref="O54:O97" si="6">C54*M54*N54</f>
        <v>0</v>
      </c>
      <c r="P54" s="99"/>
      <c r="Q54" s="100"/>
      <c r="R54" s="115">
        <f t="shared" ref="R54:R97" si="7">C54*P54*Q54</f>
        <v>0</v>
      </c>
      <c r="S54" s="384"/>
      <c r="T54" s="384"/>
      <c r="U54" s="384"/>
      <c r="V54" s="385"/>
      <c r="W54" s="46"/>
      <c r="X54" s="46"/>
    </row>
    <row r="55" spans="1:24" s="45" customFormat="1" ht="19.5" customHeight="1" outlineLevel="1" x14ac:dyDescent="0.25">
      <c r="A55" s="41"/>
      <c r="B55" s="98" t="s">
        <v>14</v>
      </c>
      <c r="C55" s="72">
        <v>20</v>
      </c>
      <c r="D55" s="99"/>
      <c r="E55" s="100"/>
      <c r="F55" s="115">
        <f>$C$55*$D$55*$E$55</f>
        <v>0</v>
      </c>
      <c r="G55" s="99"/>
      <c r="H55" s="100"/>
      <c r="I55" s="116">
        <f t="shared" si="4"/>
        <v>0</v>
      </c>
      <c r="J55" s="99"/>
      <c r="K55" s="100"/>
      <c r="L55" s="115">
        <f t="shared" si="5"/>
        <v>0</v>
      </c>
      <c r="M55" s="99"/>
      <c r="N55" s="100"/>
      <c r="O55" s="116">
        <f t="shared" si="6"/>
        <v>0</v>
      </c>
      <c r="P55" s="99"/>
      <c r="Q55" s="100"/>
      <c r="R55" s="115">
        <f t="shared" si="7"/>
        <v>0</v>
      </c>
      <c r="S55" s="384"/>
      <c r="T55" s="384"/>
      <c r="U55" s="384"/>
      <c r="V55" s="385"/>
      <c r="W55" s="46"/>
      <c r="X55" s="46"/>
    </row>
    <row r="56" spans="1:24" s="45" customFormat="1" ht="19.5" customHeight="1" outlineLevel="1" x14ac:dyDescent="0.25">
      <c r="A56" s="41"/>
      <c r="B56" s="98" t="str">
        <f>IF($F$49="1","Informed consent / assent","Paediatric informed consent / assent")</f>
        <v>Informed consent / assent</v>
      </c>
      <c r="C56" s="97">
        <f>IF($F$49="1",20,45)</f>
        <v>20</v>
      </c>
      <c r="D56" s="99"/>
      <c r="E56" s="100"/>
      <c r="F56" s="115">
        <f>$C$56*$D$56*$E$56</f>
        <v>0</v>
      </c>
      <c r="G56" s="99"/>
      <c r="H56" s="100"/>
      <c r="I56" s="116">
        <f t="shared" si="4"/>
        <v>0</v>
      </c>
      <c r="J56" s="99"/>
      <c r="K56" s="100"/>
      <c r="L56" s="115">
        <f t="shared" si="5"/>
        <v>0</v>
      </c>
      <c r="M56" s="99"/>
      <c r="N56" s="100"/>
      <c r="O56" s="116">
        <f t="shared" si="6"/>
        <v>0</v>
      </c>
      <c r="P56" s="99"/>
      <c r="Q56" s="100"/>
      <c r="R56" s="115">
        <f t="shared" si="7"/>
        <v>0</v>
      </c>
      <c r="S56" s="384"/>
      <c r="T56" s="384"/>
      <c r="U56" s="384"/>
      <c r="V56" s="385"/>
      <c r="W56" s="46"/>
      <c r="X56" s="46"/>
    </row>
    <row r="57" spans="1:24" s="45" customFormat="1" ht="19.5" customHeight="1" outlineLevel="1" x14ac:dyDescent="0.25">
      <c r="A57" s="41"/>
      <c r="B57" s="98" t="str">
        <f>IF($F$49="1","Re-confirm consent / assent","Paediatric re-confirm consent / assent")</f>
        <v>Re-confirm consent / assent</v>
      </c>
      <c r="C57" s="97">
        <f>IF($F$49="1",10,30)</f>
        <v>10</v>
      </c>
      <c r="D57" s="99"/>
      <c r="E57" s="100"/>
      <c r="F57" s="115">
        <f>$C$57*$D$57*$E$57</f>
        <v>0</v>
      </c>
      <c r="G57" s="99"/>
      <c r="H57" s="100"/>
      <c r="I57" s="116">
        <f t="shared" si="4"/>
        <v>0</v>
      </c>
      <c r="J57" s="99"/>
      <c r="K57" s="100"/>
      <c r="L57" s="115">
        <f t="shared" si="5"/>
        <v>0</v>
      </c>
      <c r="M57" s="99"/>
      <c r="N57" s="100"/>
      <c r="O57" s="116">
        <f t="shared" si="6"/>
        <v>0</v>
      </c>
      <c r="P57" s="99"/>
      <c r="Q57" s="100"/>
      <c r="R57" s="115">
        <f t="shared" si="7"/>
        <v>0</v>
      </c>
      <c r="S57" s="384"/>
      <c r="T57" s="384"/>
      <c r="U57" s="384"/>
      <c r="V57" s="385"/>
      <c r="W57" s="46"/>
      <c r="X57" s="46"/>
    </row>
    <row r="58" spans="1:24" s="45" customFormat="1" ht="19.5" customHeight="1" outlineLevel="1" x14ac:dyDescent="0.25">
      <c r="A58" s="41"/>
      <c r="B58" s="98" t="s">
        <v>15</v>
      </c>
      <c r="C58" s="103"/>
      <c r="D58" s="99"/>
      <c r="E58" s="100"/>
      <c r="F58" s="115">
        <f>$C$58*$D$58*$E$58</f>
        <v>0</v>
      </c>
      <c r="G58" s="99"/>
      <c r="H58" s="100"/>
      <c r="I58" s="116">
        <f t="shared" si="4"/>
        <v>0</v>
      </c>
      <c r="J58" s="99"/>
      <c r="K58" s="100"/>
      <c r="L58" s="115">
        <f t="shared" si="5"/>
        <v>0</v>
      </c>
      <c r="M58" s="99"/>
      <c r="N58" s="100"/>
      <c r="O58" s="116">
        <f t="shared" si="6"/>
        <v>0</v>
      </c>
      <c r="P58" s="99"/>
      <c r="Q58" s="100"/>
      <c r="R58" s="115">
        <f t="shared" si="7"/>
        <v>0</v>
      </c>
      <c r="S58" s="384"/>
      <c r="T58" s="384"/>
      <c r="U58" s="384"/>
      <c r="V58" s="385"/>
      <c r="W58" s="46"/>
      <c r="X58" s="46"/>
    </row>
    <row r="59" spans="1:24" s="45" customFormat="1" ht="19.5" customHeight="1" outlineLevel="1" x14ac:dyDescent="0.25">
      <c r="A59" s="41"/>
      <c r="B59" s="98" t="str">
        <f>IF($F$49="1","Vital signs routine","Paediatric vital signs routine")</f>
        <v>Vital signs routine</v>
      </c>
      <c r="C59" s="97">
        <f>IF($F$49="1",5,20)</f>
        <v>5</v>
      </c>
      <c r="D59" s="99"/>
      <c r="E59" s="100"/>
      <c r="F59" s="115">
        <f>$C$59*$D$59*$E$59</f>
        <v>0</v>
      </c>
      <c r="G59" s="99"/>
      <c r="H59" s="100"/>
      <c r="I59" s="116">
        <f t="shared" si="4"/>
        <v>0</v>
      </c>
      <c r="J59" s="99"/>
      <c r="K59" s="100"/>
      <c r="L59" s="115">
        <f t="shared" si="5"/>
        <v>0</v>
      </c>
      <c r="M59" s="99"/>
      <c r="N59" s="100"/>
      <c r="O59" s="116">
        <f t="shared" si="6"/>
        <v>0</v>
      </c>
      <c r="P59" s="99"/>
      <c r="Q59" s="100"/>
      <c r="R59" s="115">
        <f t="shared" si="7"/>
        <v>0</v>
      </c>
      <c r="S59" s="384"/>
      <c r="T59" s="384"/>
      <c r="U59" s="384"/>
      <c r="V59" s="385"/>
      <c r="W59" s="46"/>
      <c r="X59" s="46"/>
    </row>
    <row r="60" spans="1:24" s="45" customFormat="1" ht="19.5" customHeight="1" outlineLevel="1" x14ac:dyDescent="0.25">
      <c r="A60" s="41"/>
      <c r="B60" s="98" t="str">
        <f>IF($F$49="1","Vital signs complex","Paediatric vital signs complex")</f>
        <v>Vital signs complex</v>
      </c>
      <c r="C60" s="97">
        <f>IF($F$49="1",15,30)</f>
        <v>15</v>
      </c>
      <c r="D60" s="99"/>
      <c r="E60" s="100"/>
      <c r="F60" s="115">
        <f>$C$60*$D$60*$E$60</f>
        <v>0</v>
      </c>
      <c r="G60" s="99"/>
      <c r="H60" s="100"/>
      <c r="I60" s="116">
        <f t="shared" si="4"/>
        <v>0</v>
      </c>
      <c r="J60" s="99"/>
      <c r="K60" s="100"/>
      <c r="L60" s="115">
        <f t="shared" si="5"/>
        <v>0</v>
      </c>
      <c r="M60" s="99"/>
      <c r="N60" s="100"/>
      <c r="O60" s="116">
        <f t="shared" si="6"/>
        <v>0</v>
      </c>
      <c r="P60" s="99"/>
      <c r="Q60" s="100"/>
      <c r="R60" s="115">
        <f t="shared" si="7"/>
        <v>0</v>
      </c>
      <c r="S60" s="384"/>
      <c r="T60" s="384"/>
      <c r="U60" s="384"/>
      <c r="V60" s="385"/>
      <c r="W60" s="46"/>
      <c r="X60" s="46"/>
    </row>
    <row r="61" spans="1:24" s="45" customFormat="1" ht="19.5" customHeight="1" outlineLevel="1" x14ac:dyDescent="0.25">
      <c r="A61" s="41"/>
      <c r="B61" s="65" t="s">
        <v>16</v>
      </c>
      <c r="C61" s="103"/>
      <c r="D61" s="99"/>
      <c r="E61" s="100"/>
      <c r="F61" s="115">
        <f>$C$61*$D$61*$E$61</f>
        <v>0</v>
      </c>
      <c r="G61" s="99"/>
      <c r="H61" s="100"/>
      <c r="I61" s="116">
        <f t="shared" si="4"/>
        <v>0</v>
      </c>
      <c r="J61" s="99"/>
      <c r="K61" s="100"/>
      <c r="L61" s="115">
        <f t="shared" si="5"/>
        <v>0</v>
      </c>
      <c r="M61" s="99"/>
      <c r="N61" s="100"/>
      <c r="O61" s="116">
        <f t="shared" si="6"/>
        <v>0</v>
      </c>
      <c r="P61" s="99"/>
      <c r="Q61" s="100"/>
      <c r="R61" s="115">
        <f t="shared" si="7"/>
        <v>0</v>
      </c>
      <c r="S61" s="384"/>
      <c r="T61" s="384"/>
      <c r="U61" s="384"/>
      <c r="V61" s="385"/>
      <c r="W61" s="46"/>
      <c r="X61" s="46"/>
    </row>
    <row r="62" spans="1:24" s="45" customFormat="1" ht="19.5" customHeight="1" outlineLevel="1" x14ac:dyDescent="0.25">
      <c r="A62" s="41"/>
      <c r="B62" s="98" t="str">
        <f>IF($F$49="1","IV access preparation","Paediatric IV access preparation")</f>
        <v>IV access preparation</v>
      </c>
      <c r="C62" s="97">
        <f>IF($F$49="1",20,20)</f>
        <v>20</v>
      </c>
      <c r="D62" s="99"/>
      <c r="E62" s="100"/>
      <c r="F62" s="115">
        <f>$C$62*$D$62*$E$62</f>
        <v>0</v>
      </c>
      <c r="G62" s="99"/>
      <c r="H62" s="100"/>
      <c r="I62" s="116">
        <f t="shared" si="4"/>
        <v>0</v>
      </c>
      <c r="J62" s="99"/>
      <c r="K62" s="100"/>
      <c r="L62" s="115">
        <f t="shared" si="5"/>
        <v>0</v>
      </c>
      <c r="M62" s="99"/>
      <c r="N62" s="100"/>
      <c r="O62" s="116">
        <f t="shared" si="6"/>
        <v>0</v>
      </c>
      <c r="P62" s="99"/>
      <c r="Q62" s="100"/>
      <c r="R62" s="115">
        <f t="shared" si="7"/>
        <v>0</v>
      </c>
      <c r="S62" s="384"/>
      <c r="T62" s="384"/>
      <c r="U62" s="384"/>
      <c r="V62" s="385"/>
      <c r="W62" s="46"/>
      <c r="X62" s="46"/>
    </row>
    <row r="63" spans="1:24" s="45" customFormat="1" ht="19.5" customHeight="1" outlineLevel="1" x14ac:dyDescent="0.25">
      <c r="A63" s="41"/>
      <c r="B63" s="98" t="str">
        <f>IF($F$49="1","IV access","Paediatric IV access")</f>
        <v>IV access</v>
      </c>
      <c r="C63" s="97">
        <f>IF($F$49="1",20,30)</f>
        <v>20</v>
      </c>
      <c r="D63" s="99"/>
      <c r="E63" s="100"/>
      <c r="F63" s="115">
        <f>$C$63*$D$63*$E$63</f>
        <v>0</v>
      </c>
      <c r="G63" s="99"/>
      <c r="H63" s="100"/>
      <c r="I63" s="116">
        <f t="shared" si="4"/>
        <v>0</v>
      </c>
      <c r="J63" s="99"/>
      <c r="K63" s="100"/>
      <c r="L63" s="115">
        <f t="shared" si="5"/>
        <v>0</v>
      </c>
      <c r="M63" s="99"/>
      <c r="N63" s="100"/>
      <c r="O63" s="116">
        <f t="shared" si="6"/>
        <v>0</v>
      </c>
      <c r="P63" s="99"/>
      <c r="Q63" s="100"/>
      <c r="R63" s="115">
        <f t="shared" si="7"/>
        <v>0</v>
      </c>
      <c r="S63" s="384"/>
      <c r="T63" s="384"/>
      <c r="U63" s="384"/>
      <c r="V63" s="385"/>
      <c r="W63" s="46"/>
      <c r="X63" s="46"/>
    </row>
    <row r="64" spans="1:24" s="45" customFormat="1" ht="19.5" customHeight="1" outlineLevel="1" x14ac:dyDescent="0.25">
      <c r="A64" s="41"/>
      <c r="B64" s="98" t="s">
        <v>17</v>
      </c>
      <c r="C64" s="97">
        <v>10</v>
      </c>
      <c r="D64" s="99"/>
      <c r="E64" s="100"/>
      <c r="F64" s="115">
        <f>$C$64*$D$64*$E$64</f>
        <v>0</v>
      </c>
      <c r="G64" s="99"/>
      <c r="H64" s="100"/>
      <c r="I64" s="116">
        <f t="shared" si="4"/>
        <v>0</v>
      </c>
      <c r="J64" s="99"/>
      <c r="K64" s="100"/>
      <c r="L64" s="115">
        <f t="shared" si="5"/>
        <v>0</v>
      </c>
      <c r="M64" s="99"/>
      <c r="N64" s="100"/>
      <c r="O64" s="116">
        <f t="shared" si="6"/>
        <v>0</v>
      </c>
      <c r="P64" s="99"/>
      <c r="Q64" s="100"/>
      <c r="R64" s="115">
        <f t="shared" si="7"/>
        <v>0</v>
      </c>
      <c r="S64" s="384"/>
      <c r="T64" s="384"/>
      <c r="U64" s="384"/>
      <c r="V64" s="385"/>
      <c r="W64" s="46"/>
      <c r="X64" s="46"/>
    </row>
    <row r="65" spans="1:24" s="45" customFormat="1" ht="19.5" customHeight="1" outlineLevel="1" x14ac:dyDescent="0.25">
      <c r="A65" s="41"/>
      <c r="B65" s="98" t="s">
        <v>18</v>
      </c>
      <c r="C65" s="97">
        <v>5</v>
      </c>
      <c r="D65" s="99"/>
      <c r="E65" s="100"/>
      <c r="F65" s="115">
        <f>$C$65*$D$65*$E$65</f>
        <v>0</v>
      </c>
      <c r="G65" s="99"/>
      <c r="H65" s="100"/>
      <c r="I65" s="116">
        <f t="shared" si="4"/>
        <v>0</v>
      </c>
      <c r="J65" s="99"/>
      <c r="K65" s="100"/>
      <c r="L65" s="115">
        <f t="shared" si="5"/>
        <v>0</v>
      </c>
      <c r="M65" s="99"/>
      <c r="N65" s="100"/>
      <c r="O65" s="116">
        <f t="shared" si="6"/>
        <v>0</v>
      </c>
      <c r="P65" s="99"/>
      <c r="Q65" s="100"/>
      <c r="R65" s="115">
        <f t="shared" si="7"/>
        <v>0</v>
      </c>
      <c r="S65" s="384"/>
      <c r="T65" s="384"/>
      <c r="U65" s="384"/>
      <c r="V65" s="385"/>
      <c r="W65" s="46"/>
      <c r="X65" s="46"/>
    </row>
    <row r="66" spans="1:24" s="45" customFormat="1" ht="19.5" customHeight="1" outlineLevel="1" x14ac:dyDescent="0.25">
      <c r="A66" s="41"/>
      <c r="B66" s="98" t="s">
        <v>19</v>
      </c>
      <c r="C66" s="97">
        <v>5</v>
      </c>
      <c r="D66" s="99"/>
      <c r="E66" s="100"/>
      <c r="F66" s="115">
        <f>$C$66*$D$66*$E$66</f>
        <v>0</v>
      </c>
      <c r="G66" s="99"/>
      <c r="H66" s="100"/>
      <c r="I66" s="116">
        <f t="shared" si="4"/>
        <v>0</v>
      </c>
      <c r="J66" s="99"/>
      <c r="K66" s="100"/>
      <c r="L66" s="115">
        <f t="shared" si="5"/>
        <v>0</v>
      </c>
      <c r="M66" s="99"/>
      <c r="N66" s="100"/>
      <c r="O66" s="116">
        <f t="shared" si="6"/>
        <v>0</v>
      </c>
      <c r="P66" s="99"/>
      <c r="Q66" s="100"/>
      <c r="R66" s="115">
        <f t="shared" si="7"/>
        <v>0</v>
      </c>
      <c r="S66" s="384"/>
      <c r="T66" s="384"/>
      <c r="U66" s="384"/>
      <c r="V66" s="385"/>
      <c r="W66" s="46"/>
      <c r="X66" s="46"/>
    </row>
    <row r="67" spans="1:24" s="45" customFormat="1" ht="19.5" customHeight="1" outlineLevel="1" x14ac:dyDescent="0.25">
      <c r="A67" s="41"/>
      <c r="B67" s="98" t="s">
        <v>20</v>
      </c>
      <c r="C67" s="97">
        <v>45</v>
      </c>
      <c r="D67" s="99"/>
      <c r="E67" s="100"/>
      <c r="F67" s="115">
        <f>$C$67*$D$67*$E$67</f>
        <v>0</v>
      </c>
      <c r="G67" s="99"/>
      <c r="H67" s="100"/>
      <c r="I67" s="116">
        <f t="shared" si="4"/>
        <v>0</v>
      </c>
      <c r="J67" s="99"/>
      <c r="K67" s="100"/>
      <c r="L67" s="115">
        <f t="shared" si="5"/>
        <v>0</v>
      </c>
      <c r="M67" s="99"/>
      <c r="N67" s="100"/>
      <c r="O67" s="116">
        <f t="shared" si="6"/>
        <v>0</v>
      </c>
      <c r="P67" s="99"/>
      <c r="Q67" s="100"/>
      <c r="R67" s="115">
        <f t="shared" si="7"/>
        <v>0</v>
      </c>
      <c r="S67" s="384"/>
      <c r="T67" s="384"/>
      <c r="U67" s="384"/>
      <c r="V67" s="385"/>
      <c r="W67" s="46"/>
      <c r="X67" s="46"/>
    </row>
    <row r="68" spans="1:24" s="45" customFormat="1" ht="19.5" customHeight="1" outlineLevel="1" x14ac:dyDescent="0.25">
      <c r="A68" s="41"/>
      <c r="B68" s="98" t="str">
        <f>IF($F$49="1","Medication administration oral","Paediatric medication administration oral")</f>
        <v>Medication administration oral</v>
      </c>
      <c r="C68" s="97">
        <f>IF($F$49="1",10,15)</f>
        <v>10</v>
      </c>
      <c r="D68" s="99"/>
      <c r="E68" s="100"/>
      <c r="F68" s="115">
        <f>$C$68*$D$68*$E$68</f>
        <v>0</v>
      </c>
      <c r="G68" s="99"/>
      <c r="H68" s="100"/>
      <c r="I68" s="116">
        <f t="shared" si="4"/>
        <v>0</v>
      </c>
      <c r="J68" s="99"/>
      <c r="K68" s="100"/>
      <c r="L68" s="115">
        <f t="shared" si="5"/>
        <v>0</v>
      </c>
      <c r="M68" s="99"/>
      <c r="N68" s="100"/>
      <c r="O68" s="116">
        <f t="shared" si="6"/>
        <v>0</v>
      </c>
      <c r="P68" s="99"/>
      <c r="Q68" s="100"/>
      <c r="R68" s="115">
        <f t="shared" si="7"/>
        <v>0</v>
      </c>
      <c r="S68" s="384"/>
      <c r="T68" s="384"/>
      <c r="U68" s="384"/>
      <c r="V68" s="385"/>
      <c r="W68" s="46"/>
      <c r="X68" s="46"/>
    </row>
    <row r="69" spans="1:24" s="45" customFormat="1" ht="19.5" customHeight="1" outlineLevel="1" x14ac:dyDescent="0.25">
      <c r="A69" s="41"/>
      <c r="B69" s="98" t="s">
        <v>21</v>
      </c>
      <c r="C69" s="97">
        <v>10</v>
      </c>
      <c r="D69" s="99"/>
      <c r="E69" s="100"/>
      <c r="F69" s="115">
        <f>$C$69*$D$69*$E$69</f>
        <v>0</v>
      </c>
      <c r="G69" s="99"/>
      <c r="H69" s="100"/>
      <c r="I69" s="116">
        <f t="shared" si="4"/>
        <v>0</v>
      </c>
      <c r="J69" s="99"/>
      <c r="K69" s="100"/>
      <c r="L69" s="115">
        <f t="shared" si="5"/>
        <v>0</v>
      </c>
      <c r="M69" s="99"/>
      <c r="N69" s="100"/>
      <c r="O69" s="116">
        <f t="shared" si="6"/>
        <v>0</v>
      </c>
      <c r="P69" s="99"/>
      <c r="Q69" s="100"/>
      <c r="R69" s="115">
        <f t="shared" si="7"/>
        <v>0</v>
      </c>
      <c r="S69" s="384"/>
      <c r="T69" s="384"/>
      <c r="U69" s="384"/>
      <c r="V69" s="385"/>
      <c r="W69" s="46"/>
      <c r="X69" s="46"/>
    </row>
    <row r="70" spans="1:24" s="45" customFormat="1" ht="19.5" customHeight="1" outlineLevel="1" x14ac:dyDescent="0.25">
      <c r="A70" s="41"/>
      <c r="B70" s="98" t="s">
        <v>22</v>
      </c>
      <c r="C70" s="97">
        <v>15</v>
      </c>
      <c r="D70" s="99"/>
      <c r="E70" s="100"/>
      <c r="F70" s="115">
        <f>$C$70*$D$70*$E$70</f>
        <v>0</v>
      </c>
      <c r="G70" s="99"/>
      <c r="H70" s="100"/>
      <c r="I70" s="116">
        <f t="shared" si="4"/>
        <v>0</v>
      </c>
      <c r="J70" s="99"/>
      <c r="K70" s="100"/>
      <c r="L70" s="115">
        <f t="shared" si="5"/>
        <v>0</v>
      </c>
      <c r="M70" s="99"/>
      <c r="N70" s="100"/>
      <c r="O70" s="116">
        <f t="shared" si="6"/>
        <v>0</v>
      </c>
      <c r="P70" s="99"/>
      <c r="Q70" s="100"/>
      <c r="R70" s="115">
        <f t="shared" si="7"/>
        <v>0</v>
      </c>
      <c r="S70" s="384"/>
      <c r="T70" s="384"/>
      <c r="U70" s="384"/>
      <c r="V70" s="385"/>
      <c r="W70" s="46"/>
      <c r="X70" s="46"/>
    </row>
    <row r="71" spans="1:24" s="45" customFormat="1" ht="19.5" customHeight="1" outlineLevel="1" x14ac:dyDescent="0.25">
      <c r="A71" s="41"/>
      <c r="B71" s="98" t="s">
        <v>23</v>
      </c>
      <c r="C71" s="97">
        <v>30</v>
      </c>
      <c r="D71" s="99"/>
      <c r="E71" s="100"/>
      <c r="F71" s="115">
        <f>$C$71*$D$71*$E$71</f>
        <v>0</v>
      </c>
      <c r="G71" s="99"/>
      <c r="H71" s="100"/>
      <c r="I71" s="116">
        <f t="shared" si="4"/>
        <v>0</v>
      </c>
      <c r="J71" s="99"/>
      <c r="K71" s="100"/>
      <c r="L71" s="115">
        <f t="shared" si="5"/>
        <v>0</v>
      </c>
      <c r="M71" s="99"/>
      <c r="N71" s="100"/>
      <c r="O71" s="116">
        <f t="shared" si="6"/>
        <v>0</v>
      </c>
      <c r="P71" s="99"/>
      <c r="Q71" s="100"/>
      <c r="R71" s="115">
        <f t="shared" si="7"/>
        <v>0</v>
      </c>
      <c r="S71" s="384"/>
      <c r="T71" s="384"/>
      <c r="U71" s="384"/>
      <c r="V71" s="385"/>
      <c r="W71" s="46"/>
      <c r="X71" s="46"/>
    </row>
    <row r="72" spans="1:24" s="45" customFormat="1" ht="19.5" customHeight="1" outlineLevel="1" x14ac:dyDescent="0.25">
      <c r="A72" s="41"/>
      <c r="B72" s="98" t="s">
        <v>24</v>
      </c>
      <c r="C72" s="97">
        <v>60</v>
      </c>
      <c r="D72" s="99"/>
      <c r="E72" s="100"/>
      <c r="F72" s="115">
        <f>$C$72*$D$72*$E$72</f>
        <v>0</v>
      </c>
      <c r="G72" s="99"/>
      <c r="H72" s="100"/>
      <c r="I72" s="116">
        <f t="shared" si="4"/>
        <v>0</v>
      </c>
      <c r="J72" s="99"/>
      <c r="K72" s="100"/>
      <c r="L72" s="115">
        <f t="shared" si="5"/>
        <v>0</v>
      </c>
      <c r="M72" s="99"/>
      <c r="N72" s="100"/>
      <c r="O72" s="116">
        <f t="shared" si="6"/>
        <v>0</v>
      </c>
      <c r="P72" s="99"/>
      <c r="Q72" s="100"/>
      <c r="R72" s="115">
        <f t="shared" si="7"/>
        <v>0</v>
      </c>
      <c r="S72" s="384"/>
      <c r="T72" s="384"/>
      <c r="U72" s="384"/>
      <c r="V72" s="385"/>
      <c r="W72" s="46"/>
      <c r="X72" s="46"/>
    </row>
    <row r="73" spans="1:24" s="45" customFormat="1" ht="19.5" customHeight="1" outlineLevel="1" x14ac:dyDescent="0.25">
      <c r="A73" s="41"/>
      <c r="B73" s="98" t="s">
        <v>25</v>
      </c>
      <c r="C73" s="97">
        <v>10</v>
      </c>
      <c r="D73" s="99"/>
      <c r="E73" s="100"/>
      <c r="F73" s="115">
        <f>$C$73*$D$73*$E$73</f>
        <v>0</v>
      </c>
      <c r="G73" s="99"/>
      <c r="H73" s="100"/>
      <c r="I73" s="116">
        <f t="shared" si="4"/>
        <v>0</v>
      </c>
      <c r="J73" s="99"/>
      <c r="K73" s="100"/>
      <c r="L73" s="115">
        <f t="shared" si="5"/>
        <v>0</v>
      </c>
      <c r="M73" s="99"/>
      <c r="N73" s="100"/>
      <c r="O73" s="116">
        <f t="shared" si="6"/>
        <v>0</v>
      </c>
      <c r="P73" s="99"/>
      <c r="Q73" s="100"/>
      <c r="R73" s="115">
        <f t="shared" si="7"/>
        <v>0</v>
      </c>
      <c r="S73" s="384"/>
      <c r="T73" s="384"/>
      <c r="U73" s="384"/>
      <c r="V73" s="385"/>
      <c r="W73" s="46"/>
      <c r="X73" s="46"/>
    </row>
    <row r="74" spans="1:24" s="45" customFormat="1" ht="19.5" customHeight="1" outlineLevel="1" x14ac:dyDescent="0.25">
      <c r="A74" s="41"/>
      <c r="B74" s="98" t="s">
        <v>26</v>
      </c>
      <c r="C74" s="97">
        <v>20</v>
      </c>
      <c r="D74" s="99"/>
      <c r="E74" s="100"/>
      <c r="F74" s="115">
        <f>$C$74*$D$74*$E$74</f>
        <v>0</v>
      </c>
      <c r="G74" s="99"/>
      <c r="H74" s="100"/>
      <c r="I74" s="116">
        <f t="shared" si="4"/>
        <v>0</v>
      </c>
      <c r="J74" s="99"/>
      <c r="K74" s="100"/>
      <c r="L74" s="115">
        <f t="shared" si="5"/>
        <v>0</v>
      </c>
      <c r="M74" s="99"/>
      <c r="N74" s="100"/>
      <c r="O74" s="116">
        <f t="shared" si="6"/>
        <v>0</v>
      </c>
      <c r="P74" s="99"/>
      <c r="Q74" s="100"/>
      <c r="R74" s="115">
        <f t="shared" si="7"/>
        <v>0</v>
      </c>
      <c r="S74" s="384"/>
      <c r="T74" s="384"/>
      <c r="U74" s="384"/>
      <c r="V74" s="385"/>
      <c r="W74" s="46"/>
      <c r="X74" s="46"/>
    </row>
    <row r="75" spans="1:24" s="45" customFormat="1" ht="19.5" customHeight="1" outlineLevel="1" x14ac:dyDescent="0.25">
      <c r="A75" s="41"/>
      <c r="B75" s="98" t="s">
        <v>27</v>
      </c>
      <c r="C75" s="97">
        <v>20</v>
      </c>
      <c r="D75" s="99"/>
      <c r="E75" s="100"/>
      <c r="F75" s="115">
        <f>$C$75*$D$75*$E$75</f>
        <v>0</v>
      </c>
      <c r="G75" s="99"/>
      <c r="H75" s="100"/>
      <c r="I75" s="116">
        <f t="shared" si="4"/>
        <v>0</v>
      </c>
      <c r="J75" s="99"/>
      <c r="K75" s="100"/>
      <c r="L75" s="115">
        <f t="shared" si="5"/>
        <v>0</v>
      </c>
      <c r="M75" s="99"/>
      <c r="N75" s="100"/>
      <c r="O75" s="116">
        <f t="shared" si="6"/>
        <v>0</v>
      </c>
      <c r="P75" s="99"/>
      <c r="Q75" s="100"/>
      <c r="R75" s="115">
        <f t="shared" si="7"/>
        <v>0</v>
      </c>
      <c r="S75" s="384"/>
      <c r="T75" s="384"/>
      <c r="U75" s="384"/>
      <c r="V75" s="385"/>
      <c r="W75" s="46"/>
      <c r="X75" s="46"/>
    </row>
    <row r="76" spans="1:24" s="45" customFormat="1" ht="19.5" customHeight="1" outlineLevel="1" x14ac:dyDescent="0.25">
      <c r="A76" s="41"/>
      <c r="B76" s="98" t="s">
        <v>28</v>
      </c>
      <c r="C76" s="97">
        <v>20</v>
      </c>
      <c r="D76" s="99"/>
      <c r="E76" s="100"/>
      <c r="F76" s="115">
        <f>$C$76*$D$76*$E$76</f>
        <v>0</v>
      </c>
      <c r="G76" s="99"/>
      <c r="H76" s="100"/>
      <c r="I76" s="116">
        <f t="shared" si="4"/>
        <v>0</v>
      </c>
      <c r="J76" s="99"/>
      <c r="K76" s="100"/>
      <c r="L76" s="115">
        <f t="shared" si="5"/>
        <v>0</v>
      </c>
      <c r="M76" s="99"/>
      <c r="N76" s="100"/>
      <c r="O76" s="116">
        <f t="shared" si="6"/>
        <v>0</v>
      </c>
      <c r="P76" s="99"/>
      <c r="Q76" s="100"/>
      <c r="R76" s="115">
        <f t="shared" si="7"/>
        <v>0</v>
      </c>
      <c r="S76" s="384"/>
      <c r="T76" s="384"/>
      <c r="U76" s="384"/>
      <c r="V76" s="385"/>
      <c r="W76" s="46"/>
      <c r="X76" s="46"/>
    </row>
    <row r="77" spans="1:24" s="45" customFormat="1" ht="19.5" customHeight="1" outlineLevel="1" x14ac:dyDescent="0.25">
      <c r="A77" s="41"/>
      <c r="B77" s="98" t="s">
        <v>29</v>
      </c>
      <c r="C77" s="97">
        <v>60</v>
      </c>
      <c r="D77" s="99"/>
      <c r="E77" s="100"/>
      <c r="F77" s="115">
        <f>$C$77*$D$77*$E$77</f>
        <v>0</v>
      </c>
      <c r="G77" s="99"/>
      <c r="H77" s="100"/>
      <c r="I77" s="116">
        <f t="shared" si="4"/>
        <v>0</v>
      </c>
      <c r="J77" s="99"/>
      <c r="K77" s="100"/>
      <c r="L77" s="115">
        <f t="shared" si="5"/>
        <v>0</v>
      </c>
      <c r="M77" s="99"/>
      <c r="N77" s="100"/>
      <c r="O77" s="116">
        <f t="shared" si="6"/>
        <v>0</v>
      </c>
      <c r="P77" s="99"/>
      <c r="Q77" s="100"/>
      <c r="R77" s="115">
        <f t="shared" si="7"/>
        <v>0</v>
      </c>
      <c r="S77" s="384"/>
      <c r="T77" s="384"/>
      <c r="U77" s="384"/>
      <c r="V77" s="385"/>
      <c r="W77" s="46"/>
      <c r="X77" s="46"/>
    </row>
    <row r="78" spans="1:24" s="45" customFormat="1" ht="19.5" customHeight="1" outlineLevel="1" x14ac:dyDescent="0.25">
      <c r="A78" s="41"/>
      <c r="B78" s="98" t="s">
        <v>30</v>
      </c>
      <c r="C78" s="97">
        <v>10</v>
      </c>
      <c r="D78" s="99"/>
      <c r="E78" s="100"/>
      <c r="F78" s="115">
        <f>$C$78*$D$78*$E$78</f>
        <v>0</v>
      </c>
      <c r="G78" s="99"/>
      <c r="H78" s="100"/>
      <c r="I78" s="116">
        <f t="shared" si="4"/>
        <v>0</v>
      </c>
      <c r="J78" s="99"/>
      <c r="K78" s="100"/>
      <c r="L78" s="115">
        <f t="shared" si="5"/>
        <v>0</v>
      </c>
      <c r="M78" s="99"/>
      <c r="N78" s="100"/>
      <c r="O78" s="116">
        <f t="shared" si="6"/>
        <v>0</v>
      </c>
      <c r="P78" s="99"/>
      <c r="Q78" s="100"/>
      <c r="R78" s="115">
        <f t="shared" si="7"/>
        <v>0</v>
      </c>
      <c r="S78" s="384"/>
      <c r="T78" s="384"/>
      <c r="U78" s="384"/>
      <c r="V78" s="385"/>
      <c r="W78" s="46"/>
      <c r="X78" s="46"/>
    </row>
    <row r="79" spans="1:24" s="45" customFormat="1" ht="19.5" customHeight="1" outlineLevel="1" x14ac:dyDescent="0.25">
      <c r="A79" s="41"/>
      <c r="B79" s="98" t="s">
        <v>31</v>
      </c>
      <c r="C79" s="97">
        <v>5</v>
      </c>
      <c r="D79" s="99"/>
      <c r="E79" s="100"/>
      <c r="F79" s="115">
        <f>$C$79*$D$79*$E$79</f>
        <v>0</v>
      </c>
      <c r="G79" s="99"/>
      <c r="H79" s="100"/>
      <c r="I79" s="116">
        <f t="shared" si="4"/>
        <v>0</v>
      </c>
      <c r="J79" s="99"/>
      <c r="K79" s="100"/>
      <c r="L79" s="115">
        <f t="shared" si="5"/>
        <v>0</v>
      </c>
      <c r="M79" s="99"/>
      <c r="N79" s="100"/>
      <c r="O79" s="116">
        <f t="shared" si="6"/>
        <v>0</v>
      </c>
      <c r="P79" s="99"/>
      <c r="Q79" s="100"/>
      <c r="R79" s="115">
        <f t="shared" si="7"/>
        <v>0</v>
      </c>
      <c r="S79" s="384"/>
      <c r="T79" s="384"/>
      <c r="U79" s="384"/>
      <c r="V79" s="385"/>
      <c r="W79" s="46"/>
      <c r="X79" s="46"/>
    </row>
    <row r="80" spans="1:24" s="45" customFormat="1" ht="19.5" customHeight="1" outlineLevel="1" x14ac:dyDescent="0.25">
      <c r="A80" s="41"/>
      <c r="B80" s="98" t="s">
        <v>32</v>
      </c>
      <c r="C80" s="97">
        <v>60</v>
      </c>
      <c r="D80" s="99"/>
      <c r="E80" s="100"/>
      <c r="F80" s="115">
        <f>$C$80*$D$80*$E$80</f>
        <v>0</v>
      </c>
      <c r="G80" s="99"/>
      <c r="H80" s="100"/>
      <c r="I80" s="116">
        <f t="shared" si="4"/>
        <v>0</v>
      </c>
      <c r="J80" s="99"/>
      <c r="K80" s="100"/>
      <c r="L80" s="115">
        <f t="shared" si="5"/>
        <v>0</v>
      </c>
      <c r="M80" s="99"/>
      <c r="N80" s="100"/>
      <c r="O80" s="116">
        <f t="shared" si="6"/>
        <v>0</v>
      </c>
      <c r="P80" s="99"/>
      <c r="Q80" s="100"/>
      <c r="R80" s="115">
        <f t="shared" si="7"/>
        <v>0</v>
      </c>
      <c r="S80" s="384"/>
      <c r="T80" s="384"/>
      <c r="U80" s="384"/>
      <c r="V80" s="385"/>
      <c r="W80" s="46"/>
      <c r="X80" s="46"/>
    </row>
    <row r="81" spans="1:24" s="45" customFormat="1" ht="19.5" customHeight="1" outlineLevel="1" x14ac:dyDescent="0.25">
      <c r="A81" s="41"/>
      <c r="B81" s="101" t="s">
        <v>33</v>
      </c>
      <c r="C81" s="103"/>
      <c r="D81" s="99"/>
      <c r="E81" s="100"/>
      <c r="F81" s="115">
        <f>$C$81*$D$81*$E$81</f>
        <v>0</v>
      </c>
      <c r="G81" s="99"/>
      <c r="H81" s="100"/>
      <c r="I81" s="116">
        <f t="shared" si="4"/>
        <v>0</v>
      </c>
      <c r="J81" s="99"/>
      <c r="K81" s="100"/>
      <c r="L81" s="115">
        <f t="shared" si="5"/>
        <v>0</v>
      </c>
      <c r="M81" s="99"/>
      <c r="N81" s="100"/>
      <c r="O81" s="116">
        <f t="shared" si="6"/>
        <v>0</v>
      </c>
      <c r="P81" s="99"/>
      <c r="Q81" s="100"/>
      <c r="R81" s="115">
        <f t="shared" si="7"/>
        <v>0</v>
      </c>
      <c r="S81" s="384"/>
      <c r="T81" s="384"/>
      <c r="U81" s="384"/>
      <c r="V81" s="385"/>
      <c r="W81" s="46"/>
      <c r="X81" s="46"/>
    </row>
    <row r="82" spans="1:24" s="45" customFormat="1" ht="19.5" customHeight="1" outlineLevel="1" x14ac:dyDescent="0.25">
      <c r="A82" s="41"/>
      <c r="B82" s="98" t="s">
        <v>34</v>
      </c>
      <c r="C82" s="97">
        <v>15</v>
      </c>
      <c r="D82" s="99"/>
      <c r="E82" s="100"/>
      <c r="F82" s="115">
        <f>$C$82*$D$82*$E$82</f>
        <v>0</v>
      </c>
      <c r="G82" s="99"/>
      <c r="H82" s="100"/>
      <c r="I82" s="116">
        <f t="shared" si="4"/>
        <v>0</v>
      </c>
      <c r="J82" s="99"/>
      <c r="K82" s="100"/>
      <c r="L82" s="115">
        <f t="shared" si="5"/>
        <v>0</v>
      </c>
      <c r="M82" s="99"/>
      <c r="N82" s="100"/>
      <c r="O82" s="116">
        <f t="shared" si="6"/>
        <v>0</v>
      </c>
      <c r="P82" s="99"/>
      <c r="Q82" s="100"/>
      <c r="R82" s="115">
        <f t="shared" si="7"/>
        <v>0</v>
      </c>
      <c r="S82" s="384"/>
      <c r="T82" s="384"/>
      <c r="U82" s="384"/>
      <c r="V82" s="385"/>
      <c r="W82" s="46"/>
      <c r="X82" s="46"/>
    </row>
    <row r="83" spans="1:24" s="45" customFormat="1" ht="19.5" customHeight="1" outlineLevel="1" x14ac:dyDescent="0.25">
      <c r="A83" s="41"/>
      <c r="B83" s="98" t="s">
        <v>35</v>
      </c>
      <c r="C83" s="97">
        <v>30</v>
      </c>
      <c r="D83" s="99"/>
      <c r="E83" s="100"/>
      <c r="F83" s="115">
        <f>$C$83*$D$83*$E$83</f>
        <v>0</v>
      </c>
      <c r="G83" s="99"/>
      <c r="H83" s="100"/>
      <c r="I83" s="116">
        <f t="shared" si="4"/>
        <v>0</v>
      </c>
      <c r="J83" s="99"/>
      <c r="K83" s="100"/>
      <c r="L83" s="115">
        <f t="shared" si="5"/>
        <v>0</v>
      </c>
      <c r="M83" s="99"/>
      <c r="N83" s="100"/>
      <c r="O83" s="116">
        <f t="shared" si="6"/>
        <v>0</v>
      </c>
      <c r="P83" s="99"/>
      <c r="Q83" s="100"/>
      <c r="R83" s="115">
        <f t="shared" si="7"/>
        <v>0</v>
      </c>
      <c r="S83" s="384"/>
      <c r="T83" s="384"/>
      <c r="U83" s="384"/>
      <c r="V83" s="385"/>
      <c r="W83" s="46"/>
      <c r="X83" s="46"/>
    </row>
    <row r="84" spans="1:24" s="45" customFormat="1" ht="19.5" customHeight="1" outlineLevel="1" x14ac:dyDescent="0.25">
      <c r="A84" s="41"/>
      <c r="B84" s="101" t="s">
        <v>36</v>
      </c>
      <c r="C84" s="102"/>
      <c r="D84" s="99"/>
      <c r="E84" s="100"/>
      <c r="F84" s="115">
        <f>$C$84*$D$84*$E$84</f>
        <v>0</v>
      </c>
      <c r="G84" s="99"/>
      <c r="H84" s="100"/>
      <c r="I84" s="116">
        <f t="shared" si="4"/>
        <v>0</v>
      </c>
      <c r="J84" s="99"/>
      <c r="K84" s="100"/>
      <c r="L84" s="115">
        <f t="shared" si="5"/>
        <v>0</v>
      </c>
      <c r="M84" s="99"/>
      <c r="N84" s="100"/>
      <c r="O84" s="116">
        <f t="shared" si="6"/>
        <v>0</v>
      </c>
      <c r="P84" s="99"/>
      <c r="Q84" s="100"/>
      <c r="R84" s="115">
        <f t="shared" si="7"/>
        <v>0</v>
      </c>
      <c r="S84" s="384"/>
      <c r="T84" s="384"/>
      <c r="U84" s="384"/>
      <c r="V84" s="385"/>
      <c r="W84" s="46"/>
      <c r="X84" s="46"/>
    </row>
    <row r="85" spans="1:24" s="45" customFormat="1" ht="19.5" customHeight="1" outlineLevel="1" x14ac:dyDescent="0.25">
      <c r="A85" s="41"/>
      <c r="B85" s="101" t="s">
        <v>36</v>
      </c>
      <c r="C85" s="102"/>
      <c r="D85" s="99"/>
      <c r="E85" s="100"/>
      <c r="F85" s="115">
        <f>$C$85*$D$85*$E$85</f>
        <v>0</v>
      </c>
      <c r="G85" s="99"/>
      <c r="H85" s="100"/>
      <c r="I85" s="116">
        <f t="shared" si="4"/>
        <v>0</v>
      </c>
      <c r="J85" s="99"/>
      <c r="K85" s="100"/>
      <c r="L85" s="115">
        <f t="shared" si="5"/>
        <v>0</v>
      </c>
      <c r="M85" s="99"/>
      <c r="N85" s="100"/>
      <c r="O85" s="116">
        <f t="shared" si="6"/>
        <v>0</v>
      </c>
      <c r="P85" s="99"/>
      <c r="Q85" s="100"/>
      <c r="R85" s="115">
        <f t="shared" si="7"/>
        <v>0</v>
      </c>
      <c r="S85" s="384"/>
      <c r="T85" s="384"/>
      <c r="U85" s="384"/>
      <c r="V85" s="385"/>
      <c r="W85" s="46"/>
      <c r="X85" s="46"/>
    </row>
    <row r="86" spans="1:24" s="45" customFormat="1" ht="19.5" customHeight="1" outlineLevel="1" x14ac:dyDescent="0.25">
      <c r="A86" s="41"/>
      <c r="B86" s="101" t="s">
        <v>36</v>
      </c>
      <c r="C86" s="102"/>
      <c r="D86" s="99"/>
      <c r="E86" s="100"/>
      <c r="F86" s="115">
        <f>$C$86*$D$86*$E$86</f>
        <v>0</v>
      </c>
      <c r="G86" s="99"/>
      <c r="H86" s="100"/>
      <c r="I86" s="116">
        <f t="shared" si="4"/>
        <v>0</v>
      </c>
      <c r="J86" s="99"/>
      <c r="K86" s="100"/>
      <c r="L86" s="115">
        <f t="shared" si="5"/>
        <v>0</v>
      </c>
      <c r="M86" s="99"/>
      <c r="N86" s="100"/>
      <c r="O86" s="116">
        <f t="shared" si="6"/>
        <v>0</v>
      </c>
      <c r="P86" s="99"/>
      <c r="Q86" s="100"/>
      <c r="R86" s="115">
        <f t="shared" si="7"/>
        <v>0</v>
      </c>
      <c r="S86" s="384"/>
      <c r="T86" s="384"/>
      <c r="U86" s="384"/>
      <c r="V86" s="385"/>
      <c r="W86" s="46"/>
      <c r="X86" s="46"/>
    </row>
    <row r="87" spans="1:24" s="45" customFormat="1" ht="19.5" customHeight="1" outlineLevel="1" x14ac:dyDescent="0.25">
      <c r="A87" s="41"/>
      <c r="B87" s="101" t="s">
        <v>36</v>
      </c>
      <c r="C87" s="102"/>
      <c r="D87" s="99"/>
      <c r="E87" s="100"/>
      <c r="F87" s="115">
        <f>$C$87*$D$87*$E$87</f>
        <v>0</v>
      </c>
      <c r="G87" s="99"/>
      <c r="H87" s="100"/>
      <c r="I87" s="116">
        <f t="shared" si="4"/>
        <v>0</v>
      </c>
      <c r="J87" s="99"/>
      <c r="K87" s="100"/>
      <c r="L87" s="115">
        <f t="shared" si="5"/>
        <v>0</v>
      </c>
      <c r="M87" s="99"/>
      <c r="N87" s="100"/>
      <c r="O87" s="116">
        <f t="shared" si="6"/>
        <v>0</v>
      </c>
      <c r="P87" s="99"/>
      <c r="Q87" s="100"/>
      <c r="R87" s="115">
        <f t="shared" si="7"/>
        <v>0</v>
      </c>
      <c r="S87" s="384"/>
      <c r="T87" s="384"/>
      <c r="U87" s="384"/>
      <c r="V87" s="385"/>
      <c r="W87" s="46"/>
      <c r="X87" s="46"/>
    </row>
    <row r="88" spans="1:24" s="45" customFormat="1" ht="19.5" customHeight="1" outlineLevel="1" x14ac:dyDescent="0.25">
      <c r="A88" s="41"/>
      <c r="B88" s="101" t="s">
        <v>36</v>
      </c>
      <c r="C88" s="102"/>
      <c r="D88" s="99"/>
      <c r="E88" s="100"/>
      <c r="F88" s="115">
        <f>$C$88*$D$88*$E$88</f>
        <v>0</v>
      </c>
      <c r="G88" s="99"/>
      <c r="H88" s="100"/>
      <c r="I88" s="116">
        <f t="shared" si="4"/>
        <v>0</v>
      </c>
      <c r="J88" s="99"/>
      <c r="K88" s="100"/>
      <c r="L88" s="115">
        <f t="shared" si="5"/>
        <v>0</v>
      </c>
      <c r="M88" s="99"/>
      <c r="N88" s="100"/>
      <c r="O88" s="116">
        <f t="shared" si="6"/>
        <v>0</v>
      </c>
      <c r="P88" s="99"/>
      <c r="Q88" s="100"/>
      <c r="R88" s="115">
        <f t="shared" si="7"/>
        <v>0</v>
      </c>
      <c r="S88" s="384"/>
      <c r="T88" s="384"/>
      <c r="U88" s="384"/>
      <c r="V88" s="385"/>
      <c r="W88" s="46"/>
      <c r="X88" s="46"/>
    </row>
    <row r="89" spans="1:24" s="45" customFormat="1" ht="19.5" customHeight="1" outlineLevel="1" x14ac:dyDescent="0.25">
      <c r="A89" s="41"/>
      <c r="B89" s="101" t="s">
        <v>36</v>
      </c>
      <c r="C89" s="102"/>
      <c r="D89" s="99"/>
      <c r="E89" s="100"/>
      <c r="F89" s="115">
        <f>$C$89*$D$89*$E$89</f>
        <v>0</v>
      </c>
      <c r="G89" s="99"/>
      <c r="H89" s="100"/>
      <c r="I89" s="116">
        <f t="shared" si="4"/>
        <v>0</v>
      </c>
      <c r="J89" s="99"/>
      <c r="K89" s="100"/>
      <c r="L89" s="115">
        <f t="shared" si="5"/>
        <v>0</v>
      </c>
      <c r="M89" s="99"/>
      <c r="N89" s="100"/>
      <c r="O89" s="116">
        <f t="shared" si="6"/>
        <v>0</v>
      </c>
      <c r="P89" s="99"/>
      <c r="Q89" s="100"/>
      <c r="R89" s="115">
        <f t="shared" si="7"/>
        <v>0</v>
      </c>
      <c r="S89" s="384"/>
      <c r="T89" s="384"/>
      <c r="U89" s="384"/>
      <c r="V89" s="385"/>
      <c r="W89" s="46"/>
      <c r="X89" s="46"/>
    </row>
    <row r="90" spans="1:24" s="45" customFormat="1" ht="19.5" customHeight="1" outlineLevel="1" x14ac:dyDescent="0.25">
      <c r="A90" s="41"/>
      <c r="B90" s="101" t="s">
        <v>36</v>
      </c>
      <c r="C90" s="102"/>
      <c r="D90" s="99"/>
      <c r="E90" s="100"/>
      <c r="F90" s="115">
        <f>$C$90*$D$90*$E$90</f>
        <v>0</v>
      </c>
      <c r="G90" s="99"/>
      <c r="H90" s="100"/>
      <c r="I90" s="116">
        <f t="shared" si="4"/>
        <v>0</v>
      </c>
      <c r="J90" s="99"/>
      <c r="K90" s="100"/>
      <c r="L90" s="115">
        <f t="shared" si="5"/>
        <v>0</v>
      </c>
      <c r="M90" s="99"/>
      <c r="N90" s="100"/>
      <c r="O90" s="116">
        <f t="shared" si="6"/>
        <v>0</v>
      </c>
      <c r="P90" s="99"/>
      <c r="Q90" s="100"/>
      <c r="R90" s="115">
        <f t="shared" si="7"/>
        <v>0</v>
      </c>
      <c r="S90" s="384"/>
      <c r="T90" s="384"/>
      <c r="U90" s="384"/>
      <c r="V90" s="385"/>
      <c r="W90" s="46"/>
      <c r="X90" s="46"/>
    </row>
    <row r="91" spans="1:24" s="45" customFormat="1" ht="19.5" customHeight="1" outlineLevel="1" x14ac:dyDescent="0.25">
      <c r="A91" s="41"/>
      <c r="B91" s="101" t="s">
        <v>37</v>
      </c>
      <c r="C91" s="102"/>
      <c r="D91" s="99"/>
      <c r="E91" s="100"/>
      <c r="F91" s="115">
        <f>$C$91*$D$91*$E$91</f>
        <v>0</v>
      </c>
      <c r="G91" s="99"/>
      <c r="H91" s="100"/>
      <c r="I91" s="116">
        <f t="shared" si="4"/>
        <v>0</v>
      </c>
      <c r="J91" s="99"/>
      <c r="K91" s="100"/>
      <c r="L91" s="115">
        <f t="shared" si="5"/>
        <v>0</v>
      </c>
      <c r="M91" s="99"/>
      <c r="N91" s="100"/>
      <c r="O91" s="116">
        <f t="shared" si="6"/>
        <v>0</v>
      </c>
      <c r="P91" s="99"/>
      <c r="Q91" s="100"/>
      <c r="R91" s="115">
        <f t="shared" si="7"/>
        <v>0</v>
      </c>
      <c r="S91" s="384"/>
      <c r="T91" s="384"/>
      <c r="U91" s="384"/>
      <c r="V91" s="385"/>
      <c r="W91" s="46"/>
      <c r="X91" s="46"/>
    </row>
    <row r="92" spans="1:24" s="45" customFormat="1" ht="19.5" customHeight="1" outlineLevel="1" x14ac:dyDescent="0.25">
      <c r="A92" s="41"/>
      <c r="B92" s="101" t="s">
        <v>38</v>
      </c>
      <c r="C92" s="102"/>
      <c r="D92" s="99"/>
      <c r="E92" s="100"/>
      <c r="F92" s="115">
        <f>$C$92*$D$92*$E$92</f>
        <v>0</v>
      </c>
      <c r="G92" s="99"/>
      <c r="H92" s="100"/>
      <c r="I92" s="116">
        <f t="shared" si="4"/>
        <v>0</v>
      </c>
      <c r="J92" s="99"/>
      <c r="K92" s="100"/>
      <c r="L92" s="115">
        <f t="shared" si="5"/>
        <v>0</v>
      </c>
      <c r="M92" s="99"/>
      <c r="N92" s="100"/>
      <c r="O92" s="116">
        <f t="shared" si="6"/>
        <v>0</v>
      </c>
      <c r="P92" s="99"/>
      <c r="Q92" s="100"/>
      <c r="R92" s="115">
        <f t="shared" si="7"/>
        <v>0</v>
      </c>
      <c r="S92" s="384"/>
      <c r="T92" s="384"/>
      <c r="U92" s="384"/>
      <c r="V92" s="385"/>
      <c r="W92" s="46"/>
      <c r="X92" s="46"/>
    </row>
    <row r="93" spans="1:24" s="45" customFormat="1" ht="19.5" customHeight="1" outlineLevel="1" x14ac:dyDescent="0.25">
      <c r="A93" s="41"/>
      <c r="B93" s="64" t="s">
        <v>39</v>
      </c>
      <c r="C93" s="102">
        <v>30</v>
      </c>
      <c r="D93" s="99"/>
      <c r="E93" s="100"/>
      <c r="F93" s="115">
        <f>$C$93*$D$93*$E$93</f>
        <v>0</v>
      </c>
      <c r="G93" s="99"/>
      <c r="H93" s="100"/>
      <c r="I93" s="116">
        <f>C93*G93*H93</f>
        <v>0</v>
      </c>
      <c r="J93" s="99"/>
      <c r="K93" s="100"/>
      <c r="L93" s="115">
        <f>C93*J93*K93</f>
        <v>0</v>
      </c>
      <c r="M93" s="99"/>
      <c r="N93" s="100"/>
      <c r="O93" s="116">
        <f>C93*M93*N93</f>
        <v>0</v>
      </c>
      <c r="P93" s="99"/>
      <c r="Q93" s="100"/>
      <c r="R93" s="115">
        <f>C93*P93*Q93</f>
        <v>0</v>
      </c>
      <c r="S93" s="384"/>
      <c r="T93" s="384"/>
      <c r="U93" s="384"/>
      <c r="V93" s="385"/>
      <c r="W93" s="46"/>
      <c r="X93" s="46"/>
    </row>
    <row r="94" spans="1:24" s="45" customFormat="1" ht="19.5" customHeight="1" outlineLevel="1" x14ac:dyDescent="0.25">
      <c r="A94" s="41"/>
      <c r="B94" s="64" t="s">
        <v>40</v>
      </c>
      <c r="C94" s="102">
        <v>60</v>
      </c>
      <c r="D94" s="99"/>
      <c r="E94" s="100"/>
      <c r="F94" s="115">
        <f>$C$94*$D$94*$E$94</f>
        <v>0</v>
      </c>
      <c r="G94" s="99"/>
      <c r="H94" s="100"/>
      <c r="I94" s="116">
        <f>C94*G94*H94</f>
        <v>0</v>
      </c>
      <c r="J94" s="99"/>
      <c r="K94" s="100"/>
      <c r="L94" s="115">
        <f>C94*J94*K94</f>
        <v>0</v>
      </c>
      <c r="M94" s="99"/>
      <c r="N94" s="100"/>
      <c r="O94" s="116">
        <f>C94*M94*N94</f>
        <v>0</v>
      </c>
      <c r="P94" s="99"/>
      <c r="Q94" s="100"/>
      <c r="R94" s="115">
        <f>C94*P94*Q94</f>
        <v>0</v>
      </c>
      <c r="S94" s="384"/>
      <c r="T94" s="384"/>
      <c r="U94" s="384"/>
      <c r="V94" s="385"/>
      <c r="W94" s="46"/>
      <c r="X94" s="46"/>
    </row>
    <row r="95" spans="1:24" s="45" customFormat="1" ht="19.5" customHeight="1" outlineLevel="1" x14ac:dyDescent="0.25">
      <c r="A95" s="41"/>
      <c r="B95" s="101" t="s">
        <v>41</v>
      </c>
      <c r="C95" s="102"/>
      <c r="D95" s="99"/>
      <c r="E95" s="100"/>
      <c r="F95" s="115">
        <f>$C$95*$D$95*$E$95</f>
        <v>0</v>
      </c>
      <c r="G95" s="99"/>
      <c r="H95" s="100"/>
      <c r="I95" s="116">
        <f t="shared" si="4"/>
        <v>0</v>
      </c>
      <c r="J95" s="99"/>
      <c r="K95" s="100"/>
      <c r="L95" s="115">
        <f t="shared" si="5"/>
        <v>0</v>
      </c>
      <c r="M95" s="99"/>
      <c r="N95" s="100"/>
      <c r="O95" s="116">
        <f t="shared" si="6"/>
        <v>0</v>
      </c>
      <c r="P95" s="99"/>
      <c r="Q95" s="100"/>
      <c r="R95" s="115">
        <f t="shared" si="7"/>
        <v>0</v>
      </c>
      <c r="S95" s="384"/>
      <c r="T95" s="384"/>
      <c r="U95" s="384"/>
      <c r="V95" s="385"/>
      <c r="W95" s="46"/>
      <c r="X95" s="46"/>
    </row>
    <row r="96" spans="1:24" s="45" customFormat="1" ht="19.5" customHeight="1" outlineLevel="1" x14ac:dyDescent="0.25">
      <c r="A96" s="41"/>
      <c r="B96" s="101" t="s">
        <v>42</v>
      </c>
      <c r="C96" s="102"/>
      <c r="D96" s="99"/>
      <c r="E96" s="100"/>
      <c r="F96" s="115">
        <f>$C$96*$D$96*$E$96</f>
        <v>0</v>
      </c>
      <c r="G96" s="99"/>
      <c r="H96" s="100"/>
      <c r="I96" s="116">
        <f t="shared" si="4"/>
        <v>0</v>
      </c>
      <c r="J96" s="99"/>
      <c r="K96" s="100"/>
      <c r="L96" s="115">
        <f t="shared" si="5"/>
        <v>0</v>
      </c>
      <c r="M96" s="99"/>
      <c r="N96" s="100"/>
      <c r="O96" s="116">
        <f t="shared" si="6"/>
        <v>0</v>
      </c>
      <c r="P96" s="99"/>
      <c r="Q96" s="100"/>
      <c r="R96" s="115">
        <f t="shared" si="7"/>
        <v>0</v>
      </c>
      <c r="S96" s="384"/>
      <c r="T96" s="384"/>
      <c r="U96" s="384"/>
      <c r="V96" s="385"/>
      <c r="W96" s="46"/>
      <c r="X96" s="46"/>
    </row>
    <row r="97" spans="1:24" s="45" customFormat="1" ht="19.5" customHeight="1" outlineLevel="1" x14ac:dyDescent="0.25">
      <c r="A97" s="41"/>
      <c r="B97" s="101" t="s">
        <v>43</v>
      </c>
      <c r="C97" s="102">
        <v>1440</v>
      </c>
      <c r="D97" s="99"/>
      <c r="E97" s="100"/>
      <c r="F97" s="115">
        <f>$C$97*$D$97*$E$97</f>
        <v>0</v>
      </c>
      <c r="G97" s="99"/>
      <c r="H97" s="100"/>
      <c r="I97" s="116">
        <f t="shared" si="4"/>
        <v>0</v>
      </c>
      <c r="J97" s="99"/>
      <c r="K97" s="100"/>
      <c r="L97" s="115">
        <f>C97*J97*K97</f>
        <v>0</v>
      </c>
      <c r="M97" s="99"/>
      <c r="N97" s="100"/>
      <c r="O97" s="116">
        <f t="shared" si="6"/>
        <v>0</v>
      </c>
      <c r="P97" s="99"/>
      <c r="Q97" s="100"/>
      <c r="R97" s="115">
        <f t="shared" si="7"/>
        <v>0</v>
      </c>
      <c r="S97" s="384"/>
      <c r="T97" s="384"/>
      <c r="U97" s="384"/>
      <c r="V97" s="385"/>
      <c r="W97" s="46"/>
      <c r="X97" s="46"/>
    </row>
    <row r="98" spans="1:24" s="52" customFormat="1" ht="25.5" customHeight="1" outlineLevel="1" x14ac:dyDescent="0.25">
      <c r="A98" s="51"/>
      <c r="B98" s="66" t="s">
        <v>44</v>
      </c>
      <c r="C98" s="15" t="s">
        <v>45</v>
      </c>
      <c r="D98" s="312" t="s">
        <v>46</v>
      </c>
      <c r="E98" s="305"/>
      <c r="F98" s="313"/>
      <c r="G98" s="305" t="s">
        <v>47</v>
      </c>
      <c r="H98" s="305"/>
      <c r="I98" s="305"/>
      <c r="J98" s="312" t="s">
        <v>48</v>
      </c>
      <c r="K98" s="305"/>
      <c r="L98" s="313"/>
      <c r="M98" s="305" t="s">
        <v>49</v>
      </c>
      <c r="N98" s="305"/>
      <c r="O98" s="305"/>
      <c r="P98" s="312" t="s">
        <v>50</v>
      </c>
      <c r="Q98" s="305"/>
      <c r="R98" s="313"/>
      <c r="S98" s="16" t="s">
        <v>51</v>
      </c>
      <c r="T98" s="386" t="s">
        <v>52</v>
      </c>
      <c r="U98" s="387"/>
      <c r="V98" s="388"/>
      <c r="W98" s="46"/>
      <c r="X98" s="46"/>
    </row>
    <row r="99" spans="1:24" s="45" customFormat="1" ht="21" customHeight="1" outlineLevel="1" x14ac:dyDescent="0.25">
      <c r="A99" s="41"/>
      <c r="B99" s="18" t="s">
        <v>53</v>
      </c>
      <c r="C99" s="128">
        <f>D99+G99+J99+M99+P99</f>
        <v>0</v>
      </c>
      <c r="D99" s="315">
        <f>SUM(F54:F97)</f>
        <v>0</v>
      </c>
      <c r="E99" s="314"/>
      <c r="F99" s="316"/>
      <c r="G99" s="314">
        <f>SUM(I54:I97)</f>
        <v>0</v>
      </c>
      <c r="H99" s="314"/>
      <c r="I99" s="314"/>
      <c r="J99" s="315">
        <f>SUM(L54:L97)</f>
        <v>0</v>
      </c>
      <c r="K99" s="314"/>
      <c r="L99" s="316"/>
      <c r="M99" s="314">
        <f>SUM(O54:O97)</f>
        <v>0</v>
      </c>
      <c r="N99" s="314"/>
      <c r="O99" s="314"/>
      <c r="P99" s="315">
        <f>SUM(R54:R97)</f>
        <v>0</v>
      </c>
      <c r="Q99" s="314"/>
      <c r="R99" s="316"/>
      <c r="S99" s="128">
        <f>D99+G99+J99+M99+P99</f>
        <v>0</v>
      </c>
      <c r="T99" s="389"/>
      <c r="U99" s="390"/>
      <c r="V99" s="391"/>
      <c r="W99" s="46"/>
      <c r="X99" s="46"/>
    </row>
    <row r="100" spans="1:24" s="45" customFormat="1" ht="21" customHeight="1" outlineLevel="1" x14ac:dyDescent="0.25">
      <c r="A100" s="41"/>
      <c r="B100" s="18" t="s">
        <v>54</v>
      </c>
      <c r="C100" s="128">
        <f>D100+G100+J100+M100+P100</f>
        <v>0</v>
      </c>
      <c r="D100" s="315">
        <f>SUM(F54:F97)*$D$42</f>
        <v>0</v>
      </c>
      <c r="E100" s="314"/>
      <c r="F100" s="316"/>
      <c r="G100" s="314">
        <f>SUM(I54:I97)*$G$42</f>
        <v>0</v>
      </c>
      <c r="H100" s="314"/>
      <c r="I100" s="314"/>
      <c r="J100" s="315">
        <f>SUM(L54:L97)*$J$42</f>
        <v>0</v>
      </c>
      <c r="K100" s="314"/>
      <c r="L100" s="316"/>
      <c r="M100" s="314">
        <f>SUM(O54:O97)*$M$42</f>
        <v>0</v>
      </c>
      <c r="N100" s="314"/>
      <c r="O100" s="314"/>
      <c r="P100" s="315">
        <f>SUM(R54:R97)*$P$42</f>
        <v>0</v>
      </c>
      <c r="Q100" s="314"/>
      <c r="R100" s="316"/>
      <c r="S100" s="128">
        <f>D100+G100+J100+M100+P100</f>
        <v>0</v>
      </c>
      <c r="T100" s="389"/>
      <c r="U100" s="390"/>
      <c r="V100" s="391"/>
      <c r="W100" s="46"/>
      <c r="X100" s="46"/>
    </row>
    <row r="101" spans="1:24" s="45" customFormat="1" ht="21" customHeight="1" outlineLevel="1" x14ac:dyDescent="0.25">
      <c r="A101" s="41"/>
      <c r="B101" s="18" t="s">
        <v>55</v>
      </c>
      <c r="C101" s="128">
        <f>S101</f>
        <v>0</v>
      </c>
      <c r="D101" s="315">
        <f>D100*0.05</f>
        <v>0</v>
      </c>
      <c r="E101" s="314"/>
      <c r="F101" s="316"/>
      <c r="G101" s="314">
        <f>G100*0.05</f>
        <v>0</v>
      </c>
      <c r="H101" s="314"/>
      <c r="I101" s="314"/>
      <c r="J101" s="315">
        <f>J100*0.05</f>
        <v>0</v>
      </c>
      <c r="K101" s="314"/>
      <c r="L101" s="316"/>
      <c r="M101" s="314">
        <f>M100*0.05</f>
        <v>0</v>
      </c>
      <c r="N101" s="314"/>
      <c r="O101" s="314"/>
      <c r="P101" s="315">
        <f>P100*0.05</f>
        <v>0</v>
      </c>
      <c r="Q101" s="314"/>
      <c r="R101" s="316"/>
      <c r="S101" s="128">
        <f>D101+G101+J101+M101+P101</f>
        <v>0</v>
      </c>
      <c r="T101" s="389"/>
      <c r="U101" s="390"/>
      <c r="V101" s="391"/>
      <c r="W101" s="46"/>
      <c r="X101" s="46"/>
    </row>
    <row r="102" spans="1:24" s="45" customFormat="1" ht="21" customHeight="1" outlineLevel="1" x14ac:dyDescent="0.25">
      <c r="A102" s="41"/>
      <c r="B102" s="18" t="s">
        <v>56</v>
      </c>
      <c r="C102" s="128">
        <f>S102</f>
        <v>0</v>
      </c>
      <c r="D102" s="315">
        <f>IF(D42=0,0,((D100+D101)/D42)/D43)</f>
        <v>0</v>
      </c>
      <c r="E102" s="314"/>
      <c r="F102" s="316"/>
      <c r="G102" s="314">
        <f>IF(G42=0,0,((G100+G101)/G42)/G43)</f>
        <v>0</v>
      </c>
      <c r="H102" s="314"/>
      <c r="I102" s="314"/>
      <c r="J102" s="315">
        <f>IF(J42=0,0,((J100+J101)/J42)/J43)</f>
        <v>0</v>
      </c>
      <c r="K102" s="314"/>
      <c r="L102" s="316"/>
      <c r="M102" s="314">
        <f>IF(M42=0,0,((M100+M101)/M42)/M43)</f>
        <v>0</v>
      </c>
      <c r="N102" s="314"/>
      <c r="O102" s="314"/>
      <c r="P102" s="315">
        <f>IF(P42=0,0,((P100+P101)/P42)/P43)</f>
        <v>0</v>
      </c>
      <c r="Q102" s="314"/>
      <c r="R102" s="316"/>
      <c r="S102" s="128">
        <f>D102+G102+J102+M102+P102</f>
        <v>0</v>
      </c>
      <c r="T102" s="389"/>
      <c r="U102" s="390"/>
      <c r="V102" s="391"/>
      <c r="W102" s="46"/>
      <c r="X102" s="46"/>
    </row>
    <row r="103" spans="1:24" s="45" customFormat="1" ht="21" customHeight="1" outlineLevel="1" x14ac:dyDescent="0.25">
      <c r="A103" s="41"/>
      <c r="B103" s="18" t="s">
        <v>57</v>
      </c>
      <c r="C103" s="128">
        <f>S103</f>
        <v>0</v>
      </c>
      <c r="D103" s="315">
        <f>IF($D$102=0,0,(D102/60))</f>
        <v>0</v>
      </c>
      <c r="E103" s="314"/>
      <c r="F103" s="316"/>
      <c r="G103" s="314">
        <f>IF($G$102=0,0,(G102/60))</f>
        <v>0</v>
      </c>
      <c r="H103" s="314"/>
      <c r="I103" s="314"/>
      <c r="J103" s="315">
        <f>IF($J$102=0,0,(J102/60))</f>
        <v>0</v>
      </c>
      <c r="K103" s="314"/>
      <c r="L103" s="316"/>
      <c r="M103" s="314">
        <f>IF($M$102=0,0,(M102/60))</f>
        <v>0</v>
      </c>
      <c r="N103" s="314"/>
      <c r="O103" s="314"/>
      <c r="P103" s="315">
        <f>IF($P$102=0,0,(P102/60))</f>
        <v>0</v>
      </c>
      <c r="Q103" s="314"/>
      <c r="R103" s="316"/>
      <c r="S103" s="128">
        <f>D103+G103+J103+M103+P103</f>
        <v>0</v>
      </c>
      <c r="T103" s="389"/>
      <c r="U103" s="390"/>
      <c r="V103" s="391"/>
      <c r="W103" s="46"/>
      <c r="X103" s="46"/>
    </row>
    <row r="104" spans="1:24" s="45" customFormat="1" ht="21" customHeight="1" outlineLevel="1" x14ac:dyDescent="0.25">
      <c r="A104" s="41"/>
      <c r="B104" s="19" t="s">
        <v>439</v>
      </c>
      <c r="C104" s="128">
        <f>SUM(D104:R104)</f>
        <v>0</v>
      </c>
      <c r="D104" s="392"/>
      <c r="E104" s="393"/>
      <c r="F104" s="394"/>
      <c r="G104" s="393"/>
      <c r="H104" s="393"/>
      <c r="I104" s="393"/>
      <c r="J104" s="392"/>
      <c r="K104" s="393"/>
      <c r="L104" s="394"/>
      <c r="M104" s="393"/>
      <c r="N104" s="393"/>
      <c r="O104" s="393"/>
      <c r="P104" s="392"/>
      <c r="Q104" s="393"/>
      <c r="R104" s="394"/>
      <c r="S104" s="128">
        <f>SUM(D104:R104)</f>
        <v>0</v>
      </c>
      <c r="T104" s="389"/>
      <c r="U104" s="390"/>
      <c r="V104" s="391"/>
      <c r="W104" s="46"/>
      <c r="X104" s="46"/>
    </row>
    <row r="105" spans="1:24" s="45" customFormat="1" ht="21" customHeight="1" outlineLevel="1" x14ac:dyDescent="0.25">
      <c r="A105" s="41"/>
      <c r="B105" s="19" t="s">
        <v>58</v>
      </c>
      <c r="C105" s="129">
        <f>SUM(D105:R105)</f>
        <v>0</v>
      </c>
      <c r="D105" s="317">
        <f>(D104*D$42)*($D$32-$D$31)</f>
        <v>0</v>
      </c>
      <c r="E105" s="274"/>
      <c r="F105" s="318"/>
      <c r="G105" s="317">
        <f>(G104*G$42)*($D$32-$D$31)</f>
        <v>0</v>
      </c>
      <c r="H105" s="274"/>
      <c r="I105" s="318"/>
      <c r="J105" s="317">
        <f>(J104*J$42)*($D$32-$D$31)</f>
        <v>0</v>
      </c>
      <c r="K105" s="274"/>
      <c r="L105" s="318"/>
      <c r="M105" s="317">
        <f>(M104*M$42)*($D$32-$D$31)</f>
        <v>0</v>
      </c>
      <c r="N105" s="274"/>
      <c r="O105" s="318"/>
      <c r="P105" s="317">
        <f>(P104*P$42)*($D$32-$D$31)</f>
        <v>0</v>
      </c>
      <c r="Q105" s="274"/>
      <c r="R105" s="318"/>
      <c r="S105" s="129">
        <f>SUM(D105:R105)</f>
        <v>0</v>
      </c>
      <c r="T105" s="389"/>
      <c r="U105" s="390"/>
      <c r="V105" s="391"/>
      <c r="W105" s="46"/>
      <c r="X105" s="46"/>
    </row>
    <row r="106" spans="1:24" s="45" customFormat="1" ht="21" customHeight="1" outlineLevel="1" x14ac:dyDescent="0.25">
      <c r="A106" s="41"/>
      <c r="B106" s="19" t="s">
        <v>59</v>
      </c>
      <c r="C106" s="129">
        <f>SUM(D106:R106)</f>
        <v>0</v>
      </c>
      <c r="D106" s="317">
        <f>IF(D103=0,0, (((D103*$D$31))+(D105/D$42/D$43)))</f>
        <v>0</v>
      </c>
      <c r="E106" s="274"/>
      <c r="F106" s="318"/>
      <c r="G106" s="317">
        <f>IF(G103=0,0, (((G103*$D$31))+(G105/G$42/G$43)))</f>
        <v>0</v>
      </c>
      <c r="H106" s="274"/>
      <c r="I106" s="318"/>
      <c r="J106" s="317">
        <f>IF(J103=0,0, (((J103*$D$31))+(J105/J$42/J$43)))</f>
        <v>0</v>
      </c>
      <c r="K106" s="274"/>
      <c r="L106" s="318"/>
      <c r="M106" s="317">
        <f>IF(M103=0,0, (((M103*$D$31))+(M105/M$42/M$43)))</f>
        <v>0</v>
      </c>
      <c r="N106" s="274"/>
      <c r="O106" s="318"/>
      <c r="P106" s="317">
        <f>IF(P103=0,0, (((P103*$D$31))+(P105/P$42/P$43)))</f>
        <v>0</v>
      </c>
      <c r="Q106" s="274"/>
      <c r="R106" s="318"/>
      <c r="S106" s="129">
        <f>SUM(D106:R106)</f>
        <v>0</v>
      </c>
      <c r="T106" s="389"/>
      <c r="U106" s="390"/>
      <c r="V106" s="391"/>
      <c r="W106" s="46"/>
      <c r="X106" s="46"/>
    </row>
    <row r="107" spans="1:24" s="45" customFormat="1" ht="26.25" customHeight="1" outlineLevel="1" x14ac:dyDescent="0.25">
      <c r="A107" s="41"/>
      <c r="B107" s="68" t="s">
        <v>60</v>
      </c>
      <c r="C107" s="129">
        <f>SUM(D107:R107)</f>
        <v>0</v>
      </c>
      <c r="D107" s="317">
        <f>(((D100+D101)/60)*$D$31)+D105</f>
        <v>0</v>
      </c>
      <c r="E107" s="274"/>
      <c r="F107" s="318"/>
      <c r="G107" s="317">
        <f>(((G100+G101)/60)*$D$31)+G105</f>
        <v>0</v>
      </c>
      <c r="H107" s="274"/>
      <c r="I107" s="318"/>
      <c r="J107" s="317">
        <f>(((J100+J101)/60)*$D$31)+J105</f>
        <v>0</v>
      </c>
      <c r="K107" s="274"/>
      <c r="L107" s="318"/>
      <c r="M107" s="317">
        <f>(((M100+M101)/60)*$D$31)+M105</f>
        <v>0</v>
      </c>
      <c r="N107" s="274"/>
      <c r="O107" s="318"/>
      <c r="P107" s="317">
        <f>(((P100+P101)/60)*$D$31)+P105</f>
        <v>0</v>
      </c>
      <c r="Q107" s="274"/>
      <c r="R107" s="318"/>
      <c r="S107" s="129">
        <f>SUM(D107:R107)</f>
        <v>0</v>
      </c>
      <c r="T107" s="389"/>
      <c r="U107" s="390"/>
      <c r="V107" s="391"/>
      <c r="W107" s="20" t="s">
        <v>61</v>
      </c>
      <c r="X107" s="46"/>
    </row>
    <row r="108" spans="1:24" s="45" customFormat="1" ht="37.5" customHeight="1" x14ac:dyDescent="0.25">
      <c r="A108" s="41"/>
      <c r="B108" s="395"/>
      <c r="C108" s="396"/>
      <c r="D108" s="403" t="s">
        <v>62</v>
      </c>
      <c r="E108" s="404"/>
      <c r="F108" s="405"/>
      <c r="G108" s="404" t="s">
        <v>63</v>
      </c>
      <c r="H108" s="404"/>
      <c r="I108" s="404"/>
      <c r="J108" s="403" t="s">
        <v>64</v>
      </c>
      <c r="K108" s="404"/>
      <c r="L108" s="405"/>
      <c r="M108" s="404" t="s">
        <v>65</v>
      </c>
      <c r="N108" s="404"/>
      <c r="O108" s="404"/>
      <c r="P108" s="403" t="s">
        <v>66</v>
      </c>
      <c r="Q108" s="404"/>
      <c r="R108" s="405"/>
      <c r="S108" s="75" t="s">
        <v>67</v>
      </c>
      <c r="T108" s="69" t="s">
        <v>68</v>
      </c>
      <c r="U108" s="10" t="s">
        <v>69</v>
      </c>
      <c r="V108" s="10" t="s">
        <v>70</v>
      </c>
      <c r="W108" s="121">
        <f>$D$12</f>
        <v>0</v>
      </c>
      <c r="X108" s="46"/>
    </row>
    <row r="109" spans="1:24" s="45" customFormat="1" ht="31.5" customHeight="1" x14ac:dyDescent="0.25">
      <c r="A109" s="41"/>
      <c r="B109" s="397"/>
      <c r="C109" s="398"/>
      <c r="D109" s="406" t="str">
        <f>IF($D$103&gt;=10,"6",IF($D$103&gt;=5.6,"5",IF($D$103&gt;=3.6,"4",IF($D$103&gt;=1.6,"3",IF($D$103&gt;=1,"2",IF($D$103&gt;=0.01,"1","0"))))))</f>
        <v>0</v>
      </c>
      <c r="E109" s="407"/>
      <c r="F109" s="408"/>
      <c r="G109" s="407" t="str">
        <f>IF($G$103&gt;=10,"6",IF($G$103&gt;=5.6,"5",IF($G$103&gt;=3.6,"4",IF($G$103&gt;=1.6,"3",IF($G$103&gt;=1,"2",IF($G$103&gt;=0.01,"1","0"))))))</f>
        <v>0</v>
      </c>
      <c r="H109" s="407"/>
      <c r="I109" s="407"/>
      <c r="J109" s="406" t="str">
        <f>IF($J$103&gt;=10,"6",IF($J$103&gt;=5.6,"5",IF($J$103&gt;=3.6,"4",IF($J$103&gt;=1.6,"3",IF($J$103&gt;=1,"2",IF($J$103&gt;=0.01,"1","0"))))))</f>
        <v>0</v>
      </c>
      <c r="K109" s="407"/>
      <c r="L109" s="408"/>
      <c r="M109" s="407" t="str">
        <f>IF($M$103&gt;=10,"6",IF($M$103&gt;=5.6,"5",IF($M$103&gt;=3.6,"4",IF($M$103&gt;=1.6,"3",IF($M$103&gt;=1,"2",IF($M$103&gt;=0.01,"1","0"))))))</f>
        <v>0</v>
      </c>
      <c r="N109" s="407"/>
      <c r="O109" s="407"/>
      <c r="P109" s="406" t="str">
        <f>IF($P$103&gt;=10,"6",IF($P$103&gt;=5.6,"5",IF($P$103&gt;=3.6,"4",IF($P$103&gt;=1.6,"3",IF($P$103&gt;=1,"2",IF($P$103&gt;=0.01,"1","0"))))))</f>
        <v>0</v>
      </c>
      <c r="Q109" s="407"/>
      <c r="R109" s="408"/>
      <c r="S109" s="124">
        <f>IF(OR(AND(D99&gt;0,D100&lt;=0),AND(G99&gt;0,G100&lt;=0),AND(J99&gt;0,J100&lt;=0),AND(M99&gt;0,M100&lt;=0),AND(P99&gt;0,P100&lt;=0)),"Check number of subjects/visits",V109/1560)</f>
        <v>0</v>
      </c>
      <c r="T109" s="89" t="str">
        <f>IF(S109="Check number of subjects/visits","0.00",IF(AND(W110=0,S109&gt;=0),"Please complete page duration (D12)",IF(S109=0,"0.00",S109/W110)))</f>
        <v>Please complete page duration (D12)</v>
      </c>
      <c r="U109" s="113">
        <f>(S100+S101+$D$26+$D$27+$D$28+$L$17)</f>
        <v>0</v>
      </c>
      <c r="V109" s="113">
        <f>U109/60</f>
        <v>0</v>
      </c>
      <c r="W109" s="121">
        <f>$F$12</f>
        <v>0</v>
      </c>
      <c r="X109" s="46"/>
    </row>
    <row r="110" spans="1:24" s="45" customFormat="1" ht="19.5" customHeight="1" x14ac:dyDescent="0.25">
      <c r="A110" s="41"/>
      <c r="B110" s="17"/>
      <c r="C110" s="56"/>
      <c r="D110" s="1"/>
      <c r="E110" s="1"/>
      <c r="F110" s="1"/>
      <c r="G110" s="1"/>
      <c r="H110" s="1"/>
      <c r="I110" s="1"/>
      <c r="J110" s="1"/>
      <c r="K110" s="1"/>
      <c r="L110" s="1"/>
      <c r="M110" s="1"/>
      <c r="N110" s="1"/>
      <c r="O110" s="1"/>
      <c r="P110" s="1"/>
      <c r="Q110" s="1"/>
      <c r="R110" s="1"/>
      <c r="S110" s="41"/>
      <c r="T110" s="41"/>
      <c r="U110" s="41"/>
      <c r="V110" s="41"/>
      <c r="W110" s="125">
        <f>W108+(W109/12)</f>
        <v>0</v>
      </c>
      <c r="X110" s="46"/>
    </row>
    <row r="111" spans="1:24" s="45" customFormat="1" ht="19.5" customHeight="1" x14ac:dyDescent="0.25">
      <c r="A111" s="41"/>
      <c r="B111" s="33" t="s">
        <v>71</v>
      </c>
      <c r="C111" s="399"/>
      <c r="D111" s="272" t="s">
        <v>1</v>
      </c>
      <c r="E111" s="272"/>
      <c r="F111" s="370"/>
      <c r="G111" s="367" t="s">
        <v>2</v>
      </c>
      <c r="H111" s="272"/>
      <c r="I111" s="368"/>
      <c r="J111" s="369" t="s">
        <v>3</v>
      </c>
      <c r="K111" s="272"/>
      <c r="L111" s="370"/>
      <c r="M111" s="367" t="s">
        <v>4</v>
      </c>
      <c r="N111" s="272"/>
      <c r="O111" s="368"/>
      <c r="P111" s="367" t="s">
        <v>5</v>
      </c>
      <c r="Q111" s="272"/>
      <c r="R111" s="368"/>
      <c r="S111" s="380" t="s">
        <v>6</v>
      </c>
      <c r="T111" s="380"/>
      <c r="U111" s="380"/>
      <c r="V111" s="381"/>
      <c r="W111" s="46"/>
      <c r="X111" s="46"/>
    </row>
    <row r="112" spans="1:24" s="45" customFormat="1" ht="19.5" customHeight="1" x14ac:dyDescent="0.25">
      <c r="A112" s="41"/>
      <c r="B112" s="104" t="s">
        <v>72</v>
      </c>
      <c r="C112" s="400"/>
      <c r="D112" s="272"/>
      <c r="E112" s="272"/>
      <c r="F112" s="370"/>
      <c r="G112" s="367"/>
      <c r="H112" s="272"/>
      <c r="I112" s="368"/>
      <c r="J112" s="369"/>
      <c r="K112" s="272"/>
      <c r="L112" s="370"/>
      <c r="M112" s="367"/>
      <c r="N112" s="272"/>
      <c r="O112" s="368"/>
      <c r="P112" s="367"/>
      <c r="Q112" s="272"/>
      <c r="R112" s="368"/>
      <c r="S112" s="401"/>
      <c r="T112" s="401"/>
      <c r="U112" s="401"/>
      <c r="V112" s="402"/>
      <c r="W112" s="46"/>
      <c r="X112" s="46"/>
    </row>
    <row r="113" spans="1:24" s="45" customFormat="1" ht="35.25" customHeight="1" outlineLevel="1" x14ac:dyDescent="0.25">
      <c r="A113" s="41"/>
      <c r="B113" s="34" t="s">
        <v>7</v>
      </c>
      <c r="C113" s="33" t="s">
        <v>8</v>
      </c>
      <c r="D113" s="76" t="s">
        <v>9</v>
      </c>
      <c r="E113" s="61" t="s">
        <v>12</v>
      </c>
      <c r="F113" s="77" t="s">
        <v>11</v>
      </c>
      <c r="G113" s="78" t="s">
        <v>9</v>
      </c>
      <c r="H113" s="61" t="s">
        <v>12</v>
      </c>
      <c r="I113" s="33" t="s">
        <v>11</v>
      </c>
      <c r="J113" s="76" t="s">
        <v>9</v>
      </c>
      <c r="K113" s="61" t="s">
        <v>12</v>
      </c>
      <c r="L113" s="77" t="s">
        <v>11</v>
      </c>
      <c r="M113" s="78" t="s">
        <v>9</v>
      </c>
      <c r="N113" s="61" t="s">
        <v>12</v>
      </c>
      <c r="O113" s="33" t="s">
        <v>11</v>
      </c>
      <c r="P113" s="76" t="s">
        <v>9</v>
      </c>
      <c r="Q113" s="61" t="s">
        <v>12</v>
      </c>
      <c r="R113" s="77" t="s">
        <v>11</v>
      </c>
      <c r="S113" s="382"/>
      <c r="T113" s="382"/>
      <c r="U113" s="382"/>
      <c r="V113" s="383"/>
      <c r="W113" s="46"/>
      <c r="X113" s="46"/>
    </row>
    <row r="114" spans="1:24" s="45" customFormat="1" ht="19.5" customHeight="1" outlineLevel="1" x14ac:dyDescent="0.25">
      <c r="A114" s="41"/>
      <c r="B114" s="101" t="s">
        <v>36</v>
      </c>
      <c r="C114" s="103"/>
      <c r="D114" s="99"/>
      <c r="E114" s="100"/>
      <c r="F114" s="115">
        <f t="shared" ref="F114:F131" si="8">C114*D114*E114</f>
        <v>0</v>
      </c>
      <c r="G114" s="99"/>
      <c r="H114" s="100"/>
      <c r="I114" s="116">
        <f t="shared" ref="I114:I131" si="9">C114*G114*H114</f>
        <v>0</v>
      </c>
      <c r="J114" s="99"/>
      <c r="K114" s="100"/>
      <c r="L114" s="115">
        <f t="shared" ref="L114:L131" si="10">C114*J114*K114</f>
        <v>0</v>
      </c>
      <c r="M114" s="99"/>
      <c r="N114" s="100"/>
      <c r="O114" s="116">
        <f t="shared" ref="O114:O131" si="11">C114*M114*N114</f>
        <v>0</v>
      </c>
      <c r="P114" s="99"/>
      <c r="Q114" s="100"/>
      <c r="R114" s="115">
        <f t="shared" ref="R114:R131" si="12">C114*P114*Q114</f>
        <v>0</v>
      </c>
      <c r="S114" s="384"/>
      <c r="T114" s="384"/>
      <c r="U114" s="384"/>
      <c r="V114" s="385"/>
      <c r="W114" s="46"/>
      <c r="X114" s="46"/>
    </row>
    <row r="115" spans="1:24" s="45" customFormat="1" ht="19.5" customHeight="1" outlineLevel="1" x14ac:dyDescent="0.25">
      <c r="A115" s="41"/>
      <c r="B115" s="101" t="s">
        <v>36</v>
      </c>
      <c r="C115" s="103"/>
      <c r="D115" s="99"/>
      <c r="E115" s="100"/>
      <c r="F115" s="115">
        <f t="shared" si="8"/>
        <v>0</v>
      </c>
      <c r="G115" s="99"/>
      <c r="H115" s="100"/>
      <c r="I115" s="116">
        <f t="shared" si="9"/>
        <v>0</v>
      </c>
      <c r="J115" s="99"/>
      <c r="K115" s="100"/>
      <c r="L115" s="115">
        <f t="shared" si="10"/>
        <v>0</v>
      </c>
      <c r="M115" s="99"/>
      <c r="N115" s="100"/>
      <c r="O115" s="116">
        <f t="shared" si="11"/>
        <v>0</v>
      </c>
      <c r="P115" s="99"/>
      <c r="Q115" s="100"/>
      <c r="R115" s="115">
        <f t="shared" si="12"/>
        <v>0</v>
      </c>
      <c r="S115" s="384"/>
      <c r="T115" s="384"/>
      <c r="U115" s="384"/>
      <c r="V115" s="385"/>
      <c r="W115" s="46"/>
      <c r="X115" s="46"/>
    </row>
    <row r="116" spans="1:24" s="45" customFormat="1" ht="19.5" customHeight="1" outlineLevel="1" x14ac:dyDescent="0.25">
      <c r="A116" s="41"/>
      <c r="B116" s="101" t="s">
        <v>36</v>
      </c>
      <c r="C116" s="103"/>
      <c r="D116" s="99"/>
      <c r="E116" s="100"/>
      <c r="F116" s="115">
        <f t="shared" si="8"/>
        <v>0</v>
      </c>
      <c r="G116" s="99"/>
      <c r="H116" s="100"/>
      <c r="I116" s="116">
        <f t="shared" si="9"/>
        <v>0</v>
      </c>
      <c r="J116" s="99"/>
      <c r="K116" s="100"/>
      <c r="L116" s="115">
        <f t="shared" si="10"/>
        <v>0</v>
      </c>
      <c r="M116" s="99"/>
      <c r="N116" s="100"/>
      <c r="O116" s="116">
        <f t="shared" si="11"/>
        <v>0</v>
      </c>
      <c r="P116" s="99"/>
      <c r="Q116" s="100"/>
      <c r="R116" s="115">
        <f t="shared" si="12"/>
        <v>0</v>
      </c>
      <c r="S116" s="384"/>
      <c r="T116" s="384"/>
      <c r="U116" s="384"/>
      <c r="V116" s="385"/>
      <c r="W116" s="46"/>
      <c r="X116" s="46"/>
    </row>
    <row r="117" spans="1:24" s="45" customFormat="1" ht="19.5" customHeight="1" outlineLevel="1" x14ac:dyDescent="0.25">
      <c r="A117" s="41"/>
      <c r="B117" s="101" t="s">
        <v>36</v>
      </c>
      <c r="C117" s="103"/>
      <c r="D117" s="99"/>
      <c r="E117" s="100"/>
      <c r="F117" s="115">
        <f t="shared" si="8"/>
        <v>0</v>
      </c>
      <c r="G117" s="99"/>
      <c r="H117" s="100"/>
      <c r="I117" s="116">
        <f t="shared" si="9"/>
        <v>0</v>
      </c>
      <c r="J117" s="99"/>
      <c r="K117" s="100"/>
      <c r="L117" s="115">
        <f t="shared" si="10"/>
        <v>0</v>
      </c>
      <c r="M117" s="99"/>
      <c r="N117" s="100"/>
      <c r="O117" s="116">
        <f t="shared" si="11"/>
        <v>0</v>
      </c>
      <c r="P117" s="99"/>
      <c r="Q117" s="100"/>
      <c r="R117" s="115">
        <f t="shared" si="12"/>
        <v>0</v>
      </c>
      <c r="S117" s="384"/>
      <c r="T117" s="384"/>
      <c r="U117" s="384"/>
      <c r="V117" s="385"/>
      <c r="W117" s="46"/>
      <c r="X117" s="46"/>
    </row>
    <row r="118" spans="1:24" s="45" customFormat="1" ht="19.5" customHeight="1" outlineLevel="1" x14ac:dyDescent="0.25">
      <c r="A118" s="41"/>
      <c r="B118" s="101" t="s">
        <v>36</v>
      </c>
      <c r="C118" s="103"/>
      <c r="D118" s="99"/>
      <c r="E118" s="100"/>
      <c r="F118" s="115">
        <f t="shared" si="8"/>
        <v>0</v>
      </c>
      <c r="G118" s="99"/>
      <c r="H118" s="100"/>
      <c r="I118" s="116">
        <f t="shared" si="9"/>
        <v>0</v>
      </c>
      <c r="J118" s="99"/>
      <c r="K118" s="100"/>
      <c r="L118" s="115">
        <f t="shared" si="10"/>
        <v>0</v>
      </c>
      <c r="M118" s="99"/>
      <c r="N118" s="100"/>
      <c r="O118" s="116">
        <f t="shared" si="11"/>
        <v>0</v>
      </c>
      <c r="P118" s="99"/>
      <c r="Q118" s="100"/>
      <c r="R118" s="115">
        <f t="shared" si="12"/>
        <v>0</v>
      </c>
      <c r="S118" s="384"/>
      <c r="T118" s="384"/>
      <c r="U118" s="384"/>
      <c r="V118" s="385"/>
      <c r="W118" s="46"/>
      <c r="X118" s="46"/>
    </row>
    <row r="119" spans="1:24" s="45" customFormat="1" ht="19.5" customHeight="1" outlineLevel="1" x14ac:dyDescent="0.25">
      <c r="A119" s="41"/>
      <c r="B119" s="101" t="s">
        <v>36</v>
      </c>
      <c r="C119" s="103"/>
      <c r="D119" s="99"/>
      <c r="E119" s="100"/>
      <c r="F119" s="115">
        <f t="shared" si="8"/>
        <v>0</v>
      </c>
      <c r="G119" s="99"/>
      <c r="H119" s="100"/>
      <c r="I119" s="116">
        <f t="shared" si="9"/>
        <v>0</v>
      </c>
      <c r="J119" s="99"/>
      <c r="K119" s="100"/>
      <c r="L119" s="115">
        <f t="shared" si="10"/>
        <v>0</v>
      </c>
      <c r="M119" s="99"/>
      <c r="N119" s="100"/>
      <c r="O119" s="116">
        <f t="shared" si="11"/>
        <v>0</v>
      </c>
      <c r="P119" s="99"/>
      <c r="Q119" s="100"/>
      <c r="R119" s="115">
        <f t="shared" si="12"/>
        <v>0</v>
      </c>
      <c r="S119" s="384"/>
      <c r="T119" s="384"/>
      <c r="U119" s="384"/>
      <c r="V119" s="385"/>
      <c r="W119" s="46"/>
      <c r="X119" s="46"/>
    </row>
    <row r="120" spans="1:24" s="45" customFormat="1" ht="19.5" customHeight="1" outlineLevel="1" x14ac:dyDescent="0.25">
      <c r="A120" s="41"/>
      <c r="B120" s="101" t="s">
        <v>36</v>
      </c>
      <c r="C120" s="103"/>
      <c r="D120" s="99"/>
      <c r="E120" s="100"/>
      <c r="F120" s="115">
        <f t="shared" si="8"/>
        <v>0</v>
      </c>
      <c r="G120" s="99"/>
      <c r="H120" s="100"/>
      <c r="I120" s="116">
        <f t="shared" si="9"/>
        <v>0</v>
      </c>
      <c r="J120" s="99"/>
      <c r="K120" s="100"/>
      <c r="L120" s="115">
        <f t="shared" si="10"/>
        <v>0</v>
      </c>
      <c r="M120" s="99"/>
      <c r="N120" s="100"/>
      <c r="O120" s="116">
        <f t="shared" si="11"/>
        <v>0</v>
      </c>
      <c r="P120" s="99"/>
      <c r="Q120" s="100"/>
      <c r="R120" s="115">
        <f t="shared" si="12"/>
        <v>0</v>
      </c>
      <c r="S120" s="384"/>
      <c r="T120" s="384"/>
      <c r="U120" s="384"/>
      <c r="V120" s="385"/>
      <c r="W120" s="46"/>
      <c r="X120" s="46"/>
    </row>
    <row r="121" spans="1:24" s="45" customFormat="1" ht="19.5" customHeight="1" outlineLevel="1" x14ac:dyDescent="0.25">
      <c r="A121" s="41"/>
      <c r="B121" s="101" t="s">
        <v>36</v>
      </c>
      <c r="C121" s="103"/>
      <c r="D121" s="99"/>
      <c r="E121" s="100"/>
      <c r="F121" s="115">
        <f t="shared" si="8"/>
        <v>0</v>
      </c>
      <c r="G121" s="99"/>
      <c r="H121" s="100"/>
      <c r="I121" s="116">
        <f t="shared" si="9"/>
        <v>0</v>
      </c>
      <c r="J121" s="99"/>
      <c r="K121" s="100"/>
      <c r="L121" s="115">
        <f t="shared" si="10"/>
        <v>0</v>
      </c>
      <c r="M121" s="99"/>
      <c r="N121" s="100"/>
      <c r="O121" s="116">
        <f t="shared" si="11"/>
        <v>0</v>
      </c>
      <c r="P121" s="99"/>
      <c r="Q121" s="100"/>
      <c r="R121" s="115">
        <f t="shared" si="12"/>
        <v>0</v>
      </c>
      <c r="S121" s="384"/>
      <c r="T121" s="384"/>
      <c r="U121" s="384"/>
      <c r="V121" s="385"/>
      <c r="W121" s="46"/>
      <c r="X121" s="46"/>
    </row>
    <row r="122" spans="1:24" s="45" customFormat="1" ht="19.5" customHeight="1" outlineLevel="1" x14ac:dyDescent="0.25">
      <c r="A122" s="41"/>
      <c r="B122" s="101" t="s">
        <v>36</v>
      </c>
      <c r="C122" s="103"/>
      <c r="D122" s="99"/>
      <c r="E122" s="100"/>
      <c r="F122" s="115">
        <f t="shared" si="8"/>
        <v>0</v>
      </c>
      <c r="G122" s="99"/>
      <c r="H122" s="100"/>
      <c r="I122" s="116">
        <f t="shared" si="9"/>
        <v>0</v>
      </c>
      <c r="J122" s="99"/>
      <c r="K122" s="100"/>
      <c r="L122" s="115">
        <f t="shared" si="10"/>
        <v>0</v>
      </c>
      <c r="M122" s="99"/>
      <c r="N122" s="100"/>
      <c r="O122" s="116">
        <f t="shared" si="11"/>
        <v>0</v>
      </c>
      <c r="P122" s="99"/>
      <c r="Q122" s="100"/>
      <c r="R122" s="115">
        <f t="shared" si="12"/>
        <v>0</v>
      </c>
      <c r="S122" s="384"/>
      <c r="T122" s="384"/>
      <c r="U122" s="384"/>
      <c r="V122" s="385"/>
      <c r="W122" s="46"/>
      <c r="X122" s="46"/>
    </row>
    <row r="123" spans="1:24" s="45" customFormat="1" ht="19.5" customHeight="1" outlineLevel="1" x14ac:dyDescent="0.25">
      <c r="A123" s="41"/>
      <c r="B123" s="101" t="s">
        <v>36</v>
      </c>
      <c r="C123" s="103"/>
      <c r="D123" s="99"/>
      <c r="E123" s="100"/>
      <c r="F123" s="115">
        <f t="shared" si="8"/>
        <v>0</v>
      </c>
      <c r="G123" s="99"/>
      <c r="H123" s="100"/>
      <c r="I123" s="116">
        <f t="shared" si="9"/>
        <v>0</v>
      </c>
      <c r="J123" s="99"/>
      <c r="K123" s="100"/>
      <c r="L123" s="115">
        <f t="shared" si="10"/>
        <v>0</v>
      </c>
      <c r="M123" s="99"/>
      <c r="N123" s="100"/>
      <c r="O123" s="116">
        <f t="shared" si="11"/>
        <v>0</v>
      </c>
      <c r="P123" s="99"/>
      <c r="Q123" s="100"/>
      <c r="R123" s="115">
        <f t="shared" si="12"/>
        <v>0</v>
      </c>
      <c r="S123" s="384"/>
      <c r="T123" s="384"/>
      <c r="U123" s="384"/>
      <c r="V123" s="385"/>
      <c r="W123" s="46"/>
      <c r="X123" s="46"/>
    </row>
    <row r="124" spans="1:24" s="45" customFormat="1" ht="19.5" customHeight="1" outlineLevel="1" x14ac:dyDescent="0.25">
      <c r="A124" s="41"/>
      <c r="B124" s="101" t="s">
        <v>73</v>
      </c>
      <c r="C124" s="103">
        <v>50</v>
      </c>
      <c r="D124" s="99"/>
      <c r="E124" s="100"/>
      <c r="F124" s="115">
        <f t="shared" si="8"/>
        <v>0</v>
      </c>
      <c r="G124" s="99"/>
      <c r="H124" s="100"/>
      <c r="I124" s="116">
        <f t="shared" si="9"/>
        <v>0</v>
      </c>
      <c r="J124" s="99"/>
      <c r="K124" s="100"/>
      <c r="L124" s="115">
        <f t="shared" si="10"/>
        <v>0</v>
      </c>
      <c r="M124" s="99"/>
      <c r="N124" s="100"/>
      <c r="O124" s="116">
        <f t="shared" si="11"/>
        <v>0</v>
      </c>
      <c r="P124" s="99"/>
      <c r="Q124" s="100"/>
      <c r="R124" s="115">
        <f t="shared" si="12"/>
        <v>0</v>
      </c>
      <c r="S124" s="384"/>
      <c r="T124" s="384"/>
      <c r="U124" s="384"/>
      <c r="V124" s="385"/>
      <c r="W124" s="46"/>
      <c r="X124" s="46"/>
    </row>
    <row r="125" spans="1:24" s="45" customFormat="1" ht="19.5" customHeight="1" outlineLevel="1" x14ac:dyDescent="0.25">
      <c r="A125" s="41"/>
      <c r="B125" s="101" t="s">
        <v>74</v>
      </c>
      <c r="C125" s="103">
        <v>30</v>
      </c>
      <c r="D125" s="99"/>
      <c r="E125" s="100"/>
      <c r="F125" s="115">
        <f t="shared" si="8"/>
        <v>0</v>
      </c>
      <c r="G125" s="99"/>
      <c r="H125" s="100"/>
      <c r="I125" s="116">
        <f t="shared" si="9"/>
        <v>0</v>
      </c>
      <c r="J125" s="99"/>
      <c r="K125" s="100"/>
      <c r="L125" s="115">
        <f t="shared" si="10"/>
        <v>0</v>
      </c>
      <c r="M125" s="99"/>
      <c r="N125" s="100"/>
      <c r="O125" s="116">
        <f t="shared" si="11"/>
        <v>0</v>
      </c>
      <c r="P125" s="99"/>
      <c r="Q125" s="100"/>
      <c r="R125" s="115">
        <f t="shared" si="12"/>
        <v>0</v>
      </c>
      <c r="S125" s="384"/>
      <c r="T125" s="384"/>
      <c r="U125" s="384"/>
      <c r="V125" s="385"/>
      <c r="W125" s="46"/>
      <c r="X125" s="46"/>
    </row>
    <row r="126" spans="1:24" s="45" customFormat="1" ht="19.5" customHeight="1" outlineLevel="1" x14ac:dyDescent="0.25">
      <c r="A126" s="41"/>
      <c r="B126" s="101" t="s">
        <v>75</v>
      </c>
      <c r="C126" s="103">
        <v>30</v>
      </c>
      <c r="D126" s="99"/>
      <c r="E126" s="100"/>
      <c r="F126" s="115">
        <f t="shared" si="8"/>
        <v>0</v>
      </c>
      <c r="G126" s="99"/>
      <c r="H126" s="100"/>
      <c r="I126" s="116">
        <f t="shared" si="9"/>
        <v>0</v>
      </c>
      <c r="J126" s="99"/>
      <c r="K126" s="100"/>
      <c r="L126" s="115">
        <f t="shared" si="10"/>
        <v>0</v>
      </c>
      <c r="M126" s="99"/>
      <c r="N126" s="100"/>
      <c r="O126" s="116">
        <f t="shared" si="11"/>
        <v>0</v>
      </c>
      <c r="P126" s="99"/>
      <c r="Q126" s="100"/>
      <c r="R126" s="115">
        <f t="shared" si="12"/>
        <v>0</v>
      </c>
      <c r="S126" s="384"/>
      <c r="T126" s="384"/>
      <c r="U126" s="384"/>
      <c r="V126" s="385"/>
      <c r="W126" s="46"/>
      <c r="X126" s="46"/>
    </row>
    <row r="127" spans="1:24" s="45" customFormat="1" ht="19.5" customHeight="1" outlineLevel="1" x14ac:dyDescent="0.25">
      <c r="A127" s="41"/>
      <c r="B127" s="101" t="s">
        <v>76</v>
      </c>
      <c r="C127" s="103">
        <v>50</v>
      </c>
      <c r="D127" s="99"/>
      <c r="E127" s="100"/>
      <c r="F127" s="115">
        <f t="shared" si="8"/>
        <v>0</v>
      </c>
      <c r="G127" s="99"/>
      <c r="H127" s="100"/>
      <c r="I127" s="116">
        <f t="shared" si="9"/>
        <v>0</v>
      </c>
      <c r="J127" s="99"/>
      <c r="K127" s="100"/>
      <c r="L127" s="115">
        <f t="shared" si="10"/>
        <v>0</v>
      </c>
      <c r="M127" s="99"/>
      <c r="N127" s="100"/>
      <c r="O127" s="116">
        <f t="shared" si="11"/>
        <v>0</v>
      </c>
      <c r="P127" s="99"/>
      <c r="Q127" s="100"/>
      <c r="R127" s="115">
        <f t="shared" si="12"/>
        <v>0</v>
      </c>
      <c r="S127" s="384"/>
      <c r="T127" s="384"/>
      <c r="U127" s="384"/>
      <c r="V127" s="385"/>
      <c r="W127" s="46"/>
      <c r="X127" s="46"/>
    </row>
    <row r="128" spans="1:24" s="45" customFormat="1" ht="19.5" customHeight="1" outlineLevel="1" x14ac:dyDescent="0.25">
      <c r="A128" s="41"/>
      <c r="B128" s="101" t="s">
        <v>77</v>
      </c>
      <c r="C128" s="103">
        <v>30</v>
      </c>
      <c r="D128" s="99"/>
      <c r="E128" s="100"/>
      <c r="F128" s="115">
        <f t="shared" si="8"/>
        <v>0</v>
      </c>
      <c r="G128" s="99"/>
      <c r="H128" s="100"/>
      <c r="I128" s="116">
        <f t="shared" si="9"/>
        <v>0</v>
      </c>
      <c r="J128" s="99"/>
      <c r="K128" s="100"/>
      <c r="L128" s="115">
        <f t="shared" si="10"/>
        <v>0</v>
      </c>
      <c r="M128" s="99"/>
      <c r="N128" s="100"/>
      <c r="O128" s="116">
        <f t="shared" si="11"/>
        <v>0</v>
      </c>
      <c r="P128" s="99"/>
      <c r="Q128" s="100"/>
      <c r="R128" s="115">
        <f t="shared" si="12"/>
        <v>0</v>
      </c>
      <c r="S128" s="384"/>
      <c r="T128" s="384"/>
      <c r="U128" s="384"/>
      <c r="V128" s="385"/>
      <c r="W128" s="46"/>
      <c r="X128" s="46"/>
    </row>
    <row r="129" spans="1:24" s="45" customFormat="1" ht="19.5" customHeight="1" outlineLevel="1" x14ac:dyDescent="0.25">
      <c r="A129" s="41"/>
      <c r="B129" s="101" t="s">
        <v>78</v>
      </c>
      <c r="C129" s="103">
        <v>90</v>
      </c>
      <c r="D129" s="99"/>
      <c r="E129" s="100"/>
      <c r="F129" s="115">
        <f t="shared" si="8"/>
        <v>0</v>
      </c>
      <c r="G129" s="99"/>
      <c r="H129" s="100"/>
      <c r="I129" s="116">
        <f t="shared" si="9"/>
        <v>0</v>
      </c>
      <c r="J129" s="99"/>
      <c r="K129" s="100"/>
      <c r="L129" s="115">
        <f t="shared" si="10"/>
        <v>0</v>
      </c>
      <c r="M129" s="99"/>
      <c r="N129" s="100"/>
      <c r="O129" s="116">
        <f t="shared" si="11"/>
        <v>0</v>
      </c>
      <c r="P129" s="99"/>
      <c r="Q129" s="100"/>
      <c r="R129" s="115">
        <f t="shared" si="12"/>
        <v>0</v>
      </c>
      <c r="S129" s="384"/>
      <c r="T129" s="384"/>
      <c r="U129" s="384"/>
      <c r="V129" s="385"/>
      <c r="W129" s="46"/>
      <c r="X129" s="46"/>
    </row>
    <row r="130" spans="1:24" s="45" customFormat="1" ht="19.5" customHeight="1" outlineLevel="1" x14ac:dyDescent="0.25">
      <c r="A130" s="41"/>
      <c r="B130" s="101" t="s">
        <v>79</v>
      </c>
      <c r="C130" s="103">
        <v>20</v>
      </c>
      <c r="D130" s="99"/>
      <c r="E130" s="100"/>
      <c r="F130" s="115">
        <f t="shared" si="8"/>
        <v>0</v>
      </c>
      <c r="G130" s="99"/>
      <c r="H130" s="100"/>
      <c r="I130" s="116">
        <f t="shared" si="9"/>
        <v>0</v>
      </c>
      <c r="J130" s="99"/>
      <c r="K130" s="100"/>
      <c r="L130" s="115">
        <f t="shared" si="10"/>
        <v>0</v>
      </c>
      <c r="M130" s="99"/>
      <c r="N130" s="100"/>
      <c r="O130" s="116">
        <f t="shared" si="11"/>
        <v>0</v>
      </c>
      <c r="P130" s="99"/>
      <c r="Q130" s="100"/>
      <c r="R130" s="115">
        <f t="shared" si="12"/>
        <v>0</v>
      </c>
      <c r="S130" s="384"/>
      <c r="T130" s="384"/>
      <c r="U130" s="384"/>
      <c r="V130" s="385"/>
      <c r="W130" s="46"/>
      <c r="X130" s="46"/>
    </row>
    <row r="131" spans="1:24" s="45" customFormat="1" ht="19.5" customHeight="1" outlineLevel="1" x14ac:dyDescent="0.25">
      <c r="A131" s="41"/>
      <c r="B131" s="101" t="s">
        <v>43</v>
      </c>
      <c r="C131" s="103"/>
      <c r="D131" s="99"/>
      <c r="E131" s="100"/>
      <c r="F131" s="115">
        <f t="shared" si="8"/>
        <v>0</v>
      </c>
      <c r="G131" s="99"/>
      <c r="H131" s="100"/>
      <c r="I131" s="116">
        <f t="shared" si="9"/>
        <v>0</v>
      </c>
      <c r="J131" s="99"/>
      <c r="K131" s="100"/>
      <c r="L131" s="115">
        <f t="shared" si="10"/>
        <v>0</v>
      </c>
      <c r="M131" s="99"/>
      <c r="N131" s="100"/>
      <c r="O131" s="116">
        <f t="shared" si="11"/>
        <v>0</v>
      </c>
      <c r="P131" s="99"/>
      <c r="Q131" s="100"/>
      <c r="R131" s="115">
        <f t="shared" si="12"/>
        <v>0</v>
      </c>
      <c r="S131" s="384"/>
      <c r="T131" s="384"/>
      <c r="U131" s="384"/>
      <c r="V131" s="385"/>
      <c r="W131" s="46"/>
      <c r="X131" s="46"/>
    </row>
    <row r="132" spans="1:24" s="45" customFormat="1" ht="22.5" customHeight="1" outlineLevel="1" x14ac:dyDescent="0.25">
      <c r="A132" s="41"/>
      <c r="B132" s="66" t="s">
        <v>80</v>
      </c>
      <c r="C132" s="15" t="s">
        <v>51</v>
      </c>
      <c r="D132" s="312" t="s">
        <v>81</v>
      </c>
      <c r="E132" s="305"/>
      <c r="F132" s="313"/>
      <c r="G132" s="305" t="s">
        <v>47</v>
      </c>
      <c r="H132" s="305"/>
      <c r="I132" s="305"/>
      <c r="J132" s="312" t="s">
        <v>48</v>
      </c>
      <c r="K132" s="305"/>
      <c r="L132" s="313"/>
      <c r="M132" s="305" t="s">
        <v>49</v>
      </c>
      <c r="N132" s="305"/>
      <c r="O132" s="305"/>
      <c r="P132" s="312" t="s">
        <v>50</v>
      </c>
      <c r="Q132" s="305"/>
      <c r="R132" s="313"/>
      <c r="S132" s="16" t="s">
        <v>51</v>
      </c>
      <c r="T132" s="386" t="s">
        <v>52</v>
      </c>
      <c r="U132" s="387"/>
      <c r="V132" s="388"/>
      <c r="W132" s="46"/>
      <c r="X132" s="46"/>
    </row>
    <row r="133" spans="1:24" s="45" customFormat="1" ht="22.5" customHeight="1" outlineLevel="1" x14ac:dyDescent="0.25">
      <c r="A133" s="41"/>
      <c r="B133" s="18" t="s">
        <v>82</v>
      </c>
      <c r="C133" s="128">
        <f>S133</f>
        <v>0</v>
      </c>
      <c r="D133" s="315">
        <f>SUM(F114:F131)</f>
        <v>0</v>
      </c>
      <c r="E133" s="314"/>
      <c r="F133" s="316"/>
      <c r="G133" s="314">
        <f>SUM(I114:I131)</f>
        <v>0</v>
      </c>
      <c r="H133" s="314"/>
      <c r="I133" s="314"/>
      <c r="J133" s="315">
        <f>SUM(L114:L131)</f>
        <v>0</v>
      </c>
      <c r="K133" s="314"/>
      <c r="L133" s="316"/>
      <c r="M133" s="314">
        <f>SUM(O114:O131)</f>
        <v>0</v>
      </c>
      <c r="N133" s="314"/>
      <c r="O133" s="314"/>
      <c r="P133" s="315">
        <f>SUM(R114:R131)</f>
        <v>0</v>
      </c>
      <c r="Q133" s="314"/>
      <c r="R133" s="316"/>
      <c r="S133" s="128">
        <f>D133+G133+J133+M133+P133</f>
        <v>0</v>
      </c>
      <c r="T133" s="389"/>
      <c r="U133" s="390"/>
      <c r="V133" s="391"/>
      <c r="W133" s="46"/>
      <c r="X133" s="46"/>
    </row>
    <row r="134" spans="1:24" s="45" customFormat="1" ht="22.5" customHeight="1" outlineLevel="1" x14ac:dyDescent="0.25">
      <c r="A134" s="41"/>
      <c r="B134" s="18" t="s">
        <v>83</v>
      </c>
      <c r="C134" s="128">
        <f t="shared" ref="C134:C141" si="13">S134</f>
        <v>0</v>
      </c>
      <c r="D134" s="315">
        <f>SUM(F114:F131)*$D$42</f>
        <v>0</v>
      </c>
      <c r="E134" s="314"/>
      <c r="F134" s="316"/>
      <c r="G134" s="314">
        <f>SUM(I114:I131)*$G$42</f>
        <v>0</v>
      </c>
      <c r="H134" s="314"/>
      <c r="I134" s="314"/>
      <c r="J134" s="315">
        <f>SUM(L114:L131)*$J$42</f>
        <v>0</v>
      </c>
      <c r="K134" s="314"/>
      <c r="L134" s="316"/>
      <c r="M134" s="314">
        <f>SUM(O114:O131)*$M$42</f>
        <v>0</v>
      </c>
      <c r="N134" s="314"/>
      <c r="O134" s="314"/>
      <c r="P134" s="315">
        <f>SUM(R114:R131)*$P$42</f>
        <v>0</v>
      </c>
      <c r="Q134" s="314"/>
      <c r="R134" s="316"/>
      <c r="S134" s="128">
        <f>D134+G134+J134+M134+P134</f>
        <v>0</v>
      </c>
      <c r="T134" s="389"/>
      <c r="U134" s="390"/>
      <c r="V134" s="391"/>
      <c r="W134" s="46"/>
      <c r="X134" s="46"/>
    </row>
    <row r="135" spans="1:24" s="45" customFormat="1" ht="22.5" customHeight="1" outlineLevel="1" x14ac:dyDescent="0.25">
      <c r="A135" s="41"/>
      <c r="B135" s="18" t="s">
        <v>55</v>
      </c>
      <c r="C135" s="128">
        <f t="shared" si="13"/>
        <v>0</v>
      </c>
      <c r="D135" s="315">
        <f>D134*0.05</f>
        <v>0</v>
      </c>
      <c r="E135" s="314"/>
      <c r="F135" s="316"/>
      <c r="G135" s="314">
        <f>G134*0.05</f>
        <v>0</v>
      </c>
      <c r="H135" s="314"/>
      <c r="I135" s="314"/>
      <c r="J135" s="315">
        <f>J134*0.05</f>
        <v>0</v>
      </c>
      <c r="K135" s="314"/>
      <c r="L135" s="316"/>
      <c r="M135" s="314">
        <f>M134*0.05</f>
        <v>0</v>
      </c>
      <c r="N135" s="314"/>
      <c r="O135" s="314"/>
      <c r="P135" s="315">
        <f>P134*0.05</f>
        <v>0</v>
      </c>
      <c r="Q135" s="314"/>
      <c r="R135" s="316"/>
      <c r="S135" s="128">
        <f>D135+G135+J135+M135+P135</f>
        <v>0</v>
      </c>
      <c r="T135" s="389"/>
      <c r="U135" s="390"/>
      <c r="V135" s="391"/>
      <c r="W135" s="46"/>
      <c r="X135" s="46"/>
    </row>
    <row r="136" spans="1:24" s="45" customFormat="1" ht="22.5" customHeight="1" outlineLevel="1" x14ac:dyDescent="0.25">
      <c r="A136" s="41"/>
      <c r="B136" s="18" t="s">
        <v>84</v>
      </c>
      <c r="C136" s="128">
        <f t="shared" si="13"/>
        <v>0</v>
      </c>
      <c r="D136" s="315">
        <f>IF($D$42=0,0,((D134+D135)/$D$42)/$D$43)</f>
        <v>0</v>
      </c>
      <c r="E136" s="314"/>
      <c r="F136" s="316"/>
      <c r="G136" s="314">
        <f>IF($G$42=0,0,((G134+G135)/$G$42)/$G$43)</f>
        <v>0</v>
      </c>
      <c r="H136" s="314"/>
      <c r="I136" s="314"/>
      <c r="J136" s="315">
        <f>IF($J$42=0,0,((J134+J135)/$J$42)/$J$43)</f>
        <v>0</v>
      </c>
      <c r="K136" s="314"/>
      <c r="L136" s="316"/>
      <c r="M136" s="314">
        <f>IF($M$42=0,0,((M134+M135)/$M$42)/$M$43)</f>
        <v>0</v>
      </c>
      <c r="N136" s="314"/>
      <c r="O136" s="314"/>
      <c r="P136" s="315">
        <f>IF($P$42=0,0,((P134+P135)/$P$42)/$P$43)</f>
        <v>0</v>
      </c>
      <c r="Q136" s="314"/>
      <c r="R136" s="316"/>
      <c r="S136" s="128">
        <f>D136+G136+J136+M136+P136</f>
        <v>0</v>
      </c>
      <c r="T136" s="389"/>
      <c r="U136" s="390"/>
      <c r="V136" s="391"/>
      <c r="W136" s="46"/>
      <c r="X136" s="46"/>
    </row>
    <row r="137" spans="1:24" s="45" customFormat="1" ht="22.5" customHeight="1" outlineLevel="1" x14ac:dyDescent="0.25">
      <c r="A137" s="41"/>
      <c r="B137" s="18" t="s">
        <v>85</v>
      </c>
      <c r="C137" s="128">
        <f t="shared" si="13"/>
        <v>0</v>
      </c>
      <c r="D137" s="315">
        <f>IF($D$136=0,0,(D136/60))</f>
        <v>0</v>
      </c>
      <c r="E137" s="314"/>
      <c r="F137" s="316"/>
      <c r="G137" s="314">
        <f>IF($G$136=0,0,(G136/60))</f>
        <v>0</v>
      </c>
      <c r="H137" s="314"/>
      <c r="I137" s="314"/>
      <c r="J137" s="315">
        <f>IF($J$136=0,0,(J136/60))</f>
        <v>0</v>
      </c>
      <c r="K137" s="314"/>
      <c r="L137" s="316"/>
      <c r="M137" s="314">
        <f>IF($M$136=0,0,(M136/60))</f>
        <v>0</v>
      </c>
      <c r="N137" s="314"/>
      <c r="O137" s="314"/>
      <c r="P137" s="315">
        <f>IF($P$136=0,0,(P136/60))</f>
        <v>0</v>
      </c>
      <c r="Q137" s="314"/>
      <c r="R137" s="316"/>
      <c r="S137" s="128">
        <f>D137+G137+J137+M137+P137</f>
        <v>0</v>
      </c>
      <c r="T137" s="389"/>
      <c r="U137" s="390"/>
      <c r="V137" s="391"/>
      <c r="W137" s="46"/>
      <c r="X137" s="46"/>
    </row>
    <row r="138" spans="1:24" s="45" customFormat="1" ht="22.5" customHeight="1" outlineLevel="1" x14ac:dyDescent="0.25">
      <c r="A138" s="41"/>
      <c r="B138" s="19" t="s">
        <v>440</v>
      </c>
      <c r="C138" s="128">
        <f t="shared" si="13"/>
        <v>0</v>
      </c>
      <c r="D138" s="392"/>
      <c r="E138" s="393"/>
      <c r="F138" s="394"/>
      <c r="G138" s="393"/>
      <c r="H138" s="393"/>
      <c r="I138" s="393"/>
      <c r="J138" s="392"/>
      <c r="K138" s="393"/>
      <c r="L138" s="394"/>
      <c r="M138" s="393"/>
      <c r="N138" s="393"/>
      <c r="O138" s="393"/>
      <c r="P138" s="392"/>
      <c r="Q138" s="393"/>
      <c r="R138" s="394"/>
      <c r="S138" s="128">
        <f>SUM(D138:R138)</f>
        <v>0</v>
      </c>
      <c r="T138" s="389"/>
      <c r="U138" s="390"/>
      <c r="V138" s="391"/>
      <c r="W138" s="46"/>
      <c r="X138" s="46"/>
    </row>
    <row r="139" spans="1:24" s="45" customFormat="1" ht="22.5" customHeight="1" outlineLevel="1" x14ac:dyDescent="0.25">
      <c r="A139" s="41"/>
      <c r="B139" s="19" t="s">
        <v>58</v>
      </c>
      <c r="C139" s="129">
        <f t="shared" si="13"/>
        <v>0</v>
      </c>
      <c r="D139" s="317">
        <f>(D138*D$42)*($E$32-$E$31)</f>
        <v>0</v>
      </c>
      <c r="E139" s="274"/>
      <c r="F139" s="318"/>
      <c r="G139" s="317">
        <f>(G138*G$42)*($E$32-$E$31)</f>
        <v>0</v>
      </c>
      <c r="H139" s="274"/>
      <c r="I139" s="318"/>
      <c r="J139" s="317">
        <f>(J138*J$42)*($E$32-$E$31)</f>
        <v>0</v>
      </c>
      <c r="K139" s="274"/>
      <c r="L139" s="318"/>
      <c r="M139" s="317">
        <f>(M138*M$42)*($E$32-$E$31)</f>
        <v>0</v>
      </c>
      <c r="N139" s="274"/>
      <c r="O139" s="318"/>
      <c r="P139" s="317">
        <f>(P138*P$42)*($E$32-$E$31)</f>
        <v>0</v>
      </c>
      <c r="Q139" s="274"/>
      <c r="R139" s="318"/>
      <c r="S139" s="129">
        <f>SUM(D139:R139)</f>
        <v>0</v>
      </c>
      <c r="T139" s="389"/>
      <c r="U139" s="390"/>
      <c r="V139" s="391"/>
      <c r="W139" s="46"/>
      <c r="X139" s="46"/>
    </row>
    <row r="140" spans="1:24" s="45" customFormat="1" ht="22.5" customHeight="1" outlineLevel="1" x14ac:dyDescent="0.25">
      <c r="A140" s="41"/>
      <c r="B140" s="19" t="s">
        <v>86</v>
      </c>
      <c r="C140" s="129">
        <f t="shared" si="13"/>
        <v>0</v>
      </c>
      <c r="D140" s="317">
        <f>IF(D137=0,0, (((D137*$E$31))+(D139/D$42/D$43)))</f>
        <v>0</v>
      </c>
      <c r="E140" s="274"/>
      <c r="F140" s="318"/>
      <c r="G140" s="317">
        <f>IF(G137=0,0, (((G137*$E$31))+(G139/G$42/G$43)))</f>
        <v>0</v>
      </c>
      <c r="H140" s="274"/>
      <c r="I140" s="318"/>
      <c r="J140" s="317">
        <f>IF(J137=0,0, (((J137*$E$31))+(J139/J$42/J$43)))</f>
        <v>0</v>
      </c>
      <c r="K140" s="274"/>
      <c r="L140" s="318"/>
      <c r="M140" s="317">
        <f>IF(M137=0,0, (((M137*$E$31))+(M139/M$42/M$43)))</f>
        <v>0</v>
      </c>
      <c r="N140" s="274"/>
      <c r="O140" s="318"/>
      <c r="P140" s="317">
        <f>IF(P137=0,0, (((P137*$E$31))+(P139/P$42/P$43)))</f>
        <v>0</v>
      </c>
      <c r="Q140" s="274"/>
      <c r="R140" s="318"/>
      <c r="S140" s="129">
        <f>SUM(D140:R140)</f>
        <v>0</v>
      </c>
      <c r="T140" s="389"/>
      <c r="U140" s="390"/>
      <c r="V140" s="391"/>
      <c r="W140" s="46"/>
      <c r="X140" s="46"/>
    </row>
    <row r="141" spans="1:24" s="45" customFormat="1" ht="22.5" customHeight="1" outlineLevel="1" x14ac:dyDescent="0.25">
      <c r="A141" s="41"/>
      <c r="B141" s="68" t="s">
        <v>87</v>
      </c>
      <c r="C141" s="129">
        <f t="shared" si="13"/>
        <v>0</v>
      </c>
      <c r="D141" s="317">
        <f>(((D134+D135)/60)*$E$31)+D139</f>
        <v>0</v>
      </c>
      <c r="E141" s="274"/>
      <c r="F141" s="318"/>
      <c r="G141" s="317">
        <f>(((G134+G135)/60)*$E$31)+G139</f>
        <v>0</v>
      </c>
      <c r="H141" s="274"/>
      <c r="I141" s="318"/>
      <c r="J141" s="317">
        <f>(((J134+J135)/60)*$E$31)+J139</f>
        <v>0</v>
      </c>
      <c r="K141" s="274"/>
      <c r="L141" s="318"/>
      <c r="M141" s="317">
        <f>(((M134+M135)/60)*$E$31)+M139</f>
        <v>0</v>
      </c>
      <c r="N141" s="274"/>
      <c r="O141" s="318"/>
      <c r="P141" s="317">
        <f>(((P134+P135)/60)*$E$31)+P139</f>
        <v>0</v>
      </c>
      <c r="Q141" s="274"/>
      <c r="R141" s="318"/>
      <c r="S141" s="129">
        <f>SUM(D141:R141)</f>
        <v>0</v>
      </c>
      <c r="T141" s="389"/>
      <c r="U141" s="390"/>
      <c r="V141" s="391"/>
      <c r="W141" s="20" t="s">
        <v>61</v>
      </c>
      <c r="X141" s="46"/>
    </row>
    <row r="142" spans="1:24" s="45" customFormat="1" ht="33" customHeight="1" x14ac:dyDescent="0.25">
      <c r="A142" s="41"/>
      <c r="B142" s="395"/>
      <c r="C142" s="396"/>
      <c r="D142" s="403" t="s">
        <v>62</v>
      </c>
      <c r="E142" s="404"/>
      <c r="F142" s="405"/>
      <c r="G142" s="404" t="s">
        <v>63</v>
      </c>
      <c r="H142" s="404"/>
      <c r="I142" s="404"/>
      <c r="J142" s="403" t="s">
        <v>64</v>
      </c>
      <c r="K142" s="404"/>
      <c r="L142" s="405"/>
      <c r="M142" s="404" t="s">
        <v>65</v>
      </c>
      <c r="N142" s="404"/>
      <c r="O142" s="404"/>
      <c r="P142" s="403" t="s">
        <v>66</v>
      </c>
      <c r="Q142" s="404"/>
      <c r="R142" s="405"/>
      <c r="S142" s="75" t="s">
        <v>67</v>
      </c>
      <c r="T142" s="69" t="s">
        <v>68</v>
      </c>
      <c r="U142" s="10" t="s">
        <v>88</v>
      </c>
      <c r="V142" s="10" t="s">
        <v>89</v>
      </c>
      <c r="W142" s="114">
        <f>$D$12</f>
        <v>0</v>
      </c>
      <c r="X142" s="46"/>
    </row>
    <row r="143" spans="1:24" s="45" customFormat="1" ht="33" customHeight="1" x14ac:dyDescent="0.25">
      <c r="A143" s="41"/>
      <c r="B143" s="397"/>
      <c r="C143" s="398"/>
      <c r="D143" s="406" t="str">
        <f>IF(D137&gt;=10,"6",IF(D137&gt;=5.6,"5",IF(D137&gt;=3.6,"4",IF(D137&gt;=1.6,"3",IF(D137&gt;=1,"2",IF(D137&gt;=0.01,"1","0"))))))</f>
        <v>0</v>
      </c>
      <c r="E143" s="407"/>
      <c r="F143" s="408"/>
      <c r="G143" s="407" t="str">
        <f>IF(G137&gt;=10,"6",IF(G137&gt;=5.6,"5",IF(G137&gt;=3.6,"4",IF(G137&gt;=1.6,"3",IF(G137&gt;=1,"2",IF(G137&gt;=0.01,"1","0"))))))</f>
        <v>0</v>
      </c>
      <c r="H143" s="407"/>
      <c r="I143" s="407"/>
      <c r="J143" s="406" t="str">
        <f>IF(J137&gt;=10,"6",IF(J137&gt;=5.6,"5",IF(J137&gt;=3.6,"4",IF(J137&gt;=1.6,"3",IF(J137&gt;=1,"2",IF(J137&gt;=0.01,"1","0"))))))</f>
        <v>0</v>
      </c>
      <c r="K143" s="407"/>
      <c r="L143" s="408"/>
      <c r="M143" s="407" t="str">
        <f>IF(M137&gt;=10,"6",IF(M137&gt;=5.6,"5",IF(M137&gt;=3.6,"4",IF(M137&gt;=1.6,"3",IF(M137&gt;=1,"2",IF(M137&gt;=0.01,"1","0"))))))</f>
        <v>0</v>
      </c>
      <c r="N143" s="407"/>
      <c r="O143" s="407"/>
      <c r="P143" s="406" t="str">
        <f>IF(P137&gt;=10,"6",IF(P137&gt;=5.6,"5",IF(P137&gt;=3.6,"4",IF(P137&gt;=1.6,"3",IF(P137&gt;=1,"2",IF(P137&gt;=0.01,"1","0"))))))</f>
        <v>0</v>
      </c>
      <c r="Q143" s="407"/>
      <c r="R143" s="408"/>
      <c r="S143" s="124">
        <f>IF(OR(AND(D133&gt;0,D134&lt;=0),AND(G133&gt;0,G134&lt;=0),AND(J133&gt;0,J134&lt;=0),AND(M133&gt;0,M134&lt;=0),AND(P133&gt;0,P134&lt;=0)),"Check number of subjects/visits",V143/1560)</f>
        <v>0</v>
      </c>
      <c r="T143" s="89" t="str">
        <f>IF(S143="Check number of subjects/visits","0.00",IF(AND(W144=0,S143&gt;=0),"Please complete page duration (D12)",IF(S143=0,"0.00",S143/W144)))</f>
        <v>Please complete page duration (D12)</v>
      </c>
      <c r="U143" s="113">
        <f>(S134+S135+$E$26+$E$27+$E$28+$L$18)</f>
        <v>0</v>
      </c>
      <c r="V143" s="113">
        <f>(U143/60)</f>
        <v>0</v>
      </c>
      <c r="W143" s="114">
        <f>$F$12</f>
        <v>0</v>
      </c>
      <c r="X143" s="46"/>
    </row>
    <row r="144" spans="1:24" s="45" customFormat="1" ht="19.5" customHeight="1" x14ac:dyDescent="0.25">
      <c r="A144" s="41"/>
      <c r="B144" s="17"/>
      <c r="C144" s="56"/>
      <c r="D144" s="41"/>
      <c r="E144" s="41"/>
      <c r="F144" s="41"/>
      <c r="G144" s="41"/>
      <c r="H144" s="41"/>
      <c r="I144" s="41"/>
      <c r="J144" s="41"/>
      <c r="K144" s="41"/>
      <c r="L144" s="41"/>
      <c r="M144" s="41"/>
      <c r="N144" s="41"/>
      <c r="O144" s="41"/>
      <c r="P144" s="41"/>
      <c r="Q144" s="41"/>
      <c r="R144" s="41"/>
      <c r="S144" s="41"/>
      <c r="T144" s="41"/>
      <c r="U144" s="41"/>
      <c r="V144" s="41"/>
      <c r="W144" s="123">
        <f>W142+(W143/12)</f>
        <v>0</v>
      </c>
      <c r="X144" s="46"/>
    </row>
    <row r="145" spans="1:24" s="45" customFormat="1" ht="19.5" customHeight="1" x14ac:dyDescent="0.25">
      <c r="A145" s="41"/>
      <c r="B145" s="33" t="s">
        <v>90</v>
      </c>
      <c r="C145" s="399"/>
      <c r="D145" s="272" t="s">
        <v>1</v>
      </c>
      <c r="E145" s="272"/>
      <c r="F145" s="370"/>
      <c r="G145" s="367" t="s">
        <v>2</v>
      </c>
      <c r="H145" s="272"/>
      <c r="I145" s="368"/>
      <c r="J145" s="369" t="s">
        <v>3</v>
      </c>
      <c r="K145" s="272"/>
      <c r="L145" s="370"/>
      <c r="M145" s="367" t="s">
        <v>4</v>
      </c>
      <c r="N145" s="272"/>
      <c r="O145" s="368"/>
      <c r="P145" s="367" t="s">
        <v>5</v>
      </c>
      <c r="Q145" s="272"/>
      <c r="R145" s="368"/>
      <c r="S145" s="380" t="s">
        <v>6</v>
      </c>
      <c r="T145" s="380"/>
      <c r="U145" s="380"/>
      <c r="V145" s="381"/>
      <c r="W145" s="46"/>
      <c r="X145" s="46"/>
    </row>
    <row r="146" spans="1:24" s="45" customFormat="1" ht="19.5" customHeight="1" x14ac:dyDescent="0.25">
      <c r="A146" s="41"/>
      <c r="B146" s="104" t="s">
        <v>91</v>
      </c>
      <c r="C146" s="400"/>
      <c r="D146" s="272"/>
      <c r="E146" s="272"/>
      <c r="F146" s="370"/>
      <c r="G146" s="367"/>
      <c r="H146" s="272"/>
      <c r="I146" s="368"/>
      <c r="J146" s="369"/>
      <c r="K146" s="272"/>
      <c r="L146" s="370"/>
      <c r="M146" s="367"/>
      <c r="N146" s="272"/>
      <c r="O146" s="368"/>
      <c r="P146" s="367"/>
      <c r="Q146" s="272"/>
      <c r="R146" s="368"/>
      <c r="S146" s="401"/>
      <c r="T146" s="401"/>
      <c r="U146" s="401"/>
      <c r="V146" s="402"/>
      <c r="W146" s="46"/>
      <c r="X146" s="46"/>
    </row>
    <row r="147" spans="1:24" s="45" customFormat="1" ht="30.75" customHeight="1" outlineLevel="1" x14ac:dyDescent="0.25">
      <c r="A147" s="41"/>
      <c r="B147" s="34" t="s">
        <v>7</v>
      </c>
      <c r="C147" s="33" t="s">
        <v>8</v>
      </c>
      <c r="D147" s="76" t="s">
        <v>9</v>
      </c>
      <c r="E147" s="61" t="s">
        <v>12</v>
      </c>
      <c r="F147" s="77" t="s">
        <v>11</v>
      </c>
      <c r="G147" s="78" t="s">
        <v>9</v>
      </c>
      <c r="H147" s="61" t="s">
        <v>12</v>
      </c>
      <c r="I147" s="33" t="s">
        <v>11</v>
      </c>
      <c r="J147" s="76" t="s">
        <v>9</v>
      </c>
      <c r="K147" s="61" t="s">
        <v>12</v>
      </c>
      <c r="L147" s="77" t="s">
        <v>11</v>
      </c>
      <c r="M147" s="78" t="s">
        <v>9</v>
      </c>
      <c r="N147" s="61" t="s">
        <v>12</v>
      </c>
      <c r="O147" s="33" t="s">
        <v>11</v>
      </c>
      <c r="P147" s="76" t="s">
        <v>9</v>
      </c>
      <c r="Q147" s="61" t="s">
        <v>12</v>
      </c>
      <c r="R147" s="77" t="s">
        <v>11</v>
      </c>
      <c r="S147" s="382"/>
      <c r="T147" s="382"/>
      <c r="U147" s="382"/>
      <c r="V147" s="383"/>
      <c r="W147" s="46"/>
      <c r="X147" s="46"/>
    </row>
    <row r="148" spans="1:24" s="45" customFormat="1" ht="19.5" customHeight="1" outlineLevel="1" x14ac:dyDescent="0.25">
      <c r="A148" s="41"/>
      <c r="B148" s="101" t="s">
        <v>36</v>
      </c>
      <c r="C148" s="103"/>
      <c r="D148" s="99"/>
      <c r="E148" s="100"/>
      <c r="F148" s="115">
        <f t="shared" ref="F148:F161" si="14">C148*D148*E148</f>
        <v>0</v>
      </c>
      <c r="G148" s="99"/>
      <c r="H148" s="100"/>
      <c r="I148" s="116">
        <f t="shared" ref="I148:I161" si="15">C148*G148*H148</f>
        <v>0</v>
      </c>
      <c r="J148" s="99"/>
      <c r="K148" s="100"/>
      <c r="L148" s="115">
        <f t="shared" ref="L148:L161" si="16">C148*J148*K148</f>
        <v>0</v>
      </c>
      <c r="M148" s="99"/>
      <c r="N148" s="100"/>
      <c r="O148" s="116">
        <f>C148*M148*N148</f>
        <v>0</v>
      </c>
      <c r="P148" s="99"/>
      <c r="Q148" s="100"/>
      <c r="R148" s="115">
        <f t="shared" ref="R148:R161" si="17">C148*P148*Q148</f>
        <v>0</v>
      </c>
      <c r="S148" s="384"/>
      <c r="T148" s="384"/>
      <c r="U148" s="384"/>
      <c r="V148" s="385"/>
      <c r="W148" s="46"/>
      <c r="X148" s="46"/>
    </row>
    <row r="149" spans="1:24" s="45" customFormat="1" ht="19.5" customHeight="1" outlineLevel="1" x14ac:dyDescent="0.25">
      <c r="A149" s="41"/>
      <c r="B149" s="101" t="s">
        <v>36</v>
      </c>
      <c r="C149" s="103"/>
      <c r="D149" s="99"/>
      <c r="E149" s="100"/>
      <c r="F149" s="115">
        <f t="shared" si="14"/>
        <v>0</v>
      </c>
      <c r="G149" s="99"/>
      <c r="H149" s="100"/>
      <c r="I149" s="116">
        <f t="shared" si="15"/>
        <v>0</v>
      </c>
      <c r="J149" s="99"/>
      <c r="K149" s="100"/>
      <c r="L149" s="115">
        <f t="shared" si="16"/>
        <v>0</v>
      </c>
      <c r="M149" s="99"/>
      <c r="N149" s="100"/>
      <c r="O149" s="116">
        <f>C149*M149*N149</f>
        <v>0</v>
      </c>
      <c r="P149" s="99"/>
      <c r="Q149" s="100"/>
      <c r="R149" s="115">
        <f t="shared" si="17"/>
        <v>0</v>
      </c>
      <c r="S149" s="384"/>
      <c r="T149" s="384"/>
      <c r="U149" s="384"/>
      <c r="V149" s="385"/>
      <c r="W149" s="46"/>
      <c r="X149" s="46"/>
    </row>
    <row r="150" spans="1:24" s="45" customFormat="1" ht="19.5" customHeight="1" outlineLevel="1" x14ac:dyDescent="0.25">
      <c r="A150" s="41"/>
      <c r="B150" s="101" t="s">
        <v>36</v>
      </c>
      <c r="C150" s="103"/>
      <c r="D150" s="99"/>
      <c r="E150" s="100"/>
      <c r="F150" s="115">
        <f t="shared" si="14"/>
        <v>0</v>
      </c>
      <c r="G150" s="99"/>
      <c r="H150" s="100"/>
      <c r="I150" s="116">
        <f t="shared" si="15"/>
        <v>0</v>
      </c>
      <c r="J150" s="99"/>
      <c r="K150" s="100"/>
      <c r="L150" s="115">
        <f t="shared" si="16"/>
        <v>0</v>
      </c>
      <c r="M150" s="99"/>
      <c r="N150" s="100"/>
      <c r="O150" s="116">
        <f>C150*M150*N150</f>
        <v>0</v>
      </c>
      <c r="P150" s="99"/>
      <c r="Q150" s="100"/>
      <c r="R150" s="115">
        <f t="shared" si="17"/>
        <v>0</v>
      </c>
      <c r="S150" s="384"/>
      <c r="T150" s="384"/>
      <c r="U150" s="384"/>
      <c r="V150" s="385"/>
      <c r="W150" s="46"/>
      <c r="X150" s="46"/>
    </row>
    <row r="151" spans="1:24" s="45" customFormat="1" ht="19.5" customHeight="1" outlineLevel="1" x14ac:dyDescent="0.25">
      <c r="A151" s="41"/>
      <c r="B151" s="101" t="s">
        <v>36</v>
      </c>
      <c r="C151" s="103"/>
      <c r="D151" s="99"/>
      <c r="E151" s="100"/>
      <c r="F151" s="115">
        <f t="shared" si="14"/>
        <v>0</v>
      </c>
      <c r="G151" s="99"/>
      <c r="H151" s="100"/>
      <c r="I151" s="116">
        <f t="shared" si="15"/>
        <v>0</v>
      </c>
      <c r="J151" s="99"/>
      <c r="K151" s="100"/>
      <c r="L151" s="115">
        <f t="shared" si="16"/>
        <v>0</v>
      </c>
      <c r="M151" s="99"/>
      <c r="N151" s="100"/>
      <c r="O151" s="116">
        <f>C151*M151*N151</f>
        <v>0</v>
      </c>
      <c r="P151" s="99"/>
      <c r="Q151" s="100"/>
      <c r="R151" s="115">
        <f t="shared" si="17"/>
        <v>0</v>
      </c>
      <c r="S151" s="384"/>
      <c r="T151" s="384"/>
      <c r="U151" s="384"/>
      <c r="V151" s="385"/>
      <c r="W151" s="46"/>
      <c r="X151" s="46"/>
    </row>
    <row r="152" spans="1:24" s="45" customFormat="1" ht="19.5" customHeight="1" outlineLevel="1" x14ac:dyDescent="0.25">
      <c r="A152" s="41"/>
      <c r="B152" s="101" t="s">
        <v>36</v>
      </c>
      <c r="C152" s="103"/>
      <c r="D152" s="99"/>
      <c r="E152" s="100"/>
      <c r="F152" s="115">
        <f t="shared" si="14"/>
        <v>0</v>
      </c>
      <c r="G152" s="99"/>
      <c r="H152" s="100"/>
      <c r="I152" s="116">
        <f t="shared" si="15"/>
        <v>0</v>
      </c>
      <c r="J152" s="99"/>
      <c r="K152" s="100"/>
      <c r="L152" s="115">
        <f t="shared" si="16"/>
        <v>0</v>
      </c>
      <c r="M152" s="99"/>
      <c r="N152" s="100"/>
      <c r="O152" s="116">
        <f>F152*M152*N152</f>
        <v>0</v>
      </c>
      <c r="P152" s="99"/>
      <c r="Q152" s="100"/>
      <c r="R152" s="115">
        <f t="shared" si="17"/>
        <v>0</v>
      </c>
      <c r="S152" s="384"/>
      <c r="T152" s="384"/>
      <c r="U152" s="384"/>
      <c r="V152" s="385"/>
      <c r="W152" s="46"/>
      <c r="X152" s="46"/>
    </row>
    <row r="153" spans="1:24" s="45" customFormat="1" ht="19.5" customHeight="1" outlineLevel="1" x14ac:dyDescent="0.25">
      <c r="A153" s="41"/>
      <c r="B153" s="101" t="s">
        <v>36</v>
      </c>
      <c r="C153" s="103"/>
      <c r="D153" s="99"/>
      <c r="E153" s="100"/>
      <c r="F153" s="115">
        <f t="shared" si="14"/>
        <v>0</v>
      </c>
      <c r="G153" s="99"/>
      <c r="H153" s="100"/>
      <c r="I153" s="116">
        <f t="shared" si="15"/>
        <v>0</v>
      </c>
      <c r="J153" s="99"/>
      <c r="K153" s="100"/>
      <c r="L153" s="115">
        <f t="shared" si="16"/>
        <v>0</v>
      </c>
      <c r="M153" s="99"/>
      <c r="N153" s="100"/>
      <c r="O153" s="116">
        <f>F153*M153*N153</f>
        <v>0</v>
      </c>
      <c r="P153" s="99"/>
      <c r="Q153" s="100"/>
      <c r="R153" s="115">
        <f t="shared" si="17"/>
        <v>0</v>
      </c>
      <c r="S153" s="384"/>
      <c r="T153" s="384"/>
      <c r="U153" s="384"/>
      <c r="V153" s="385"/>
      <c r="W153" s="46"/>
      <c r="X153" s="46"/>
    </row>
    <row r="154" spans="1:24" s="45" customFormat="1" ht="19.5" customHeight="1" outlineLevel="1" x14ac:dyDescent="0.25">
      <c r="A154" s="41"/>
      <c r="B154" s="101" t="s">
        <v>36</v>
      </c>
      <c r="C154" s="103"/>
      <c r="D154" s="99"/>
      <c r="E154" s="100"/>
      <c r="F154" s="115">
        <f t="shared" si="14"/>
        <v>0</v>
      </c>
      <c r="G154" s="99"/>
      <c r="H154" s="100"/>
      <c r="I154" s="116">
        <f t="shared" si="15"/>
        <v>0</v>
      </c>
      <c r="J154" s="99"/>
      <c r="K154" s="100"/>
      <c r="L154" s="115">
        <f t="shared" si="16"/>
        <v>0</v>
      </c>
      <c r="M154" s="99"/>
      <c r="N154" s="100"/>
      <c r="O154" s="116">
        <f>F154*M154*N154</f>
        <v>0</v>
      </c>
      <c r="P154" s="99"/>
      <c r="Q154" s="100"/>
      <c r="R154" s="115">
        <f t="shared" si="17"/>
        <v>0</v>
      </c>
      <c r="S154" s="384"/>
      <c r="T154" s="384"/>
      <c r="U154" s="384"/>
      <c r="V154" s="385"/>
      <c r="W154" s="46"/>
      <c r="X154" s="46"/>
    </row>
    <row r="155" spans="1:24" s="45" customFormat="1" ht="19.5" customHeight="1" outlineLevel="1" x14ac:dyDescent="0.25">
      <c r="A155" s="41"/>
      <c r="B155" s="101" t="s">
        <v>36</v>
      </c>
      <c r="C155" s="103"/>
      <c r="D155" s="99"/>
      <c r="E155" s="100"/>
      <c r="F155" s="115">
        <f t="shared" si="14"/>
        <v>0</v>
      </c>
      <c r="G155" s="99"/>
      <c r="H155" s="100"/>
      <c r="I155" s="116">
        <f t="shared" si="15"/>
        <v>0</v>
      </c>
      <c r="J155" s="99"/>
      <c r="K155" s="100"/>
      <c r="L155" s="115">
        <f t="shared" si="16"/>
        <v>0</v>
      </c>
      <c r="M155" s="99"/>
      <c r="N155" s="100"/>
      <c r="O155" s="116">
        <f t="shared" ref="O155:O161" si="18">C155*M155*N155</f>
        <v>0</v>
      </c>
      <c r="P155" s="99"/>
      <c r="Q155" s="100"/>
      <c r="R155" s="115">
        <f t="shared" si="17"/>
        <v>0</v>
      </c>
      <c r="S155" s="384"/>
      <c r="T155" s="384"/>
      <c r="U155" s="384"/>
      <c r="V155" s="385"/>
      <c r="W155" s="46"/>
      <c r="X155" s="46"/>
    </row>
    <row r="156" spans="1:24" s="45" customFormat="1" ht="19.5" customHeight="1" outlineLevel="1" x14ac:dyDescent="0.25">
      <c r="A156" s="41"/>
      <c r="B156" s="101" t="s">
        <v>36</v>
      </c>
      <c r="C156" s="103"/>
      <c r="D156" s="99"/>
      <c r="E156" s="100"/>
      <c r="F156" s="115">
        <f t="shared" si="14"/>
        <v>0</v>
      </c>
      <c r="G156" s="99"/>
      <c r="H156" s="100"/>
      <c r="I156" s="116">
        <f t="shared" si="15"/>
        <v>0</v>
      </c>
      <c r="J156" s="99"/>
      <c r="K156" s="100"/>
      <c r="L156" s="115">
        <f t="shared" si="16"/>
        <v>0</v>
      </c>
      <c r="M156" s="99"/>
      <c r="N156" s="100"/>
      <c r="O156" s="116">
        <f t="shared" si="18"/>
        <v>0</v>
      </c>
      <c r="P156" s="99"/>
      <c r="Q156" s="100"/>
      <c r="R156" s="115">
        <f t="shared" si="17"/>
        <v>0</v>
      </c>
      <c r="S156" s="384"/>
      <c r="T156" s="384"/>
      <c r="U156" s="384"/>
      <c r="V156" s="385"/>
      <c r="W156" s="46"/>
      <c r="X156" s="46"/>
    </row>
    <row r="157" spans="1:24" s="45" customFormat="1" ht="19.5" customHeight="1" outlineLevel="1" x14ac:dyDescent="0.25">
      <c r="A157" s="41"/>
      <c r="B157" s="101" t="s">
        <v>36</v>
      </c>
      <c r="C157" s="103"/>
      <c r="D157" s="99"/>
      <c r="E157" s="100"/>
      <c r="F157" s="115">
        <f t="shared" si="14"/>
        <v>0</v>
      </c>
      <c r="G157" s="99"/>
      <c r="H157" s="100"/>
      <c r="I157" s="116">
        <f t="shared" si="15"/>
        <v>0</v>
      </c>
      <c r="J157" s="99"/>
      <c r="K157" s="100"/>
      <c r="L157" s="115">
        <f t="shared" si="16"/>
        <v>0</v>
      </c>
      <c r="M157" s="99"/>
      <c r="N157" s="100"/>
      <c r="O157" s="116">
        <f t="shared" si="18"/>
        <v>0</v>
      </c>
      <c r="P157" s="99"/>
      <c r="Q157" s="100"/>
      <c r="R157" s="115">
        <f t="shared" si="17"/>
        <v>0</v>
      </c>
      <c r="S157" s="384"/>
      <c r="T157" s="384"/>
      <c r="U157" s="384"/>
      <c r="V157" s="385"/>
      <c r="W157" s="46"/>
      <c r="X157" s="46"/>
    </row>
    <row r="158" spans="1:24" s="45" customFormat="1" ht="19.5" customHeight="1" outlineLevel="1" x14ac:dyDescent="0.25">
      <c r="A158" s="41"/>
      <c r="B158" s="101" t="s">
        <v>36</v>
      </c>
      <c r="C158" s="103"/>
      <c r="D158" s="99"/>
      <c r="E158" s="100"/>
      <c r="F158" s="115">
        <f t="shared" si="14"/>
        <v>0</v>
      </c>
      <c r="G158" s="99"/>
      <c r="H158" s="100"/>
      <c r="I158" s="116">
        <f t="shared" si="15"/>
        <v>0</v>
      </c>
      <c r="J158" s="99"/>
      <c r="K158" s="100"/>
      <c r="L158" s="115">
        <f t="shared" si="16"/>
        <v>0</v>
      </c>
      <c r="M158" s="99"/>
      <c r="N158" s="100"/>
      <c r="O158" s="116">
        <f t="shared" si="18"/>
        <v>0</v>
      </c>
      <c r="P158" s="99"/>
      <c r="Q158" s="100"/>
      <c r="R158" s="115">
        <f t="shared" si="17"/>
        <v>0</v>
      </c>
      <c r="S158" s="384"/>
      <c r="T158" s="384"/>
      <c r="U158" s="384"/>
      <c r="V158" s="385"/>
      <c r="W158" s="46"/>
      <c r="X158" s="46"/>
    </row>
    <row r="159" spans="1:24" s="45" customFormat="1" ht="19.5" customHeight="1" outlineLevel="1" x14ac:dyDescent="0.25">
      <c r="A159" s="41"/>
      <c r="B159" s="101" t="s">
        <v>36</v>
      </c>
      <c r="C159" s="103"/>
      <c r="D159" s="99"/>
      <c r="E159" s="100"/>
      <c r="F159" s="115">
        <f t="shared" si="14"/>
        <v>0</v>
      </c>
      <c r="G159" s="99"/>
      <c r="H159" s="100"/>
      <c r="I159" s="116">
        <f t="shared" si="15"/>
        <v>0</v>
      </c>
      <c r="J159" s="99"/>
      <c r="K159" s="100"/>
      <c r="L159" s="115">
        <f t="shared" si="16"/>
        <v>0</v>
      </c>
      <c r="M159" s="99"/>
      <c r="N159" s="100"/>
      <c r="O159" s="116">
        <f t="shared" si="18"/>
        <v>0</v>
      </c>
      <c r="P159" s="99"/>
      <c r="Q159" s="100"/>
      <c r="R159" s="115">
        <f t="shared" si="17"/>
        <v>0</v>
      </c>
      <c r="S159" s="384"/>
      <c r="T159" s="384"/>
      <c r="U159" s="384"/>
      <c r="V159" s="385"/>
      <c r="W159" s="46"/>
      <c r="X159" s="46"/>
    </row>
    <row r="160" spans="1:24" s="45" customFormat="1" ht="19.5" customHeight="1" outlineLevel="1" x14ac:dyDescent="0.25">
      <c r="A160" s="41"/>
      <c r="B160" s="101" t="s">
        <v>79</v>
      </c>
      <c r="C160" s="103"/>
      <c r="D160" s="99"/>
      <c r="E160" s="100"/>
      <c r="F160" s="115">
        <f t="shared" si="14"/>
        <v>0</v>
      </c>
      <c r="G160" s="99"/>
      <c r="H160" s="100"/>
      <c r="I160" s="116">
        <f t="shared" si="15"/>
        <v>0</v>
      </c>
      <c r="J160" s="99"/>
      <c r="K160" s="100"/>
      <c r="L160" s="115">
        <f t="shared" si="16"/>
        <v>0</v>
      </c>
      <c r="M160" s="99"/>
      <c r="N160" s="100"/>
      <c r="O160" s="116">
        <f t="shared" si="18"/>
        <v>0</v>
      </c>
      <c r="P160" s="99"/>
      <c r="Q160" s="100"/>
      <c r="R160" s="115">
        <f t="shared" si="17"/>
        <v>0</v>
      </c>
      <c r="S160" s="384"/>
      <c r="T160" s="384"/>
      <c r="U160" s="384"/>
      <c r="V160" s="385"/>
      <c r="W160" s="46"/>
      <c r="X160" s="46"/>
    </row>
    <row r="161" spans="1:24" s="45" customFormat="1" ht="19.5" customHeight="1" outlineLevel="1" x14ac:dyDescent="0.25">
      <c r="A161" s="41"/>
      <c r="B161" s="101" t="s">
        <v>43</v>
      </c>
      <c r="C161" s="103"/>
      <c r="D161" s="99"/>
      <c r="E161" s="100"/>
      <c r="F161" s="115">
        <f t="shared" si="14"/>
        <v>0</v>
      </c>
      <c r="G161" s="99"/>
      <c r="H161" s="100"/>
      <c r="I161" s="116">
        <f t="shared" si="15"/>
        <v>0</v>
      </c>
      <c r="J161" s="99"/>
      <c r="K161" s="100"/>
      <c r="L161" s="115">
        <f t="shared" si="16"/>
        <v>0</v>
      </c>
      <c r="M161" s="99"/>
      <c r="N161" s="100"/>
      <c r="O161" s="116">
        <f t="shared" si="18"/>
        <v>0</v>
      </c>
      <c r="P161" s="99"/>
      <c r="Q161" s="100"/>
      <c r="R161" s="115">
        <f t="shared" si="17"/>
        <v>0</v>
      </c>
      <c r="S161" s="384"/>
      <c r="T161" s="384"/>
      <c r="U161" s="384"/>
      <c r="V161" s="385"/>
      <c r="W161" s="46"/>
      <c r="X161" s="46"/>
    </row>
    <row r="162" spans="1:24" s="45" customFormat="1" ht="21" customHeight="1" outlineLevel="1" x14ac:dyDescent="0.25">
      <c r="A162" s="41"/>
      <c r="B162" s="66" t="s">
        <v>92</v>
      </c>
      <c r="C162" s="15" t="s">
        <v>51</v>
      </c>
      <c r="D162" s="312" t="s">
        <v>46</v>
      </c>
      <c r="E162" s="305"/>
      <c r="F162" s="313"/>
      <c r="G162" s="305" t="s">
        <v>47</v>
      </c>
      <c r="H162" s="305"/>
      <c r="I162" s="305"/>
      <c r="J162" s="312" t="s">
        <v>48</v>
      </c>
      <c r="K162" s="305"/>
      <c r="L162" s="313"/>
      <c r="M162" s="305" t="s">
        <v>49</v>
      </c>
      <c r="N162" s="305"/>
      <c r="O162" s="305"/>
      <c r="P162" s="312" t="s">
        <v>50</v>
      </c>
      <c r="Q162" s="305"/>
      <c r="R162" s="313"/>
      <c r="S162" s="16" t="s">
        <v>93</v>
      </c>
      <c r="T162" s="386" t="s">
        <v>52</v>
      </c>
      <c r="U162" s="387" t="s">
        <v>52</v>
      </c>
      <c r="V162" s="388"/>
      <c r="W162" s="46"/>
      <c r="X162" s="46"/>
    </row>
    <row r="163" spans="1:24" s="45" customFormat="1" ht="21" customHeight="1" outlineLevel="1" x14ac:dyDescent="0.25">
      <c r="A163" s="41"/>
      <c r="B163" s="18" t="s">
        <v>94</v>
      </c>
      <c r="C163" s="128">
        <f>D163+G163+J163+M163+P163</f>
        <v>0</v>
      </c>
      <c r="D163" s="315">
        <f>SUM(F148:F161)</f>
        <v>0</v>
      </c>
      <c r="E163" s="314"/>
      <c r="F163" s="316"/>
      <c r="G163" s="314">
        <f>SUM(I148:I161)</f>
        <v>0</v>
      </c>
      <c r="H163" s="314"/>
      <c r="I163" s="314"/>
      <c r="J163" s="315">
        <f>SUM(L148:L161)</f>
        <v>0</v>
      </c>
      <c r="K163" s="314"/>
      <c r="L163" s="316"/>
      <c r="M163" s="314">
        <f>SUM(O148:O161)</f>
        <v>0</v>
      </c>
      <c r="N163" s="314"/>
      <c r="O163" s="314"/>
      <c r="P163" s="315">
        <f>SUM(R148:R161)</f>
        <v>0</v>
      </c>
      <c r="Q163" s="314"/>
      <c r="R163" s="316"/>
      <c r="S163" s="128">
        <f t="shared" ref="S163:S168" si="19">D163+G163+J163+M163+P163</f>
        <v>0</v>
      </c>
      <c r="T163" s="389"/>
      <c r="U163" s="390"/>
      <c r="V163" s="391"/>
      <c r="W163" s="46"/>
      <c r="X163" s="46"/>
    </row>
    <row r="164" spans="1:24" s="45" customFormat="1" ht="21" customHeight="1" outlineLevel="1" x14ac:dyDescent="0.25">
      <c r="A164" s="41"/>
      <c r="B164" s="18" t="s">
        <v>95</v>
      </c>
      <c r="C164" s="128">
        <f>D164+G164+J164+M164+P164</f>
        <v>0</v>
      </c>
      <c r="D164" s="315">
        <f>SUM(F148:F161)*$D$42</f>
        <v>0</v>
      </c>
      <c r="E164" s="314"/>
      <c r="F164" s="316"/>
      <c r="G164" s="314">
        <f>SUM(I148:I161)*$G$42</f>
        <v>0</v>
      </c>
      <c r="H164" s="314"/>
      <c r="I164" s="314"/>
      <c r="J164" s="315">
        <f>SUM(L148:L161)*$J$42</f>
        <v>0</v>
      </c>
      <c r="K164" s="314"/>
      <c r="L164" s="316"/>
      <c r="M164" s="314">
        <f>SUM(O148:O161)*$M$42</f>
        <v>0</v>
      </c>
      <c r="N164" s="314"/>
      <c r="O164" s="314"/>
      <c r="P164" s="315">
        <f>SUM(R148:R161)*$P$42</f>
        <v>0</v>
      </c>
      <c r="Q164" s="314"/>
      <c r="R164" s="316"/>
      <c r="S164" s="128">
        <f t="shared" si="19"/>
        <v>0</v>
      </c>
      <c r="T164" s="389"/>
      <c r="U164" s="390"/>
      <c r="V164" s="391"/>
      <c r="W164" s="46"/>
      <c r="X164" s="46"/>
    </row>
    <row r="165" spans="1:24" s="45" customFormat="1" ht="21" customHeight="1" outlineLevel="1" x14ac:dyDescent="0.25">
      <c r="A165" s="41"/>
      <c r="B165" s="18" t="s">
        <v>55</v>
      </c>
      <c r="C165" s="128">
        <f>S165</f>
        <v>0</v>
      </c>
      <c r="D165" s="315">
        <f>D164*0.05</f>
        <v>0</v>
      </c>
      <c r="E165" s="314"/>
      <c r="F165" s="316"/>
      <c r="G165" s="314">
        <f>G164*0.05</f>
        <v>0</v>
      </c>
      <c r="H165" s="314"/>
      <c r="I165" s="314"/>
      <c r="J165" s="315">
        <f>J164*0.05</f>
        <v>0</v>
      </c>
      <c r="K165" s="314"/>
      <c r="L165" s="316"/>
      <c r="M165" s="314">
        <f>M164*0.05</f>
        <v>0</v>
      </c>
      <c r="N165" s="314"/>
      <c r="O165" s="314"/>
      <c r="P165" s="315">
        <f>P164*0.05</f>
        <v>0</v>
      </c>
      <c r="Q165" s="314"/>
      <c r="R165" s="316"/>
      <c r="S165" s="128">
        <f t="shared" si="19"/>
        <v>0</v>
      </c>
      <c r="T165" s="389"/>
      <c r="U165" s="390"/>
      <c r="V165" s="391"/>
      <c r="W165" s="46"/>
      <c r="X165" s="46"/>
    </row>
    <row r="166" spans="1:24" s="45" customFormat="1" ht="21" customHeight="1" outlineLevel="1" x14ac:dyDescent="0.25">
      <c r="A166" s="41"/>
      <c r="B166" s="18" t="s">
        <v>96</v>
      </c>
      <c r="C166" s="128">
        <f>S166</f>
        <v>0</v>
      </c>
      <c r="D166" s="315">
        <f>IF($D$42=0,0,((D164+D165)/$D$42)/$D$43)</f>
        <v>0</v>
      </c>
      <c r="E166" s="314"/>
      <c r="F166" s="316"/>
      <c r="G166" s="314">
        <f>IF($G$42=0,0,((G164+G165)/$G$42)/$G$43)</f>
        <v>0</v>
      </c>
      <c r="H166" s="314"/>
      <c r="I166" s="314"/>
      <c r="J166" s="315">
        <f>IF($J$42=0,0,((J164+J165)/$J$42)/$J$43)</f>
        <v>0</v>
      </c>
      <c r="K166" s="314"/>
      <c r="L166" s="316"/>
      <c r="M166" s="314">
        <f>IF($M$42=0,0,((M164+M165)/$M$42)/$M$43)</f>
        <v>0</v>
      </c>
      <c r="N166" s="314"/>
      <c r="O166" s="314"/>
      <c r="P166" s="315">
        <f>IF($P$42=0,0,((P164+P165)/$P$42)/$P$43)</f>
        <v>0</v>
      </c>
      <c r="Q166" s="314"/>
      <c r="R166" s="316"/>
      <c r="S166" s="128">
        <f t="shared" si="19"/>
        <v>0</v>
      </c>
      <c r="T166" s="389"/>
      <c r="U166" s="390"/>
      <c r="V166" s="391"/>
      <c r="W166" s="46"/>
      <c r="X166" s="46"/>
    </row>
    <row r="167" spans="1:24" s="45" customFormat="1" ht="21" customHeight="1" outlineLevel="1" x14ac:dyDescent="0.25">
      <c r="A167" s="41"/>
      <c r="B167" s="18" t="s">
        <v>97</v>
      </c>
      <c r="C167" s="128">
        <f>S167</f>
        <v>0</v>
      </c>
      <c r="D167" s="315">
        <f>IF($D$166=0,0,(D166/60))</f>
        <v>0</v>
      </c>
      <c r="E167" s="314"/>
      <c r="F167" s="316"/>
      <c r="G167" s="314">
        <f>IF($G$166=0,0,(G166/60))</f>
        <v>0</v>
      </c>
      <c r="H167" s="314"/>
      <c r="I167" s="314"/>
      <c r="J167" s="315">
        <f>IF($J$166=0,0,(J166/60))</f>
        <v>0</v>
      </c>
      <c r="K167" s="314"/>
      <c r="L167" s="316"/>
      <c r="M167" s="314">
        <f>IF($M$166=0,0,(M166/60))</f>
        <v>0</v>
      </c>
      <c r="N167" s="314"/>
      <c r="O167" s="314"/>
      <c r="P167" s="315">
        <f>IF($P$166=0,0,(P166/60))</f>
        <v>0</v>
      </c>
      <c r="Q167" s="314"/>
      <c r="R167" s="316"/>
      <c r="S167" s="128">
        <f t="shared" si="19"/>
        <v>0</v>
      </c>
      <c r="T167" s="389"/>
      <c r="U167" s="390"/>
      <c r="V167" s="391"/>
      <c r="W167" s="46"/>
      <c r="X167" s="46"/>
    </row>
    <row r="168" spans="1:24" s="45" customFormat="1" ht="21" customHeight="1" outlineLevel="1" x14ac:dyDescent="0.25">
      <c r="A168" s="41"/>
      <c r="B168" s="19" t="s">
        <v>440</v>
      </c>
      <c r="C168" s="128">
        <f>SUM(D168:R168)</f>
        <v>0</v>
      </c>
      <c r="D168" s="392"/>
      <c r="E168" s="393"/>
      <c r="F168" s="394"/>
      <c r="G168" s="393"/>
      <c r="H168" s="393"/>
      <c r="I168" s="393"/>
      <c r="J168" s="392"/>
      <c r="K168" s="393"/>
      <c r="L168" s="394"/>
      <c r="M168" s="393"/>
      <c r="N168" s="393"/>
      <c r="O168" s="393"/>
      <c r="P168" s="392"/>
      <c r="Q168" s="393"/>
      <c r="R168" s="394"/>
      <c r="S168" s="128">
        <f t="shared" si="19"/>
        <v>0</v>
      </c>
      <c r="T168" s="389"/>
      <c r="U168" s="390"/>
      <c r="V168" s="391"/>
      <c r="W168" s="46"/>
      <c r="X168" s="46"/>
    </row>
    <row r="169" spans="1:24" s="45" customFormat="1" ht="21" customHeight="1" outlineLevel="1" x14ac:dyDescent="0.25">
      <c r="A169" s="41"/>
      <c r="B169" s="19" t="s">
        <v>58</v>
      </c>
      <c r="C169" s="129">
        <f>SUM(D169:R169)</f>
        <v>0</v>
      </c>
      <c r="D169" s="317">
        <f>(D168*D$42)*($F$32-$F$31)</f>
        <v>0</v>
      </c>
      <c r="E169" s="274"/>
      <c r="F169" s="318"/>
      <c r="G169" s="317">
        <f>(G168*G$42)*($F$32-$F$31)</f>
        <v>0</v>
      </c>
      <c r="H169" s="274"/>
      <c r="I169" s="318"/>
      <c r="J169" s="317">
        <f>(J168*J$42)*($F$32-$F$31)</f>
        <v>0</v>
      </c>
      <c r="K169" s="274"/>
      <c r="L169" s="318"/>
      <c r="M169" s="317">
        <f>(M168*M$42)*($F$32-$F$31)</f>
        <v>0</v>
      </c>
      <c r="N169" s="274"/>
      <c r="O169" s="318"/>
      <c r="P169" s="317">
        <f>(P168*P$42)*($F$32-$F$31)</f>
        <v>0</v>
      </c>
      <c r="Q169" s="274"/>
      <c r="R169" s="318"/>
      <c r="S169" s="129">
        <f>SUM(D169:R169)</f>
        <v>0</v>
      </c>
      <c r="T169" s="389"/>
      <c r="U169" s="390"/>
      <c r="V169" s="391"/>
      <c r="W169" s="46"/>
      <c r="X169" s="46"/>
    </row>
    <row r="170" spans="1:24" s="45" customFormat="1" ht="21" customHeight="1" outlineLevel="1" x14ac:dyDescent="0.25">
      <c r="A170" s="41"/>
      <c r="B170" s="19" t="s">
        <v>98</v>
      </c>
      <c r="C170" s="129">
        <f>SUM(D170:R170)</f>
        <v>0</v>
      </c>
      <c r="D170" s="317">
        <f>IF(D167=0,0, (((D167*$F$31))+(D169/D$42/D$43)))</f>
        <v>0</v>
      </c>
      <c r="E170" s="274"/>
      <c r="F170" s="318"/>
      <c r="G170" s="317">
        <f>IF(G167=0,0, (((G167*$F$31))+(G169/G$42/G$43)))</f>
        <v>0</v>
      </c>
      <c r="H170" s="274"/>
      <c r="I170" s="318"/>
      <c r="J170" s="317">
        <f>IF(J167=0,0, (((J167*$F$31))+(J169/J$42/J$43)))</f>
        <v>0</v>
      </c>
      <c r="K170" s="274"/>
      <c r="L170" s="318"/>
      <c r="M170" s="317">
        <f>IF(M167=0,0, (((M167*$F$31))+(M169/M$42/M$43)))</f>
        <v>0</v>
      </c>
      <c r="N170" s="274"/>
      <c r="O170" s="318"/>
      <c r="P170" s="317">
        <f>IF(P167=0,0, (((P167*$F$31))+(P169/P$42/P$43)))</f>
        <v>0</v>
      </c>
      <c r="Q170" s="274"/>
      <c r="R170" s="318"/>
      <c r="S170" s="129">
        <f>SUM(D170:R170)</f>
        <v>0</v>
      </c>
      <c r="T170" s="389"/>
      <c r="U170" s="390"/>
      <c r="V170" s="391"/>
      <c r="W170" s="46"/>
      <c r="X170" s="46"/>
    </row>
    <row r="171" spans="1:24" s="45" customFormat="1" ht="21" customHeight="1" outlineLevel="1" x14ac:dyDescent="0.25">
      <c r="A171" s="41"/>
      <c r="B171" s="68" t="s">
        <v>99</v>
      </c>
      <c r="C171" s="129">
        <f>SUM(D171:R171)</f>
        <v>0</v>
      </c>
      <c r="D171" s="317">
        <f>(((D164+D165)/60)*$F$31)+D169</f>
        <v>0</v>
      </c>
      <c r="E171" s="274"/>
      <c r="F171" s="318"/>
      <c r="G171" s="317">
        <f>(((G164+G165)/60)*$F$31)+G169</f>
        <v>0</v>
      </c>
      <c r="H171" s="274"/>
      <c r="I171" s="318"/>
      <c r="J171" s="317">
        <f>(((J164+J165)/60)*$F$31)+J169</f>
        <v>0</v>
      </c>
      <c r="K171" s="274"/>
      <c r="L171" s="318"/>
      <c r="M171" s="317">
        <f>(((M164+M165)/60)*$F$31)+M169</f>
        <v>0</v>
      </c>
      <c r="N171" s="274"/>
      <c r="O171" s="318"/>
      <c r="P171" s="317">
        <f>(((P164+P165)/60)*$F$31)+P169</f>
        <v>0</v>
      </c>
      <c r="Q171" s="274"/>
      <c r="R171" s="318"/>
      <c r="S171" s="129">
        <f>SUM(D171:R171)</f>
        <v>0</v>
      </c>
      <c r="T171" s="389"/>
      <c r="U171" s="390"/>
      <c r="V171" s="391"/>
      <c r="W171" s="20" t="s">
        <v>61</v>
      </c>
      <c r="X171" s="46"/>
    </row>
    <row r="172" spans="1:24" s="45" customFormat="1" ht="27.75" customHeight="1" x14ac:dyDescent="0.25">
      <c r="A172" s="41"/>
      <c r="B172" s="395"/>
      <c r="C172" s="396"/>
      <c r="D172" s="403" t="s">
        <v>100</v>
      </c>
      <c r="E172" s="404"/>
      <c r="F172" s="405"/>
      <c r="G172" s="404" t="s">
        <v>101</v>
      </c>
      <c r="H172" s="404"/>
      <c r="I172" s="404"/>
      <c r="J172" s="403" t="s">
        <v>102</v>
      </c>
      <c r="K172" s="404"/>
      <c r="L172" s="405"/>
      <c r="M172" s="404" t="s">
        <v>103</v>
      </c>
      <c r="N172" s="404"/>
      <c r="O172" s="404"/>
      <c r="P172" s="403" t="s">
        <v>104</v>
      </c>
      <c r="Q172" s="404"/>
      <c r="R172" s="405"/>
      <c r="S172" s="75" t="s">
        <v>67</v>
      </c>
      <c r="T172" s="69" t="s">
        <v>68</v>
      </c>
      <c r="U172" s="10" t="s">
        <v>105</v>
      </c>
      <c r="V172" s="10" t="s">
        <v>106</v>
      </c>
      <c r="W172" s="114">
        <f>$D$12</f>
        <v>0</v>
      </c>
      <c r="X172" s="46"/>
    </row>
    <row r="173" spans="1:24" s="45" customFormat="1" ht="32.25" customHeight="1" x14ac:dyDescent="0.25">
      <c r="A173" s="41"/>
      <c r="B173" s="397"/>
      <c r="C173" s="398"/>
      <c r="D173" s="406" t="str">
        <f>IF(D167&gt;=10,"6",IF(D167&gt;=5.6,"5",IF(D167&gt;=3.6,"4",IF(D167&gt;=1.6,"3",IF(D167&gt;=1,"2",IF(D167&gt;=0.01,"1","0"))))))</f>
        <v>0</v>
      </c>
      <c r="E173" s="407"/>
      <c r="F173" s="408"/>
      <c r="G173" s="407" t="str">
        <f>IF(G167&gt;=10,"6",IF(G167&gt;=5.6,"5",IF(G167&gt;=3.6,"4",IF(G167&gt;=1.6,"3",IF(G167&gt;=1,"2",IF(G167&gt;=0.01,"1","0"))))))</f>
        <v>0</v>
      </c>
      <c r="H173" s="407"/>
      <c r="I173" s="407"/>
      <c r="J173" s="406" t="str">
        <f>IF(J167&gt;=10,"6",IF(J167&gt;=5.6,"5",IF(J167&gt;=3.6,"4",IF(J167&gt;=1.6,"3",IF(J167&gt;=1,"2",IF(J167&gt;=0.01,"1","0"))))))</f>
        <v>0</v>
      </c>
      <c r="K173" s="407"/>
      <c r="L173" s="408"/>
      <c r="M173" s="407" t="str">
        <f>IF(M167&gt;=10,"6",IF(M167&gt;=5.6,"5",IF(M167&gt;=3.6,"4",IF(M167&gt;=1.6,"3",IF(M167&gt;=1,"2",IF(M167&gt;=0.01,"1","0"))))))</f>
        <v>0</v>
      </c>
      <c r="N173" s="407"/>
      <c r="O173" s="407"/>
      <c r="P173" s="406" t="str">
        <f>IF(P167&gt;=10,"6",IF(P167&gt;=5.6,"5",IF(P167&gt;=3.6,"4",IF(P167&gt;=1.6,"3",IF(P167&gt;=1,"2",IF(P167&gt;=0.01,"1","0"))))))</f>
        <v>0</v>
      </c>
      <c r="Q173" s="407"/>
      <c r="R173" s="408"/>
      <c r="S173" s="124">
        <f>IF(OR(AND(D163&gt;0,D164&lt;=0),AND(G163&gt;0,G164&lt;=0),AND(J163&gt;0,J164&lt;=0),AND(M163&gt;0,M164&lt;=0),AND(P163&gt;0,P164&lt;=0)),"Check number of subjects/visits",V173/1560)</f>
        <v>0</v>
      </c>
      <c r="T173" s="89" t="str">
        <f>IF(S173="Check number of subjects/visits","0.00",IF(AND(W174=0,S173&gt;=0),"Please complete page duration (D12)",IF(S173=0,"0.00",S173/W174)))</f>
        <v>Please complete page duration (D12)</v>
      </c>
      <c r="U173" s="113">
        <f>(S164+S165+$F$26+$F$27+$F$28+$L$19)</f>
        <v>0</v>
      </c>
      <c r="V173" s="113">
        <f>(U173/60)</f>
        <v>0</v>
      </c>
      <c r="W173" s="114">
        <f>$F$12</f>
        <v>0</v>
      </c>
      <c r="X173" s="46"/>
    </row>
    <row r="174" spans="1:24" s="45" customFormat="1" ht="19.5" customHeight="1" x14ac:dyDescent="0.25">
      <c r="A174" s="41"/>
      <c r="B174" s="17"/>
      <c r="C174" s="56"/>
      <c r="D174" s="41"/>
      <c r="E174" s="41"/>
      <c r="F174" s="41"/>
      <c r="G174" s="41"/>
      <c r="H174" s="41"/>
      <c r="I174" s="41"/>
      <c r="J174" s="41"/>
      <c r="K174" s="41"/>
      <c r="L174" s="41"/>
      <c r="M174" s="41"/>
      <c r="N174" s="41"/>
      <c r="O174" s="41"/>
      <c r="P174" s="41"/>
      <c r="Q174" s="41"/>
      <c r="R174" s="41"/>
      <c r="S174" s="41"/>
      <c r="T174" s="41"/>
      <c r="U174" s="41"/>
      <c r="V174" s="41"/>
      <c r="W174" s="123">
        <f>W172+(W173/12)</f>
        <v>0</v>
      </c>
      <c r="X174" s="46"/>
    </row>
    <row r="175" spans="1:24" s="45" customFormat="1" ht="19.5" customHeight="1" x14ac:dyDescent="0.25">
      <c r="A175" s="41"/>
      <c r="B175" s="33" t="s">
        <v>107</v>
      </c>
      <c r="C175" s="399"/>
      <c r="D175" s="272" t="s">
        <v>1</v>
      </c>
      <c r="E175" s="272"/>
      <c r="F175" s="370"/>
      <c r="G175" s="367" t="s">
        <v>2</v>
      </c>
      <c r="H175" s="272"/>
      <c r="I175" s="368"/>
      <c r="J175" s="369" t="s">
        <v>3</v>
      </c>
      <c r="K175" s="272"/>
      <c r="L175" s="370"/>
      <c r="M175" s="367" t="s">
        <v>4</v>
      </c>
      <c r="N175" s="272"/>
      <c r="O175" s="368"/>
      <c r="P175" s="367" t="s">
        <v>5</v>
      </c>
      <c r="Q175" s="272"/>
      <c r="R175" s="368"/>
      <c r="S175" s="380" t="s">
        <v>6</v>
      </c>
      <c r="T175" s="380"/>
      <c r="U175" s="380"/>
      <c r="V175" s="381"/>
      <c r="W175" s="46"/>
      <c r="X175" s="46"/>
    </row>
    <row r="176" spans="1:24" s="45" customFormat="1" ht="19.5" customHeight="1" x14ac:dyDescent="0.25">
      <c r="A176" s="41"/>
      <c r="B176" s="104" t="s">
        <v>108</v>
      </c>
      <c r="C176" s="400"/>
      <c r="D176" s="272"/>
      <c r="E176" s="272"/>
      <c r="F176" s="370"/>
      <c r="G176" s="367"/>
      <c r="H176" s="272"/>
      <c r="I176" s="368"/>
      <c r="J176" s="369"/>
      <c r="K176" s="272"/>
      <c r="L176" s="370"/>
      <c r="M176" s="367"/>
      <c r="N176" s="272"/>
      <c r="O176" s="368"/>
      <c r="P176" s="367"/>
      <c r="Q176" s="272"/>
      <c r="R176" s="368"/>
      <c r="S176" s="401"/>
      <c r="T176" s="401"/>
      <c r="U176" s="401"/>
      <c r="V176" s="402"/>
      <c r="W176" s="46"/>
      <c r="X176" s="46"/>
    </row>
    <row r="177" spans="1:24" s="45" customFormat="1" ht="30.75" customHeight="1" outlineLevel="1" x14ac:dyDescent="0.25">
      <c r="A177" s="41"/>
      <c r="B177" s="34" t="s">
        <v>7</v>
      </c>
      <c r="C177" s="33" t="s">
        <v>8</v>
      </c>
      <c r="D177" s="76" t="s">
        <v>9</v>
      </c>
      <c r="E177" s="61" t="s">
        <v>12</v>
      </c>
      <c r="F177" s="77" t="s">
        <v>11</v>
      </c>
      <c r="G177" s="78" t="s">
        <v>9</v>
      </c>
      <c r="H177" s="61" t="s">
        <v>12</v>
      </c>
      <c r="I177" s="33" t="s">
        <v>11</v>
      </c>
      <c r="J177" s="76" t="s">
        <v>9</v>
      </c>
      <c r="K177" s="61" t="s">
        <v>12</v>
      </c>
      <c r="L177" s="77" t="s">
        <v>11</v>
      </c>
      <c r="M177" s="78" t="s">
        <v>9</v>
      </c>
      <c r="N177" s="61" t="s">
        <v>12</v>
      </c>
      <c r="O177" s="33" t="s">
        <v>11</v>
      </c>
      <c r="P177" s="76" t="s">
        <v>9</v>
      </c>
      <c r="Q177" s="61" t="s">
        <v>12</v>
      </c>
      <c r="R177" s="77" t="s">
        <v>11</v>
      </c>
      <c r="S177" s="382"/>
      <c r="T177" s="382"/>
      <c r="U177" s="382"/>
      <c r="V177" s="383"/>
      <c r="W177" s="46"/>
      <c r="X177" s="46"/>
    </row>
    <row r="178" spans="1:24" s="45" customFormat="1" ht="19.5" customHeight="1" outlineLevel="1" x14ac:dyDescent="0.25">
      <c r="A178" s="41"/>
      <c r="B178" s="101" t="s">
        <v>36</v>
      </c>
      <c r="C178" s="103"/>
      <c r="D178" s="99"/>
      <c r="E178" s="100"/>
      <c r="F178" s="115">
        <f t="shared" ref="F178:F190" si="20">C178*D178*E178</f>
        <v>0</v>
      </c>
      <c r="G178" s="99"/>
      <c r="H178" s="100"/>
      <c r="I178" s="116">
        <f t="shared" ref="I178:I190" si="21">C178*G178*H178</f>
        <v>0</v>
      </c>
      <c r="J178" s="99"/>
      <c r="K178" s="100"/>
      <c r="L178" s="115">
        <f t="shared" ref="L178:L190" si="22">C178*J178*K178</f>
        <v>0</v>
      </c>
      <c r="M178" s="99"/>
      <c r="N178" s="100"/>
      <c r="O178" s="116">
        <f t="shared" ref="O178:O190" si="23">C178*M178*N178</f>
        <v>0</v>
      </c>
      <c r="P178" s="99"/>
      <c r="Q178" s="100"/>
      <c r="R178" s="115">
        <f t="shared" ref="R178:R190" si="24">C178*P178*Q178</f>
        <v>0</v>
      </c>
      <c r="S178" s="384"/>
      <c r="T178" s="384"/>
      <c r="U178" s="384"/>
      <c r="V178" s="385"/>
      <c r="W178" s="46"/>
      <c r="X178" s="46"/>
    </row>
    <row r="179" spans="1:24" s="45" customFormat="1" ht="19.5" customHeight="1" outlineLevel="1" x14ac:dyDescent="0.25">
      <c r="A179" s="41"/>
      <c r="B179" s="101" t="s">
        <v>36</v>
      </c>
      <c r="C179" s="103"/>
      <c r="D179" s="99"/>
      <c r="E179" s="100"/>
      <c r="F179" s="115">
        <f t="shared" si="20"/>
        <v>0</v>
      </c>
      <c r="G179" s="99"/>
      <c r="H179" s="100"/>
      <c r="I179" s="116">
        <f t="shared" si="21"/>
        <v>0</v>
      </c>
      <c r="J179" s="99"/>
      <c r="K179" s="100"/>
      <c r="L179" s="115">
        <f t="shared" si="22"/>
        <v>0</v>
      </c>
      <c r="M179" s="99"/>
      <c r="N179" s="100"/>
      <c r="O179" s="116">
        <f t="shared" si="23"/>
        <v>0</v>
      </c>
      <c r="P179" s="99"/>
      <c r="Q179" s="100"/>
      <c r="R179" s="115">
        <f t="shared" si="24"/>
        <v>0</v>
      </c>
      <c r="S179" s="384"/>
      <c r="T179" s="384"/>
      <c r="U179" s="384"/>
      <c r="V179" s="385"/>
      <c r="W179" s="46"/>
      <c r="X179" s="46"/>
    </row>
    <row r="180" spans="1:24" s="45" customFormat="1" ht="19.5" customHeight="1" outlineLevel="1" x14ac:dyDescent="0.25">
      <c r="A180" s="41"/>
      <c r="B180" s="101" t="s">
        <v>36</v>
      </c>
      <c r="C180" s="103"/>
      <c r="D180" s="99"/>
      <c r="E180" s="100"/>
      <c r="F180" s="115">
        <f t="shared" si="20"/>
        <v>0</v>
      </c>
      <c r="G180" s="99"/>
      <c r="H180" s="100"/>
      <c r="I180" s="116">
        <f t="shared" si="21"/>
        <v>0</v>
      </c>
      <c r="J180" s="99"/>
      <c r="K180" s="100"/>
      <c r="L180" s="115">
        <f t="shared" si="22"/>
        <v>0</v>
      </c>
      <c r="M180" s="99"/>
      <c r="N180" s="100"/>
      <c r="O180" s="116">
        <f t="shared" si="23"/>
        <v>0</v>
      </c>
      <c r="P180" s="99"/>
      <c r="Q180" s="100"/>
      <c r="R180" s="115">
        <f t="shared" si="24"/>
        <v>0</v>
      </c>
      <c r="S180" s="384"/>
      <c r="T180" s="384"/>
      <c r="U180" s="384"/>
      <c r="V180" s="385"/>
      <c r="W180" s="46"/>
      <c r="X180" s="46"/>
    </row>
    <row r="181" spans="1:24" s="45" customFormat="1" ht="19.5" customHeight="1" outlineLevel="1" x14ac:dyDescent="0.25">
      <c r="A181" s="41"/>
      <c r="B181" s="101" t="s">
        <v>36</v>
      </c>
      <c r="C181" s="103"/>
      <c r="D181" s="99"/>
      <c r="E181" s="100"/>
      <c r="F181" s="115">
        <f t="shared" si="20"/>
        <v>0</v>
      </c>
      <c r="G181" s="99"/>
      <c r="H181" s="100"/>
      <c r="I181" s="116">
        <f t="shared" si="21"/>
        <v>0</v>
      </c>
      <c r="J181" s="99"/>
      <c r="K181" s="100"/>
      <c r="L181" s="115">
        <f t="shared" si="22"/>
        <v>0</v>
      </c>
      <c r="M181" s="99"/>
      <c r="N181" s="100"/>
      <c r="O181" s="116">
        <f t="shared" si="23"/>
        <v>0</v>
      </c>
      <c r="P181" s="99"/>
      <c r="Q181" s="100"/>
      <c r="R181" s="115">
        <f t="shared" si="24"/>
        <v>0</v>
      </c>
      <c r="S181" s="384"/>
      <c r="T181" s="384"/>
      <c r="U181" s="384"/>
      <c r="V181" s="385"/>
      <c r="W181" s="46"/>
      <c r="X181" s="46"/>
    </row>
    <row r="182" spans="1:24" s="45" customFormat="1" ht="19.5" customHeight="1" outlineLevel="1" x14ac:dyDescent="0.25">
      <c r="A182" s="41"/>
      <c r="B182" s="101" t="s">
        <v>36</v>
      </c>
      <c r="C182" s="103"/>
      <c r="D182" s="99"/>
      <c r="E182" s="100"/>
      <c r="F182" s="115">
        <f t="shared" si="20"/>
        <v>0</v>
      </c>
      <c r="G182" s="99"/>
      <c r="H182" s="100"/>
      <c r="I182" s="116">
        <f t="shared" si="21"/>
        <v>0</v>
      </c>
      <c r="J182" s="99"/>
      <c r="K182" s="100"/>
      <c r="L182" s="115">
        <f t="shared" si="22"/>
        <v>0</v>
      </c>
      <c r="M182" s="99"/>
      <c r="N182" s="100"/>
      <c r="O182" s="116">
        <f t="shared" si="23"/>
        <v>0</v>
      </c>
      <c r="P182" s="99"/>
      <c r="Q182" s="100"/>
      <c r="R182" s="115">
        <f t="shared" si="24"/>
        <v>0</v>
      </c>
      <c r="S182" s="384"/>
      <c r="T182" s="384"/>
      <c r="U182" s="384"/>
      <c r="V182" s="385"/>
      <c r="W182" s="46"/>
      <c r="X182" s="46"/>
    </row>
    <row r="183" spans="1:24" s="45" customFormat="1" ht="19.5" customHeight="1" outlineLevel="1" x14ac:dyDescent="0.25">
      <c r="A183" s="41"/>
      <c r="B183" s="101" t="s">
        <v>36</v>
      </c>
      <c r="C183" s="103"/>
      <c r="D183" s="99"/>
      <c r="E183" s="100"/>
      <c r="F183" s="115">
        <f t="shared" si="20"/>
        <v>0</v>
      </c>
      <c r="G183" s="99"/>
      <c r="H183" s="100"/>
      <c r="I183" s="116">
        <f t="shared" si="21"/>
        <v>0</v>
      </c>
      <c r="J183" s="99"/>
      <c r="K183" s="100"/>
      <c r="L183" s="115">
        <f t="shared" si="22"/>
        <v>0</v>
      </c>
      <c r="M183" s="99"/>
      <c r="N183" s="100"/>
      <c r="O183" s="116">
        <f t="shared" si="23"/>
        <v>0</v>
      </c>
      <c r="P183" s="99"/>
      <c r="Q183" s="100"/>
      <c r="R183" s="115">
        <f t="shared" si="24"/>
        <v>0</v>
      </c>
      <c r="S183" s="384"/>
      <c r="T183" s="384"/>
      <c r="U183" s="384"/>
      <c r="V183" s="385"/>
      <c r="W183" s="46"/>
      <c r="X183" s="46"/>
    </row>
    <row r="184" spans="1:24" s="45" customFormat="1" ht="19.5" customHeight="1" outlineLevel="1" x14ac:dyDescent="0.25">
      <c r="A184" s="41"/>
      <c r="B184" s="101" t="s">
        <v>36</v>
      </c>
      <c r="C184" s="103"/>
      <c r="D184" s="99"/>
      <c r="E184" s="100"/>
      <c r="F184" s="115">
        <f t="shared" si="20"/>
        <v>0</v>
      </c>
      <c r="G184" s="99"/>
      <c r="H184" s="100"/>
      <c r="I184" s="116">
        <f t="shared" si="21"/>
        <v>0</v>
      </c>
      <c r="J184" s="99"/>
      <c r="K184" s="100"/>
      <c r="L184" s="115">
        <f t="shared" si="22"/>
        <v>0</v>
      </c>
      <c r="M184" s="99"/>
      <c r="N184" s="100"/>
      <c r="O184" s="116">
        <f t="shared" si="23"/>
        <v>0</v>
      </c>
      <c r="P184" s="99"/>
      <c r="Q184" s="100"/>
      <c r="R184" s="115">
        <f t="shared" si="24"/>
        <v>0</v>
      </c>
      <c r="S184" s="384"/>
      <c r="T184" s="384"/>
      <c r="U184" s="384"/>
      <c r="V184" s="385"/>
      <c r="W184" s="46"/>
      <c r="X184" s="46"/>
    </row>
    <row r="185" spans="1:24" s="45" customFormat="1" ht="19.5" customHeight="1" outlineLevel="1" x14ac:dyDescent="0.25">
      <c r="A185" s="41"/>
      <c r="B185" s="101" t="s">
        <v>36</v>
      </c>
      <c r="C185" s="103"/>
      <c r="D185" s="99"/>
      <c r="E185" s="100"/>
      <c r="F185" s="115">
        <f t="shared" si="20"/>
        <v>0</v>
      </c>
      <c r="G185" s="99"/>
      <c r="H185" s="100"/>
      <c r="I185" s="116">
        <f t="shared" si="21"/>
        <v>0</v>
      </c>
      <c r="J185" s="99"/>
      <c r="K185" s="100"/>
      <c r="L185" s="115">
        <f t="shared" si="22"/>
        <v>0</v>
      </c>
      <c r="M185" s="99"/>
      <c r="N185" s="100"/>
      <c r="O185" s="116">
        <f t="shared" si="23"/>
        <v>0</v>
      </c>
      <c r="P185" s="99"/>
      <c r="Q185" s="100"/>
      <c r="R185" s="115">
        <f t="shared" si="24"/>
        <v>0</v>
      </c>
      <c r="S185" s="384"/>
      <c r="T185" s="384"/>
      <c r="U185" s="384"/>
      <c r="V185" s="385"/>
      <c r="W185" s="46"/>
      <c r="X185" s="46"/>
    </row>
    <row r="186" spans="1:24" s="45" customFormat="1" ht="19.5" customHeight="1" outlineLevel="1" x14ac:dyDescent="0.25">
      <c r="A186" s="41"/>
      <c r="B186" s="101" t="s">
        <v>36</v>
      </c>
      <c r="C186" s="103"/>
      <c r="D186" s="99"/>
      <c r="E186" s="100"/>
      <c r="F186" s="115">
        <f t="shared" si="20"/>
        <v>0</v>
      </c>
      <c r="G186" s="99"/>
      <c r="H186" s="100"/>
      <c r="I186" s="116">
        <f t="shared" si="21"/>
        <v>0</v>
      </c>
      <c r="J186" s="99"/>
      <c r="K186" s="100"/>
      <c r="L186" s="115">
        <f t="shared" si="22"/>
        <v>0</v>
      </c>
      <c r="M186" s="99"/>
      <c r="N186" s="100"/>
      <c r="O186" s="116">
        <f t="shared" si="23"/>
        <v>0</v>
      </c>
      <c r="P186" s="99"/>
      <c r="Q186" s="100"/>
      <c r="R186" s="115">
        <f t="shared" si="24"/>
        <v>0</v>
      </c>
      <c r="S186" s="384"/>
      <c r="T186" s="384"/>
      <c r="U186" s="384"/>
      <c r="V186" s="385"/>
      <c r="W186" s="46"/>
      <c r="X186" s="46"/>
    </row>
    <row r="187" spans="1:24" s="45" customFormat="1" ht="19.5" customHeight="1" outlineLevel="1" x14ac:dyDescent="0.25">
      <c r="A187" s="41"/>
      <c r="B187" s="101" t="s">
        <v>36</v>
      </c>
      <c r="C187" s="103"/>
      <c r="D187" s="99"/>
      <c r="E187" s="100"/>
      <c r="F187" s="115">
        <f t="shared" si="20"/>
        <v>0</v>
      </c>
      <c r="G187" s="99"/>
      <c r="H187" s="100"/>
      <c r="I187" s="116">
        <f t="shared" si="21"/>
        <v>0</v>
      </c>
      <c r="J187" s="99"/>
      <c r="K187" s="100"/>
      <c r="L187" s="115">
        <f t="shared" si="22"/>
        <v>0</v>
      </c>
      <c r="M187" s="99"/>
      <c r="N187" s="100"/>
      <c r="O187" s="116">
        <f t="shared" si="23"/>
        <v>0</v>
      </c>
      <c r="P187" s="99"/>
      <c r="Q187" s="100"/>
      <c r="R187" s="115">
        <f t="shared" si="24"/>
        <v>0</v>
      </c>
      <c r="S187" s="384"/>
      <c r="T187" s="384"/>
      <c r="U187" s="384"/>
      <c r="V187" s="385"/>
      <c r="W187" s="46"/>
      <c r="X187" s="46"/>
    </row>
    <row r="188" spans="1:24" s="45" customFormat="1" ht="19.5" customHeight="1" outlineLevel="1" x14ac:dyDescent="0.25">
      <c r="A188" s="41"/>
      <c r="B188" s="101" t="s">
        <v>36</v>
      </c>
      <c r="C188" s="103"/>
      <c r="D188" s="99"/>
      <c r="E188" s="100"/>
      <c r="F188" s="115">
        <f t="shared" si="20"/>
        <v>0</v>
      </c>
      <c r="G188" s="99"/>
      <c r="H188" s="100"/>
      <c r="I188" s="116">
        <f t="shared" si="21"/>
        <v>0</v>
      </c>
      <c r="J188" s="99"/>
      <c r="K188" s="100"/>
      <c r="L188" s="115">
        <f t="shared" si="22"/>
        <v>0</v>
      </c>
      <c r="M188" s="99"/>
      <c r="N188" s="100"/>
      <c r="O188" s="116">
        <f t="shared" si="23"/>
        <v>0</v>
      </c>
      <c r="P188" s="99"/>
      <c r="Q188" s="100"/>
      <c r="R188" s="115">
        <f t="shared" si="24"/>
        <v>0</v>
      </c>
      <c r="S188" s="384"/>
      <c r="T188" s="384"/>
      <c r="U188" s="384"/>
      <c r="V188" s="385"/>
      <c r="W188" s="46"/>
      <c r="X188" s="46"/>
    </row>
    <row r="189" spans="1:24" s="45" customFormat="1" ht="19.5" customHeight="1" outlineLevel="1" x14ac:dyDescent="0.25">
      <c r="A189" s="41"/>
      <c r="B189" s="101" t="s">
        <v>79</v>
      </c>
      <c r="C189" s="103"/>
      <c r="D189" s="99"/>
      <c r="E189" s="100"/>
      <c r="F189" s="115">
        <f t="shared" si="20"/>
        <v>0</v>
      </c>
      <c r="G189" s="99"/>
      <c r="H189" s="100"/>
      <c r="I189" s="116">
        <f t="shared" si="21"/>
        <v>0</v>
      </c>
      <c r="J189" s="99"/>
      <c r="K189" s="100"/>
      <c r="L189" s="115">
        <f t="shared" si="22"/>
        <v>0</v>
      </c>
      <c r="M189" s="99"/>
      <c r="N189" s="100"/>
      <c r="O189" s="116">
        <f t="shared" si="23"/>
        <v>0</v>
      </c>
      <c r="P189" s="99"/>
      <c r="Q189" s="100"/>
      <c r="R189" s="115">
        <f t="shared" si="24"/>
        <v>0</v>
      </c>
      <c r="S189" s="384"/>
      <c r="T189" s="384"/>
      <c r="U189" s="384"/>
      <c r="V189" s="385"/>
      <c r="W189" s="46"/>
      <c r="X189" s="46"/>
    </row>
    <row r="190" spans="1:24" s="45" customFormat="1" ht="19.5" customHeight="1" outlineLevel="1" x14ac:dyDescent="0.25">
      <c r="A190" s="41"/>
      <c r="B190" s="101" t="s">
        <v>43</v>
      </c>
      <c r="C190" s="103"/>
      <c r="D190" s="99"/>
      <c r="E190" s="100"/>
      <c r="F190" s="115">
        <f t="shared" si="20"/>
        <v>0</v>
      </c>
      <c r="G190" s="99"/>
      <c r="H190" s="100"/>
      <c r="I190" s="116">
        <f t="shared" si="21"/>
        <v>0</v>
      </c>
      <c r="J190" s="99"/>
      <c r="K190" s="100"/>
      <c r="L190" s="115">
        <f t="shared" si="22"/>
        <v>0</v>
      </c>
      <c r="M190" s="99"/>
      <c r="N190" s="100"/>
      <c r="O190" s="116">
        <f t="shared" si="23"/>
        <v>0</v>
      </c>
      <c r="P190" s="99"/>
      <c r="Q190" s="100"/>
      <c r="R190" s="115">
        <f t="shared" si="24"/>
        <v>0</v>
      </c>
      <c r="S190" s="384"/>
      <c r="T190" s="384"/>
      <c r="U190" s="384"/>
      <c r="V190" s="385"/>
      <c r="W190" s="46"/>
      <c r="X190" s="46"/>
    </row>
    <row r="191" spans="1:24" s="45" customFormat="1" ht="21.75" customHeight="1" outlineLevel="1" x14ac:dyDescent="0.25">
      <c r="A191" s="41"/>
      <c r="B191" s="66" t="s">
        <v>109</v>
      </c>
      <c r="C191" s="15" t="s">
        <v>51</v>
      </c>
      <c r="D191" s="312" t="s">
        <v>81</v>
      </c>
      <c r="E191" s="305"/>
      <c r="F191" s="313"/>
      <c r="G191" s="305" t="s">
        <v>47</v>
      </c>
      <c r="H191" s="305"/>
      <c r="I191" s="305"/>
      <c r="J191" s="312" t="s">
        <v>48</v>
      </c>
      <c r="K191" s="305"/>
      <c r="L191" s="313"/>
      <c r="M191" s="305" t="s">
        <v>49</v>
      </c>
      <c r="N191" s="305"/>
      <c r="O191" s="305"/>
      <c r="P191" s="312" t="s">
        <v>50</v>
      </c>
      <c r="Q191" s="305"/>
      <c r="R191" s="313"/>
      <c r="S191" s="16" t="s">
        <v>51</v>
      </c>
      <c r="T191" s="386" t="s">
        <v>52</v>
      </c>
      <c r="U191" s="387" t="s">
        <v>52</v>
      </c>
      <c r="V191" s="388"/>
      <c r="W191" s="46"/>
      <c r="X191" s="46"/>
    </row>
    <row r="192" spans="1:24" s="45" customFormat="1" ht="21.75" customHeight="1" outlineLevel="1" x14ac:dyDescent="0.25">
      <c r="A192" s="41"/>
      <c r="B192" s="18" t="s">
        <v>110</v>
      </c>
      <c r="C192" s="128">
        <f>D192+G192+J192+M192+P192</f>
        <v>0</v>
      </c>
      <c r="D192" s="315">
        <f>SUM(F178:F190)</f>
        <v>0</v>
      </c>
      <c r="E192" s="314"/>
      <c r="F192" s="316"/>
      <c r="G192" s="314">
        <f>SUM(I178:I190)</f>
        <v>0</v>
      </c>
      <c r="H192" s="314"/>
      <c r="I192" s="314"/>
      <c r="J192" s="315">
        <f>SUM(L178:L190)</f>
        <v>0</v>
      </c>
      <c r="K192" s="314"/>
      <c r="L192" s="316"/>
      <c r="M192" s="314">
        <f>SUM(O178:O190)</f>
        <v>0</v>
      </c>
      <c r="N192" s="314"/>
      <c r="O192" s="314"/>
      <c r="P192" s="315">
        <f>SUM(R178:R190)</f>
        <v>0</v>
      </c>
      <c r="Q192" s="314"/>
      <c r="R192" s="316"/>
      <c r="S192" s="128">
        <f t="shared" ref="S192:S197" si="25">D192+G192+J192+M192+P192</f>
        <v>0</v>
      </c>
      <c r="T192" s="389"/>
      <c r="U192" s="390"/>
      <c r="V192" s="391"/>
      <c r="W192" s="46"/>
      <c r="X192" s="46"/>
    </row>
    <row r="193" spans="1:24" s="45" customFormat="1" ht="21.75" customHeight="1" outlineLevel="1" x14ac:dyDescent="0.25">
      <c r="A193" s="41"/>
      <c r="B193" s="18" t="s">
        <v>111</v>
      </c>
      <c r="C193" s="128">
        <f>D193+G193+J193+M193+P193</f>
        <v>0</v>
      </c>
      <c r="D193" s="315">
        <f>SUM(F178:F190)*$D$42</f>
        <v>0</v>
      </c>
      <c r="E193" s="314"/>
      <c r="F193" s="316"/>
      <c r="G193" s="314">
        <f>SUM(I178:I190)*$G$42</f>
        <v>0</v>
      </c>
      <c r="H193" s="314"/>
      <c r="I193" s="314"/>
      <c r="J193" s="315">
        <f>SUM(L178:L190)*$J$42</f>
        <v>0</v>
      </c>
      <c r="K193" s="314"/>
      <c r="L193" s="316"/>
      <c r="M193" s="314">
        <f>SUM(O178:O190)*$M$42</f>
        <v>0</v>
      </c>
      <c r="N193" s="314"/>
      <c r="O193" s="314"/>
      <c r="P193" s="315">
        <f>SUM(R178:R190)*$P$42</f>
        <v>0</v>
      </c>
      <c r="Q193" s="314"/>
      <c r="R193" s="316"/>
      <c r="S193" s="128">
        <f t="shared" si="25"/>
        <v>0</v>
      </c>
      <c r="T193" s="389"/>
      <c r="U193" s="390"/>
      <c r="V193" s="391"/>
      <c r="W193" s="46"/>
      <c r="X193" s="46"/>
    </row>
    <row r="194" spans="1:24" s="45" customFormat="1" ht="21.75" customHeight="1" outlineLevel="1" x14ac:dyDescent="0.25">
      <c r="A194" s="41"/>
      <c r="B194" s="18" t="s">
        <v>55</v>
      </c>
      <c r="C194" s="128">
        <f>S194</f>
        <v>0</v>
      </c>
      <c r="D194" s="315">
        <f>D193*0.05</f>
        <v>0</v>
      </c>
      <c r="E194" s="314"/>
      <c r="F194" s="316"/>
      <c r="G194" s="314">
        <f>G193*0.05</f>
        <v>0</v>
      </c>
      <c r="H194" s="314"/>
      <c r="I194" s="314"/>
      <c r="J194" s="315">
        <f>J193*0.05</f>
        <v>0</v>
      </c>
      <c r="K194" s="314"/>
      <c r="L194" s="316"/>
      <c r="M194" s="314">
        <f>M193*0.05</f>
        <v>0</v>
      </c>
      <c r="N194" s="314"/>
      <c r="O194" s="314"/>
      <c r="P194" s="315">
        <f>P193*0.05</f>
        <v>0</v>
      </c>
      <c r="Q194" s="314"/>
      <c r="R194" s="316"/>
      <c r="S194" s="128">
        <f t="shared" si="25"/>
        <v>0</v>
      </c>
      <c r="T194" s="389"/>
      <c r="U194" s="390"/>
      <c r="V194" s="391"/>
      <c r="W194" s="46"/>
      <c r="X194" s="46"/>
    </row>
    <row r="195" spans="1:24" s="45" customFormat="1" ht="21.75" customHeight="1" outlineLevel="1" x14ac:dyDescent="0.25">
      <c r="A195" s="41"/>
      <c r="B195" s="18" t="s">
        <v>112</v>
      </c>
      <c r="C195" s="128">
        <f>S195</f>
        <v>0</v>
      </c>
      <c r="D195" s="315">
        <f>IF($D$42=0,0,((D193+D194)/$D$42)/$D$43)</f>
        <v>0</v>
      </c>
      <c r="E195" s="314"/>
      <c r="F195" s="316"/>
      <c r="G195" s="314">
        <f>IF($G$42=0,0,((G193+G194)/$G$42)/$G$43)</f>
        <v>0</v>
      </c>
      <c r="H195" s="314"/>
      <c r="I195" s="314"/>
      <c r="J195" s="315">
        <f>IF($J$42=0,0,((J193+J194)/$J$42)/$J$43)</f>
        <v>0</v>
      </c>
      <c r="K195" s="314"/>
      <c r="L195" s="316"/>
      <c r="M195" s="314">
        <f>IF($M$42=0,0,((M193+M194)/$M$42)/$M$43)</f>
        <v>0</v>
      </c>
      <c r="N195" s="314"/>
      <c r="O195" s="314"/>
      <c r="P195" s="315">
        <f>IF($P$42=0,0,((P193+P194)/$P$42)/$P$43)</f>
        <v>0</v>
      </c>
      <c r="Q195" s="314"/>
      <c r="R195" s="316"/>
      <c r="S195" s="128">
        <f t="shared" si="25"/>
        <v>0</v>
      </c>
      <c r="T195" s="389"/>
      <c r="U195" s="390"/>
      <c r="V195" s="391"/>
      <c r="W195" s="46"/>
      <c r="X195" s="46"/>
    </row>
    <row r="196" spans="1:24" s="45" customFormat="1" ht="21.75" customHeight="1" outlineLevel="1" x14ac:dyDescent="0.25">
      <c r="A196" s="41"/>
      <c r="B196" s="18" t="s">
        <v>113</v>
      </c>
      <c r="C196" s="128">
        <f>S196</f>
        <v>0</v>
      </c>
      <c r="D196" s="315">
        <f>IF($D$195=0,0,(D195/60))</f>
        <v>0</v>
      </c>
      <c r="E196" s="314"/>
      <c r="F196" s="316"/>
      <c r="G196" s="314">
        <f>IF($G$195=0,0,(G195/60))</f>
        <v>0</v>
      </c>
      <c r="H196" s="314"/>
      <c r="I196" s="314"/>
      <c r="J196" s="315">
        <f>IF($J$195=0,0,(J195/60))</f>
        <v>0</v>
      </c>
      <c r="K196" s="314"/>
      <c r="L196" s="316"/>
      <c r="M196" s="314">
        <f>IF($M$195=0,0,(M195/60))</f>
        <v>0</v>
      </c>
      <c r="N196" s="314"/>
      <c r="O196" s="314"/>
      <c r="P196" s="315">
        <f>IF($P$195=0,0,(P195/60))</f>
        <v>0</v>
      </c>
      <c r="Q196" s="314"/>
      <c r="R196" s="316"/>
      <c r="S196" s="128">
        <f t="shared" si="25"/>
        <v>0</v>
      </c>
      <c r="T196" s="389"/>
      <c r="U196" s="390"/>
      <c r="V196" s="391"/>
      <c r="W196" s="46"/>
      <c r="X196" s="46"/>
    </row>
    <row r="197" spans="1:24" s="45" customFormat="1" ht="21.75" customHeight="1" outlineLevel="1" x14ac:dyDescent="0.25">
      <c r="A197" s="41"/>
      <c r="B197" s="19" t="s">
        <v>440</v>
      </c>
      <c r="C197" s="128">
        <f>SUM(D197:R197)</f>
        <v>0</v>
      </c>
      <c r="D197" s="392"/>
      <c r="E197" s="393"/>
      <c r="F197" s="394"/>
      <c r="G197" s="393"/>
      <c r="H197" s="393"/>
      <c r="I197" s="393"/>
      <c r="J197" s="392"/>
      <c r="K197" s="393"/>
      <c r="L197" s="394"/>
      <c r="M197" s="393"/>
      <c r="N197" s="393"/>
      <c r="O197" s="393"/>
      <c r="P197" s="392"/>
      <c r="Q197" s="393"/>
      <c r="R197" s="394"/>
      <c r="S197" s="128">
        <f t="shared" si="25"/>
        <v>0</v>
      </c>
      <c r="T197" s="389"/>
      <c r="U197" s="390"/>
      <c r="V197" s="391"/>
      <c r="W197" s="46"/>
      <c r="X197" s="46"/>
    </row>
    <row r="198" spans="1:24" s="45" customFormat="1" ht="21.75" customHeight="1" outlineLevel="1" x14ac:dyDescent="0.25">
      <c r="A198" s="41"/>
      <c r="B198" s="19" t="s">
        <v>58</v>
      </c>
      <c r="C198" s="129">
        <f>SUM(D198:R198)</f>
        <v>0</v>
      </c>
      <c r="D198" s="317">
        <f>(D197*D$42)*($G$32-$G$31)</f>
        <v>0</v>
      </c>
      <c r="E198" s="274"/>
      <c r="F198" s="318"/>
      <c r="G198" s="317">
        <f>(G197*G$42)*($G$32-$G$31)</f>
        <v>0</v>
      </c>
      <c r="H198" s="274"/>
      <c r="I198" s="318"/>
      <c r="J198" s="317">
        <f>(J197*J$42)*($G$32-$G$31)</f>
        <v>0</v>
      </c>
      <c r="K198" s="274"/>
      <c r="L198" s="318"/>
      <c r="M198" s="317">
        <f>(M197*M$42)*($G$32-$G$31)</f>
        <v>0</v>
      </c>
      <c r="N198" s="274"/>
      <c r="O198" s="318"/>
      <c r="P198" s="317">
        <f>(P197*P$42)*($G$32-$G$31)</f>
        <v>0</v>
      </c>
      <c r="Q198" s="274"/>
      <c r="R198" s="318"/>
      <c r="S198" s="129">
        <f>SUM(D198:R198)</f>
        <v>0</v>
      </c>
      <c r="T198" s="389"/>
      <c r="U198" s="390"/>
      <c r="V198" s="391"/>
      <c r="W198" s="46"/>
      <c r="X198" s="46"/>
    </row>
    <row r="199" spans="1:24" s="45" customFormat="1" ht="21.75" customHeight="1" outlineLevel="1" x14ac:dyDescent="0.25">
      <c r="A199" s="41"/>
      <c r="B199" s="19" t="s">
        <v>114</v>
      </c>
      <c r="C199" s="129">
        <f>SUM(D199:R199)</f>
        <v>0</v>
      </c>
      <c r="D199" s="317">
        <f>IF(D196=0,0, (((D196*$G$31))+(D198/D$42/D$43)))</f>
        <v>0</v>
      </c>
      <c r="E199" s="274"/>
      <c r="F199" s="318"/>
      <c r="G199" s="317">
        <f>IF(G196=0,0, (((G196*$G$31))+(G198/G$42/G$43)))</f>
        <v>0</v>
      </c>
      <c r="H199" s="274"/>
      <c r="I199" s="318"/>
      <c r="J199" s="317">
        <f>IF(J196=0,0, (((J196*$G$31))+(J198/J$42/J$43)))</f>
        <v>0</v>
      </c>
      <c r="K199" s="274"/>
      <c r="L199" s="318"/>
      <c r="M199" s="317">
        <f>IF(M196=0,0, (((M196*$G$31))+(M198/M$42/M$43)))</f>
        <v>0</v>
      </c>
      <c r="N199" s="274"/>
      <c r="O199" s="318"/>
      <c r="P199" s="317">
        <f>IF(P196=0,0, (((P196*$G$31))+(P198/P$42/P$43)))</f>
        <v>0</v>
      </c>
      <c r="Q199" s="274"/>
      <c r="R199" s="318"/>
      <c r="S199" s="129">
        <f>SUM(D199:R199)</f>
        <v>0</v>
      </c>
      <c r="T199" s="389"/>
      <c r="U199" s="390"/>
      <c r="V199" s="391"/>
      <c r="W199" s="46"/>
      <c r="X199" s="46"/>
    </row>
    <row r="200" spans="1:24" s="45" customFormat="1" ht="21.75" customHeight="1" outlineLevel="1" x14ac:dyDescent="0.25">
      <c r="A200" s="41"/>
      <c r="B200" s="68" t="s">
        <v>115</v>
      </c>
      <c r="C200" s="129">
        <f>SUM(D200:R200)</f>
        <v>0</v>
      </c>
      <c r="D200" s="317">
        <f>(((D193+D194)/60)*$G$31)+D198</f>
        <v>0</v>
      </c>
      <c r="E200" s="274"/>
      <c r="F200" s="318"/>
      <c r="G200" s="317">
        <f>(((G193+G194)/60)*$G$31)+G198</f>
        <v>0</v>
      </c>
      <c r="H200" s="274"/>
      <c r="I200" s="318"/>
      <c r="J200" s="317">
        <f>(((J193+J194)/60)*$G$31)+J198</f>
        <v>0</v>
      </c>
      <c r="K200" s="274"/>
      <c r="L200" s="318"/>
      <c r="M200" s="317">
        <f>(((M193+M194)/60)*$G$31)+M198</f>
        <v>0</v>
      </c>
      <c r="N200" s="274"/>
      <c r="O200" s="318"/>
      <c r="P200" s="317">
        <f>(((P193+P194)/60)*$G$31)+P198</f>
        <v>0</v>
      </c>
      <c r="Q200" s="274"/>
      <c r="R200" s="318"/>
      <c r="S200" s="129">
        <f>SUM(D200:R200)</f>
        <v>0</v>
      </c>
      <c r="T200" s="389"/>
      <c r="U200" s="390"/>
      <c r="V200" s="391"/>
      <c r="W200" s="120" t="s">
        <v>61</v>
      </c>
      <c r="X200" s="46"/>
    </row>
    <row r="201" spans="1:24" s="45" customFormat="1" ht="27.75" customHeight="1" x14ac:dyDescent="0.25">
      <c r="A201" s="41"/>
      <c r="B201" s="395"/>
      <c r="C201" s="396"/>
      <c r="D201" s="409" t="s">
        <v>100</v>
      </c>
      <c r="E201" s="410"/>
      <c r="F201" s="411"/>
      <c r="G201" s="410" t="s">
        <v>101</v>
      </c>
      <c r="H201" s="410"/>
      <c r="I201" s="410"/>
      <c r="J201" s="409" t="s">
        <v>102</v>
      </c>
      <c r="K201" s="410"/>
      <c r="L201" s="411"/>
      <c r="M201" s="410" t="s">
        <v>103</v>
      </c>
      <c r="N201" s="410"/>
      <c r="O201" s="410"/>
      <c r="P201" s="409" t="s">
        <v>104</v>
      </c>
      <c r="Q201" s="410"/>
      <c r="R201" s="411"/>
      <c r="S201" s="117" t="s">
        <v>67</v>
      </c>
      <c r="T201" s="118" t="s">
        <v>68</v>
      </c>
      <c r="U201" s="119" t="s">
        <v>116</v>
      </c>
      <c r="V201" s="119" t="s">
        <v>117</v>
      </c>
      <c r="W201" s="114">
        <f>$D$12</f>
        <v>0</v>
      </c>
      <c r="X201" s="46"/>
    </row>
    <row r="202" spans="1:24" s="45" customFormat="1" ht="27.75" customHeight="1" x14ac:dyDescent="0.25">
      <c r="A202" s="41"/>
      <c r="B202" s="397"/>
      <c r="C202" s="398"/>
      <c r="D202" s="406" t="str">
        <f>IF(D196&gt;=10,"6",IF(D196&gt;=5.6,"5",IF(D196&gt;=3.6,"4",IF(D196&gt;=1.6,"3",IF(D196&gt;=1,"2",IF(D196&gt;=0.01,"1","0"))))))</f>
        <v>0</v>
      </c>
      <c r="E202" s="407"/>
      <c r="F202" s="408"/>
      <c r="G202" s="407" t="str">
        <f>IF(G196&gt;=10,"6",IF(G196&gt;=5.6,"5",IF(G196&gt;=3.6,"4",IF(G196&gt;=1.6,"3",IF(G196&gt;=1,"2",IF(G196&gt;=0.01,"1","0"))))))</f>
        <v>0</v>
      </c>
      <c r="H202" s="407"/>
      <c r="I202" s="407"/>
      <c r="J202" s="406" t="str">
        <f>IF(J196&gt;=10,"6",IF(J196&gt;=5.6,"5",IF(J196&gt;=3.6,"4",IF(J196&gt;=1.6,"3",IF(J196&gt;=1,"2",IF(J196&gt;=0.01,"1","0"))))))</f>
        <v>0</v>
      </c>
      <c r="K202" s="407"/>
      <c r="L202" s="408"/>
      <c r="M202" s="407" t="str">
        <f>IF(M196&gt;=10,"6",IF(M196&gt;=5.6,"5",IF(M196&gt;=3.6,"4",IF(M196&gt;=1.6,"3",IF(M196&gt;=1,"2",IF(M196&gt;=0.01,"1","0"))))))</f>
        <v>0</v>
      </c>
      <c r="N202" s="407"/>
      <c r="O202" s="407"/>
      <c r="P202" s="406" t="str">
        <f>IF(P196&gt;=10,"6",IF(P196&gt;=5.6,"5",IF(P196&gt;=3.6,"4",IF(P196&gt;=1.6,"3",IF(P196&gt;=1,"2",IF(P196&gt;=0.01,"1","0"))))))</f>
        <v>0</v>
      </c>
      <c r="Q202" s="407"/>
      <c r="R202" s="408"/>
      <c r="S202" s="124">
        <f>IF(OR(AND(D192&gt;0,D193&lt;=0),AND(G192&gt;0,G193&lt;=0),AND(J192&gt;0,J193&lt;=0),AND(M192&gt;0,M193&lt;=0),AND(P192&gt;0,P193&lt;=0)),"Check number of subjects/visits",V202/1560)</f>
        <v>0</v>
      </c>
      <c r="T202" s="89" t="str">
        <f>IF(S202="Check number of subjects/visits","0.00",IF(AND(W203=0,S202&gt;=0),"Please complete page duration (D12)",IF(S202=0,"0.00",S202/W203)))</f>
        <v>Please complete page duration (D12)</v>
      </c>
      <c r="U202" s="113">
        <f>(S193+S194+$G$26+$G$27+$G$28)</f>
        <v>0</v>
      </c>
      <c r="V202" s="113">
        <f>U202/60</f>
        <v>0</v>
      </c>
      <c r="W202" s="114">
        <f>$F$12</f>
        <v>0</v>
      </c>
      <c r="X202" s="46"/>
    </row>
    <row r="203" spans="1:24" s="45" customFormat="1" ht="19.5" customHeight="1" x14ac:dyDescent="0.25">
      <c r="A203" s="41"/>
      <c r="B203" s="17"/>
      <c r="C203" s="56"/>
      <c r="D203" s="41"/>
      <c r="E203" s="41"/>
      <c r="F203" s="41"/>
      <c r="G203" s="41"/>
      <c r="H203" s="41"/>
      <c r="I203" s="41"/>
      <c r="J203" s="41"/>
      <c r="K203" s="41"/>
      <c r="L203" s="41"/>
      <c r="M203" s="41"/>
      <c r="N203" s="41"/>
      <c r="O203" s="41"/>
      <c r="P203" s="41"/>
      <c r="Q203" s="41"/>
      <c r="R203" s="41"/>
      <c r="S203" s="41"/>
      <c r="T203" s="41"/>
      <c r="U203" s="41"/>
      <c r="V203" s="41"/>
      <c r="W203" s="123">
        <f>W201+(W202/12)</f>
        <v>0</v>
      </c>
      <c r="X203" s="46"/>
    </row>
    <row r="204" spans="1:24" s="45" customFormat="1" ht="19.5" customHeight="1" x14ac:dyDescent="0.25">
      <c r="A204" s="41"/>
      <c r="B204" s="33" t="s">
        <v>118</v>
      </c>
      <c r="C204" s="399"/>
      <c r="D204" s="272" t="s">
        <v>1</v>
      </c>
      <c r="E204" s="272"/>
      <c r="F204" s="370"/>
      <c r="G204" s="367" t="s">
        <v>2</v>
      </c>
      <c r="H204" s="272"/>
      <c r="I204" s="368"/>
      <c r="J204" s="369" t="s">
        <v>3</v>
      </c>
      <c r="K204" s="272"/>
      <c r="L204" s="370"/>
      <c r="M204" s="367" t="s">
        <v>119</v>
      </c>
      <c r="N204" s="272"/>
      <c r="O204" s="368"/>
      <c r="P204" s="367" t="s">
        <v>5</v>
      </c>
      <c r="Q204" s="272"/>
      <c r="R204" s="368"/>
      <c r="S204" s="380" t="s">
        <v>6</v>
      </c>
      <c r="T204" s="380"/>
      <c r="U204" s="380"/>
      <c r="V204" s="381"/>
      <c r="W204" s="46"/>
      <c r="X204" s="46"/>
    </row>
    <row r="205" spans="1:24" s="45" customFormat="1" ht="19.5" customHeight="1" x14ac:dyDescent="0.25">
      <c r="A205" s="41"/>
      <c r="B205" s="104" t="s">
        <v>120</v>
      </c>
      <c r="C205" s="400"/>
      <c r="D205" s="272"/>
      <c r="E205" s="272"/>
      <c r="F205" s="370"/>
      <c r="G205" s="367"/>
      <c r="H205" s="272"/>
      <c r="I205" s="368"/>
      <c r="J205" s="369"/>
      <c r="K205" s="272"/>
      <c r="L205" s="370"/>
      <c r="M205" s="367"/>
      <c r="N205" s="272"/>
      <c r="O205" s="368"/>
      <c r="P205" s="367"/>
      <c r="Q205" s="272"/>
      <c r="R205" s="368"/>
      <c r="S205" s="401"/>
      <c r="T205" s="401"/>
      <c r="U205" s="401"/>
      <c r="V205" s="402"/>
      <c r="W205" s="46"/>
      <c r="X205" s="46"/>
    </row>
    <row r="206" spans="1:24" s="45" customFormat="1" ht="30" customHeight="1" outlineLevel="1" x14ac:dyDescent="0.25">
      <c r="A206" s="41"/>
      <c r="B206" s="34" t="s">
        <v>7</v>
      </c>
      <c r="C206" s="33" t="s">
        <v>8</v>
      </c>
      <c r="D206" s="76" t="s">
        <v>9</v>
      </c>
      <c r="E206" s="61" t="s">
        <v>12</v>
      </c>
      <c r="F206" s="77" t="s">
        <v>11</v>
      </c>
      <c r="G206" s="78" t="s">
        <v>9</v>
      </c>
      <c r="H206" s="61" t="s">
        <v>12</v>
      </c>
      <c r="I206" s="33" t="s">
        <v>11</v>
      </c>
      <c r="J206" s="76" t="s">
        <v>9</v>
      </c>
      <c r="K206" s="61" t="s">
        <v>12</v>
      </c>
      <c r="L206" s="77" t="s">
        <v>11</v>
      </c>
      <c r="M206" s="78" t="s">
        <v>9</v>
      </c>
      <c r="N206" s="61" t="s">
        <v>12</v>
      </c>
      <c r="O206" s="33" t="s">
        <v>11</v>
      </c>
      <c r="P206" s="76" t="s">
        <v>9</v>
      </c>
      <c r="Q206" s="61" t="s">
        <v>12</v>
      </c>
      <c r="R206" s="77" t="s">
        <v>11</v>
      </c>
      <c r="S206" s="382"/>
      <c r="T206" s="382"/>
      <c r="U206" s="382"/>
      <c r="V206" s="383"/>
      <c r="W206" s="46"/>
      <c r="X206" s="46"/>
    </row>
    <row r="207" spans="1:24" s="45" customFormat="1" ht="19.5" customHeight="1" outlineLevel="1" x14ac:dyDescent="0.25">
      <c r="A207" s="41"/>
      <c r="B207" s="101" t="s">
        <v>36</v>
      </c>
      <c r="C207" s="103"/>
      <c r="D207" s="99"/>
      <c r="E207" s="100"/>
      <c r="F207" s="115">
        <f t="shared" ref="F207:F219" si="26">C207*D207*E207</f>
        <v>0</v>
      </c>
      <c r="G207" s="99"/>
      <c r="H207" s="100"/>
      <c r="I207" s="116">
        <f t="shared" ref="I207:I219" si="27">C207*G207*H207</f>
        <v>0</v>
      </c>
      <c r="J207" s="99"/>
      <c r="K207" s="100"/>
      <c r="L207" s="115">
        <f t="shared" ref="L207:L219" si="28">C207*J207*K207</f>
        <v>0</v>
      </c>
      <c r="M207" s="99"/>
      <c r="N207" s="100"/>
      <c r="O207" s="116">
        <f t="shared" ref="O207:O219" si="29">C207*M207*N207</f>
        <v>0</v>
      </c>
      <c r="P207" s="99"/>
      <c r="Q207" s="100"/>
      <c r="R207" s="115">
        <f t="shared" ref="R207:R219" si="30">C207*P207*Q207</f>
        <v>0</v>
      </c>
      <c r="S207" s="384"/>
      <c r="T207" s="384"/>
      <c r="U207" s="384"/>
      <c r="V207" s="385"/>
      <c r="W207" s="46"/>
      <c r="X207" s="46"/>
    </row>
    <row r="208" spans="1:24" s="45" customFormat="1" ht="19.5" customHeight="1" outlineLevel="1" x14ac:dyDescent="0.25">
      <c r="A208" s="41"/>
      <c r="B208" s="101" t="s">
        <v>36</v>
      </c>
      <c r="C208" s="103"/>
      <c r="D208" s="99"/>
      <c r="E208" s="100"/>
      <c r="F208" s="115">
        <f t="shared" si="26"/>
        <v>0</v>
      </c>
      <c r="G208" s="99"/>
      <c r="H208" s="100"/>
      <c r="I208" s="116">
        <f t="shared" si="27"/>
        <v>0</v>
      </c>
      <c r="J208" s="99"/>
      <c r="K208" s="100"/>
      <c r="L208" s="115">
        <f t="shared" si="28"/>
        <v>0</v>
      </c>
      <c r="M208" s="99"/>
      <c r="N208" s="100"/>
      <c r="O208" s="116">
        <f t="shared" si="29"/>
        <v>0</v>
      </c>
      <c r="P208" s="99"/>
      <c r="Q208" s="100"/>
      <c r="R208" s="115">
        <f t="shared" si="30"/>
        <v>0</v>
      </c>
      <c r="S208" s="384"/>
      <c r="T208" s="384"/>
      <c r="U208" s="384"/>
      <c r="V208" s="385"/>
      <c r="W208" s="46"/>
      <c r="X208" s="46"/>
    </row>
    <row r="209" spans="1:24" s="45" customFormat="1" ht="19.5" customHeight="1" outlineLevel="1" x14ac:dyDescent="0.25">
      <c r="A209" s="41"/>
      <c r="B209" s="101" t="s">
        <v>36</v>
      </c>
      <c r="C209" s="103"/>
      <c r="D209" s="99"/>
      <c r="E209" s="100"/>
      <c r="F209" s="115">
        <f t="shared" si="26"/>
        <v>0</v>
      </c>
      <c r="G209" s="99"/>
      <c r="H209" s="100"/>
      <c r="I209" s="116">
        <f t="shared" si="27"/>
        <v>0</v>
      </c>
      <c r="J209" s="99"/>
      <c r="K209" s="100"/>
      <c r="L209" s="115">
        <f t="shared" si="28"/>
        <v>0</v>
      </c>
      <c r="M209" s="99"/>
      <c r="N209" s="100"/>
      <c r="O209" s="116">
        <f t="shared" si="29"/>
        <v>0</v>
      </c>
      <c r="P209" s="99"/>
      <c r="Q209" s="100"/>
      <c r="R209" s="115">
        <f t="shared" si="30"/>
        <v>0</v>
      </c>
      <c r="S209" s="384"/>
      <c r="T209" s="384"/>
      <c r="U209" s="384"/>
      <c r="V209" s="385"/>
      <c r="W209" s="46"/>
      <c r="X209" s="46"/>
    </row>
    <row r="210" spans="1:24" s="45" customFormat="1" ht="19.5" customHeight="1" outlineLevel="1" x14ac:dyDescent="0.25">
      <c r="A210" s="41"/>
      <c r="B210" s="101" t="s">
        <v>36</v>
      </c>
      <c r="C210" s="103"/>
      <c r="D210" s="99"/>
      <c r="E210" s="100"/>
      <c r="F210" s="115">
        <f t="shared" si="26"/>
        <v>0</v>
      </c>
      <c r="G210" s="99"/>
      <c r="H210" s="100"/>
      <c r="I210" s="116">
        <f t="shared" si="27"/>
        <v>0</v>
      </c>
      <c r="J210" s="99"/>
      <c r="K210" s="100"/>
      <c r="L210" s="115">
        <f t="shared" si="28"/>
        <v>0</v>
      </c>
      <c r="M210" s="99"/>
      <c r="N210" s="100"/>
      <c r="O210" s="116">
        <f t="shared" si="29"/>
        <v>0</v>
      </c>
      <c r="P210" s="99"/>
      <c r="Q210" s="100"/>
      <c r="R210" s="115">
        <f t="shared" si="30"/>
        <v>0</v>
      </c>
      <c r="S210" s="384"/>
      <c r="T210" s="384"/>
      <c r="U210" s="384"/>
      <c r="V210" s="385"/>
      <c r="W210" s="46"/>
      <c r="X210" s="46"/>
    </row>
    <row r="211" spans="1:24" s="45" customFormat="1" ht="19.5" customHeight="1" outlineLevel="1" x14ac:dyDescent="0.25">
      <c r="A211" s="41"/>
      <c r="B211" s="101" t="s">
        <v>36</v>
      </c>
      <c r="C211" s="103"/>
      <c r="D211" s="99"/>
      <c r="E211" s="100"/>
      <c r="F211" s="115">
        <f t="shared" si="26"/>
        <v>0</v>
      </c>
      <c r="G211" s="99"/>
      <c r="H211" s="100"/>
      <c r="I211" s="116">
        <f t="shared" si="27"/>
        <v>0</v>
      </c>
      <c r="J211" s="99"/>
      <c r="K211" s="100"/>
      <c r="L211" s="115">
        <f t="shared" si="28"/>
        <v>0</v>
      </c>
      <c r="M211" s="99"/>
      <c r="N211" s="100"/>
      <c r="O211" s="116">
        <f t="shared" si="29"/>
        <v>0</v>
      </c>
      <c r="P211" s="99"/>
      <c r="Q211" s="100"/>
      <c r="R211" s="115">
        <f t="shared" si="30"/>
        <v>0</v>
      </c>
      <c r="S211" s="384"/>
      <c r="T211" s="384"/>
      <c r="U211" s="384"/>
      <c r="V211" s="385"/>
      <c r="W211" s="46"/>
      <c r="X211" s="46"/>
    </row>
    <row r="212" spans="1:24" s="45" customFormat="1" ht="19.5" customHeight="1" outlineLevel="1" x14ac:dyDescent="0.25">
      <c r="A212" s="41"/>
      <c r="B212" s="101" t="s">
        <v>36</v>
      </c>
      <c r="C212" s="103"/>
      <c r="D212" s="99"/>
      <c r="E212" s="100"/>
      <c r="F212" s="115">
        <f t="shared" si="26"/>
        <v>0</v>
      </c>
      <c r="G212" s="99"/>
      <c r="H212" s="100"/>
      <c r="I212" s="116">
        <f t="shared" si="27"/>
        <v>0</v>
      </c>
      <c r="J212" s="99"/>
      <c r="K212" s="100"/>
      <c r="L212" s="115">
        <f t="shared" si="28"/>
        <v>0</v>
      </c>
      <c r="M212" s="99"/>
      <c r="N212" s="100"/>
      <c r="O212" s="116">
        <f t="shared" si="29"/>
        <v>0</v>
      </c>
      <c r="P212" s="99"/>
      <c r="Q212" s="100"/>
      <c r="R212" s="115">
        <f t="shared" si="30"/>
        <v>0</v>
      </c>
      <c r="S212" s="384"/>
      <c r="T212" s="384"/>
      <c r="U212" s="384"/>
      <c r="V212" s="385"/>
      <c r="W212" s="46"/>
      <c r="X212" s="46"/>
    </row>
    <row r="213" spans="1:24" s="45" customFormat="1" ht="19.5" customHeight="1" outlineLevel="1" x14ac:dyDescent="0.25">
      <c r="A213" s="41"/>
      <c r="B213" s="101" t="s">
        <v>36</v>
      </c>
      <c r="C213" s="103"/>
      <c r="D213" s="99"/>
      <c r="E213" s="100"/>
      <c r="F213" s="115">
        <f t="shared" si="26"/>
        <v>0</v>
      </c>
      <c r="G213" s="99"/>
      <c r="H213" s="100"/>
      <c r="I213" s="116">
        <f t="shared" si="27"/>
        <v>0</v>
      </c>
      <c r="J213" s="99"/>
      <c r="K213" s="100"/>
      <c r="L213" s="115">
        <f t="shared" si="28"/>
        <v>0</v>
      </c>
      <c r="M213" s="99"/>
      <c r="N213" s="100"/>
      <c r="O213" s="116">
        <f t="shared" si="29"/>
        <v>0</v>
      </c>
      <c r="P213" s="99"/>
      <c r="Q213" s="100"/>
      <c r="R213" s="115">
        <f t="shared" si="30"/>
        <v>0</v>
      </c>
      <c r="S213" s="384"/>
      <c r="T213" s="384"/>
      <c r="U213" s="384"/>
      <c r="V213" s="385"/>
      <c r="W213" s="46"/>
      <c r="X213" s="46"/>
    </row>
    <row r="214" spans="1:24" s="45" customFormat="1" ht="19.5" customHeight="1" outlineLevel="1" x14ac:dyDescent="0.25">
      <c r="A214" s="41"/>
      <c r="B214" s="101" t="s">
        <v>36</v>
      </c>
      <c r="C214" s="103"/>
      <c r="D214" s="99"/>
      <c r="E214" s="100"/>
      <c r="F214" s="115">
        <f t="shared" si="26"/>
        <v>0</v>
      </c>
      <c r="G214" s="99"/>
      <c r="H214" s="100"/>
      <c r="I214" s="116">
        <f t="shared" si="27"/>
        <v>0</v>
      </c>
      <c r="J214" s="99"/>
      <c r="K214" s="100"/>
      <c r="L214" s="115">
        <f t="shared" si="28"/>
        <v>0</v>
      </c>
      <c r="M214" s="99"/>
      <c r="N214" s="100"/>
      <c r="O214" s="116">
        <f t="shared" si="29"/>
        <v>0</v>
      </c>
      <c r="P214" s="99"/>
      <c r="Q214" s="100"/>
      <c r="R214" s="115">
        <f t="shared" si="30"/>
        <v>0</v>
      </c>
      <c r="S214" s="384"/>
      <c r="T214" s="384"/>
      <c r="U214" s="384"/>
      <c r="V214" s="385"/>
      <c r="W214" s="46"/>
      <c r="X214" s="46"/>
    </row>
    <row r="215" spans="1:24" s="45" customFormat="1" ht="19.5" customHeight="1" outlineLevel="1" x14ac:dyDescent="0.25">
      <c r="A215" s="41"/>
      <c r="B215" s="101" t="s">
        <v>36</v>
      </c>
      <c r="C215" s="103"/>
      <c r="D215" s="99"/>
      <c r="E215" s="100"/>
      <c r="F215" s="115">
        <f t="shared" si="26"/>
        <v>0</v>
      </c>
      <c r="G215" s="99"/>
      <c r="H215" s="100"/>
      <c r="I215" s="116">
        <f t="shared" si="27"/>
        <v>0</v>
      </c>
      <c r="J215" s="99"/>
      <c r="K215" s="100"/>
      <c r="L215" s="115">
        <f t="shared" si="28"/>
        <v>0</v>
      </c>
      <c r="M215" s="99"/>
      <c r="N215" s="100"/>
      <c r="O215" s="116">
        <f t="shared" si="29"/>
        <v>0</v>
      </c>
      <c r="P215" s="99"/>
      <c r="Q215" s="100"/>
      <c r="R215" s="115">
        <f t="shared" si="30"/>
        <v>0</v>
      </c>
      <c r="S215" s="384"/>
      <c r="T215" s="384"/>
      <c r="U215" s="384"/>
      <c r="V215" s="385"/>
      <c r="W215" s="46"/>
      <c r="X215" s="46"/>
    </row>
    <row r="216" spans="1:24" s="45" customFormat="1" ht="19.5" customHeight="1" outlineLevel="1" x14ac:dyDescent="0.25">
      <c r="A216" s="41"/>
      <c r="B216" s="101" t="s">
        <v>36</v>
      </c>
      <c r="C216" s="103"/>
      <c r="D216" s="99"/>
      <c r="E216" s="100"/>
      <c r="F216" s="115">
        <f t="shared" si="26"/>
        <v>0</v>
      </c>
      <c r="G216" s="99"/>
      <c r="H216" s="100"/>
      <c r="I216" s="116">
        <f t="shared" si="27"/>
        <v>0</v>
      </c>
      <c r="J216" s="99"/>
      <c r="K216" s="100"/>
      <c r="L216" s="115">
        <f t="shared" si="28"/>
        <v>0</v>
      </c>
      <c r="M216" s="99"/>
      <c r="N216" s="100"/>
      <c r="O216" s="116">
        <f t="shared" si="29"/>
        <v>0</v>
      </c>
      <c r="P216" s="99"/>
      <c r="Q216" s="100"/>
      <c r="R216" s="115">
        <f t="shared" si="30"/>
        <v>0</v>
      </c>
      <c r="S216" s="384"/>
      <c r="T216" s="384"/>
      <c r="U216" s="384"/>
      <c r="V216" s="385"/>
      <c r="W216" s="46"/>
      <c r="X216" s="46"/>
    </row>
    <row r="217" spans="1:24" s="45" customFormat="1" ht="19.5" customHeight="1" outlineLevel="1" x14ac:dyDescent="0.25">
      <c r="A217" s="41"/>
      <c r="B217" s="101" t="s">
        <v>36</v>
      </c>
      <c r="C217" s="103"/>
      <c r="D217" s="99"/>
      <c r="E217" s="100"/>
      <c r="F217" s="115">
        <f t="shared" si="26"/>
        <v>0</v>
      </c>
      <c r="G217" s="99"/>
      <c r="H217" s="100"/>
      <c r="I217" s="116">
        <f t="shared" si="27"/>
        <v>0</v>
      </c>
      <c r="J217" s="99"/>
      <c r="K217" s="100"/>
      <c r="L217" s="115">
        <f t="shared" si="28"/>
        <v>0</v>
      </c>
      <c r="M217" s="99"/>
      <c r="N217" s="100"/>
      <c r="O217" s="116">
        <f t="shared" si="29"/>
        <v>0</v>
      </c>
      <c r="P217" s="99"/>
      <c r="Q217" s="100"/>
      <c r="R217" s="115">
        <f t="shared" si="30"/>
        <v>0</v>
      </c>
      <c r="S217" s="384"/>
      <c r="T217" s="384"/>
      <c r="U217" s="384"/>
      <c r="V217" s="385"/>
      <c r="W217" s="46"/>
      <c r="X217" s="46"/>
    </row>
    <row r="218" spans="1:24" s="45" customFormat="1" ht="19.5" customHeight="1" outlineLevel="1" x14ac:dyDescent="0.25">
      <c r="A218" s="41"/>
      <c r="B218" s="101" t="s">
        <v>79</v>
      </c>
      <c r="C218" s="103"/>
      <c r="D218" s="99"/>
      <c r="E218" s="100"/>
      <c r="F218" s="115">
        <f t="shared" si="26"/>
        <v>0</v>
      </c>
      <c r="G218" s="99"/>
      <c r="H218" s="100"/>
      <c r="I218" s="116">
        <f t="shared" si="27"/>
        <v>0</v>
      </c>
      <c r="J218" s="99"/>
      <c r="K218" s="100"/>
      <c r="L218" s="115">
        <f t="shared" si="28"/>
        <v>0</v>
      </c>
      <c r="M218" s="99"/>
      <c r="N218" s="100"/>
      <c r="O218" s="116">
        <f t="shared" si="29"/>
        <v>0</v>
      </c>
      <c r="P218" s="99"/>
      <c r="Q218" s="100"/>
      <c r="R218" s="115">
        <f t="shared" si="30"/>
        <v>0</v>
      </c>
      <c r="S218" s="384"/>
      <c r="T218" s="384"/>
      <c r="U218" s="384"/>
      <c r="V218" s="385"/>
      <c r="W218" s="46"/>
      <c r="X218" s="46"/>
    </row>
    <row r="219" spans="1:24" s="45" customFormat="1" ht="19.5" customHeight="1" outlineLevel="1" x14ac:dyDescent="0.25">
      <c r="A219" s="41"/>
      <c r="B219" s="101" t="s">
        <v>43</v>
      </c>
      <c r="C219" s="103"/>
      <c r="D219" s="99"/>
      <c r="E219" s="100"/>
      <c r="F219" s="115">
        <f t="shared" si="26"/>
        <v>0</v>
      </c>
      <c r="G219" s="99"/>
      <c r="H219" s="100"/>
      <c r="I219" s="116">
        <f t="shared" si="27"/>
        <v>0</v>
      </c>
      <c r="J219" s="99"/>
      <c r="K219" s="100"/>
      <c r="L219" s="115">
        <f t="shared" si="28"/>
        <v>0</v>
      </c>
      <c r="M219" s="99"/>
      <c r="N219" s="100"/>
      <c r="O219" s="116">
        <f t="shared" si="29"/>
        <v>0</v>
      </c>
      <c r="P219" s="99"/>
      <c r="Q219" s="100"/>
      <c r="R219" s="115">
        <f t="shared" si="30"/>
        <v>0</v>
      </c>
      <c r="S219" s="384"/>
      <c r="T219" s="384"/>
      <c r="U219" s="384"/>
      <c r="V219" s="385"/>
      <c r="W219" s="46"/>
      <c r="X219" s="46"/>
    </row>
    <row r="220" spans="1:24" s="45" customFormat="1" ht="21" customHeight="1" outlineLevel="1" x14ac:dyDescent="0.25">
      <c r="A220" s="41"/>
      <c r="B220" s="66" t="s">
        <v>121</v>
      </c>
      <c r="C220" s="15" t="s">
        <v>51</v>
      </c>
      <c r="D220" s="312" t="s">
        <v>81</v>
      </c>
      <c r="E220" s="305"/>
      <c r="F220" s="313"/>
      <c r="G220" s="305" t="s">
        <v>47</v>
      </c>
      <c r="H220" s="305"/>
      <c r="I220" s="305"/>
      <c r="J220" s="312" t="s">
        <v>48</v>
      </c>
      <c r="K220" s="305"/>
      <c r="L220" s="313"/>
      <c r="M220" s="305" t="s">
        <v>49</v>
      </c>
      <c r="N220" s="305"/>
      <c r="O220" s="305"/>
      <c r="P220" s="312" t="s">
        <v>50</v>
      </c>
      <c r="Q220" s="305"/>
      <c r="R220" s="313"/>
      <c r="S220" s="16" t="s">
        <v>51</v>
      </c>
      <c r="T220" s="386" t="s">
        <v>52</v>
      </c>
      <c r="U220" s="387" t="s">
        <v>52</v>
      </c>
      <c r="V220" s="388"/>
      <c r="W220" s="46"/>
      <c r="X220" s="46"/>
    </row>
    <row r="221" spans="1:24" s="45" customFormat="1" ht="21" customHeight="1" outlineLevel="1" x14ac:dyDescent="0.25">
      <c r="A221" s="41"/>
      <c r="B221" s="18" t="s">
        <v>122</v>
      </c>
      <c r="C221" s="128">
        <f>D221+G221+J221+M221+P221</f>
        <v>0</v>
      </c>
      <c r="D221" s="315">
        <f>SUM(F207:F219)</f>
        <v>0</v>
      </c>
      <c r="E221" s="314"/>
      <c r="F221" s="316"/>
      <c r="G221" s="314">
        <f>SUM(I207:I219)</f>
        <v>0</v>
      </c>
      <c r="H221" s="314"/>
      <c r="I221" s="314"/>
      <c r="J221" s="315">
        <f>SUM(L207:L219)</f>
        <v>0</v>
      </c>
      <c r="K221" s="314"/>
      <c r="L221" s="316"/>
      <c r="M221" s="314">
        <f>SUM(O207:O219)</f>
        <v>0</v>
      </c>
      <c r="N221" s="314"/>
      <c r="O221" s="314"/>
      <c r="P221" s="315">
        <f>SUM(R207:R219)</f>
        <v>0</v>
      </c>
      <c r="Q221" s="314"/>
      <c r="R221" s="316"/>
      <c r="S221" s="128">
        <f>SUM(D221:R221)</f>
        <v>0</v>
      </c>
      <c r="T221" s="389"/>
      <c r="U221" s="390"/>
      <c r="V221" s="391"/>
      <c r="W221" s="46"/>
      <c r="X221" s="46"/>
    </row>
    <row r="222" spans="1:24" s="45" customFormat="1" ht="21" customHeight="1" outlineLevel="1" x14ac:dyDescent="0.25">
      <c r="A222" s="41"/>
      <c r="B222" s="18" t="s">
        <v>123</v>
      </c>
      <c r="C222" s="128">
        <f>D222+G222+J222+M222+P222</f>
        <v>0</v>
      </c>
      <c r="D222" s="315">
        <f>SUM(F207:F219)*$D$42</f>
        <v>0</v>
      </c>
      <c r="E222" s="314"/>
      <c r="F222" s="316"/>
      <c r="G222" s="314">
        <f>SUM(I207:I219)*$G$42</f>
        <v>0</v>
      </c>
      <c r="H222" s="314"/>
      <c r="I222" s="314"/>
      <c r="J222" s="315">
        <f>SUM(L207:L219)*$J$42</f>
        <v>0</v>
      </c>
      <c r="K222" s="314"/>
      <c r="L222" s="316"/>
      <c r="M222" s="314">
        <f>SUM(O207:O219)*$M$42</f>
        <v>0</v>
      </c>
      <c r="N222" s="314"/>
      <c r="O222" s="314"/>
      <c r="P222" s="315">
        <f>SUM(R207:R219)*$P$42</f>
        <v>0</v>
      </c>
      <c r="Q222" s="314"/>
      <c r="R222" s="316"/>
      <c r="S222" s="128">
        <f>D222+G222+J222+M222+P222</f>
        <v>0</v>
      </c>
      <c r="T222" s="389"/>
      <c r="U222" s="390"/>
      <c r="V222" s="391"/>
      <c r="W222" s="46"/>
      <c r="X222" s="46"/>
    </row>
    <row r="223" spans="1:24" s="45" customFormat="1" ht="21" customHeight="1" outlineLevel="1" x14ac:dyDescent="0.25">
      <c r="A223" s="41"/>
      <c r="B223" s="18" t="s">
        <v>55</v>
      </c>
      <c r="C223" s="128">
        <f>S223</f>
        <v>0</v>
      </c>
      <c r="D223" s="315">
        <f>D222*0.05</f>
        <v>0</v>
      </c>
      <c r="E223" s="314"/>
      <c r="F223" s="316"/>
      <c r="G223" s="314">
        <f>G222*0.05</f>
        <v>0</v>
      </c>
      <c r="H223" s="314"/>
      <c r="I223" s="314"/>
      <c r="J223" s="315">
        <f>J222*0.05</f>
        <v>0</v>
      </c>
      <c r="K223" s="314"/>
      <c r="L223" s="316"/>
      <c r="M223" s="314">
        <f>M222*0.05</f>
        <v>0</v>
      </c>
      <c r="N223" s="314"/>
      <c r="O223" s="314"/>
      <c r="P223" s="315">
        <f>P222*0.05</f>
        <v>0</v>
      </c>
      <c r="Q223" s="314"/>
      <c r="R223" s="316"/>
      <c r="S223" s="128">
        <f>D223+G223+J223+M223+P223</f>
        <v>0</v>
      </c>
      <c r="T223" s="389"/>
      <c r="U223" s="390"/>
      <c r="V223" s="391"/>
      <c r="W223" s="46"/>
      <c r="X223" s="46"/>
    </row>
    <row r="224" spans="1:24" s="45" customFormat="1" ht="21" customHeight="1" outlineLevel="1" x14ac:dyDescent="0.25">
      <c r="A224" s="41"/>
      <c r="B224" s="18" t="s">
        <v>124</v>
      </c>
      <c r="C224" s="128">
        <f>S224</f>
        <v>0</v>
      </c>
      <c r="D224" s="315">
        <f>IF($D$42=0,0,((D222+D223)/$D$42)/$D$43)</f>
        <v>0</v>
      </c>
      <c r="E224" s="314"/>
      <c r="F224" s="316"/>
      <c r="G224" s="314">
        <f>IF($G$42=0,0,((G222+G223)/$G$42)/$G$43)</f>
        <v>0</v>
      </c>
      <c r="H224" s="314"/>
      <c r="I224" s="314"/>
      <c r="J224" s="315">
        <f>IF($J$42=0,0,((J222+J223)/$J$42)/$J$43)</f>
        <v>0</v>
      </c>
      <c r="K224" s="314"/>
      <c r="L224" s="316"/>
      <c r="M224" s="314">
        <f>IF($M$42=0,0,((M222+M223)/$M$42)/$M$43)</f>
        <v>0</v>
      </c>
      <c r="N224" s="314"/>
      <c r="O224" s="314"/>
      <c r="P224" s="315">
        <f>IF($P$42=0,0,((P222+P223)/$P$42)/$P$43)</f>
        <v>0</v>
      </c>
      <c r="Q224" s="314"/>
      <c r="R224" s="316"/>
      <c r="S224" s="128">
        <f>D224+G224+J224+M224+P224</f>
        <v>0</v>
      </c>
      <c r="T224" s="389"/>
      <c r="U224" s="390"/>
      <c r="V224" s="391"/>
      <c r="W224" s="46"/>
      <c r="X224" s="46"/>
    </row>
    <row r="225" spans="1:24" s="45" customFormat="1" ht="21" customHeight="1" outlineLevel="1" x14ac:dyDescent="0.25">
      <c r="A225" s="41"/>
      <c r="B225" s="18" t="s">
        <v>125</v>
      </c>
      <c r="C225" s="128">
        <f>S225</f>
        <v>0</v>
      </c>
      <c r="D225" s="315">
        <f>IF($D$224=0,0,(D224/60))</f>
        <v>0</v>
      </c>
      <c r="E225" s="314"/>
      <c r="F225" s="316"/>
      <c r="G225" s="314">
        <f>IF($G$224=0,0,(G224/60))</f>
        <v>0</v>
      </c>
      <c r="H225" s="314"/>
      <c r="I225" s="314"/>
      <c r="J225" s="315">
        <f>IF($J$224=0,0,(J224/60))</f>
        <v>0</v>
      </c>
      <c r="K225" s="314"/>
      <c r="L225" s="316"/>
      <c r="M225" s="314">
        <f>IF($M$224=0,0,(M224/60))</f>
        <v>0</v>
      </c>
      <c r="N225" s="314"/>
      <c r="O225" s="314"/>
      <c r="P225" s="315">
        <f>IF($P$224=0,0,(P224/60))</f>
        <v>0</v>
      </c>
      <c r="Q225" s="314"/>
      <c r="R225" s="316"/>
      <c r="S225" s="128">
        <f>SUM(D225:R225)</f>
        <v>0</v>
      </c>
      <c r="T225" s="389"/>
      <c r="U225" s="390"/>
      <c r="V225" s="391"/>
      <c r="W225" s="46"/>
      <c r="X225" s="46"/>
    </row>
    <row r="226" spans="1:24" s="45" customFormat="1" ht="21" customHeight="1" outlineLevel="1" x14ac:dyDescent="0.25">
      <c r="A226" s="41"/>
      <c r="B226" s="19" t="s">
        <v>440</v>
      </c>
      <c r="C226" s="128">
        <f>SUM(D226:R226)</f>
        <v>0</v>
      </c>
      <c r="D226" s="392"/>
      <c r="E226" s="393"/>
      <c r="F226" s="394"/>
      <c r="G226" s="393"/>
      <c r="H226" s="393"/>
      <c r="I226" s="393"/>
      <c r="J226" s="392"/>
      <c r="K226" s="393"/>
      <c r="L226" s="394"/>
      <c r="M226" s="393"/>
      <c r="N226" s="393"/>
      <c r="O226" s="393"/>
      <c r="P226" s="392"/>
      <c r="Q226" s="393"/>
      <c r="R226" s="394"/>
      <c r="S226" s="128">
        <f>SUM(D226:R226)</f>
        <v>0</v>
      </c>
      <c r="T226" s="389"/>
      <c r="U226" s="390"/>
      <c r="V226" s="391"/>
      <c r="W226" s="46"/>
      <c r="X226" s="46"/>
    </row>
    <row r="227" spans="1:24" s="45" customFormat="1" ht="21" customHeight="1" outlineLevel="1" x14ac:dyDescent="0.25">
      <c r="A227" s="41"/>
      <c r="B227" s="19" t="s">
        <v>58</v>
      </c>
      <c r="C227" s="129">
        <f>SUM(D227:R227)</f>
        <v>0</v>
      </c>
      <c r="D227" s="317">
        <f>(D226*D$42)*($H$32-$H$31)</f>
        <v>0</v>
      </c>
      <c r="E227" s="274"/>
      <c r="F227" s="318"/>
      <c r="G227" s="317">
        <f>(G226*G$42)*($H$32-$H$31)</f>
        <v>0</v>
      </c>
      <c r="H227" s="274"/>
      <c r="I227" s="318"/>
      <c r="J227" s="317">
        <f>(J226*J$42)*($H$32-$H$31)</f>
        <v>0</v>
      </c>
      <c r="K227" s="274"/>
      <c r="L227" s="318"/>
      <c r="M227" s="317">
        <f>(M226*M$42)*($H$32-$H$31)</f>
        <v>0</v>
      </c>
      <c r="N227" s="274"/>
      <c r="O227" s="318"/>
      <c r="P227" s="317">
        <f>(P226*P$42)*($H$32-$H$31)</f>
        <v>0</v>
      </c>
      <c r="Q227" s="274"/>
      <c r="R227" s="318"/>
      <c r="S227" s="129">
        <f>SUM(D227:R227)</f>
        <v>0</v>
      </c>
      <c r="T227" s="389"/>
      <c r="U227" s="390"/>
      <c r="V227" s="391"/>
      <c r="W227" s="46"/>
      <c r="X227" s="46"/>
    </row>
    <row r="228" spans="1:24" s="45" customFormat="1" ht="21" customHeight="1" outlineLevel="1" x14ac:dyDescent="0.25">
      <c r="A228" s="41"/>
      <c r="B228" s="19" t="s">
        <v>126</v>
      </c>
      <c r="C228" s="129">
        <f>SUM(D228:R228)</f>
        <v>0</v>
      </c>
      <c r="D228" s="317">
        <f>IF(D225=0,0, (((D225*$H$31))+(D227/D$42/D$43)))</f>
        <v>0</v>
      </c>
      <c r="E228" s="274"/>
      <c r="F228" s="318"/>
      <c r="G228" s="317">
        <f>IF(G225=0,0, (((G225*$H$31))+(G227/G$42/G$43)))</f>
        <v>0</v>
      </c>
      <c r="H228" s="274"/>
      <c r="I228" s="318"/>
      <c r="J228" s="317">
        <f>IF(J225=0,0, (((J225*$H$31))+(J227/J$42/J$43)))</f>
        <v>0</v>
      </c>
      <c r="K228" s="274"/>
      <c r="L228" s="318"/>
      <c r="M228" s="317">
        <f>IF(M225=0,0, (((M225*$H$31))+(M227/M$42/M$43)))</f>
        <v>0</v>
      </c>
      <c r="N228" s="274"/>
      <c r="O228" s="318"/>
      <c r="P228" s="317">
        <f>IF(P225=0,0, (((P225*$H$31))+(P227/P$42/P$43)))</f>
        <v>0</v>
      </c>
      <c r="Q228" s="274"/>
      <c r="R228" s="318"/>
      <c r="S228" s="129">
        <f>SUM(D228:R228)</f>
        <v>0</v>
      </c>
      <c r="T228" s="389"/>
      <c r="U228" s="390"/>
      <c r="V228" s="391"/>
      <c r="W228" s="46"/>
      <c r="X228" s="46"/>
    </row>
    <row r="229" spans="1:24" s="45" customFormat="1" ht="21" customHeight="1" outlineLevel="1" x14ac:dyDescent="0.25">
      <c r="A229" s="41"/>
      <c r="B229" s="68" t="s">
        <v>127</v>
      </c>
      <c r="C229" s="129">
        <f>SUM(D229:R229)</f>
        <v>0</v>
      </c>
      <c r="D229" s="317">
        <f>(((D222+D223)/60)*$H$31)+D227</f>
        <v>0</v>
      </c>
      <c r="E229" s="274"/>
      <c r="F229" s="318"/>
      <c r="G229" s="317">
        <f>(((G222+G223)/60)*$H$31)+G227</f>
        <v>0</v>
      </c>
      <c r="H229" s="274"/>
      <c r="I229" s="318"/>
      <c r="J229" s="317">
        <f>(((J222+J223)/60)*$H$31)+J227</f>
        <v>0</v>
      </c>
      <c r="K229" s="274"/>
      <c r="L229" s="318"/>
      <c r="M229" s="317">
        <f>(((M222+M223)/60)*$H$31)+M227</f>
        <v>0</v>
      </c>
      <c r="N229" s="274"/>
      <c r="O229" s="318"/>
      <c r="P229" s="317">
        <f>(((P222+P223)/60)*$H$31)+P227</f>
        <v>0</v>
      </c>
      <c r="Q229" s="274"/>
      <c r="R229" s="318"/>
      <c r="S229" s="129">
        <f>SUM(D229:R229)</f>
        <v>0</v>
      </c>
      <c r="T229" s="389"/>
      <c r="U229" s="390"/>
      <c r="V229" s="391"/>
      <c r="W229" s="120" t="s">
        <v>61</v>
      </c>
      <c r="X229" s="46"/>
    </row>
    <row r="230" spans="1:24" s="45" customFormat="1" ht="32.25" customHeight="1" x14ac:dyDescent="0.25">
      <c r="A230" s="41"/>
      <c r="B230" s="395"/>
      <c r="C230" s="396"/>
      <c r="D230" s="409" t="s">
        <v>100</v>
      </c>
      <c r="E230" s="410"/>
      <c r="F230" s="411"/>
      <c r="G230" s="410" t="s">
        <v>101</v>
      </c>
      <c r="H230" s="410"/>
      <c r="I230" s="410"/>
      <c r="J230" s="409" t="s">
        <v>102</v>
      </c>
      <c r="K230" s="410"/>
      <c r="L230" s="411"/>
      <c r="M230" s="410" t="s">
        <v>103</v>
      </c>
      <c r="N230" s="410"/>
      <c r="O230" s="410"/>
      <c r="P230" s="409" t="s">
        <v>104</v>
      </c>
      <c r="Q230" s="410"/>
      <c r="R230" s="411"/>
      <c r="S230" s="117" t="s">
        <v>67</v>
      </c>
      <c r="T230" s="118" t="s">
        <v>68</v>
      </c>
      <c r="U230" s="119" t="s">
        <v>128</v>
      </c>
      <c r="V230" s="119" t="s">
        <v>129</v>
      </c>
      <c r="W230" s="114">
        <f>$D$12</f>
        <v>0</v>
      </c>
      <c r="X230" s="46"/>
    </row>
    <row r="231" spans="1:24" s="45" customFormat="1" ht="32.25" customHeight="1" x14ac:dyDescent="0.25">
      <c r="A231" s="41"/>
      <c r="B231" s="397"/>
      <c r="C231" s="398"/>
      <c r="D231" s="406" t="str">
        <f>IF(D225&gt;=10,"6",IF(D225&gt;=5.6,"5",IF(D225&gt;=3.6,"4",IF(D225&gt;=1.6,"3",IF(D225&gt;=1,"2",IF(D225&gt;=0.01,"1","0"))))))</f>
        <v>0</v>
      </c>
      <c r="E231" s="407"/>
      <c r="F231" s="408"/>
      <c r="G231" s="407" t="str">
        <f>IF(G225&gt;=10,"6",IF(G225&gt;=5.6,"5",IF(G225&gt;=3.6,"4",IF(G225&gt;=1.6,"3",IF(G225&gt;=1,"2",IF(G225&gt;=0.01,"1","0"))))))</f>
        <v>0</v>
      </c>
      <c r="H231" s="407"/>
      <c r="I231" s="407"/>
      <c r="J231" s="406" t="str">
        <f>IF(J225&gt;=10,"6",IF(J225&gt;=5.6,"5",IF(J225&gt;=3.6,"4",IF(J225&gt;=1.6,"3",IF(J225&gt;=1,"2",IF(J225&gt;=0.01,"1","0"))))))</f>
        <v>0</v>
      </c>
      <c r="K231" s="407"/>
      <c r="L231" s="408"/>
      <c r="M231" s="407" t="str">
        <f>IF(M225&gt;=10,"6",IF(M225&gt;=5.6,"5",IF(M225&gt;=3.6,"4",IF(M225&gt;=1.6,"3",IF(M225&gt;=1,"2",IF(M225&gt;=0.01,"1","0"))))))</f>
        <v>0</v>
      </c>
      <c r="N231" s="407"/>
      <c r="O231" s="407"/>
      <c r="P231" s="406" t="str">
        <f>IF(P225&gt;=10,"6",IF(P225&gt;=5.6,"5",IF(P225&gt;=3.6,"4",IF(P225&gt;=1.6,"3",IF(P225&gt;=1,"2",IF(P225&gt;=0.01,"1","0"))))))</f>
        <v>0</v>
      </c>
      <c r="Q231" s="407"/>
      <c r="R231" s="408"/>
      <c r="S231" s="124">
        <f>IF(OR(AND(D221&gt;0,D222&lt;=0),AND(G221&gt;0,G222&lt;=0),AND(J221&gt;0,J222&lt;=0),AND(M221&gt;0,M222&lt;=0),AND(P221&gt;0,P222&lt;=0)),"Check number of subjects/visits",V231/1560)</f>
        <v>0</v>
      </c>
      <c r="T231" s="89" t="str">
        <f>IF(S231="Check number of subjects/visits","0.00",IF(AND(W232=0,S231&gt;=0),"Please complete page duration (D12)",IF(S231=0,"0.00",S231/W232)))</f>
        <v>Please complete page duration (D12)</v>
      </c>
      <c r="U231" s="113">
        <f>S222+S223+H26+H27+H28</f>
        <v>0</v>
      </c>
      <c r="V231" s="113">
        <f>U231/60</f>
        <v>0</v>
      </c>
      <c r="W231" s="114">
        <f>$F$12</f>
        <v>0</v>
      </c>
      <c r="X231" s="46"/>
    </row>
    <row r="232" spans="1:24" s="45" customFormat="1" ht="19.5" customHeight="1" x14ac:dyDescent="0.25">
      <c r="A232" s="41"/>
      <c r="B232" s="17"/>
      <c r="C232" s="56"/>
      <c r="D232" s="41"/>
      <c r="E232" s="41"/>
      <c r="F232" s="41"/>
      <c r="G232" s="41"/>
      <c r="H232" s="41"/>
      <c r="I232" s="41"/>
      <c r="J232" s="41"/>
      <c r="K232" s="41"/>
      <c r="L232" s="41"/>
      <c r="M232" s="41"/>
      <c r="N232" s="41"/>
      <c r="O232" s="41"/>
      <c r="P232" s="41"/>
      <c r="Q232" s="41"/>
      <c r="R232" s="41"/>
      <c r="S232" s="41"/>
      <c r="T232" s="41"/>
      <c r="U232" s="41"/>
      <c r="V232" s="41"/>
      <c r="W232" s="123">
        <f>W230+(W231/12)</f>
        <v>0</v>
      </c>
      <c r="X232" s="46"/>
    </row>
    <row r="233" spans="1:24" s="52" customFormat="1" ht="19.5" customHeight="1" x14ac:dyDescent="0.25">
      <c r="A233" s="51"/>
      <c r="B233" s="33" t="s">
        <v>130</v>
      </c>
      <c r="C233" s="70"/>
      <c r="D233" s="367" t="s">
        <v>1</v>
      </c>
      <c r="E233" s="272"/>
      <c r="F233" s="368"/>
      <c r="G233" s="369" t="s">
        <v>2</v>
      </c>
      <c r="H233" s="272"/>
      <c r="I233" s="370"/>
      <c r="J233" s="367" t="s">
        <v>3</v>
      </c>
      <c r="K233" s="272"/>
      <c r="L233" s="368"/>
      <c r="M233" s="369" t="s">
        <v>4</v>
      </c>
      <c r="N233" s="272"/>
      <c r="O233" s="370"/>
      <c r="P233" s="367" t="s">
        <v>5</v>
      </c>
      <c r="Q233" s="272"/>
      <c r="R233" s="368"/>
      <c r="S233" s="380" t="s">
        <v>6</v>
      </c>
      <c r="T233" s="380"/>
      <c r="U233" s="380"/>
      <c r="V233" s="381"/>
      <c r="W233" s="46"/>
      <c r="X233" s="46"/>
    </row>
    <row r="234" spans="1:24" s="52" customFormat="1" ht="29.25" customHeight="1" outlineLevel="1" x14ac:dyDescent="0.25">
      <c r="A234" s="51"/>
      <c r="B234" s="62" t="s">
        <v>131</v>
      </c>
      <c r="C234" s="71" t="s">
        <v>8</v>
      </c>
      <c r="D234" s="73" t="s">
        <v>9</v>
      </c>
      <c r="E234" s="63" t="s">
        <v>10</v>
      </c>
      <c r="F234" s="74" t="s">
        <v>11</v>
      </c>
      <c r="G234" s="8" t="s">
        <v>9</v>
      </c>
      <c r="H234" s="63" t="s">
        <v>12</v>
      </c>
      <c r="I234" s="71" t="s">
        <v>11</v>
      </c>
      <c r="J234" s="73" t="s">
        <v>9</v>
      </c>
      <c r="K234" s="63" t="s">
        <v>12</v>
      </c>
      <c r="L234" s="74" t="s">
        <v>11</v>
      </c>
      <c r="M234" s="8" t="s">
        <v>9</v>
      </c>
      <c r="N234" s="63" t="s">
        <v>12</v>
      </c>
      <c r="O234" s="71" t="s">
        <v>11</v>
      </c>
      <c r="P234" s="73" t="s">
        <v>9</v>
      </c>
      <c r="Q234" s="63" t="s">
        <v>12</v>
      </c>
      <c r="R234" s="74" t="s">
        <v>11</v>
      </c>
      <c r="S234" s="382"/>
      <c r="T234" s="382"/>
      <c r="U234" s="382"/>
      <c r="V234" s="383"/>
      <c r="W234" s="46"/>
      <c r="X234" s="46"/>
    </row>
    <row r="235" spans="1:24" s="45" customFormat="1" ht="19.5" customHeight="1" outlineLevel="1" x14ac:dyDescent="0.25">
      <c r="A235" s="41"/>
      <c r="B235" s="64" t="s">
        <v>132</v>
      </c>
      <c r="C235" s="72">
        <v>30</v>
      </c>
      <c r="D235" s="99"/>
      <c r="E235" s="100"/>
      <c r="F235" s="115">
        <f t="shared" ref="F235:F253" si="31">C235*D235*E235</f>
        <v>0</v>
      </c>
      <c r="G235" s="99"/>
      <c r="H235" s="100"/>
      <c r="I235" s="116">
        <f t="shared" ref="I235:I253" si="32">C235*G235*H235</f>
        <v>0</v>
      </c>
      <c r="J235" s="99"/>
      <c r="K235" s="100"/>
      <c r="L235" s="115">
        <f t="shared" ref="L235:L253" si="33">C235*J235*K235</f>
        <v>0</v>
      </c>
      <c r="M235" s="99"/>
      <c r="N235" s="100"/>
      <c r="O235" s="116">
        <f t="shared" ref="O235:O253" si="34">C235*M235*N235</f>
        <v>0</v>
      </c>
      <c r="P235" s="99"/>
      <c r="Q235" s="100"/>
      <c r="R235" s="115">
        <f t="shared" ref="R235:R253" si="35">C235*P235*Q235</f>
        <v>0</v>
      </c>
      <c r="S235" s="384"/>
      <c r="T235" s="384"/>
      <c r="U235" s="384"/>
      <c r="V235" s="385"/>
      <c r="W235" s="46"/>
      <c r="X235" s="46"/>
    </row>
    <row r="236" spans="1:24" s="45" customFormat="1" ht="19.5" customHeight="1" outlineLevel="1" x14ac:dyDescent="0.25">
      <c r="A236" s="41"/>
      <c r="B236" s="64" t="s">
        <v>133</v>
      </c>
      <c r="C236" s="72">
        <v>3</v>
      </c>
      <c r="D236" s="99"/>
      <c r="E236" s="100"/>
      <c r="F236" s="115">
        <f t="shared" si="31"/>
        <v>0</v>
      </c>
      <c r="G236" s="99"/>
      <c r="H236" s="100"/>
      <c r="I236" s="116">
        <f t="shared" si="32"/>
        <v>0</v>
      </c>
      <c r="J236" s="99"/>
      <c r="K236" s="100"/>
      <c r="L236" s="115">
        <f t="shared" si="33"/>
        <v>0</v>
      </c>
      <c r="M236" s="99"/>
      <c r="N236" s="100"/>
      <c r="O236" s="116">
        <f t="shared" si="34"/>
        <v>0</v>
      </c>
      <c r="P236" s="99"/>
      <c r="Q236" s="100"/>
      <c r="R236" s="115">
        <f t="shared" si="35"/>
        <v>0</v>
      </c>
      <c r="S236" s="384"/>
      <c r="T236" s="384"/>
      <c r="U236" s="384"/>
      <c r="V236" s="385"/>
      <c r="W236" s="46"/>
      <c r="X236" s="46"/>
    </row>
    <row r="237" spans="1:24" s="45" customFormat="1" ht="19.5" customHeight="1" outlineLevel="1" x14ac:dyDescent="0.25">
      <c r="A237" s="41"/>
      <c r="B237" s="64" t="s">
        <v>134</v>
      </c>
      <c r="C237" s="72">
        <v>2</v>
      </c>
      <c r="D237" s="99"/>
      <c r="E237" s="100"/>
      <c r="F237" s="115">
        <f t="shared" si="31"/>
        <v>0</v>
      </c>
      <c r="G237" s="99"/>
      <c r="H237" s="100"/>
      <c r="I237" s="116">
        <f t="shared" si="32"/>
        <v>0</v>
      </c>
      <c r="J237" s="99"/>
      <c r="K237" s="100"/>
      <c r="L237" s="115">
        <f t="shared" si="33"/>
        <v>0</v>
      </c>
      <c r="M237" s="99"/>
      <c r="N237" s="100"/>
      <c r="O237" s="116">
        <f t="shared" si="34"/>
        <v>0</v>
      </c>
      <c r="P237" s="99"/>
      <c r="Q237" s="100"/>
      <c r="R237" s="115">
        <f t="shared" si="35"/>
        <v>0</v>
      </c>
      <c r="S237" s="384"/>
      <c r="T237" s="384"/>
      <c r="U237" s="384"/>
      <c r="V237" s="385"/>
      <c r="W237" s="46"/>
      <c r="X237" s="46"/>
    </row>
    <row r="238" spans="1:24" s="45" customFormat="1" ht="19.5" customHeight="1" outlineLevel="1" x14ac:dyDescent="0.25">
      <c r="A238" s="41"/>
      <c r="B238" s="64" t="s">
        <v>135</v>
      </c>
      <c r="C238" s="72">
        <v>30</v>
      </c>
      <c r="D238" s="99"/>
      <c r="E238" s="100"/>
      <c r="F238" s="115">
        <f t="shared" si="31"/>
        <v>0</v>
      </c>
      <c r="G238" s="99"/>
      <c r="H238" s="100"/>
      <c r="I238" s="116">
        <f t="shared" si="32"/>
        <v>0</v>
      </c>
      <c r="J238" s="99"/>
      <c r="K238" s="100"/>
      <c r="L238" s="115">
        <f t="shared" si="33"/>
        <v>0</v>
      </c>
      <c r="M238" s="99"/>
      <c r="N238" s="100"/>
      <c r="O238" s="116">
        <f t="shared" si="34"/>
        <v>0</v>
      </c>
      <c r="P238" s="99"/>
      <c r="Q238" s="100"/>
      <c r="R238" s="115">
        <f t="shared" si="35"/>
        <v>0</v>
      </c>
      <c r="S238" s="384"/>
      <c r="T238" s="384"/>
      <c r="U238" s="384"/>
      <c r="V238" s="385"/>
      <c r="W238" s="46"/>
      <c r="X238" s="46"/>
    </row>
    <row r="239" spans="1:24" s="45" customFormat="1" ht="19.5" customHeight="1" outlineLevel="1" x14ac:dyDescent="0.25">
      <c r="A239" s="41"/>
      <c r="B239" s="64" t="s">
        <v>136</v>
      </c>
      <c r="C239" s="72">
        <v>5</v>
      </c>
      <c r="D239" s="99"/>
      <c r="E239" s="100"/>
      <c r="F239" s="115">
        <f t="shared" si="31"/>
        <v>0</v>
      </c>
      <c r="G239" s="99"/>
      <c r="H239" s="100"/>
      <c r="I239" s="116">
        <f t="shared" si="32"/>
        <v>0</v>
      </c>
      <c r="J239" s="99"/>
      <c r="K239" s="100"/>
      <c r="L239" s="115">
        <f t="shared" si="33"/>
        <v>0</v>
      </c>
      <c r="M239" s="99"/>
      <c r="N239" s="100"/>
      <c r="O239" s="116">
        <f t="shared" si="34"/>
        <v>0</v>
      </c>
      <c r="P239" s="99"/>
      <c r="Q239" s="100"/>
      <c r="R239" s="115">
        <f t="shared" si="35"/>
        <v>0</v>
      </c>
      <c r="S239" s="384"/>
      <c r="T239" s="384"/>
      <c r="U239" s="384"/>
      <c r="V239" s="385"/>
      <c r="W239" s="46"/>
      <c r="X239" s="46"/>
    </row>
    <row r="240" spans="1:24" s="45" customFormat="1" ht="19.5" customHeight="1" outlineLevel="1" x14ac:dyDescent="0.25">
      <c r="A240" s="41"/>
      <c r="B240" s="64" t="s">
        <v>137</v>
      </c>
      <c r="C240" s="72">
        <v>2</v>
      </c>
      <c r="D240" s="99"/>
      <c r="E240" s="100"/>
      <c r="F240" s="115">
        <f t="shared" si="31"/>
        <v>0</v>
      </c>
      <c r="G240" s="99"/>
      <c r="H240" s="100"/>
      <c r="I240" s="116">
        <f t="shared" si="32"/>
        <v>0</v>
      </c>
      <c r="J240" s="99"/>
      <c r="K240" s="100"/>
      <c r="L240" s="115">
        <f t="shared" si="33"/>
        <v>0</v>
      </c>
      <c r="M240" s="99"/>
      <c r="N240" s="100"/>
      <c r="O240" s="116">
        <f t="shared" si="34"/>
        <v>0</v>
      </c>
      <c r="P240" s="99"/>
      <c r="Q240" s="100"/>
      <c r="R240" s="115">
        <f t="shared" si="35"/>
        <v>0</v>
      </c>
      <c r="S240" s="384"/>
      <c r="T240" s="384"/>
      <c r="U240" s="384"/>
      <c r="V240" s="385"/>
      <c r="W240" s="46"/>
      <c r="X240" s="46"/>
    </row>
    <row r="241" spans="1:24" s="45" customFormat="1" ht="19.5" customHeight="1" outlineLevel="1" x14ac:dyDescent="0.25">
      <c r="A241" s="41"/>
      <c r="B241" s="64" t="s">
        <v>138</v>
      </c>
      <c r="C241" s="72">
        <v>5</v>
      </c>
      <c r="D241" s="99"/>
      <c r="E241" s="100"/>
      <c r="F241" s="115">
        <f t="shared" si="31"/>
        <v>0</v>
      </c>
      <c r="G241" s="99"/>
      <c r="H241" s="100"/>
      <c r="I241" s="116">
        <f t="shared" si="32"/>
        <v>0</v>
      </c>
      <c r="J241" s="99"/>
      <c r="K241" s="100"/>
      <c r="L241" s="115">
        <f t="shared" si="33"/>
        <v>0</v>
      </c>
      <c r="M241" s="99"/>
      <c r="N241" s="100"/>
      <c r="O241" s="116">
        <f t="shared" si="34"/>
        <v>0</v>
      </c>
      <c r="P241" s="99"/>
      <c r="Q241" s="100"/>
      <c r="R241" s="115">
        <f t="shared" si="35"/>
        <v>0</v>
      </c>
      <c r="S241" s="384"/>
      <c r="T241" s="384"/>
      <c r="U241" s="384"/>
      <c r="V241" s="385"/>
      <c r="W241" s="46"/>
      <c r="X241" s="46"/>
    </row>
    <row r="242" spans="1:24" s="45" customFormat="1" ht="19.5" customHeight="1" outlineLevel="1" x14ac:dyDescent="0.25">
      <c r="A242" s="41"/>
      <c r="B242" s="64" t="s">
        <v>139</v>
      </c>
      <c r="C242" s="72">
        <v>10</v>
      </c>
      <c r="D242" s="99"/>
      <c r="E242" s="100"/>
      <c r="F242" s="115">
        <f t="shared" si="31"/>
        <v>0</v>
      </c>
      <c r="G242" s="99"/>
      <c r="H242" s="100"/>
      <c r="I242" s="116">
        <f t="shared" si="32"/>
        <v>0</v>
      </c>
      <c r="J242" s="99"/>
      <c r="K242" s="100"/>
      <c r="L242" s="115">
        <f t="shared" si="33"/>
        <v>0</v>
      </c>
      <c r="M242" s="99"/>
      <c r="N242" s="100"/>
      <c r="O242" s="116">
        <f t="shared" si="34"/>
        <v>0</v>
      </c>
      <c r="P242" s="99"/>
      <c r="Q242" s="100"/>
      <c r="R242" s="115">
        <f t="shared" si="35"/>
        <v>0</v>
      </c>
      <c r="S242" s="384"/>
      <c r="T242" s="384"/>
      <c r="U242" s="384"/>
      <c r="V242" s="385"/>
      <c r="W242" s="46"/>
      <c r="X242" s="46"/>
    </row>
    <row r="243" spans="1:24" s="45" customFormat="1" ht="19.5" customHeight="1" outlineLevel="1" x14ac:dyDescent="0.25">
      <c r="A243" s="41"/>
      <c r="B243" s="64" t="s">
        <v>140</v>
      </c>
      <c r="C243" s="72">
        <v>90</v>
      </c>
      <c r="D243" s="99"/>
      <c r="E243" s="100"/>
      <c r="F243" s="115">
        <f t="shared" si="31"/>
        <v>0</v>
      </c>
      <c r="G243" s="99"/>
      <c r="H243" s="100"/>
      <c r="I243" s="116">
        <f t="shared" si="32"/>
        <v>0</v>
      </c>
      <c r="J243" s="99"/>
      <c r="K243" s="100"/>
      <c r="L243" s="115">
        <f t="shared" si="33"/>
        <v>0</v>
      </c>
      <c r="M243" s="99"/>
      <c r="N243" s="100"/>
      <c r="O243" s="116">
        <f t="shared" si="34"/>
        <v>0</v>
      </c>
      <c r="P243" s="99"/>
      <c r="Q243" s="100"/>
      <c r="R243" s="115">
        <f t="shared" si="35"/>
        <v>0</v>
      </c>
      <c r="S243" s="384"/>
      <c r="T243" s="384"/>
      <c r="U243" s="384"/>
      <c r="V243" s="385"/>
      <c r="W243" s="46"/>
      <c r="X243" s="46"/>
    </row>
    <row r="244" spans="1:24" s="45" customFormat="1" ht="19.5" customHeight="1" outlineLevel="1" x14ac:dyDescent="0.25">
      <c r="A244" s="41"/>
      <c r="B244" s="64" t="s">
        <v>141</v>
      </c>
      <c r="C244" s="72">
        <v>120</v>
      </c>
      <c r="D244" s="99"/>
      <c r="E244" s="100"/>
      <c r="F244" s="115">
        <f t="shared" si="31"/>
        <v>0</v>
      </c>
      <c r="G244" s="99"/>
      <c r="H244" s="100"/>
      <c r="I244" s="116">
        <f t="shared" si="32"/>
        <v>0</v>
      </c>
      <c r="J244" s="99"/>
      <c r="K244" s="100"/>
      <c r="L244" s="115">
        <f t="shared" si="33"/>
        <v>0</v>
      </c>
      <c r="M244" s="99"/>
      <c r="N244" s="100"/>
      <c r="O244" s="116">
        <f t="shared" si="34"/>
        <v>0</v>
      </c>
      <c r="P244" s="99"/>
      <c r="Q244" s="100"/>
      <c r="R244" s="115">
        <f t="shared" si="35"/>
        <v>0</v>
      </c>
      <c r="S244" s="384"/>
      <c r="T244" s="384"/>
      <c r="U244" s="384"/>
      <c r="V244" s="385"/>
      <c r="W244" s="46"/>
      <c r="X244" s="46"/>
    </row>
    <row r="245" spans="1:24" s="45" customFormat="1" ht="19.5" customHeight="1" outlineLevel="1" x14ac:dyDescent="0.25">
      <c r="A245" s="41"/>
      <c r="B245" s="64" t="s">
        <v>142</v>
      </c>
      <c r="C245" s="72">
        <v>5</v>
      </c>
      <c r="D245" s="99"/>
      <c r="E245" s="100"/>
      <c r="F245" s="115">
        <f t="shared" si="31"/>
        <v>0</v>
      </c>
      <c r="G245" s="99"/>
      <c r="H245" s="100"/>
      <c r="I245" s="116">
        <f t="shared" si="32"/>
        <v>0</v>
      </c>
      <c r="J245" s="99"/>
      <c r="K245" s="100"/>
      <c r="L245" s="115">
        <f t="shared" si="33"/>
        <v>0</v>
      </c>
      <c r="M245" s="99"/>
      <c r="N245" s="100"/>
      <c r="O245" s="116">
        <f t="shared" si="34"/>
        <v>0</v>
      </c>
      <c r="P245" s="99"/>
      <c r="Q245" s="100"/>
      <c r="R245" s="115">
        <f t="shared" si="35"/>
        <v>0</v>
      </c>
      <c r="S245" s="384"/>
      <c r="T245" s="384"/>
      <c r="U245" s="384"/>
      <c r="V245" s="385"/>
      <c r="W245" s="46"/>
      <c r="X245" s="46"/>
    </row>
    <row r="246" spans="1:24" s="45" customFormat="1" ht="19.5" customHeight="1" outlineLevel="1" x14ac:dyDescent="0.25">
      <c r="A246" s="41"/>
      <c r="B246" s="101" t="s">
        <v>36</v>
      </c>
      <c r="C246" s="103"/>
      <c r="D246" s="99"/>
      <c r="E246" s="100"/>
      <c r="F246" s="115">
        <f t="shared" si="31"/>
        <v>0</v>
      </c>
      <c r="G246" s="99"/>
      <c r="H246" s="100"/>
      <c r="I246" s="116">
        <f t="shared" si="32"/>
        <v>0</v>
      </c>
      <c r="J246" s="99"/>
      <c r="K246" s="100"/>
      <c r="L246" s="115">
        <f t="shared" si="33"/>
        <v>0</v>
      </c>
      <c r="M246" s="99"/>
      <c r="N246" s="100"/>
      <c r="O246" s="116">
        <f t="shared" si="34"/>
        <v>0</v>
      </c>
      <c r="P246" s="99"/>
      <c r="Q246" s="100"/>
      <c r="R246" s="115">
        <f t="shared" si="35"/>
        <v>0</v>
      </c>
      <c r="S246" s="384"/>
      <c r="T246" s="384"/>
      <c r="U246" s="384"/>
      <c r="V246" s="385"/>
      <c r="W246" s="46"/>
      <c r="X246" s="46"/>
    </row>
    <row r="247" spans="1:24" s="45" customFormat="1" ht="19.5" customHeight="1" outlineLevel="1" x14ac:dyDescent="0.25">
      <c r="A247" s="41"/>
      <c r="B247" s="101" t="s">
        <v>36</v>
      </c>
      <c r="C247" s="103"/>
      <c r="D247" s="99"/>
      <c r="E247" s="100"/>
      <c r="F247" s="115">
        <f t="shared" si="31"/>
        <v>0</v>
      </c>
      <c r="G247" s="99"/>
      <c r="H247" s="100"/>
      <c r="I247" s="116">
        <f t="shared" si="32"/>
        <v>0</v>
      </c>
      <c r="J247" s="99"/>
      <c r="K247" s="100"/>
      <c r="L247" s="115">
        <f t="shared" si="33"/>
        <v>0</v>
      </c>
      <c r="M247" s="99"/>
      <c r="N247" s="100"/>
      <c r="O247" s="116">
        <f t="shared" si="34"/>
        <v>0</v>
      </c>
      <c r="P247" s="99"/>
      <c r="Q247" s="100"/>
      <c r="R247" s="115">
        <f t="shared" si="35"/>
        <v>0</v>
      </c>
      <c r="S247" s="384"/>
      <c r="T247" s="384"/>
      <c r="U247" s="384"/>
      <c r="V247" s="385"/>
      <c r="W247" s="46"/>
      <c r="X247" s="46"/>
    </row>
    <row r="248" spans="1:24" s="45" customFormat="1" ht="19.5" customHeight="1" outlineLevel="1" x14ac:dyDescent="0.25">
      <c r="A248" s="41"/>
      <c r="B248" s="101" t="s">
        <v>36</v>
      </c>
      <c r="C248" s="103"/>
      <c r="D248" s="99"/>
      <c r="E248" s="100"/>
      <c r="F248" s="115">
        <f t="shared" si="31"/>
        <v>0</v>
      </c>
      <c r="G248" s="99"/>
      <c r="H248" s="100"/>
      <c r="I248" s="116">
        <f t="shared" si="32"/>
        <v>0</v>
      </c>
      <c r="J248" s="99"/>
      <c r="K248" s="100"/>
      <c r="L248" s="115">
        <f t="shared" si="33"/>
        <v>0</v>
      </c>
      <c r="M248" s="99"/>
      <c r="N248" s="100"/>
      <c r="O248" s="116">
        <f t="shared" si="34"/>
        <v>0</v>
      </c>
      <c r="P248" s="99"/>
      <c r="Q248" s="100"/>
      <c r="R248" s="115">
        <f t="shared" si="35"/>
        <v>0</v>
      </c>
      <c r="S248" s="384"/>
      <c r="T248" s="384"/>
      <c r="U248" s="384"/>
      <c r="V248" s="385"/>
      <c r="W248" s="46"/>
      <c r="X248" s="46"/>
    </row>
    <row r="249" spans="1:24" s="45" customFormat="1" ht="19.5" customHeight="1" outlineLevel="1" x14ac:dyDescent="0.25">
      <c r="A249" s="41"/>
      <c r="B249" s="101" t="s">
        <v>36</v>
      </c>
      <c r="C249" s="103"/>
      <c r="D249" s="99"/>
      <c r="E249" s="100"/>
      <c r="F249" s="115">
        <f t="shared" si="31"/>
        <v>0</v>
      </c>
      <c r="G249" s="99"/>
      <c r="H249" s="100"/>
      <c r="I249" s="116">
        <f t="shared" si="32"/>
        <v>0</v>
      </c>
      <c r="J249" s="99"/>
      <c r="K249" s="100"/>
      <c r="L249" s="115">
        <f t="shared" si="33"/>
        <v>0</v>
      </c>
      <c r="M249" s="99"/>
      <c r="N249" s="100"/>
      <c r="O249" s="116">
        <f t="shared" si="34"/>
        <v>0</v>
      </c>
      <c r="P249" s="99"/>
      <c r="Q249" s="100"/>
      <c r="R249" s="115">
        <f t="shared" si="35"/>
        <v>0</v>
      </c>
      <c r="S249" s="384"/>
      <c r="T249" s="384"/>
      <c r="U249" s="384"/>
      <c r="V249" s="385"/>
      <c r="W249" s="46"/>
      <c r="X249" s="46"/>
    </row>
    <row r="250" spans="1:24" s="45" customFormat="1" ht="19.5" customHeight="1" outlineLevel="1" x14ac:dyDescent="0.25">
      <c r="A250" s="41"/>
      <c r="B250" s="101" t="s">
        <v>36</v>
      </c>
      <c r="C250" s="103"/>
      <c r="D250" s="99"/>
      <c r="E250" s="100"/>
      <c r="F250" s="115">
        <f t="shared" si="31"/>
        <v>0</v>
      </c>
      <c r="G250" s="99"/>
      <c r="H250" s="100"/>
      <c r="I250" s="116">
        <f t="shared" si="32"/>
        <v>0</v>
      </c>
      <c r="J250" s="99"/>
      <c r="K250" s="100"/>
      <c r="L250" s="115">
        <f t="shared" si="33"/>
        <v>0</v>
      </c>
      <c r="M250" s="99"/>
      <c r="N250" s="100"/>
      <c r="O250" s="116">
        <f t="shared" si="34"/>
        <v>0</v>
      </c>
      <c r="P250" s="99"/>
      <c r="Q250" s="100"/>
      <c r="R250" s="115">
        <f t="shared" si="35"/>
        <v>0</v>
      </c>
      <c r="S250" s="384"/>
      <c r="T250" s="384"/>
      <c r="U250" s="384"/>
      <c r="V250" s="385"/>
      <c r="W250" s="46"/>
      <c r="X250" s="46"/>
    </row>
    <row r="251" spans="1:24" s="45" customFormat="1" ht="19.5" customHeight="1" outlineLevel="1" x14ac:dyDescent="0.25">
      <c r="A251" s="41"/>
      <c r="B251" s="101" t="s">
        <v>143</v>
      </c>
      <c r="C251" s="103">
        <v>5</v>
      </c>
      <c r="D251" s="99"/>
      <c r="E251" s="100"/>
      <c r="F251" s="115">
        <f t="shared" si="31"/>
        <v>0</v>
      </c>
      <c r="G251" s="99"/>
      <c r="H251" s="100"/>
      <c r="I251" s="116">
        <f t="shared" si="32"/>
        <v>0</v>
      </c>
      <c r="J251" s="99"/>
      <c r="K251" s="100"/>
      <c r="L251" s="115">
        <f t="shared" si="33"/>
        <v>0</v>
      </c>
      <c r="M251" s="99"/>
      <c r="N251" s="100"/>
      <c r="O251" s="116">
        <f t="shared" si="34"/>
        <v>0</v>
      </c>
      <c r="P251" s="99"/>
      <c r="Q251" s="100"/>
      <c r="R251" s="115">
        <f t="shared" si="35"/>
        <v>0</v>
      </c>
      <c r="S251" s="384"/>
      <c r="T251" s="384"/>
      <c r="U251" s="384"/>
      <c r="V251" s="385"/>
      <c r="W251" s="46"/>
      <c r="X251" s="46"/>
    </row>
    <row r="252" spans="1:24" s="45" customFormat="1" ht="19.5" customHeight="1" outlineLevel="1" x14ac:dyDescent="0.25">
      <c r="A252" s="41"/>
      <c r="B252" s="101" t="s">
        <v>144</v>
      </c>
      <c r="C252" s="103">
        <v>10</v>
      </c>
      <c r="D252" s="99"/>
      <c r="E252" s="100"/>
      <c r="F252" s="115">
        <f t="shared" si="31"/>
        <v>0</v>
      </c>
      <c r="G252" s="99"/>
      <c r="H252" s="100"/>
      <c r="I252" s="116">
        <f t="shared" si="32"/>
        <v>0</v>
      </c>
      <c r="J252" s="99"/>
      <c r="K252" s="100"/>
      <c r="L252" s="115">
        <f t="shared" si="33"/>
        <v>0</v>
      </c>
      <c r="M252" s="99"/>
      <c r="N252" s="100"/>
      <c r="O252" s="116">
        <f t="shared" si="34"/>
        <v>0</v>
      </c>
      <c r="P252" s="99"/>
      <c r="Q252" s="100"/>
      <c r="R252" s="115">
        <f t="shared" si="35"/>
        <v>0</v>
      </c>
      <c r="S252" s="384"/>
      <c r="T252" s="384"/>
      <c r="U252" s="384"/>
      <c r="V252" s="385"/>
      <c r="W252" s="46"/>
      <c r="X252" s="46"/>
    </row>
    <row r="253" spans="1:24" s="45" customFormat="1" ht="19.5" customHeight="1" outlineLevel="1" x14ac:dyDescent="0.25">
      <c r="A253" s="41"/>
      <c r="B253" s="101" t="s">
        <v>43</v>
      </c>
      <c r="C253" s="103"/>
      <c r="D253" s="99"/>
      <c r="E253" s="100"/>
      <c r="F253" s="115">
        <f t="shared" si="31"/>
        <v>0</v>
      </c>
      <c r="G253" s="99"/>
      <c r="H253" s="100"/>
      <c r="I253" s="116">
        <f t="shared" si="32"/>
        <v>0</v>
      </c>
      <c r="J253" s="99"/>
      <c r="K253" s="100"/>
      <c r="L253" s="115">
        <f t="shared" si="33"/>
        <v>0</v>
      </c>
      <c r="M253" s="99"/>
      <c r="N253" s="100"/>
      <c r="O253" s="116">
        <f t="shared" si="34"/>
        <v>0</v>
      </c>
      <c r="P253" s="99"/>
      <c r="Q253" s="100"/>
      <c r="R253" s="115">
        <f t="shared" si="35"/>
        <v>0</v>
      </c>
      <c r="S253" s="384"/>
      <c r="T253" s="384"/>
      <c r="U253" s="384"/>
      <c r="V253" s="385"/>
      <c r="W253" s="46"/>
      <c r="X253" s="46"/>
    </row>
    <row r="254" spans="1:24" s="45" customFormat="1" ht="22.5" customHeight="1" outlineLevel="1" x14ac:dyDescent="0.25">
      <c r="A254" s="41"/>
      <c r="B254" s="66" t="s">
        <v>145</v>
      </c>
      <c r="C254" s="15" t="s">
        <v>51</v>
      </c>
      <c r="D254" s="312" t="s">
        <v>81</v>
      </c>
      <c r="E254" s="305"/>
      <c r="F254" s="313"/>
      <c r="G254" s="305" t="s">
        <v>47</v>
      </c>
      <c r="H254" s="305"/>
      <c r="I254" s="305"/>
      <c r="J254" s="312" t="s">
        <v>48</v>
      </c>
      <c r="K254" s="305"/>
      <c r="L254" s="313"/>
      <c r="M254" s="305" t="s">
        <v>49</v>
      </c>
      <c r="N254" s="305"/>
      <c r="O254" s="305"/>
      <c r="P254" s="312" t="s">
        <v>50</v>
      </c>
      <c r="Q254" s="305"/>
      <c r="R254" s="313"/>
      <c r="S254" s="16" t="s">
        <v>51</v>
      </c>
      <c r="T254" s="386" t="s">
        <v>52</v>
      </c>
      <c r="U254" s="387" t="s">
        <v>52</v>
      </c>
      <c r="V254" s="388"/>
      <c r="W254" s="46"/>
      <c r="X254" s="46"/>
    </row>
    <row r="255" spans="1:24" s="45" customFormat="1" ht="22.5" customHeight="1" outlineLevel="1" x14ac:dyDescent="0.25">
      <c r="A255" s="41"/>
      <c r="B255" s="18" t="s">
        <v>146</v>
      </c>
      <c r="C255" s="128">
        <f>D255+G255+J255+M255+P255</f>
        <v>0</v>
      </c>
      <c r="D255" s="315">
        <f>SUM(F235:F253)</f>
        <v>0</v>
      </c>
      <c r="E255" s="314"/>
      <c r="F255" s="316"/>
      <c r="G255" s="314">
        <f>SUM(I235:I253)</f>
        <v>0</v>
      </c>
      <c r="H255" s="314"/>
      <c r="I255" s="314"/>
      <c r="J255" s="315">
        <f>SUM(L235:L253)</f>
        <v>0</v>
      </c>
      <c r="K255" s="314"/>
      <c r="L255" s="316"/>
      <c r="M255" s="314">
        <f>SUM(O235:O253)</f>
        <v>0</v>
      </c>
      <c r="N255" s="314"/>
      <c r="O255" s="314"/>
      <c r="P255" s="315">
        <f>SUM(R235:R253)</f>
        <v>0</v>
      </c>
      <c r="Q255" s="314"/>
      <c r="R255" s="316"/>
      <c r="S255" s="128">
        <f>SUM(D255:R255)</f>
        <v>0</v>
      </c>
      <c r="T255" s="389"/>
      <c r="U255" s="390"/>
      <c r="V255" s="391"/>
      <c r="W255" s="46"/>
      <c r="X255" s="46"/>
    </row>
    <row r="256" spans="1:24" s="45" customFormat="1" ht="22.5" customHeight="1" outlineLevel="1" x14ac:dyDescent="0.25">
      <c r="A256" s="41"/>
      <c r="B256" s="18" t="s">
        <v>147</v>
      </c>
      <c r="C256" s="128">
        <f>D256+G256+J256+M256+P256</f>
        <v>0</v>
      </c>
      <c r="D256" s="315">
        <f>SUM(F235:F253)*$D$42</f>
        <v>0</v>
      </c>
      <c r="E256" s="314"/>
      <c r="F256" s="316"/>
      <c r="G256" s="314">
        <f>SUM(I235:I253)*$G$42</f>
        <v>0</v>
      </c>
      <c r="H256" s="314"/>
      <c r="I256" s="314"/>
      <c r="J256" s="315">
        <f>SUM(L235:L253)*$J$42</f>
        <v>0</v>
      </c>
      <c r="K256" s="314"/>
      <c r="L256" s="316"/>
      <c r="M256" s="314">
        <f>SUM(O235:O253)*$M$42</f>
        <v>0</v>
      </c>
      <c r="N256" s="314"/>
      <c r="O256" s="314"/>
      <c r="P256" s="315">
        <f>SUM(R235:R253)*$P$42</f>
        <v>0</v>
      </c>
      <c r="Q256" s="314"/>
      <c r="R256" s="316"/>
      <c r="S256" s="128">
        <f>D256+G256+J256+M256+P256</f>
        <v>0</v>
      </c>
      <c r="T256" s="389"/>
      <c r="U256" s="390"/>
      <c r="V256" s="391"/>
      <c r="W256" s="46"/>
      <c r="X256" s="46"/>
    </row>
    <row r="257" spans="1:24" s="45" customFormat="1" ht="22.5" customHeight="1" outlineLevel="1" x14ac:dyDescent="0.25">
      <c r="A257" s="41"/>
      <c r="B257" s="18" t="s">
        <v>55</v>
      </c>
      <c r="C257" s="128">
        <f>S257</f>
        <v>0</v>
      </c>
      <c r="D257" s="315">
        <f>D256*0.05</f>
        <v>0</v>
      </c>
      <c r="E257" s="314"/>
      <c r="F257" s="316"/>
      <c r="G257" s="314">
        <f>G256*0.05</f>
        <v>0</v>
      </c>
      <c r="H257" s="314"/>
      <c r="I257" s="314"/>
      <c r="J257" s="315">
        <f>J256*0.05</f>
        <v>0</v>
      </c>
      <c r="K257" s="314"/>
      <c r="L257" s="316"/>
      <c r="M257" s="314">
        <f>M256*0.05</f>
        <v>0</v>
      </c>
      <c r="N257" s="314"/>
      <c r="O257" s="314"/>
      <c r="P257" s="315">
        <f>P256*0.05</f>
        <v>0</v>
      </c>
      <c r="Q257" s="314"/>
      <c r="R257" s="316"/>
      <c r="S257" s="128">
        <f>D257+G257+J257+M257+P257</f>
        <v>0</v>
      </c>
      <c r="T257" s="389"/>
      <c r="U257" s="390"/>
      <c r="V257" s="391"/>
      <c r="W257" s="46"/>
      <c r="X257" s="46"/>
    </row>
    <row r="258" spans="1:24" s="45" customFormat="1" ht="22.5" customHeight="1" outlineLevel="1" x14ac:dyDescent="0.25">
      <c r="A258" s="41"/>
      <c r="B258" s="18" t="s">
        <v>148</v>
      </c>
      <c r="C258" s="128">
        <f>S258</f>
        <v>0</v>
      </c>
      <c r="D258" s="315">
        <f>IF($D$42=0,0,((D256+D257)/$D$42)/$D$43)</f>
        <v>0</v>
      </c>
      <c r="E258" s="314"/>
      <c r="F258" s="316"/>
      <c r="G258" s="314">
        <f>IF($G$42=0,0,((G256+G257)/$G$42)/$G$43)</f>
        <v>0</v>
      </c>
      <c r="H258" s="314"/>
      <c r="I258" s="314"/>
      <c r="J258" s="315">
        <f>IF($J$42=0,0,((J256+J257)/$J$42)/$J$43)</f>
        <v>0</v>
      </c>
      <c r="K258" s="314"/>
      <c r="L258" s="316"/>
      <c r="M258" s="314">
        <f>IF($M$42=0,0,((M256+M257)/$M$42)/$M$43)</f>
        <v>0</v>
      </c>
      <c r="N258" s="314"/>
      <c r="O258" s="314"/>
      <c r="P258" s="315">
        <f>IF($P$42=0,0,((P256+P257)/$P$42)/$P$43)</f>
        <v>0</v>
      </c>
      <c r="Q258" s="314"/>
      <c r="R258" s="316"/>
      <c r="S258" s="128">
        <f>D258+G258+J258+M258+P258</f>
        <v>0</v>
      </c>
      <c r="T258" s="389"/>
      <c r="U258" s="390"/>
      <c r="V258" s="391"/>
      <c r="W258" s="46"/>
      <c r="X258" s="46"/>
    </row>
    <row r="259" spans="1:24" s="45" customFormat="1" ht="22.5" customHeight="1" outlineLevel="1" x14ac:dyDescent="0.25">
      <c r="A259" s="41"/>
      <c r="B259" s="18" t="s">
        <v>149</v>
      </c>
      <c r="C259" s="128">
        <f>S259</f>
        <v>0</v>
      </c>
      <c r="D259" s="315">
        <f>IF($D$258=0,0,(D258/60))</f>
        <v>0</v>
      </c>
      <c r="E259" s="314"/>
      <c r="F259" s="316"/>
      <c r="G259" s="314">
        <f>IF($G$258=0,0,(G258/60))</f>
        <v>0</v>
      </c>
      <c r="H259" s="314"/>
      <c r="I259" s="314"/>
      <c r="J259" s="315">
        <f>IF($J$258=0,0,(J258/60))</f>
        <v>0</v>
      </c>
      <c r="K259" s="314"/>
      <c r="L259" s="316"/>
      <c r="M259" s="314">
        <f>IF($M$258=0,0,(M258/60))</f>
        <v>0</v>
      </c>
      <c r="N259" s="314"/>
      <c r="O259" s="314"/>
      <c r="P259" s="315">
        <f>IF($P$258=0,0,(P258/60))</f>
        <v>0</v>
      </c>
      <c r="Q259" s="314"/>
      <c r="R259" s="316"/>
      <c r="S259" s="128">
        <f>SUM(D259:R259)</f>
        <v>0</v>
      </c>
      <c r="T259" s="389"/>
      <c r="U259" s="390"/>
      <c r="V259" s="391"/>
      <c r="W259" s="46"/>
      <c r="X259" s="46"/>
    </row>
    <row r="260" spans="1:24" s="45" customFormat="1" ht="22.5" customHeight="1" outlineLevel="1" x14ac:dyDescent="0.25">
      <c r="A260" s="41"/>
      <c r="B260" s="19" t="s">
        <v>440</v>
      </c>
      <c r="C260" s="128">
        <f>SUM(D260:R260)</f>
        <v>0</v>
      </c>
      <c r="D260" s="392"/>
      <c r="E260" s="393"/>
      <c r="F260" s="394"/>
      <c r="G260" s="393"/>
      <c r="H260" s="393"/>
      <c r="I260" s="393"/>
      <c r="J260" s="392"/>
      <c r="K260" s="393"/>
      <c r="L260" s="394"/>
      <c r="M260" s="393"/>
      <c r="N260" s="393"/>
      <c r="O260" s="393"/>
      <c r="P260" s="392"/>
      <c r="Q260" s="393"/>
      <c r="R260" s="394"/>
      <c r="S260" s="128">
        <f>SUM(D260:R260)</f>
        <v>0</v>
      </c>
      <c r="T260" s="389"/>
      <c r="U260" s="390"/>
      <c r="V260" s="391"/>
      <c r="W260" s="46"/>
      <c r="X260" s="46"/>
    </row>
    <row r="261" spans="1:24" s="45" customFormat="1" ht="22.5" customHeight="1" outlineLevel="1" x14ac:dyDescent="0.25">
      <c r="A261" s="41"/>
      <c r="B261" s="19" t="s">
        <v>58</v>
      </c>
      <c r="C261" s="129">
        <f>SUM(D261:R261)</f>
        <v>0</v>
      </c>
      <c r="D261" s="317">
        <f>(D260*D$42)*($I$32-$I$31)</f>
        <v>0</v>
      </c>
      <c r="E261" s="274"/>
      <c r="F261" s="318"/>
      <c r="G261" s="317">
        <f>(G260*G$42)*($I$32-$I$31)</f>
        <v>0</v>
      </c>
      <c r="H261" s="274"/>
      <c r="I261" s="318"/>
      <c r="J261" s="317">
        <f>(J260*J$42)*($I$32-$I$31)</f>
        <v>0</v>
      </c>
      <c r="K261" s="274"/>
      <c r="L261" s="318"/>
      <c r="M261" s="317">
        <f>(M260*M$42)*($I$32-$I$31)</f>
        <v>0</v>
      </c>
      <c r="N261" s="274"/>
      <c r="O261" s="318"/>
      <c r="P261" s="317">
        <f>(P260*P$42)*($I$32-$I$31)</f>
        <v>0</v>
      </c>
      <c r="Q261" s="274"/>
      <c r="R261" s="318"/>
      <c r="S261" s="129">
        <f>SUM(D261:R261)</f>
        <v>0</v>
      </c>
      <c r="T261" s="389"/>
      <c r="U261" s="390"/>
      <c r="V261" s="391"/>
      <c r="W261" s="46"/>
      <c r="X261" s="46"/>
    </row>
    <row r="262" spans="1:24" s="45" customFormat="1" ht="22.5" customHeight="1" outlineLevel="1" x14ac:dyDescent="0.25">
      <c r="A262" s="41"/>
      <c r="B262" s="19" t="s">
        <v>150</v>
      </c>
      <c r="C262" s="129">
        <f>SUM(D262:R262)</f>
        <v>0</v>
      </c>
      <c r="D262" s="317">
        <f>IF(D259=0,0, (((D259*$I$31))+(D261/D$42/D$43)))</f>
        <v>0</v>
      </c>
      <c r="E262" s="274"/>
      <c r="F262" s="318"/>
      <c r="G262" s="317">
        <f>IF(G259=0,0, (((G259*$I$31))+(G261/G$42/G$43)))</f>
        <v>0</v>
      </c>
      <c r="H262" s="274"/>
      <c r="I262" s="318"/>
      <c r="J262" s="317">
        <f>IF(J259=0,0, (((J259*$I$31))+(J261/J$42/J$43)))</f>
        <v>0</v>
      </c>
      <c r="K262" s="274"/>
      <c r="L262" s="318"/>
      <c r="M262" s="317">
        <f>IF(M259=0,0, (((M259*$I$31))+(M261/M$42/M$43)))</f>
        <v>0</v>
      </c>
      <c r="N262" s="274"/>
      <c r="O262" s="318"/>
      <c r="P262" s="317">
        <f>IF(P259=0,0, (((P259*$I$31))+(P261/P$42/P$43)))</f>
        <v>0</v>
      </c>
      <c r="Q262" s="274"/>
      <c r="R262" s="318"/>
      <c r="S262" s="129">
        <f>SUM(D262:R262)</f>
        <v>0</v>
      </c>
      <c r="T262" s="389"/>
      <c r="U262" s="390"/>
      <c r="V262" s="391"/>
      <c r="W262" s="46"/>
      <c r="X262" s="46"/>
    </row>
    <row r="263" spans="1:24" s="45" customFormat="1" ht="22.5" customHeight="1" outlineLevel="1" x14ac:dyDescent="0.25">
      <c r="A263" s="41"/>
      <c r="B263" s="68" t="s">
        <v>151</v>
      </c>
      <c r="C263" s="129">
        <f>SUM(D263:R263)</f>
        <v>0</v>
      </c>
      <c r="D263" s="317">
        <f>(((D256+D257)/60)*$I$31)+D261</f>
        <v>0</v>
      </c>
      <c r="E263" s="274"/>
      <c r="F263" s="318"/>
      <c r="G263" s="317">
        <f>(((G256+G257)/60)*$I$31)+G261</f>
        <v>0</v>
      </c>
      <c r="H263" s="274"/>
      <c r="I263" s="318"/>
      <c r="J263" s="317">
        <f>(((J256+J257)/60)*$I$31)+J261</f>
        <v>0</v>
      </c>
      <c r="K263" s="274"/>
      <c r="L263" s="318"/>
      <c r="M263" s="317">
        <f>(((M256+M257)/60)*$I$31)+M261</f>
        <v>0</v>
      </c>
      <c r="N263" s="274"/>
      <c r="O263" s="318"/>
      <c r="P263" s="317">
        <f>(((P256+P257)/60)*$I$31)+P261</f>
        <v>0</v>
      </c>
      <c r="Q263" s="274"/>
      <c r="R263" s="318"/>
      <c r="S263" s="129">
        <f>SUM(D263:R263)</f>
        <v>0</v>
      </c>
      <c r="T263" s="389"/>
      <c r="U263" s="390"/>
      <c r="V263" s="391"/>
      <c r="W263" s="120" t="s">
        <v>61</v>
      </c>
      <c r="X263" s="46"/>
    </row>
    <row r="264" spans="1:24" s="45" customFormat="1" ht="32.25" customHeight="1" x14ac:dyDescent="0.25">
      <c r="A264" s="41"/>
      <c r="B264" s="395"/>
      <c r="C264" s="396"/>
      <c r="D264" s="403" t="s">
        <v>100</v>
      </c>
      <c r="E264" s="404"/>
      <c r="F264" s="405"/>
      <c r="G264" s="404" t="s">
        <v>101</v>
      </c>
      <c r="H264" s="404"/>
      <c r="I264" s="404"/>
      <c r="J264" s="403" t="s">
        <v>102</v>
      </c>
      <c r="K264" s="404"/>
      <c r="L264" s="405"/>
      <c r="M264" s="404" t="s">
        <v>103</v>
      </c>
      <c r="N264" s="404"/>
      <c r="O264" s="404"/>
      <c r="P264" s="403" t="s">
        <v>104</v>
      </c>
      <c r="Q264" s="404"/>
      <c r="R264" s="405"/>
      <c r="S264" s="75" t="s">
        <v>67</v>
      </c>
      <c r="T264" s="69" t="s">
        <v>68</v>
      </c>
      <c r="U264" s="10" t="s">
        <v>152</v>
      </c>
      <c r="V264" s="10" t="s">
        <v>153</v>
      </c>
      <c r="W264" s="114">
        <f>$D$12</f>
        <v>0</v>
      </c>
      <c r="X264" s="46"/>
    </row>
    <row r="265" spans="1:24" s="45" customFormat="1" ht="32.25" customHeight="1" x14ac:dyDescent="0.25">
      <c r="A265" s="41"/>
      <c r="B265" s="397"/>
      <c r="C265" s="398"/>
      <c r="D265" s="406" t="str">
        <f>IF(D259&gt;=10,"6",IF(D259&gt;=5.6,"5",IF(D259&gt;=3.6,"4",IF(D259&gt;=1.6,"3",IF(D259&gt;=1,"2",IF(D259&gt;=0.01,"1","0"))))))</f>
        <v>0</v>
      </c>
      <c r="E265" s="407"/>
      <c r="F265" s="408"/>
      <c r="G265" s="407" t="str">
        <f>IF(G259&gt;=10,"6",IF(G259&gt;=5.6,"5",IF(G259&gt;=3.6,"4",IF(G259&gt;=1.6,"3",IF(G259&gt;=1,"2",IF(G259&gt;=0.01,"1","0"))))))</f>
        <v>0</v>
      </c>
      <c r="H265" s="407"/>
      <c r="I265" s="407"/>
      <c r="J265" s="406" t="str">
        <f>IF(J259&gt;=10,"6",IF(J259&gt;=5.6,"5",IF(J259&gt;=3.6,"4",IF(J259&gt;=1.6,"3",IF(J259&gt;=1,"2",IF(J259&gt;=0.01,"1","0"))))))</f>
        <v>0</v>
      </c>
      <c r="K265" s="407"/>
      <c r="L265" s="408"/>
      <c r="M265" s="407" t="str">
        <f>IF(M259&gt;=10,"6",IF(M259&gt;=5.6,"5",IF(M259&gt;=3.6,"4",IF(M259&gt;=1.6,"3",IF(M259&gt;=1,"2",IF(M259&gt;=0.01,"1","0"))))))</f>
        <v>0</v>
      </c>
      <c r="N265" s="407"/>
      <c r="O265" s="407"/>
      <c r="P265" s="406" t="str">
        <f>IF(P259&gt;=10,"6",IF(P259&gt;=5.6,"5",IF(P259&gt;=3.6,"4",IF(P259&gt;=1.6,"3",IF(P259&gt;=1,"2",IF(P259&gt;=0.01,"1","0"))))))</f>
        <v>0</v>
      </c>
      <c r="Q265" s="407"/>
      <c r="R265" s="408"/>
      <c r="S265" s="124">
        <f>IF(OR(AND(D255&gt;0,D256&lt;=0),AND(G255&gt;0,G256&lt;=0),AND(J255&gt;0,J256&lt;=0),AND(M255&gt;0,M256&lt;=0),AND(P255&gt;0,P256&lt;=0)),"Check number of subjects/visits",V265/1560)</f>
        <v>0</v>
      </c>
      <c r="T265" s="89" t="str">
        <f>IF(S265="Check number of subjects/visits","0.00",IF(AND(W266=0,S265&gt;=0),"Please complete page duration (D12)",IF(S265=0,"0.00",S265/W266)))</f>
        <v>Please complete page duration (D12)</v>
      </c>
      <c r="U265" s="113">
        <f>S256+S257+I$26+I$27+I$28</f>
        <v>0</v>
      </c>
      <c r="V265" s="113">
        <f>U265/60</f>
        <v>0</v>
      </c>
      <c r="W265" s="114">
        <f>$F$12</f>
        <v>0</v>
      </c>
      <c r="X265" s="46"/>
    </row>
    <row r="266" spans="1:24" s="45" customFormat="1" ht="19.5" customHeight="1" x14ac:dyDescent="0.25">
      <c r="A266" s="41"/>
      <c r="B266" s="17"/>
      <c r="C266" s="56"/>
      <c r="D266" s="41"/>
      <c r="E266" s="41"/>
      <c r="F266" s="41"/>
      <c r="G266" s="41"/>
      <c r="H266" s="41"/>
      <c r="I266" s="41"/>
      <c r="J266" s="41"/>
      <c r="K266" s="41"/>
      <c r="L266" s="41"/>
      <c r="M266" s="41"/>
      <c r="N266" s="41"/>
      <c r="O266" s="41"/>
      <c r="P266" s="41"/>
      <c r="Q266" s="41"/>
      <c r="R266" s="41"/>
      <c r="S266" s="41"/>
      <c r="T266" s="41"/>
      <c r="U266" s="41"/>
      <c r="V266" s="41"/>
      <c r="W266" s="123">
        <f>W264+(W265/12)</f>
        <v>0</v>
      </c>
      <c r="X266" s="46"/>
    </row>
    <row r="267" spans="1:24" s="52" customFormat="1" ht="19.5" customHeight="1" x14ac:dyDescent="0.25">
      <c r="A267" s="51"/>
      <c r="B267" s="33" t="s">
        <v>154</v>
      </c>
      <c r="C267" s="70"/>
      <c r="D267" s="367" t="s">
        <v>1</v>
      </c>
      <c r="E267" s="272"/>
      <c r="F267" s="368"/>
      <c r="G267" s="369" t="s">
        <v>2</v>
      </c>
      <c r="H267" s="272"/>
      <c r="I267" s="370"/>
      <c r="J267" s="367" t="s">
        <v>3</v>
      </c>
      <c r="K267" s="272"/>
      <c r="L267" s="368"/>
      <c r="M267" s="369" t="s">
        <v>4</v>
      </c>
      <c r="N267" s="272"/>
      <c r="O267" s="370"/>
      <c r="P267" s="367" t="s">
        <v>5</v>
      </c>
      <c r="Q267" s="272"/>
      <c r="R267" s="368"/>
      <c r="S267" s="380" t="s">
        <v>6</v>
      </c>
      <c r="T267" s="380"/>
      <c r="U267" s="380"/>
      <c r="V267" s="381"/>
      <c r="W267" s="46"/>
      <c r="X267" s="46"/>
    </row>
    <row r="268" spans="1:24" s="52" customFormat="1" ht="29.25" customHeight="1" outlineLevel="1" x14ac:dyDescent="0.25">
      <c r="A268" s="51"/>
      <c r="B268" s="62" t="s">
        <v>131</v>
      </c>
      <c r="C268" s="71" t="s">
        <v>8</v>
      </c>
      <c r="D268" s="73" t="s">
        <v>9</v>
      </c>
      <c r="E268" s="63" t="s">
        <v>10</v>
      </c>
      <c r="F268" s="74" t="s">
        <v>11</v>
      </c>
      <c r="G268" s="8" t="s">
        <v>9</v>
      </c>
      <c r="H268" s="63" t="s">
        <v>12</v>
      </c>
      <c r="I268" s="71" t="s">
        <v>11</v>
      </c>
      <c r="J268" s="73" t="s">
        <v>9</v>
      </c>
      <c r="K268" s="63" t="s">
        <v>12</v>
      </c>
      <c r="L268" s="74" t="s">
        <v>11</v>
      </c>
      <c r="M268" s="8" t="s">
        <v>9</v>
      </c>
      <c r="N268" s="63" t="s">
        <v>12</v>
      </c>
      <c r="O268" s="71" t="s">
        <v>11</v>
      </c>
      <c r="P268" s="73" t="s">
        <v>9</v>
      </c>
      <c r="Q268" s="63" t="s">
        <v>12</v>
      </c>
      <c r="R268" s="74" t="s">
        <v>11</v>
      </c>
      <c r="S268" s="382"/>
      <c r="T268" s="382"/>
      <c r="U268" s="382"/>
      <c r="V268" s="383"/>
      <c r="W268" s="46"/>
      <c r="X268" s="46"/>
    </row>
    <row r="269" spans="1:24" s="45" customFormat="1" ht="19.5" customHeight="1" outlineLevel="1" x14ac:dyDescent="0.25">
      <c r="A269" s="41"/>
      <c r="B269" s="64" t="s">
        <v>155</v>
      </c>
      <c r="C269" s="72">
        <v>10</v>
      </c>
      <c r="D269" s="99"/>
      <c r="E269" s="100"/>
      <c r="F269" s="115">
        <f t="shared" ref="F269:F275" si="36">C269*D269*E269</f>
        <v>0</v>
      </c>
      <c r="G269" s="99"/>
      <c r="H269" s="100"/>
      <c r="I269" s="116">
        <f t="shared" ref="I269:I275" si="37">C269*G269*H269</f>
        <v>0</v>
      </c>
      <c r="J269" s="99"/>
      <c r="K269" s="100"/>
      <c r="L269" s="115">
        <f t="shared" ref="L269:L275" si="38">C269*J269*K269</f>
        <v>0</v>
      </c>
      <c r="M269" s="99"/>
      <c r="N269" s="100"/>
      <c r="O269" s="116">
        <f t="shared" ref="O269:O275" si="39">C269*M269*N269</f>
        <v>0</v>
      </c>
      <c r="P269" s="99"/>
      <c r="Q269" s="100"/>
      <c r="R269" s="115">
        <f t="shared" ref="R269:R275" si="40">C269*P269*Q269</f>
        <v>0</v>
      </c>
      <c r="S269" s="384"/>
      <c r="T269" s="384"/>
      <c r="U269" s="384"/>
      <c r="V269" s="385"/>
      <c r="W269" s="46"/>
      <c r="X269" s="46"/>
    </row>
    <row r="270" spans="1:24" s="45" customFormat="1" ht="19.5" customHeight="1" outlineLevel="1" x14ac:dyDescent="0.25">
      <c r="A270" s="41"/>
      <c r="B270" s="101" t="s">
        <v>156</v>
      </c>
      <c r="C270" s="103">
        <v>30</v>
      </c>
      <c r="D270" s="99"/>
      <c r="E270" s="100"/>
      <c r="F270" s="115">
        <f t="shared" si="36"/>
        <v>0</v>
      </c>
      <c r="G270" s="99"/>
      <c r="H270" s="100"/>
      <c r="I270" s="116">
        <f t="shared" si="37"/>
        <v>0</v>
      </c>
      <c r="J270" s="99"/>
      <c r="K270" s="100"/>
      <c r="L270" s="115">
        <f t="shared" si="38"/>
        <v>0</v>
      </c>
      <c r="M270" s="99"/>
      <c r="N270" s="100"/>
      <c r="O270" s="116">
        <f t="shared" si="39"/>
        <v>0</v>
      </c>
      <c r="P270" s="99"/>
      <c r="Q270" s="100"/>
      <c r="R270" s="115">
        <f t="shared" si="40"/>
        <v>0</v>
      </c>
      <c r="S270" s="384"/>
      <c r="T270" s="384"/>
      <c r="U270" s="384"/>
      <c r="V270" s="385"/>
      <c r="W270" s="46"/>
      <c r="X270" s="46"/>
    </row>
    <row r="271" spans="1:24" s="45" customFormat="1" ht="19.5" customHeight="1" outlineLevel="1" x14ac:dyDescent="0.25">
      <c r="A271" s="41"/>
      <c r="B271" s="101" t="s">
        <v>157</v>
      </c>
      <c r="C271" s="103">
        <v>60</v>
      </c>
      <c r="D271" s="99"/>
      <c r="E271" s="100"/>
      <c r="F271" s="115">
        <f t="shared" si="36"/>
        <v>0</v>
      </c>
      <c r="G271" s="99"/>
      <c r="H271" s="100"/>
      <c r="I271" s="116">
        <f t="shared" si="37"/>
        <v>0</v>
      </c>
      <c r="J271" s="99"/>
      <c r="K271" s="100"/>
      <c r="L271" s="115">
        <f t="shared" si="38"/>
        <v>0</v>
      </c>
      <c r="M271" s="99"/>
      <c r="N271" s="100"/>
      <c r="O271" s="116">
        <f t="shared" si="39"/>
        <v>0</v>
      </c>
      <c r="P271" s="99"/>
      <c r="Q271" s="100"/>
      <c r="R271" s="115">
        <f t="shared" si="40"/>
        <v>0</v>
      </c>
      <c r="S271" s="384"/>
      <c r="T271" s="384"/>
      <c r="U271" s="384"/>
      <c r="V271" s="385"/>
      <c r="W271" s="46"/>
      <c r="X271" s="46"/>
    </row>
    <row r="272" spans="1:24" s="45" customFormat="1" ht="19.5" customHeight="1" outlineLevel="1" x14ac:dyDescent="0.25">
      <c r="A272" s="41"/>
      <c r="B272" s="101" t="s">
        <v>158</v>
      </c>
      <c r="C272" s="103">
        <v>10</v>
      </c>
      <c r="D272" s="99"/>
      <c r="E272" s="100"/>
      <c r="F272" s="115">
        <f t="shared" si="36"/>
        <v>0</v>
      </c>
      <c r="G272" s="99"/>
      <c r="H272" s="100"/>
      <c r="I272" s="116">
        <f t="shared" si="37"/>
        <v>0</v>
      </c>
      <c r="J272" s="99"/>
      <c r="K272" s="100"/>
      <c r="L272" s="115">
        <f t="shared" si="38"/>
        <v>0</v>
      </c>
      <c r="M272" s="99"/>
      <c r="N272" s="100"/>
      <c r="O272" s="116">
        <f t="shared" si="39"/>
        <v>0</v>
      </c>
      <c r="P272" s="99"/>
      <c r="Q272" s="100"/>
      <c r="R272" s="115">
        <f t="shared" si="40"/>
        <v>0</v>
      </c>
      <c r="S272" s="384"/>
      <c r="T272" s="384"/>
      <c r="U272" s="384"/>
      <c r="V272" s="385"/>
      <c r="W272" s="46"/>
      <c r="X272" s="46"/>
    </row>
    <row r="273" spans="1:24" s="45" customFormat="1" ht="19.5" customHeight="1" outlineLevel="1" x14ac:dyDescent="0.25">
      <c r="A273" s="41"/>
      <c r="B273" s="101" t="s">
        <v>159</v>
      </c>
      <c r="C273" s="103"/>
      <c r="D273" s="99"/>
      <c r="E273" s="100"/>
      <c r="F273" s="115">
        <f t="shared" si="36"/>
        <v>0</v>
      </c>
      <c r="G273" s="99"/>
      <c r="H273" s="100"/>
      <c r="I273" s="116">
        <f t="shared" si="37"/>
        <v>0</v>
      </c>
      <c r="J273" s="99"/>
      <c r="K273" s="100"/>
      <c r="L273" s="115">
        <f t="shared" si="38"/>
        <v>0</v>
      </c>
      <c r="M273" s="99"/>
      <c r="N273" s="100"/>
      <c r="O273" s="116">
        <f t="shared" si="39"/>
        <v>0</v>
      </c>
      <c r="P273" s="99"/>
      <c r="Q273" s="100"/>
      <c r="R273" s="115">
        <f t="shared" si="40"/>
        <v>0</v>
      </c>
      <c r="S273" s="384"/>
      <c r="T273" s="384"/>
      <c r="U273" s="384"/>
      <c r="V273" s="385"/>
      <c r="W273" s="46"/>
      <c r="X273" s="46"/>
    </row>
    <row r="274" spans="1:24" s="45" customFormat="1" ht="19.5" customHeight="1" outlineLevel="1" x14ac:dyDescent="0.25">
      <c r="A274" s="41"/>
      <c r="B274" s="101" t="s">
        <v>159</v>
      </c>
      <c r="C274" s="103"/>
      <c r="D274" s="99"/>
      <c r="E274" s="100"/>
      <c r="F274" s="115">
        <f t="shared" si="36"/>
        <v>0</v>
      </c>
      <c r="G274" s="99"/>
      <c r="H274" s="100"/>
      <c r="I274" s="116">
        <f t="shared" si="37"/>
        <v>0</v>
      </c>
      <c r="J274" s="99"/>
      <c r="K274" s="100"/>
      <c r="L274" s="115">
        <f t="shared" si="38"/>
        <v>0</v>
      </c>
      <c r="M274" s="99"/>
      <c r="N274" s="100"/>
      <c r="O274" s="116">
        <f t="shared" si="39"/>
        <v>0</v>
      </c>
      <c r="P274" s="99"/>
      <c r="Q274" s="100"/>
      <c r="R274" s="115">
        <f t="shared" si="40"/>
        <v>0</v>
      </c>
      <c r="S274" s="384"/>
      <c r="T274" s="384"/>
      <c r="U274" s="384"/>
      <c r="V274" s="385"/>
      <c r="W274" s="46"/>
      <c r="X274" s="46"/>
    </row>
    <row r="275" spans="1:24" s="45" customFormat="1" ht="19.5" customHeight="1" outlineLevel="1" x14ac:dyDescent="0.25">
      <c r="A275" s="41"/>
      <c r="B275" s="101" t="s">
        <v>43</v>
      </c>
      <c r="C275" s="103"/>
      <c r="D275" s="99"/>
      <c r="E275" s="100"/>
      <c r="F275" s="115">
        <f t="shared" si="36"/>
        <v>0</v>
      </c>
      <c r="G275" s="99"/>
      <c r="H275" s="100"/>
      <c r="I275" s="116">
        <f t="shared" si="37"/>
        <v>0</v>
      </c>
      <c r="J275" s="99"/>
      <c r="K275" s="100"/>
      <c r="L275" s="115">
        <f t="shared" si="38"/>
        <v>0</v>
      </c>
      <c r="M275" s="99"/>
      <c r="N275" s="100"/>
      <c r="O275" s="116">
        <f t="shared" si="39"/>
        <v>0</v>
      </c>
      <c r="P275" s="99"/>
      <c r="Q275" s="100"/>
      <c r="R275" s="115">
        <f t="shared" si="40"/>
        <v>0</v>
      </c>
      <c r="S275" s="384"/>
      <c r="T275" s="384"/>
      <c r="U275" s="384"/>
      <c r="V275" s="385"/>
      <c r="W275" s="46"/>
      <c r="X275" s="46"/>
    </row>
    <row r="276" spans="1:24" s="45" customFormat="1" ht="21" customHeight="1" outlineLevel="1" x14ac:dyDescent="0.25">
      <c r="A276" s="41"/>
      <c r="B276" s="66" t="s">
        <v>160</v>
      </c>
      <c r="C276" s="15" t="s">
        <v>161</v>
      </c>
      <c r="D276" s="312" t="s">
        <v>46</v>
      </c>
      <c r="E276" s="305"/>
      <c r="F276" s="313"/>
      <c r="G276" s="305" t="s">
        <v>47</v>
      </c>
      <c r="H276" s="305"/>
      <c r="I276" s="305"/>
      <c r="J276" s="312" t="s">
        <v>48</v>
      </c>
      <c r="K276" s="305"/>
      <c r="L276" s="313"/>
      <c r="M276" s="305" t="s">
        <v>49</v>
      </c>
      <c r="N276" s="305"/>
      <c r="O276" s="305"/>
      <c r="P276" s="312" t="s">
        <v>50</v>
      </c>
      <c r="Q276" s="305"/>
      <c r="R276" s="313"/>
      <c r="S276" s="16" t="s">
        <v>51</v>
      </c>
      <c r="T276" s="386" t="s">
        <v>52</v>
      </c>
      <c r="U276" s="387" t="s">
        <v>52</v>
      </c>
      <c r="V276" s="388"/>
      <c r="W276" s="46"/>
      <c r="X276" s="46"/>
    </row>
    <row r="277" spans="1:24" s="45" customFormat="1" ht="21" customHeight="1" outlineLevel="1" x14ac:dyDescent="0.25">
      <c r="A277" s="41"/>
      <c r="B277" s="18" t="s">
        <v>162</v>
      </c>
      <c r="C277" s="128">
        <f>D277+G277+J277+M277+P277</f>
        <v>0</v>
      </c>
      <c r="D277" s="315">
        <f>SUM(F269:F275)</f>
        <v>0</v>
      </c>
      <c r="E277" s="314"/>
      <c r="F277" s="316"/>
      <c r="G277" s="314">
        <f>SUM(I269:I275)</f>
        <v>0</v>
      </c>
      <c r="H277" s="314"/>
      <c r="I277" s="314"/>
      <c r="J277" s="315">
        <f>SUM(L269:L275)</f>
        <v>0</v>
      </c>
      <c r="K277" s="314"/>
      <c r="L277" s="316"/>
      <c r="M277" s="314">
        <f>SUM(O269:O275)</f>
        <v>0</v>
      </c>
      <c r="N277" s="314"/>
      <c r="O277" s="314"/>
      <c r="P277" s="315">
        <f>SUM(R269:R275)</f>
        <v>0</v>
      </c>
      <c r="Q277" s="314"/>
      <c r="R277" s="316"/>
      <c r="S277" s="128">
        <f>SUM(D277:R277)</f>
        <v>0</v>
      </c>
      <c r="T277" s="389"/>
      <c r="U277" s="390"/>
      <c r="V277" s="391"/>
      <c r="W277" s="46"/>
      <c r="X277" s="46"/>
    </row>
    <row r="278" spans="1:24" s="45" customFormat="1" ht="21" customHeight="1" outlineLevel="1" x14ac:dyDescent="0.25">
      <c r="A278" s="41"/>
      <c r="B278" s="18" t="s">
        <v>163</v>
      </c>
      <c r="C278" s="128">
        <f>D278+G278+J278+M278+P278</f>
        <v>0</v>
      </c>
      <c r="D278" s="315">
        <f>SUM(F269:F275)*$D$42</f>
        <v>0</v>
      </c>
      <c r="E278" s="314"/>
      <c r="F278" s="316"/>
      <c r="G278" s="314">
        <f>SUM(I269:I275)*$G$42</f>
        <v>0</v>
      </c>
      <c r="H278" s="314"/>
      <c r="I278" s="314"/>
      <c r="J278" s="315">
        <f>SUM(L269:L275)*$J$42</f>
        <v>0</v>
      </c>
      <c r="K278" s="314"/>
      <c r="L278" s="316"/>
      <c r="M278" s="314">
        <f>SUM(O269:O275)*$M$42</f>
        <v>0</v>
      </c>
      <c r="N278" s="314"/>
      <c r="O278" s="314"/>
      <c r="P278" s="315">
        <f>SUM(R269:R275)*$P$42</f>
        <v>0</v>
      </c>
      <c r="Q278" s="314"/>
      <c r="R278" s="316"/>
      <c r="S278" s="128">
        <f>D278+G278+J278+M278+P278</f>
        <v>0</v>
      </c>
      <c r="T278" s="389"/>
      <c r="U278" s="390"/>
      <c r="V278" s="391"/>
      <c r="W278" s="46"/>
      <c r="X278" s="46"/>
    </row>
    <row r="279" spans="1:24" s="45" customFormat="1" ht="21" customHeight="1" outlineLevel="1" x14ac:dyDescent="0.25">
      <c r="A279" s="41"/>
      <c r="B279" s="18" t="s">
        <v>55</v>
      </c>
      <c r="C279" s="128">
        <f>S279</f>
        <v>0</v>
      </c>
      <c r="D279" s="315">
        <f>D278*0.05</f>
        <v>0</v>
      </c>
      <c r="E279" s="314"/>
      <c r="F279" s="316"/>
      <c r="G279" s="314">
        <f>G278*0.05</f>
        <v>0</v>
      </c>
      <c r="H279" s="314"/>
      <c r="I279" s="314"/>
      <c r="J279" s="315">
        <f>J278*0.05</f>
        <v>0</v>
      </c>
      <c r="K279" s="314"/>
      <c r="L279" s="316"/>
      <c r="M279" s="314">
        <f>M278*0.05</f>
        <v>0</v>
      </c>
      <c r="N279" s="314"/>
      <c r="O279" s="314"/>
      <c r="P279" s="315">
        <f>P278*0.05</f>
        <v>0</v>
      </c>
      <c r="Q279" s="314"/>
      <c r="R279" s="316"/>
      <c r="S279" s="128">
        <f>D279+G279+J279+M279+P279</f>
        <v>0</v>
      </c>
      <c r="T279" s="389"/>
      <c r="U279" s="390"/>
      <c r="V279" s="391"/>
      <c r="W279" s="46"/>
      <c r="X279" s="46"/>
    </row>
    <row r="280" spans="1:24" s="45" customFormat="1" ht="21" customHeight="1" outlineLevel="1" x14ac:dyDescent="0.25">
      <c r="A280" s="41"/>
      <c r="B280" s="18" t="s">
        <v>164</v>
      </c>
      <c r="C280" s="128">
        <f>S280</f>
        <v>0</v>
      </c>
      <c r="D280" s="315">
        <f>IF($D$42=0,0,((D278+D279)/$D$42)/$D$43)</f>
        <v>0</v>
      </c>
      <c r="E280" s="314"/>
      <c r="F280" s="316"/>
      <c r="G280" s="314">
        <f>IF($G$42=0,0,((G278+G279)/$G$42)/$G$43)</f>
        <v>0</v>
      </c>
      <c r="H280" s="314"/>
      <c r="I280" s="314"/>
      <c r="J280" s="315">
        <f>IF($J$42=0,0,((J278+J279)/$J$42)/$J$43)</f>
        <v>0</v>
      </c>
      <c r="K280" s="314"/>
      <c r="L280" s="316"/>
      <c r="M280" s="314">
        <f>IF($M$42=0,0,((M278+M279)/$M$42)/$M$43)</f>
        <v>0</v>
      </c>
      <c r="N280" s="314"/>
      <c r="O280" s="314"/>
      <c r="P280" s="315">
        <f>IF($P$42=0,0,((P278+P279)/$P$42)/$P$43)</f>
        <v>0</v>
      </c>
      <c r="Q280" s="314"/>
      <c r="R280" s="316"/>
      <c r="S280" s="128">
        <f>D280+G280+J280+M280+P280</f>
        <v>0</v>
      </c>
      <c r="T280" s="389"/>
      <c r="U280" s="390"/>
      <c r="V280" s="391"/>
      <c r="W280" s="46"/>
      <c r="X280" s="46"/>
    </row>
    <row r="281" spans="1:24" s="45" customFormat="1" ht="21" customHeight="1" outlineLevel="1" x14ac:dyDescent="0.25">
      <c r="A281" s="41"/>
      <c r="B281" s="18" t="s">
        <v>165</v>
      </c>
      <c r="C281" s="128">
        <f>S281</f>
        <v>0</v>
      </c>
      <c r="D281" s="315">
        <f>IF($D$280=0,0,(D280/60))</f>
        <v>0</v>
      </c>
      <c r="E281" s="314"/>
      <c r="F281" s="316"/>
      <c r="G281" s="314">
        <f>IF($G$280=0,0,(G280/60))</f>
        <v>0</v>
      </c>
      <c r="H281" s="314"/>
      <c r="I281" s="314"/>
      <c r="J281" s="315">
        <f>IF($J$43=0,0,(J280/60))</f>
        <v>0</v>
      </c>
      <c r="K281" s="314"/>
      <c r="L281" s="316"/>
      <c r="M281" s="314">
        <f>IF($M$280=0,0,(M280/60))</f>
        <v>0</v>
      </c>
      <c r="N281" s="314"/>
      <c r="O281" s="314"/>
      <c r="P281" s="315">
        <f>IF($P$43=0,0,(P280/60))</f>
        <v>0</v>
      </c>
      <c r="Q281" s="314"/>
      <c r="R281" s="316"/>
      <c r="S281" s="128">
        <f>SUM(D281:R281)</f>
        <v>0</v>
      </c>
      <c r="T281" s="389"/>
      <c r="U281" s="390"/>
      <c r="V281" s="391"/>
      <c r="W281" s="46"/>
      <c r="X281" s="46"/>
    </row>
    <row r="282" spans="1:24" s="45" customFormat="1" ht="21" customHeight="1" outlineLevel="1" x14ac:dyDescent="0.25">
      <c r="A282" s="41"/>
      <c r="B282" s="19" t="s">
        <v>440</v>
      </c>
      <c r="C282" s="128">
        <f>SUM(D282:R282)</f>
        <v>0</v>
      </c>
      <c r="D282" s="392"/>
      <c r="E282" s="393"/>
      <c r="F282" s="394"/>
      <c r="G282" s="393"/>
      <c r="H282" s="393"/>
      <c r="I282" s="393"/>
      <c r="J282" s="392"/>
      <c r="K282" s="393"/>
      <c r="L282" s="394"/>
      <c r="M282" s="393"/>
      <c r="N282" s="393"/>
      <c r="O282" s="393"/>
      <c r="P282" s="392"/>
      <c r="Q282" s="393"/>
      <c r="R282" s="394"/>
      <c r="S282" s="128">
        <f>SUM(D282:R282)</f>
        <v>0</v>
      </c>
      <c r="T282" s="389"/>
      <c r="U282" s="390"/>
      <c r="V282" s="391"/>
      <c r="W282" s="46"/>
      <c r="X282" s="46"/>
    </row>
    <row r="283" spans="1:24" s="45" customFormat="1" ht="21" customHeight="1" outlineLevel="1" x14ac:dyDescent="0.25">
      <c r="A283" s="41"/>
      <c r="B283" s="19" t="s">
        <v>58</v>
      </c>
      <c r="C283" s="129">
        <f>SUM(D283:R283)</f>
        <v>0</v>
      </c>
      <c r="D283" s="317">
        <f>(D282*D$42)*($J$32-$J$31)</f>
        <v>0</v>
      </c>
      <c r="E283" s="274"/>
      <c r="F283" s="318"/>
      <c r="G283" s="317">
        <f>(G282*G$42)*($J$32-$J$31)</f>
        <v>0</v>
      </c>
      <c r="H283" s="274"/>
      <c r="I283" s="318"/>
      <c r="J283" s="317">
        <f>(J282*J$42)*($J$32-$J$31)</f>
        <v>0</v>
      </c>
      <c r="K283" s="274"/>
      <c r="L283" s="318"/>
      <c r="M283" s="317">
        <f>(M282*M$42)*($J$32-$J$31)</f>
        <v>0</v>
      </c>
      <c r="N283" s="274"/>
      <c r="O283" s="318"/>
      <c r="P283" s="317">
        <f>(P282*P$42)*($J$32-$J$31)</f>
        <v>0</v>
      </c>
      <c r="Q283" s="274"/>
      <c r="R283" s="318"/>
      <c r="S283" s="129">
        <f>SUM(D283:R283)</f>
        <v>0</v>
      </c>
      <c r="T283" s="389"/>
      <c r="U283" s="390"/>
      <c r="V283" s="391"/>
      <c r="W283" s="46"/>
      <c r="X283" s="46"/>
    </row>
    <row r="284" spans="1:24" s="45" customFormat="1" ht="21" customHeight="1" outlineLevel="1" x14ac:dyDescent="0.25">
      <c r="A284" s="41"/>
      <c r="B284" s="19" t="s">
        <v>166</v>
      </c>
      <c r="C284" s="129">
        <f>SUM(D284:R284)</f>
        <v>0</v>
      </c>
      <c r="D284" s="317">
        <f>IF(D281=0,0, (((D281*$J$31))+(D283/D$42/D$43)))</f>
        <v>0</v>
      </c>
      <c r="E284" s="274"/>
      <c r="F284" s="318"/>
      <c r="G284" s="317">
        <f>IF(G281=0,0, (((G281*$J$31))+(G283/G$42/G$43)))</f>
        <v>0</v>
      </c>
      <c r="H284" s="274"/>
      <c r="I284" s="318"/>
      <c r="J284" s="317">
        <f>IF(J281=0,0, (((J281*$J$31))+(J283/J$42/J$43)))</f>
        <v>0</v>
      </c>
      <c r="K284" s="274"/>
      <c r="L284" s="318"/>
      <c r="M284" s="317">
        <f>IF(M281=0,0, (((M281*$J$31))+(M283/M$42/M$43)))</f>
        <v>0</v>
      </c>
      <c r="N284" s="274"/>
      <c r="O284" s="318"/>
      <c r="P284" s="317">
        <f>IF(P281=0,0, (((P281*$J$31))+(P283/P$42/P$43)))</f>
        <v>0</v>
      </c>
      <c r="Q284" s="274"/>
      <c r="R284" s="318"/>
      <c r="S284" s="129">
        <f>SUM(D284:R284)</f>
        <v>0</v>
      </c>
      <c r="T284" s="389"/>
      <c r="U284" s="390"/>
      <c r="V284" s="391"/>
      <c r="W284" s="46"/>
      <c r="X284" s="46"/>
    </row>
    <row r="285" spans="1:24" s="45" customFormat="1" ht="21" customHeight="1" outlineLevel="1" x14ac:dyDescent="0.25">
      <c r="A285" s="41"/>
      <c r="B285" s="68" t="s">
        <v>167</v>
      </c>
      <c r="C285" s="129">
        <f>SUM(D285:R285)</f>
        <v>0</v>
      </c>
      <c r="D285" s="317">
        <f>(((D278+D279)/60)*$J$31)+D283</f>
        <v>0</v>
      </c>
      <c r="E285" s="274"/>
      <c r="F285" s="318"/>
      <c r="G285" s="317">
        <f>(((G278+G279)/60)*$J$31)+G283</f>
        <v>0</v>
      </c>
      <c r="H285" s="274"/>
      <c r="I285" s="318"/>
      <c r="J285" s="317">
        <f>(((J278+J279)/60)*$J$31)+J283</f>
        <v>0</v>
      </c>
      <c r="K285" s="274"/>
      <c r="L285" s="318"/>
      <c r="M285" s="317">
        <f>(((M278+M279)/60)*$J$31)+M283</f>
        <v>0</v>
      </c>
      <c r="N285" s="274"/>
      <c r="O285" s="318"/>
      <c r="P285" s="317">
        <f>(((P278+P279)/60)*$J$31)+P283</f>
        <v>0</v>
      </c>
      <c r="Q285" s="274"/>
      <c r="R285" s="318"/>
      <c r="S285" s="129">
        <f>SUM(D285:R285)</f>
        <v>0</v>
      </c>
      <c r="T285" s="389"/>
      <c r="U285" s="390"/>
      <c r="V285" s="391"/>
      <c r="W285" s="120" t="s">
        <v>61</v>
      </c>
      <c r="X285" s="46"/>
    </row>
    <row r="286" spans="1:24" s="45" customFormat="1" ht="32.25" customHeight="1" x14ac:dyDescent="0.25">
      <c r="A286" s="41"/>
      <c r="B286" s="395"/>
      <c r="C286" s="396"/>
      <c r="D286" s="403" t="s">
        <v>100</v>
      </c>
      <c r="E286" s="404"/>
      <c r="F286" s="405"/>
      <c r="G286" s="404" t="s">
        <v>101</v>
      </c>
      <c r="H286" s="404"/>
      <c r="I286" s="404"/>
      <c r="J286" s="403" t="s">
        <v>102</v>
      </c>
      <c r="K286" s="404"/>
      <c r="L286" s="405"/>
      <c r="M286" s="404" t="s">
        <v>103</v>
      </c>
      <c r="N286" s="404"/>
      <c r="O286" s="404"/>
      <c r="P286" s="403" t="s">
        <v>104</v>
      </c>
      <c r="Q286" s="404"/>
      <c r="R286" s="405"/>
      <c r="S286" s="75" t="s">
        <v>67</v>
      </c>
      <c r="T286" s="69" t="s">
        <v>68</v>
      </c>
      <c r="U286" s="10" t="s">
        <v>168</v>
      </c>
      <c r="V286" s="10" t="s">
        <v>169</v>
      </c>
      <c r="W286" s="114">
        <f>$D$12</f>
        <v>0</v>
      </c>
      <c r="X286" s="46"/>
    </row>
    <row r="287" spans="1:24" s="45" customFormat="1" ht="30" customHeight="1" x14ac:dyDescent="0.25">
      <c r="A287" s="41"/>
      <c r="B287" s="397"/>
      <c r="C287" s="398"/>
      <c r="D287" s="406" t="str">
        <f>IF(D281&gt;=10,"6",IF(D281&gt;=5.6,"5",IF(D281&gt;=3.6,"4",IF(D281&gt;=1.6,"3",IF(D281&gt;=1,"2",IF(D281&gt;=0.01,"1","0"))))))</f>
        <v>0</v>
      </c>
      <c r="E287" s="407"/>
      <c r="F287" s="408"/>
      <c r="G287" s="407" t="str">
        <f>IF(G281&gt;=10,"6",IF(G281&gt;=5.6,"5",IF(G281&gt;=3.6,"4",IF(G281&gt;=1.6,"3",IF(G281&gt;=1,"2",IF(G281&gt;=0.01,"1","0"))))))</f>
        <v>0</v>
      </c>
      <c r="H287" s="407"/>
      <c r="I287" s="407"/>
      <c r="J287" s="406" t="str">
        <f>IF(J281&gt;=10,"6",IF(J281&gt;=5.6,"5",IF(J281&gt;=3.6,"4",IF(J281&gt;=1.6,"3",IF(J281&gt;=1,"2",IF(J281&gt;=0.01,"1","0"))))))</f>
        <v>0</v>
      </c>
      <c r="K287" s="407"/>
      <c r="L287" s="408"/>
      <c r="M287" s="407" t="str">
        <f>IF(M281&gt;=10,"6",IF(M281&gt;=5.6,"5",IF(M281&gt;=3.6,"4",IF(M281&gt;=1.6,"3",IF(M281&gt;=1,"2",IF(M281&gt;=0.01,"1","0"))))))</f>
        <v>0</v>
      </c>
      <c r="N287" s="407"/>
      <c r="O287" s="407"/>
      <c r="P287" s="406" t="str">
        <f>IF(P281&gt;=10,"6",IF(P281&gt;=5.6,"5",IF(P281&gt;=3.6,"4",IF(P281&gt;=1.6,"3",IF(P281&gt;=1,"2",IF(P281&gt;=0.01,"1","0"))))))</f>
        <v>0</v>
      </c>
      <c r="Q287" s="407"/>
      <c r="R287" s="408"/>
      <c r="S287" s="124">
        <f>IF(OR(AND(D277&gt;0,D278&lt;=0),AND(G277&gt;0,G278&lt;=0),AND(J277&gt;0,J278&lt;=0),AND(M277&gt;0,M278&lt;=0),AND(P277&gt;0,P278&lt;=0)),"Check number of subjects/visits",V287/1560)</f>
        <v>0</v>
      </c>
      <c r="T287" s="89" t="str">
        <f>IF(S287="Check number of subjects/visits","0.00",IF(AND(W288=0,S287&gt;=0),"Please complete page duration (D12)",IF(S287=0,"0.00",S287/W288)))</f>
        <v>Please complete page duration (D12)</v>
      </c>
      <c r="U287" s="113">
        <f>S278+S279+J$26+J$27+J$28</f>
        <v>0</v>
      </c>
      <c r="V287" s="113">
        <f>U287/60</f>
        <v>0</v>
      </c>
      <c r="W287" s="114">
        <f>$F$12</f>
        <v>0</v>
      </c>
      <c r="X287" s="46"/>
    </row>
    <row r="288" spans="1:24" s="45" customFormat="1" ht="19.5" customHeight="1" x14ac:dyDescent="0.25">
      <c r="A288" s="41"/>
      <c r="B288" s="53"/>
      <c r="C288" s="56"/>
      <c r="D288" s="41"/>
      <c r="E288" s="41"/>
      <c r="F288" s="41"/>
      <c r="G288" s="41"/>
      <c r="H288" s="41"/>
      <c r="I288" s="41"/>
      <c r="J288" s="41"/>
      <c r="K288" s="41"/>
      <c r="L288" s="41"/>
      <c r="M288" s="41"/>
      <c r="N288" s="41"/>
      <c r="O288" s="41"/>
      <c r="P288" s="41"/>
      <c r="Q288" s="41"/>
      <c r="R288" s="41"/>
      <c r="S288" s="41"/>
      <c r="T288" s="41"/>
      <c r="U288" s="41"/>
      <c r="V288" s="41"/>
      <c r="W288" s="123">
        <f>W286+(W287/12)</f>
        <v>0</v>
      </c>
      <c r="X288" s="46"/>
    </row>
    <row r="289" spans="1:24" s="45" customFormat="1" ht="19.5" customHeight="1" x14ac:dyDescent="0.25">
      <c r="A289" s="41"/>
      <c r="B289" s="296" t="s">
        <v>170</v>
      </c>
      <c r="C289" s="296"/>
      <c r="D289" s="305" t="s">
        <v>1</v>
      </c>
      <c r="E289" s="305"/>
      <c r="F289" s="305"/>
      <c r="G289" s="296" t="s">
        <v>2</v>
      </c>
      <c r="H289" s="296"/>
      <c r="I289" s="296"/>
      <c r="J289" s="296" t="s">
        <v>3</v>
      </c>
      <c r="K289" s="296"/>
      <c r="L289" s="296"/>
      <c r="M289" s="296" t="s">
        <v>4</v>
      </c>
      <c r="N289" s="296"/>
      <c r="O289" s="296"/>
      <c r="P289" s="296" t="s">
        <v>5</v>
      </c>
      <c r="Q289" s="296"/>
      <c r="R289" s="296"/>
      <c r="S289" s="46"/>
      <c r="T289" s="46"/>
      <c r="U289" s="46"/>
      <c r="V289" s="46"/>
      <c r="W289" s="41"/>
      <c r="X289" s="46"/>
    </row>
    <row r="290" spans="1:24" s="45" customFormat="1" ht="19.5" customHeight="1" x14ac:dyDescent="0.25">
      <c r="A290" s="41"/>
      <c r="B290" s="297" t="s">
        <v>171</v>
      </c>
      <c r="C290" s="297"/>
      <c r="D290" s="300">
        <f>D$103+D$137+D$167+D$196+D$225+D$259+D$281</f>
        <v>0</v>
      </c>
      <c r="E290" s="301"/>
      <c r="F290" s="302"/>
      <c r="G290" s="300">
        <f>G$103+G$137+G$167+G$196+G$225+G$259+G$281</f>
        <v>0</v>
      </c>
      <c r="H290" s="301"/>
      <c r="I290" s="302"/>
      <c r="J290" s="300">
        <f>J$103+J$137+J$167+J$196+J$225+J$259+J$281</f>
        <v>0</v>
      </c>
      <c r="K290" s="301"/>
      <c r="L290" s="302"/>
      <c r="M290" s="300">
        <f>M$103+M$137+M$167+M$196+M$225+M$259+M$281</f>
        <v>0</v>
      </c>
      <c r="N290" s="301"/>
      <c r="O290" s="302"/>
      <c r="P290" s="300">
        <f>P$103+P$137+P$167+P$196+P$225+P$259+P$281</f>
        <v>0</v>
      </c>
      <c r="Q290" s="301"/>
      <c r="R290" s="302"/>
      <c r="S290" s="46"/>
      <c r="T290" s="46"/>
      <c r="U290" s="46"/>
      <c r="V290" s="46"/>
      <c r="W290" s="41"/>
      <c r="X290" s="46"/>
    </row>
    <row r="291" spans="1:24" s="45" customFormat="1" ht="19.5" customHeight="1" x14ac:dyDescent="0.25">
      <c r="A291" s="41"/>
      <c r="B291" s="298" t="s">
        <v>172</v>
      </c>
      <c r="C291" s="298"/>
      <c r="D291" s="276" t="str">
        <f>IF($D$290&gt;=10,"6",IF($D$290&gt;=5.6,"5",IF($D$290&gt;=3.6,"4",IF($D$290&gt;=1.6,"3",IF($D$290&gt;=1,"2",IF($D$290&gt;=0.01,"1","0"))))))</f>
        <v>0</v>
      </c>
      <c r="E291" s="277"/>
      <c r="F291" s="278"/>
      <c r="G291" s="276" t="str">
        <f>IF($G$290&gt;=10,"6",IF($G$290&gt;=5.6,"5",IF($G$290&gt;=3.6,"4",IF($G$290&gt;=1.6,"3",IF($G$290&gt;=1,"2",IF($G$290&gt;=0.01,"1","0"))))))</f>
        <v>0</v>
      </c>
      <c r="H291" s="277"/>
      <c r="I291" s="278"/>
      <c r="J291" s="276" t="str">
        <f>IF($J$290&gt;=10,"6",IF($J$290&gt;=5.6,"5",IF($J$290&gt;=3.6,"4",IF($J$290&gt;=1.6,"3",IF($J$290&gt;=1,"2",IF($J$290&gt;=0.01,"1","0"))))))</f>
        <v>0</v>
      </c>
      <c r="K291" s="277"/>
      <c r="L291" s="278"/>
      <c r="M291" s="276" t="str">
        <f>IF($M$290&gt;=10,"6",IF($M$290&gt;=5.6,"5",IF($M$290&gt;=3.6,"4",IF($M$290&gt;=1.6,"3",IF($M$290&gt;=1,"2",IF($M$290&gt;=0.01,"1","0"))))))</f>
        <v>0</v>
      </c>
      <c r="N291" s="277"/>
      <c r="O291" s="278"/>
      <c r="P291" s="276" t="str">
        <f>IF($P$290&gt;=10,"6",IF($P$290&gt;=5.6,"5",IF($P$290&gt;=3.6,"4",IF($P$290&gt;=1.6,"3",IF($P$290&gt;=1,"2",IF($P$290&gt;=0.01,"1","0"))))))</f>
        <v>0</v>
      </c>
      <c r="Q291" s="277"/>
      <c r="R291" s="278"/>
      <c r="S291" s="46"/>
      <c r="T291" s="46"/>
      <c r="U291" s="46"/>
      <c r="V291" s="46"/>
      <c r="W291" s="41"/>
      <c r="X291" s="46"/>
    </row>
    <row r="292" spans="1:24" s="45" customFormat="1" ht="19.5" customHeight="1" x14ac:dyDescent="0.25">
      <c r="A292" s="41"/>
      <c r="B292" s="298" t="s">
        <v>173</v>
      </c>
      <c r="C292" s="298"/>
      <c r="D292" s="276" t="str">
        <f>IF(VALUE($D$290)&gt;=10,"High",IF(VALUE($D$290)&gt;=5.6,"High",IF(VALUE($D$290)&gt;=3.6,"Medium",IF(VALUE($D$290)&gt;=1.6,"Medium",IF(VALUE($D$290)&gt;=0.01,"Low","-")))))</f>
        <v>-</v>
      </c>
      <c r="E292" s="277"/>
      <c r="F292" s="278"/>
      <c r="G292" s="276" t="str">
        <f>IF(VALUE($G$290)&gt;=10,"High",IF(VALUE($G$290)&gt;=5.6,"High",IF(VALUE($G$290)&gt;=3.6,"Medium",IF(VALUE($G$290)&gt;=1.6,"Medium",IF(VALUE($G$290)&gt;=0.01,"Low","-")))))</f>
        <v>-</v>
      </c>
      <c r="H292" s="277"/>
      <c r="I292" s="278"/>
      <c r="J292" s="276" t="str">
        <f>IF(VALUE($J$290)&gt;=10,"High",IF(VALUE($J$290)&gt;=5.6,"High",IF(VALUE($J$290)&gt;=3.6,"Medium",IF(VALUE($J$290)&gt;=1.6,"Medium",IF(VALUE($J$290)&gt;=0.01,"Low","-")))))</f>
        <v>-</v>
      </c>
      <c r="K292" s="277"/>
      <c r="L292" s="278"/>
      <c r="M292" s="276" t="str">
        <f>IF(VALUE($M$290)&gt;=10,"High",IF(VALUE($M$290)&gt;=5.6,"High",IF(VALUE($M$290)&gt;=3.6,"Medium",IF(VALUE($M$290)&gt;=1.6,"Medium",IF(VALUE($M$290)&gt;=0.01,"Low","-")))))</f>
        <v>-</v>
      </c>
      <c r="N292" s="277"/>
      <c r="O292" s="278"/>
      <c r="P292" s="276" t="str">
        <f>IF(VALUE($P$290)&gt;=10,"High",IF(VALUE($P$290)&gt;=5.6,"High",IF(VALUE($P$290)&gt;=3.6,"Medium",IF(VALUE($P$290)&gt;=1.6,"Medium",IF(VALUE($P$290)&gt;=0.01,"Low","-")))))</f>
        <v>-</v>
      </c>
      <c r="Q292" s="277"/>
      <c r="R292" s="278"/>
      <c r="S292" s="46"/>
      <c r="T292" s="46"/>
      <c r="U292" s="46"/>
      <c r="V292" s="46"/>
      <c r="W292" s="41"/>
      <c r="X292" s="46"/>
    </row>
    <row r="293" spans="1:24" s="45" customFormat="1" ht="19.5" customHeight="1" x14ac:dyDescent="0.25">
      <c r="A293" s="41"/>
      <c r="B293" s="299" t="s">
        <v>174</v>
      </c>
      <c r="C293" s="299"/>
      <c r="D293" s="273">
        <f>D106+D140+D199+D170+D228+D262+D284</f>
        <v>0</v>
      </c>
      <c r="E293" s="274"/>
      <c r="F293" s="275"/>
      <c r="G293" s="273">
        <f>G106+G140+G199+G170+G228+G262+G284</f>
        <v>0</v>
      </c>
      <c r="H293" s="274"/>
      <c r="I293" s="275"/>
      <c r="J293" s="273">
        <f>J106+J140+J199+J170+J228+J262+J284</f>
        <v>0</v>
      </c>
      <c r="K293" s="274"/>
      <c r="L293" s="275"/>
      <c r="M293" s="273">
        <f>M106+M140+M199+M170+M228+M262+M284</f>
        <v>0</v>
      </c>
      <c r="N293" s="274"/>
      <c r="O293" s="275"/>
      <c r="P293" s="273">
        <f>P106+P140+P199+P170+P228+P262+P284</f>
        <v>0</v>
      </c>
      <c r="Q293" s="274"/>
      <c r="R293" s="275"/>
      <c r="S293" s="46"/>
      <c r="T293" s="46"/>
      <c r="U293" s="46"/>
      <c r="V293" s="46"/>
      <c r="W293" s="41"/>
      <c r="X293" s="46"/>
    </row>
    <row r="294" spans="1:24" s="45" customFormat="1" ht="19.5" customHeight="1" x14ac:dyDescent="0.25">
      <c r="A294" s="41"/>
      <c r="B294" s="299" t="s">
        <v>445</v>
      </c>
      <c r="C294" s="299"/>
      <c r="D294" s="273">
        <f>D293*D43</f>
        <v>0</v>
      </c>
      <c r="E294" s="274"/>
      <c r="F294" s="275"/>
      <c r="G294" s="273">
        <f>G293*G43</f>
        <v>0</v>
      </c>
      <c r="H294" s="274"/>
      <c r="I294" s="275"/>
      <c r="J294" s="273">
        <f>J293*J43</f>
        <v>0</v>
      </c>
      <c r="K294" s="274"/>
      <c r="L294" s="275"/>
      <c r="M294" s="273">
        <f>M293*M43</f>
        <v>0</v>
      </c>
      <c r="N294" s="274"/>
      <c r="O294" s="275"/>
      <c r="P294" s="273">
        <f>P293*P43</f>
        <v>0</v>
      </c>
      <c r="Q294" s="274"/>
      <c r="R294" s="275"/>
      <c r="S294" s="46"/>
      <c r="T294" s="46"/>
      <c r="U294" s="46"/>
      <c r="V294" s="46"/>
      <c r="W294" s="41"/>
      <c r="X294" s="46"/>
    </row>
    <row r="295" spans="1:24" s="45" customFormat="1" ht="19.5" customHeight="1" x14ac:dyDescent="0.25">
      <c r="A295" s="41"/>
      <c r="B295" s="299" t="s">
        <v>175</v>
      </c>
      <c r="C295" s="299"/>
      <c r="D295" s="273">
        <f>D293*D43*D42</f>
        <v>0</v>
      </c>
      <c r="E295" s="274"/>
      <c r="F295" s="275"/>
      <c r="G295" s="273">
        <f>G293*G43*G42</f>
        <v>0</v>
      </c>
      <c r="H295" s="274"/>
      <c r="I295" s="275"/>
      <c r="J295" s="273">
        <f>J293*J43*J42</f>
        <v>0</v>
      </c>
      <c r="K295" s="274"/>
      <c r="L295" s="275"/>
      <c r="M295" s="273">
        <f>M293*M43*M42</f>
        <v>0</v>
      </c>
      <c r="N295" s="274"/>
      <c r="O295" s="275"/>
      <c r="P295" s="273">
        <f>P293*P43*P42</f>
        <v>0</v>
      </c>
      <c r="Q295" s="274"/>
      <c r="R295" s="275"/>
      <c r="S295" s="46"/>
      <c r="T295" s="46"/>
      <c r="U295" s="46"/>
      <c r="V295" s="46"/>
      <c r="W295" s="41"/>
      <c r="X295" s="46"/>
    </row>
    <row r="296" spans="1:24" s="45" customFormat="1" ht="19.5" customHeight="1" x14ac:dyDescent="0.25">
      <c r="A296" s="41"/>
      <c r="B296" s="41"/>
      <c r="C296" s="56"/>
      <c r="D296" s="41"/>
      <c r="E296" s="41"/>
      <c r="F296" s="41"/>
      <c r="G296" s="41"/>
      <c r="H296" s="41"/>
      <c r="I296" s="41"/>
      <c r="J296" s="41"/>
      <c r="K296" s="41"/>
      <c r="L296" s="41"/>
      <c r="M296" s="41"/>
      <c r="N296" s="41"/>
      <c r="O296" s="41"/>
      <c r="P296" s="41"/>
      <c r="Q296" s="41"/>
      <c r="R296" s="41"/>
      <c r="S296" s="41"/>
      <c r="T296" s="41"/>
      <c r="U296" s="41"/>
      <c r="V296" s="41"/>
      <c r="W296" s="41"/>
      <c r="X296" s="41"/>
    </row>
    <row r="297" spans="1:24" s="45" customFormat="1" ht="19.5" customHeight="1" x14ac:dyDescent="0.25">
      <c r="A297" s="41"/>
      <c r="B297" s="303" t="s">
        <v>237</v>
      </c>
      <c r="C297" s="304"/>
      <c r="D297" s="41"/>
      <c r="E297" s="290" t="s">
        <v>238</v>
      </c>
      <c r="F297" s="291"/>
      <c r="G297" s="291"/>
      <c r="H297" s="291"/>
      <c r="I297" s="291"/>
      <c r="J297" s="291"/>
      <c r="K297" s="291"/>
      <c r="L297" s="291"/>
      <c r="M297" s="291"/>
      <c r="N297" s="291"/>
      <c r="O297" s="291"/>
      <c r="P297" s="291"/>
      <c r="Q297" s="291"/>
      <c r="R297" s="292"/>
      <c r="S297" s="41"/>
      <c r="T297" s="41"/>
      <c r="U297" s="41"/>
      <c r="V297" s="41"/>
      <c r="W297" s="41"/>
      <c r="X297" s="41"/>
    </row>
    <row r="298" spans="1:24" s="45" customFormat="1" ht="19.5" customHeight="1" x14ac:dyDescent="0.25">
      <c r="A298" s="41"/>
      <c r="B298" s="279" t="str">
        <f>IF($D$6=0,"[Enter Page Title in cell C6]",$D$6)</f>
        <v>[Enter Page Title in cell C6]</v>
      </c>
      <c r="C298" s="280"/>
      <c r="D298" s="41"/>
      <c r="E298" s="293"/>
      <c r="F298" s="294"/>
      <c r="G298" s="294"/>
      <c r="H298" s="294"/>
      <c r="I298" s="294"/>
      <c r="J298" s="294"/>
      <c r="K298" s="294"/>
      <c r="L298" s="294"/>
      <c r="M298" s="294"/>
      <c r="N298" s="294"/>
      <c r="O298" s="294"/>
      <c r="P298" s="294"/>
      <c r="Q298" s="294"/>
      <c r="R298" s="295"/>
      <c r="S298" s="41"/>
      <c r="T298" s="41"/>
      <c r="U298" s="41"/>
      <c r="V298" s="41"/>
      <c r="W298" s="41"/>
      <c r="X298" s="41"/>
    </row>
    <row r="299" spans="1:24" s="45" customFormat="1" ht="19.5" customHeight="1" x14ac:dyDescent="0.25">
      <c r="A299" s="41"/>
      <c r="B299" s="130" t="s">
        <v>239</v>
      </c>
      <c r="C299" s="105">
        <f>IF(D14=0,0,(((D42*D43*D290)+(G42*G43*G290)+(J42*J43*J290)+(M42*M43*M290)+(P42*P43*P290))/D14))</f>
        <v>0</v>
      </c>
      <c r="D299" s="41"/>
      <c r="E299" s="281"/>
      <c r="F299" s="282"/>
      <c r="G299" s="282"/>
      <c r="H299" s="282"/>
      <c r="I299" s="282"/>
      <c r="J299" s="282"/>
      <c r="K299" s="282"/>
      <c r="L299" s="282"/>
      <c r="M299" s="282"/>
      <c r="N299" s="282"/>
      <c r="O299" s="282"/>
      <c r="P299" s="282"/>
      <c r="Q299" s="282"/>
      <c r="R299" s="283"/>
      <c r="S299" s="41"/>
      <c r="T299" s="41"/>
      <c r="U299" s="46"/>
      <c r="V299" s="46"/>
      <c r="W299" s="41"/>
      <c r="X299" s="41"/>
    </row>
    <row r="300" spans="1:24" s="45" customFormat="1" ht="19.5" customHeight="1" x14ac:dyDescent="0.25">
      <c r="A300" s="41"/>
      <c r="B300" s="131" t="s">
        <v>240</v>
      </c>
      <c r="C300" s="106" t="str">
        <f>IF($C$299&gt;=10,"6",IF($C$299&gt;=5.6,"5",IF($C$299&gt;=3.6,"4",IF($C$299&gt;=1.6,"3",IF($C$299&gt;=1,"2",IF($C$299&gt;=0.01,"1","0"))))))</f>
        <v>0</v>
      </c>
      <c r="D300" s="41"/>
      <c r="E300" s="284"/>
      <c r="F300" s="285"/>
      <c r="G300" s="285"/>
      <c r="H300" s="285"/>
      <c r="I300" s="285"/>
      <c r="J300" s="285"/>
      <c r="K300" s="285"/>
      <c r="L300" s="285"/>
      <c r="M300" s="285"/>
      <c r="N300" s="285"/>
      <c r="O300" s="285"/>
      <c r="P300" s="285"/>
      <c r="Q300" s="285"/>
      <c r="R300" s="286"/>
      <c r="S300" s="41"/>
      <c r="T300" s="41"/>
      <c r="U300" s="46"/>
      <c r="V300" s="46"/>
      <c r="W300" s="41"/>
      <c r="X300" s="41"/>
    </row>
    <row r="301" spans="1:24" s="45" customFormat="1" ht="19.5" customHeight="1" thickBot="1" x14ac:dyDescent="0.3">
      <c r="A301" s="41"/>
      <c r="B301" s="132" t="s">
        <v>241</v>
      </c>
      <c r="C301" s="107" t="str">
        <f>IF(VALUE($C$299)&gt;=10,"High",IF(VALUE($C$299)&gt;=5.6,"High",IF(VALUE($C$299)&gt;=3.6,"Medium",IF(VALUE($C$299)&gt;=1.6,"Medium",IF(VALUE($C$299)&gt;=0.01,"Low","-")))))</f>
        <v>-</v>
      </c>
      <c r="D301" s="41"/>
      <c r="E301" s="284"/>
      <c r="F301" s="285"/>
      <c r="G301" s="285"/>
      <c r="H301" s="285"/>
      <c r="I301" s="285"/>
      <c r="J301" s="285"/>
      <c r="K301" s="285"/>
      <c r="L301" s="285"/>
      <c r="M301" s="285"/>
      <c r="N301" s="285"/>
      <c r="O301" s="285"/>
      <c r="P301" s="285"/>
      <c r="Q301" s="285"/>
      <c r="R301" s="286"/>
      <c r="S301" s="41"/>
      <c r="T301" s="41"/>
      <c r="U301" s="46"/>
      <c r="V301" s="46"/>
      <c r="W301" s="41"/>
      <c r="X301" s="41"/>
    </row>
    <row r="302" spans="1:24" s="45" customFormat="1" ht="19.5" customHeight="1" thickBot="1" x14ac:dyDescent="0.3">
      <c r="A302" s="41"/>
      <c r="B302" s="133" t="s">
        <v>242</v>
      </c>
      <c r="C302" s="108">
        <f>IF(ISERROR($S$109+$S$143+$S$173+$S$202+$S$231+$S$265+$S$287),"Check Data",($S$109+$S$143+$S$173+$S$202+$S$231+$S$265+$S$287))</f>
        <v>0</v>
      </c>
      <c r="D302" s="41"/>
      <c r="E302" s="284"/>
      <c r="F302" s="285"/>
      <c r="G302" s="285"/>
      <c r="H302" s="285"/>
      <c r="I302" s="285"/>
      <c r="J302" s="285"/>
      <c r="K302" s="285"/>
      <c r="L302" s="285"/>
      <c r="M302" s="285"/>
      <c r="N302" s="285"/>
      <c r="O302" s="285"/>
      <c r="P302" s="285"/>
      <c r="Q302" s="285"/>
      <c r="R302" s="286"/>
      <c r="S302" s="41"/>
      <c r="T302" s="41"/>
      <c r="U302" s="46"/>
      <c r="V302" s="46"/>
      <c r="W302" s="41"/>
      <c r="X302" s="41"/>
    </row>
    <row r="303" spans="1:24" s="45" customFormat="1" ht="19.5" customHeight="1" x14ac:dyDescent="0.25">
      <c r="A303" s="41"/>
      <c r="B303" s="134" t="s">
        <v>243</v>
      </c>
      <c r="C303" s="109">
        <f>K39</f>
        <v>0</v>
      </c>
      <c r="D303" s="41"/>
      <c r="E303" s="284"/>
      <c r="F303" s="285"/>
      <c r="G303" s="285"/>
      <c r="H303" s="285"/>
      <c r="I303" s="285"/>
      <c r="J303" s="285"/>
      <c r="K303" s="285"/>
      <c r="L303" s="285"/>
      <c r="M303" s="285"/>
      <c r="N303" s="285"/>
      <c r="O303" s="285"/>
      <c r="P303" s="285"/>
      <c r="Q303" s="285"/>
      <c r="R303" s="286"/>
      <c r="S303" s="41"/>
      <c r="T303" s="41"/>
      <c r="U303" s="46"/>
      <c r="V303" s="46"/>
      <c r="W303" s="41"/>
      <c r="X303" s="41"/>
    </row>
    <row r="304" spans="1:24" s="45" customFormat="1" ht="19.5" customHeight="1" x14ac:dyDescent="0.25">
      <c r="A304" s="41"/>
      <c r="B304" s="19" t="s">
        <v>244</v>
      </c>
      <c r="C304" s="110">
        <f>K38</f>
        <v>0</v>
      </c>
      <c r="D304" s="41"/>
      <c r="E304" s="284"/>
      <c r="F304" s="285"/>
      <c r="G304" s="285"/>
      <c r="H304" s="285"/>
      <c r="I304" s="285"/>
      <c r="J304" s="285"/>
      <c r="K304" s="285"/>
      <c r="L304" s="285"/>
      <c r="M304" s="285"/>
      <c r="N304" s="285"/>
      <c r="O304" s="285"/>
      <c r="P304" s="285"/>
      <c r="Q304" s="285"/>
      <c r="R304" s="286"/>
      <c r="S304" s="41"/>
      <c r="T304" s="41"/>
      <c r="U304" s="46"/>
      <c r="V304" s="46"/>
      <c r="W304" s="41"/>
      <c r="X304" s="41"/>
    </row>
    <row r="305" spans="1:24" s="45" customFormat="1" ht="19.5" customHeight="1" x14ac:dyDescent="0.25">
      <c r="A305" s="41"/>
      <c r="B305" s="19" t="s">
        <v>245</v>
      </c>
      <c r="C305" s="110">
        <f>C283+C261+C227+C198+C169+C139+C105</f>
        <v>0</v>
      </c>
      <c r="D305" s="41"/>
      <c r="E305" s="284"/>
      <c r="F305" s="285"/>
      <c r="G305" s="285"/>
      <c r="H305" s="285"/>
      <c r="I305" s="285"/>
      <c r="J305" s="285"/>
      <c r="K305" s="285"/>
      <c r="L305" s="285"/>
      <c r="M305" s="285"/>
      <c r="N305" s="285"/>
      <c r="O305" s="285"/>
      <c r="P305" s="285"/>
      <c r="Q305" s="285"/>
      <c r="R305" s="286"/>
      <c r="S305" s="41"/>
      <c r="T305" s="41"/>
      <c r="U305" s="46"/>
      <c r="V305" s="46"/>
      <c r="W305" s="41"/>
      <c r="X305" s="41"/>
    </row>
    <row r="306" spans="1:24" s="45" customFormat="1" ht="19.5" customHeight="1" x14ac:dyDescent="0.25">
      <c r="A306" s="41"/>
      <c r="B306" s="19" t="s">
        <v>246</v>
      </c>
      <c r="C306" s="110">
        <f>S107+S141+S171+S200+S229+S263+S285</f>
        <v>0</v>
      </c>
      <c r="D306" s="41"/>
      <c r="E306" s="284"/>
      <c r="F306" s="285"/>
      <c r="G306" s="285"/>
      <c r="H306" s="285"/>
      <c r="I306" s="285"/>
      <c r="J306" s="285"/>
      <c r="K306" s="285"/>
      <c r="L306" s="285"/>
      <c r="M306" s="285"/>
      <c r="N306" s="285"/>
      <c r="O306" s="285"/>
      <c r="P306" s="285"/>
      <c r="Q306" s="285"/>
      <c r="R306" s="286"/>
      <c r="S306" s="41"/>
      <c r="T306" s="41"/>
      <c r="U306" s="46"/>
      <c r="V306" s="46"/>
      <c r="W306" s="41"/>
      <c r="X306" s="41"/>
    </row>
    <row r="307" spans="1:24" s="45" customFormat="1" ht="19.5" customHeight="1" thickBot="1" x14ac:dyDescent="0.3">
      <c r="A307" s="41"/>
      <c r="B307" s="135" t="s">
        <v>446</v>
      </c>
      <c r="C307" s="111">
        <f>SUM(D294:R294)</f>
        <v>0</v>
      </c>
      <c r="D307" s="41"/>
      <c r="E307" s="284"/>
      <c r="F307" s="285"/>
      <c r="G307" s="285"/>
      <c r="H307" s="285"/>
      <c r="I307" s="285"/>
      <c r="J307" s="285"/>
      <c r="K307" s="285"/>
      <c r="L307" s="285"/>
      <c r="M307" s="285"/>
      <c r="N307" s="285"/>
      <c r="O307" s="285"/>
      <c r="P307" s="285"/>
      <c r="Q307" s="285"/>
      <c r="R307" s="286"/>
      <c r="S307" s="41"/>
      <c r="T307" s="41"/>
      <c r="U307" s="46"/>
      <c r="V307" s="46"/>
      <c r="W307" s="41"/>
      <c r="X307" s="41"/>
    </row>
    <row r="308" spans="1:24" s="45" customFormat="1" ht="19.5" customHeight="1" thickTop="1" x14ac:dyDescent="0.25">
      <c r="A308" s="41"/>
      <c r="B308" s="127" t="s">
        <v>247</v>
      </c>
      <c r="C308" s="112">
        <f>C306+C304+C303</f>
        <v>0</v>
      </c>
      <c r="D308" s="41"/>
      <c r="E308" s="287"/>
      <c r="F308" s="288"/>
      <c r="G308" s="288"/>
      <c r="H308" s="288"/>
      <c r="I308" s="288"/>
      <c r="J308" s="288"/>
      <c r="K308" s="288"/>
      <c r="L308" s="288"/>
      <c r="M308" s="288"/>
      <c r="N308" s="288"/>
      <c r="O308" s="288"/>
      <c r="P308" s="288"/>
      <c r="Q308" s="288"/>
      <c r="R308" s="289"/>
      <c r="S308" s="41"/>
      <c r="T308" s="41"/>
      <c r="U308" s="46"/>
      <c r="V308" s="46"/>
      <c r="W308" s="41"/>
      <c r="X308" s="41"/>
    </row>
    <row r="309" spans="1:24" s="45" customFormat="1" ht="19.5" customHeight="1" x14ac:dyDescent="0.25">
      <c r="A309" s="41"/>
      <c r="B309" s="41"/>
      <c r="C309" s="56"/>
      <c r="D309" s="41"/>
      <c r="E309" s="41"/>
      <c r="F309" s="41"/>
      <c r="G309" s="41"/>
      <c r="H309" s="41"/>
      <c r="I309" s="41"/>
      <c r="J309" s="41"/>
      <c r="K309" s="41"/>
      <c r="L309" s="41"/>
      <c r="M309" s="41"/>
      <c r="N309" s="41"/>
      <c r="O309" s="41"/>
      <c r="P309" s="41"/>
      <c r="Q309" s="41"/>
      <c r="R309" s="41"/>
      <c r="S309" s="41"/>
      <c r="T309" s="41"/>
      <c r="U309" s="41"/>
      <c r="V309" s="41"/>
      <c r="W309" s="41"/>
      <c r="X309" s="41"/>
    </row>
    <row r="310" spans="1:24" s="45" customFormat="1" ht="19.5" customHeight="1" x14ac:dyDescent="0.25">
      <c r="A310" s="41"/>
      <c r="B310" s="41"/>
      <c r="C310" s="56"/>
      <c r="D310" s="41"/>
      <c r="E310" s="41"/>
      <c r="F310" s="41"/>
      <c r="G310" s="41"/>
      <c r="H310" s="41"/>
      <c r="I310" s="41"/>
      <c r="J310" s="41"/>
      <c r="K310" s="41"/>
      <c r="L310" s="41"/>
      <c r="M310" s="41"/>
      <c r="N310" s="41"/>
      <c r="O310" s="41"/>
      <c r="P310" s="41"/>
      <c r="Q310" s="41"/>
      <c r="R310" s="41"/>
      <c r="S310" s="41"/>
      <c r="T310" s="41"/>
      <c r="U310" s="41"/>
      <c r="V310" s="41"/>
      <c r="W310" s="41"/>
      <c r="X310" s="41"/>
    </row>
  </sheetData>
  <sheetProtection algorithmName="SHA-512" hashValue="hz5/mPebYRkPIohsEffd9bhJNjwN63fhqloshlmekkxwAdX/gqGlrMsqZ04AEd3QzGF6ILV3mAenaqtgA0/w4g==" saltValue="rFj3cAPtvNPldmevpvz/vQ==" spinCount="100000" sheet="1" objects="1" scenarios="1" formatRows="0"/>
  <mergeCells count="825">
    <mergeCell ref="T276:V276"/>
    <mergeCell ref="S272:V272"/>
    <mergeCell ref="S273:V273"/>
    <mergeCell ref="S274:V274"/>
    <mergeCell ref="S275:V275"/>
    <mergeCell ref="S253:V253"/>
    <mergeCell ref="D267:F267"/>
    <mergeCell ref="G267:I267"/>
    <mergeCell ref="J267:L267"/>
    <mergeCell ref="M267:O267"/>
    <mergeCell ref="P267:R267"/>
    <mergeCell ref="S267:V268"/>
    <mergeCell ref="S269:V269"/>
    <mergeCell ref="D262:F262"/>
    <mergeCell ref="G262:I262"/>
    <mergeCell ref="J262:L262"/>
    <mergeCell ref="M262:O262"/>
    <mergeCell ref="P262:R262"/>
    <mergeCell ref="T262:V262"/>
    <mergeCell ref="D263:F263"/>
    <mergeCell ref="G263:I263"/>
    <mergeCell ref="J263:L263"/>
    <mergeCell ref="M263:O263"/>
    <mergeCell ref="P263:R263"/>
    <mergeCell ref="T263:V263"/>
    <mergeCell ref="S244:V244"/>
    <mergeCell ref="S245:V245"/>
    <mergeCell ref="S246:V246"/>
    <mergeCell ref="S247:V247"/>
    <mergeCell ref="S248:V248"/>
    <mergeCell ref="S249:V249"/>
    <mergeCell ref="S250:V250"/>
    <mergeCell ref="S251:V251"/>
    <mergeCell ref="S252:V252"/>
    <mergeCell ref="S235:V235"/>
    <mergeCell ref="S236:V236"/>
    <mergeCell ref="S237:V237"/>
    <mergeCell ref="S238:V238"/>
    <mergeCell ref="S239:V239"/>
    <mergeCell ref="S240:V240"/>
    <mergeCell ref="S241:V241"/>
    <mergeCell ref="S242:V242"/>
    <mergeCell ref="S243:V243"/>
    <mergeCell ref="S158:V158"/>
    <mergeCell ref="S159:V159"/>
    <mergeCell ref="S160:V160"/>
    <mergeCell ref="S161:V161"/>
    <mergeCell ref="D233:F233"/>
    <mergeCell ref="G233:I233"/>
    <mergeCell ref="J233:L233"/>
    <mergeCell ref="M233:O233"/>
    <mergeCell ref="P233:R233"/>
    <mergeCell ref="S233:V234"/>
    <mergeCell ref="S217:V217"/>
    <mergeCell ref="S218:V218"/>
    <mergeCell ref="S219:V219"/>
    <mergeCell ref="S179:V179"/>
    <mergeCell ref="S180:V180"/>
    <mergeCell ref="S181:V181"/>
    <mergeCell ref="S182:V182"/>
    <mergeCell ref="S183:V183"/>
    <mergeCell ref="S184:V184"/>
    <mergeCell ref="S185:V185"/>
    <mergeCell ref="S186:V186"/>
    <mergeCell ref="S187:V187"/>
    <mergeCell ref="S188:V188"/>
    <mergeCell ref="S189:V189"/>
    <mergeCell ref="S190:V190"/>
    <mergeCell ref="S208:V208"/>
    <mergeCell ref="S209:V209"/>
    <mergeCell ref="S210:V210"/>
    <mergeCell ref="S211:V211"/>
    <mergeCell ref="S212:V212"/>
    <mergeCell ref="S213:V213"/>
    <mergeCell ref="S214:V214"/>
    <mergeCell ref="S215:V215"/>
    <mergeCell ref="S216:V216"/>
    <mergeCell ref="S178:V178"/>
    <mergeCell ref="C204:C205"/>
    <mergeCell ref="D204:F205"/>
    <mergeCell ref="G204:I205"/>
    <mergeCell ref="J204:L205"/>
    <mergeCell ref="M204:O205"/>
    <mergeCell ref="P204:R205"/>
    <mergeCell ref="S204:V206"/>
    <mergeCell ref="S207:V207"/>
    <mergeCell ref="B201:C202"/>
    <mergeCell ref="D201:F201"/>
    <mergeCell ref="G201:I201"/>
    <mergeCell ref="J201:L201"/>
    <mergeCell ref="M201:O201"/>
    <mergeCell ref="P201:R201"/>
    <mergeCell ref="D202:F202"/>
    <mergeCell ref="G202:I202"/>
    <mergeCell ref="J202:L202"/>
    <mergeCell ref="M202:O202"/>
    <mergeCell ref="P202:R202"/>
    <mergeCell ref="D199:F199"/>
    <mergeCell ref="G199:I199"/>
    <mergeCell ref="J199:L199"/>
    <mergeCell ref="C145:C146"/>
    <mergeCell ref="D145:F146"/>
    <mergeCell ref="G145:I146"/>
    <mergeCell ref="J145:L146"/>
    <mergeCell ref="M145:O146"/>
    <mergeCell ref="P145:R146"/>
    <mergeCell ref="S145:V147"/>
    <mergeCell ref="S148:V148"/>
    <mergeCell ref="C175:C176"/>
    <mergeCell ref="D175:F176"/>
    <mergeCell ref="G175:I176"/>
    <mergeCell ref="J175:L176"/>
    <mergeCell ref="M175:O176"/>
    <mergeCell ref="P175:R176"/>
    <mergeCell ref="S175:V177"/>
    <mergeCell ref="S149:V149"/>
    <mergeCell ref="S150:V150"/>
    <mergeCell ref="S151:V151"/>
    <mergeCell ref="S152:V152"/>
    <mergeCell ref="S153:V153"/>
    <mergeCell ref="S154:V154"/>
    <mergeCell ref="S155:V155"/>
    <mergeCell ref="S156:V156"/>
    <mergeCell ref="S157:V157"/>
    <mergeCell ref="B286:C287"/>
    <mergeCell ref="D286:F286"/>
    <mergeCell ref="G286:I286"/>
    <mergeCell ref="J286:L286"/>
    <mergeCell ref="M286:O286"/>
    <mergeCell ref="P286:R286"/>
    <mergeCell ref="D287:F287"/>
    <mergeCell ref="G287:I287"/>
    <mergeCell ref="J287:L287"/>
    <mergeCell ref="M287:O287"/>
    <mergeCell ref="P287:R287"/>
    <mergeCell ref="D284:F284"/>
    <mergeCell ref="G284:I284"/>
    <mergeCell ref="J284:L284"/>
    <mergeCell ref="M284:O284"/>
    <mergeCell ref="P284:R284"/>
    <mergeCell ref="T284:V284"/>
    <mergeCell ref="D285:F285"/>
    <mergeCell ref="G285:I285"/>
    <mergeCell ref="J285:L285"/>
    <mergeCell ref="M285:O285"/>
    <mergeCell ref="P285:R285"/>
    <mergeCell ref="T285:V285"/>
    <mergeCell ref="D282:F282"/>
    <mergeCell ref="G282:I282"/>
    <mergeCell ref="J282:L282"/>
    <mergeCell ref="M282:O282"/>
    <mergeCell ref="P282:R282"/>
    <mergeCell ref="T282:V282"/>
    <mergeCell ref="D283:F283"/>
    <mergeCell ref="G283:I283"/>
    <mergeCell ref="J283:L283"/>
    <mergeCell ref="M283:O283"/>
    <mergeCell ref="P283:R283"/>
    <mergeCell ref="T283:V283"/>
    <mergeCell ref="D280:F280"/>
    <mergeCell ref="G280:I280"/>
    <mergeCell ref="J280:L280"/>
    <mergeCell ref="M280:O280"/>
    <mergeCell ref="P280:R280"/>
    <mergeCell ref="T280:V280"/>
    <mergeCell ref="D281:F281"/>
    <mergeCell ref="G281:I281"/>
    <mergeCell ref="J281:L281"/>
    <mergeCell ref="M281:O281"/>
    <mergeCell ref="P281:R281"/>
    <mergeCell ref="T281:V281"/>
    <mergeCell ref="D278:F278"/>
    <mergeCell ref="G278:I278"/>
    <mergeCell ref="J278:L278"/>
    <mergeCell ref="M278:O278"/>
    <mergeCell ref="P278:R278"/>
    <mergeCell ref="T278:V278"/>
    <mergeCell ref="D279:F279"/>
    <mergeCell ref="G279:I279"/>
    <mergeCell ref="J279:L279"/>
    <mergeCell ref="M279:O279"/>
    <mergeCell ref="P279:R279"/>
    <mergeCell ref="T279:V279"/>
    <mergeCell ref="T277:V277"/>
    <mergeCell ref="B264:C265"/>
    <mergeCell ref="D264:F264"/>
    <mergeCell ref="G264:I264"/>
    <mergeCell ref="J264:L264"/>
    <mergeCell ref="M264:O264"/>
    <mergeCell ref="P264:R264"/>
    <mergeCell ref="D265:F265"/>
    <mergeCell ref="G265:I265"/>
    <mergeCell ref="J265:L265"/>
    <mergeCell ref="M265:O265"/>
    <mergeCell ref="P265:R265"/>
    <mergeCell ref="D276:F276"/>
    <mergeCell ref="G276:I276"/>
    <mergeCell ref="J276:L276"/>
    <mergeCell ref="M276:O276"/>
    <mergeCell ref="P276:R276"/>
    <mergeCell ref="D277:F277"/>
    <mergeCell ref="G277:I277"/>
    <mergeCell ref="J277:L277"/>
    <mergeCell ref="M277:O277"/>
    <mergeCell ref="P277:R277"/>
    <mergeCell ref="S270:V270"/>
    <mergeCell ref="S271:V271"/>
    <mergeCell ref="D260:F260"/>
    <mergeCell ref="G260:I260"/>
    <mergeCell ref="J260:L260"/>
    <mergeCell ref="M260:O260"/>
    <mergeCell ref="P260:R260"/>
    <mergeCell ref="T260:V260"/>
    <mergeCell ref="D261:F261"/>
    <mergeCell ref="G261:I261"/>
    <mergeCell ref="J261:L261"/>
    <mergeCell ref="M261:O261"/>
    <mergeCell ref="P261:R261"/>
    <mergeCell ref="T261:V261"/>
    <mergeCell ref="D258:F258"/>
    <mergeCell ref="G258:I258"/>
    <mergeCell ref="J258:L258"/>
    <mergeCell ref="M258:O258"/>
    <mergeCell ref="P258:R258"/>
    <mergeCell ref="T258:V258"/>
    <mergeCell ref="D259:F259"/>
    <mergeCell ref="G259:I259"/>
    <mergeCell ref="J259:L259"/>
    <mergeCell ref="M259:O259"/>
    <mergeCell ref="P259:R259"/>
    <mergeCell ref="T259:V259"/>
    <mergeCell ref="D256:F256"/>
    <mergeCell ref="G256:I256"/>
    <mergeCell ref="J256:L256"/>
    <mergeCell ref="M256:O256"/>
    <mergeCell ref="P256:R256"/>
    <mergeCell ref="T256:V256"/>
    <mergeCell ref="D257:F257"/>
    <mergeCell ref="G257:I257"/>
    <mergeCell ref="J257:L257"/>
    <mergeCell ref="M257:O257"/>
    <mergeCell ref="P257:R257"/>
    <mergeCell ref="T257:V257"/>
    <mergeCell ref="D254:F254"/>
    <mergeCell ref="G254:I254"/>
    <mergeCell ref="J254:L254"/>
    <mergeCell ref="M254:O254"/>
    <mergeCell ref="P254:R254"/>
    <mergeCell ref="T254:V254"/>
    <mergeCell ref="D255:F255"/>
    <mergeCell ref="G255:I255"/>
    <mergeCell ref="J255:L255"/>
    <mergeCell ref="M255:O255"/>
    <mergeCell ref="P255:R255"/>
    <mergeCell ref="T255:V255"/>
    <mergeCell ref="B230:C231"/>
    <mergeCell ref="D230:F230"/>
    <mergeCell ref="G230:I230"/>
    <mergeCell ref="J230:L230"/>
    <mergeCell ref="M230:O230"/>
    <mergeCell ref="P230:R230"/>
    <mergeCell ref="D231:F231"/>
    <mergeCell ref="G231:I231"/>
    <mergeCell ref="J231:L231"/>
    <mergeCell ref="M231:O231"/>
    <mergeCell ref="P231:R231"/>
    <mergeCell ref="D228:F228"/>
    <mergeCell ref="G228:I228"/>
    <mergeCell ref="J228:L228"/>
    <mergeCell ref="M228:O228"/>
    <mergeCell ref="P228:R228"/>
    <mergeCell ref="T228:V228"/>
    <mergeCell ref="D229:F229"/>
    <mergeCell ref="G229:I229"/>
    <mergeCell ref="J229:L229"/>
    <mergeCell ref="M229:O229"/>
    <mergeCell ref="P229:R229"/>
    <mergeCell ref="T229:V229"/>
    <mergeCell ref="D226:F226"/>
    <mergeCell ref="G226:I226"/>
    <mergeCell ref="J226:L226"/>
    <mergeCell ref="M226:O226"/>
    <mergeCell ref="P226:R226"/>
    <mergeCell ref="T226:V226"/>
    <mergeCell ref="D227:F227"/>
    <mergeCell ref="G227:I227"/>
    <mergeCell ref="J227:L227"/>
    <mergeCell ref="M227:O227"/>
    <mergeCell ref="P227:R227"/>
    <mergeCell ref="T227:V227"/>
    <mergeCell ref="D224:F224"/>
    <mergeCell ref="G224:I224"/>
    <mergeCell ref="J224:L224"/>
    <mergeCell ref="M224:O224"/>
    <mergeCell ref="P224:R224"/>
    <mergeCell ref="T224:V224"/>
    <mergeCell ref="D225:F225"/>
    <mergeCell ref="G225:I225"/>
    <mergeCell ref="J225:L225"/>
    <mergeCell ref="M225:O225"/>
    <mergeCell ref="P225:R225"/>
    <mergeCell ref="T225:V225"/>
    <mergeCell ref="D222:F222"/>
    <mergeCell ref="G222:I222"/>
    <mergeCell ref="J222:L222"/>
    <mergeCell ref="M222:O222"/>
    <mergeCell ref="P222:R222"/>
    <mergeCell ref="T222:V222"/>
    <mergeCell ref="D223:F223"/>
    <mergeCell ref="G223:I223"/>
    <mergeCell ref="J223:L223"/>
    <mergeCell ref="M223:O223"/>
    <mergeCell ref="P223:R223"/>
    <mergeCell ref="T223:V223"/>
    <mergeCell ref="D220:F220"/>
    <mergeCell ref="G220:I220"/>
    <mergeCell ref="J220:L220"/>
    <mergeCell ref="M220:O220"/>
    <mergeCell ref="P220:R220"/>
    <mergeCell ref="T220:V220"/>
    <mergeCell ref="D221:F221"/>
    <mergeCell ref="G221:I221"/>
    <mergeCell ref="J221:L221"/>
    <mergeCell ref="M221:O221"/>
    <mergeCell ref="P221:R221"/>
    <mergeCell ref="T221:V221"/>
    <mergeCell ref="M199:O199"/>
    <mergeCell ref="P199:R199"/>
    <mergeCell ref="T199:V199"/>
    <mergeCell ref="D200:F200"/>
    <mergeCell ref="G200:I200"/>
    <mergeCell ref="J200:L200"/>
    <mergeCell ref="M200:O200"/>
    <mergeCell ref="P200:R200"/>
    <mergeCell ref="T200:V200"/>
    <mergeCell ref="D197:F197"/>
    <mergeCell ref="G197:I197"/>
    <mergeCell ref="J197:L197"/>
    <mergeCell ref="M197:O197"/>
    <mergeCell ref="P197:R197"/>
    <mergeCell ref="T197:V197"/>
    <mergeCell ref="D198:F198"/>
    <mergeCell ref="G198:I198"/>
    <mergeCell ref="J198:L198"/>
    <mergeCell ref="M198:O198"/>
    <mergeCell ref="P198:R198"/>
    <mergeCell ref="T198:V198"/>
    <mergeCell ref="D195:F195"/>
    <mergeCell ref="G195:I195"/>
    <mergeCell ref="J195:L195"/>
    <mergeCell ref="M195:O195"/>
    <mergeCell ref="P195:R195"/>
    <mergeCell ref="T195:V195"/>
    <mergeCell ref="D196:F196"/>
    <mergeCell ref="G196:I196"/>
    <mergeCell ref="J196:L196"/>
    <mergeCell ref="M196:O196"/>
    <mergeCell ref="P196:R196"/>
    <mergeCell ref="T196:V196"/>
    <mergeCell ref="D193:F193"/>
    <mergeCell ref="G193:I193"/>
    <mergeCell ref="J193:L193"/>
    <mergeCell ref="M193:O193"/>
    <mergeCell ref="P193:R193"/>
    <mergeCell ref="T193:V193"/>
    <mergeCell ref="D194:F194"/>
    <mergeCell ref="G194:I194"/>
    <mergeCell ref="J194:L194"/>
    <mergeCell ref="M194:O194"/>
    <mergeCell ref="P194:R194"/>
    <mergeCell ref="T194:V194"/>
    <mergeCell ref="D191:F191"/>
    <mergeCell ref="G191:I191"/>
    <mergeCell ref="J191:L191"/>
    <mergeCell ref="M191:O191"/>
    <mergeCell ref="P191:R191"/>
    <mergeCell ref="T191:V191"/>
    <mergeCell ref="D192:F192"/>
    <mergeCell ref="G192:I192"/>
    <mergeCell ref="J192:L192"/>
    <mergeCell ref="M192:O192"/>
    <mergeCell ref="P192:R192"/>
    <mergeCell ref="T192:V192"/>
    <mergeCell ref="B172:C173"/>
    <mergeCell ref="D172:F172"/>
    <mergeCell ref="G172:I172"/>
    <mergeCell ref="J172:L172"/>
    <mergeCell ref="M172:O172"/>
    <mergeCell ref="P172:R172"/>
    <mergeCell ref="D173:F173"/>
    <mergeCell ref="G173:I173"/>
    <mergeCell ref="J173:L173"/>
    <mergeCell ref="M173:O173"/>
    <mergeCell ref="P173:R173"/>
    <mergeCell ref="D170:F170"/>
    <mergeCell ref="G170:I170"/>
    <mergeCell ref="J170:L170"/>
    <mergeCell ref="M170:O170"/>
    <mergeCell ref="P170:R170"/>
    <mergeCell ref="T170:V170"/>
    <mergeCell ref="D171:F171"/>
    <mergeCell ref="G171:I171"/>
    <mergeCell ref="J171:L171"/>
    <mergeCell ref="M171:O171"/>
    <mergeCell ref="P171:R171"/>
    <mergeCell ref="T171:V171"/>
    <mergeCell ref="D168:F168"/>
    <mergeCell ref="G168:I168"/>
    <mergeCell ref="J168:L168"/>
    <mergeCell ref="M168:O168"/>
    <mergeCell ref="P168:R168"/>
    <mergeCell ref="T168:V168"/>
    <mergeCell ref="D169:F169"/>
    <mergeCell ref="G169:I169"/>
    <mergeCell ref="J169:L169"/>
    <mergeCell ref="M169:O169"/>
    <mergeCell ref="P169:R169"/>
    <mergeCell ref="T169:V169"/>
    <mergeCell ref="D166:F166"/>
    <mergeCell ref="G166:I166"/>
    <mergeCell ref="J166:L166"/>
    <mergeCell ref="M166:O166"/>
    <mergeCell ref="P166:R166"/>
    <mergeCell ref="T166:V166"/>
    <mergeCell ref="D167:F167"/>
    <mergeCell ref="G167:I167"/>
    <mergeCell ref="J167:L167"/>
    <mergeCell ref="M167:O167"/>
    <mergeCell ref="P167:R167"/>
    <mergeCell ref="T167:V167"/>
    <mergeCell ref="D164:F164"/>
    <mergeCell ref="G164:I164"/>
    <mergeCell ref="J164:L164"/>
    <mergeCell ref="M164:O164"/>
    <mergeCell ref="P164:R164"/>
    <mergeCell ref="T164:V164"/>
    <mergeCell ref="D165:F165"/>
    <mergeCell ref="G165:I165"/>
    <mergeCell ref="J165:L165"/>
    <mergeCell ref="M165:O165"/>
    <mergeCell ref="P165:R165"/>
    <mergeCell ref="T165:V165"/>
    <mergeCell ref="D162:F162"/>
    <mergeCell ref="G162:I162"/>
    <mergeCell ref="J162:L162"/>
    <mergeCell ref="M162:O162"/>
    <mergeCell ref="P162:R162"/>
    <mergeCell ref="T162:V162"/>
    <mergeCell ref="D163:F163"/>
    <mergeCell ref="G163:I163"/>
    <mergeCell ref="J163:L163"/>
    <mergeCell ref="M163:O163"/>
    <mergeCell ref="P163:R163"/>
    <mergeCell ref="T163:V163"/>
    <mergeCell ref="B142:C143"/>
    <mergeCell ref="D142:F142"/>
    <mergeCell ref="G142:I142"/>
    <mergeCell ref="J142:L142"/>
    <mergeCell ref="M142:O142"/>
    <mergeCell ref="P142:R142"/>
    <mergeCell ref="D143:F143"/>
    <mergeCell ref="G143:I143"/>
    <mergeCell ref="J143:L143"/>
    <mergeCell ref="M143:O143"/>
    <mergeCell ref="P143:R143"/>
    <mergeCell ref="D140:F140"/>
    <mergeCell ref="G140:I140"/>
    <mergeCell ref="J140:L140"/>
    <mergeCell ref="M140:O140"/>
    <mergeCell ref="P140:R140"/>
    <mergeCell ref="T140:V140"/>
    <mergeCell ref="D141:F141"/>
    <mergeCell ref="G141:I141"/>
    <mergeCell ref="J141:L141"/>
    <mergeCell ref="M141:O141"/>
    <mergeCell ref="P141:R141"/>
    <mergeCell ref="T141:V141"/>
    <mergeCell ref="D138:F138"/>
    <mergeCell ref="G138:I138"/>
    <mergeCell ref="J138:L138"/>
    <mergeCell ref="M138:O138"/>
    <mergeCell ref="P138:R138"/>
    <mergeCell ref="T138:V138"/>
    <mergeCell ref="D139:F139"/>
    <mergeCell ref="G139:I139"/>
    <mergeCell ref="J139:L139"/>
    <mergeCell ref="M139:O139"/>
    <mergeCell ref="P139:R139"/>
    <mergeCell ref="T139:V139"/>
    <mergeCell ref="D136:F136"/>
    <mergeCell ref="G136:I136"/>
    <mergeCell ref="J136:L136"/>
    <mergeCell ref="M136:O136"/>
    <mergeCell ref="P136:R136"/>
    <mergeCell ref="T136:V136"/>
    <mergeCell ref="D137:F137"/>
    <mergeCell ref="G137:I137"/>
    <mergeCell ref="J137:L137"/>
    <mergeCell ref="M137:O137"/>
    <mergeCell ref="P137:R137"/>
    <mergeCell ref="T137:V137"/>
    <mergeCell ref="D134:F134"/>
    <mergeCell ref="G134:I134"/>
    <mergeCell ref="J134:L134"/>
    <mergeCell ref="M134:O134"/>
    <mergeCell ref="P134:R134"/>
    <mergeCell ref="T134:V134"/>
    <mergeCell ref="D135:F135"/>
    <mergeCell ref="G135:I135"/>
    <mergeCell ref="J135:L135"/>
    <mergeCell ref="M135:O135"/>
    <mergeCell ref="P135:R135"/>
    <mergeCell ref="T135:V135"/>
    <mergeCell ref="D132:F132"/>
    <mergeCell ref="G132:I132"/>
    <mergeCell ref="J132:L132"/>
    <mergeCell ref="M132:O132"/>
    <mergeCell ref="P132:R132"/>
    <mergeCell ref="T132:V132"/>
    <mergeCell ref="D133:F133"/>
    <mergeCell ref="G133:I133"/>
    <mergeCell ref="J133:L133"/>
    <mergeCell ref="M133:O133"/>
    <mergeCell ref="P133:R133"/>
    <mergeCell ref="T133:V133"/>
    <mergeCell ref="S124:V124"/>
    <mergeCell ref="S125:V125"/>
    <mergeCell ref="S126:V126"/>
    <mergeCell ref="S127:V127"/>
    <mergeCell ref="S128:V128"/>
    <mergeCell ref="S129:V129"/>
    <mergeCell ref="S130:V130"/>
    <mergeCell ref="S131:V131"/>
    <mergeCell ref="S115:V115"/>
    <mergeCell ref="S114:V114"/>
    <mergeCell ref="S116:V116"/>
    <mergeCell ref="S117:V117"/>
    <mergeCell ref="S118:V118"/>
    <mergeCell ref="S119:V119"/>
    <mergeCell ref="S120:V120"/>
    <mergeCell ref="S121:V121"/>
    <mergeCell ref="S122:V122"/>
    <mergeCell ref="S123:V123"/>
    <mergeCell ref="B108:C109"/>
    <mergeCell ref="C111:C112"/>
    <mergeCell ref="D111:F112"/>
    <mergeCell ref="G111:I112"/>
    <mergeCell ref="J111:L112"/>
    <mergeCell ref="M111:O112"/>
    <mergeCell ref="P111:R112"/>
    <mergeCell ref="S111:V113"/>
    <mergeCell ref="D108:F108"/>
    <mergeCell ref="G108:I108"/>
    <mergeCell ref="J108:L108"/>
    <mergeCell ref="M108:O108"/>
    <mergeCell ref="P108:R108"/>
    <mergeCell ref="D109:F109"/>
    <mergeCell ref="G109:I109"/>
    <mergeCell ref="J109:L109"/>
    <mergeCell ref="M109:O109"/>
    <mergeCell ref="P109:R109"/>
    <mergeCell ref="G105:I105"/>
    <mergeCell ref="J105:L105"/>
    <mergeCell ref="M105:O105"/>
    <mergeCell ref="P105:R105"/>
    <mergeCell ref="G106:I106"/>
    <mergeCell ref="J106:L106"/>
    <mergeCell ref="M106:O106"/>
    <mergeCell ref="P106:R106"/>
    <mergeCell ref="G107:I107"/>
    <mergeCell ref="J107:L107"/>
    <mergeCell ref="M107:O107"/>
    <mergeCell ref="P107:R107"/>
    <mergeCell ref="T107:V107"/>
    <mergeCell ref="D99:F99"/>
    <mergeCell ref="G99:I99"/>
    <mergeCell ref="J99:L99"/>
    <mergeCell ref="M99:O99"/>
    <mergeCell ref="P99:R99"/>
    <mergeCell ref="G100:I100"/>
    <mergeCell ref="J100:L100"/>
    <mergeCell ref="M100:O100"/>
    <mergeCell ref="P100:R100"/>
    <mergeCell ref="D100:F100"/>
    <mergeCell ref="D101:F101"/>
    <mergeCell ref="D102:F102"/>
    <mergeCell ref="D103:F103"/>
    <mergeCell ref="D104:F104"/>
    <mergeCell ref="G104:I104"/>
    <mergeCell ref="J104:L104"/>
    <mergeCell ref="M104:O104"/>
    <mergeCell ref="P104:R104"/>
    <mergeCell ref="D105:F105"/>
    <mergeCell ref="G101:I101"/>
    <mergeCell ref="J101:L101"/>
    <mergeCell ref="M101:O101"/>
    <mergeCell ref="P101:R101"/>
    <mergeCell ref="T98:V98"/>
    <mergeCell ref="T99:V99"/>
    <mergeCell ref="T100:V100"/>
    <mergeCell ref="T101:V101"/>
    <mergeCell ref="T102:V102"/>
    <mergeCell ref="T103:V103"/>
    <mergeCell ref="T104:V104"/>
    <mergeCell ref="T105:V105"/>
    <mergeCell ref="T106:V106"/>
    <mergeCell ref="S89:V89"/>
    <mergeCell ref="S90:V90"/>
    <mergeCell ref="S91:V91"/>
    <mergeCell ref="S92:V92"/>
    <mergeCell ref="S93:V93"/>
    <mergeCell ref="S94:V94"/>
    <mergeCell ref="S95:V95"/>
    <mergeCell ref="S96:V96"/>
    <mergeCell ref="S97:V97"/>
    <mergeCell ref="S80:V80"/>
    <mergeCell ref="S81:V81"/>
    <mergeCell ref="S82:V82"/>
    <mergeCell ref="S83:V83"/>
    <mergeCell ref="S84:V84"/>
    <mergeCell ref="S85:V85"/>
    <mergeCell ref="S86:V86"/>
    <mergeCell ref="S87:V87"/>
    <mergeCell ref="S88:V88"/>
    <mergeCell ref="S71:V71"/>
    <mergeCell ref="S72:V72"/>
    <mergeCell ref="S73:V73"/>
    <mergeCell ref="S74:V74"/>
    <mergeCell ref="S75:V75"/>
    <mergeCell ref="S76:V76"/>
    <mergeCell ref="S77:V77"/>
    <mergeCell ref="S78:V78"/>
    <mergeCell ref="S79:V79"/>
    <mergeCell ref="S62:V62"/>
    <mergeCell ref="S63:V63"/>
    <mergeCell ref="S64:V64"/>
    <mergeCell ref="S65:V65"/>
    <mergeCell ref="S66:V66"/>
    <mergeCell ref="S67:V67"/>
    <mergeCell ref="S68:V68"/>
    <mergeCell ref="S69:V69"/>
    <mergeCell ref="S70:V70"/>
    <mergeCell ref="S52:V53"/>
    <mergeCell ref="S54:V54"/>
    <mergeCell ref="S55:V55"/>
    <mergeCell ref="S56:V56"/>
    <mergeCell ref="S57:V57"/>
    <mergeCell ref="S58:V58"/>
    <mergeCell ref="S59:V59"/>
    <mergeCell ref="S60:V60"/>
    <mergeCell ref="S61:V61"/>
    <mergeCell ref="D5:O5"/>
    <mergeCell ref="D6:O6"/>
    <mergeCell ref="D4:O4"/>
    <mergeCell ref="D52:F52"/>
    <mergeCell ref="G52:I52"/>
    <mergeCell ref="J52:L52"/>
    <mergeCell ref="M52:O52"/>
    <mergeCell ref="P52:R52"/>
    <mergeCell ref="B1:C2"/>
    <mergeCell ref="B8:C8"/>
    <mergeCell ref="B9:C9"/>
    <mergeCell ref="B10:C10"/>
    <mergeCell ref="B11:C12"/>
    <mergeCell ref="B13:C13"/>
    <mergeCell ref="B4:C4"/>
    <mergeCell ref="B5:C5"/>
    <mergeCell ref="B6:C6"/>
    <mergeCell ref="G9:H9"/>
    <mergeCell ref="G12:H12"/>
    <mergeCell ref="G13:H13"/>
    <mergeCell ref="G14:H14"/>
    <mergeCell ref="I9:O11"/>
    <mergeCell ref="I12:O12"/>
    <mergeCell ref="I13:O13"/>
    <mergeCell ref="I14:O14"/>
    <mergeCell ref="B14:C14"/>
    <mergeCell ref="D9:F9"/>
    <mergeCell ref="D10:F10"/>
    <mergeCell ref="D11:E11"/>
    <mergeCell ref="D12:E12"/>
    <mergeCell ref="D13:F13"/>
    <mergeCell ref="D14:F14"/>
    <mergeCell ref="M17:O17"/>
    <mergeCell ref="M18:O18"/>
    <mergeCell ref="M19:O19"/>
    <mergeCell ref="M20:O20"/>
    <mergeCell ref="B16:C16"/>
    <mergeCell ref="B17:C17"/>
    <mergeCell ref="B18:C18"/>
    <mergeCell ref="B19:C19"/>
    <mergeCell ref="B20:C20"/>
    <mergeCell ref="B25:C25"/>
    <mergeCell ref="B26:C26"/>
    <mergeCell ref="B27:C27"/>
    <mergeCell ref="B28:C28"/>
    <mergeCell ref="B29:C29"/>
    <mergeCell ref="B30:C30"/>
    <mergeCell ref="B22:C22"/>
    <mergeCell ref="B23:C23"/>
    <mergeCell ref="I16:J16"/>
    <mergeCell ref="B21:C21"/>
    <mergeCell ref="B37:C37"/>
    <mergeCell ref="B38:C38"/>
    <mergeCell ref="B39:C39"/>
    <mergeCell ref="B40:C40"/>
    <mergeCell ref="B41:C41"/>
    <mergeCell ref="B42:C42"/>
    <mergeCell ref="B31:C31"/>
    <mergeCell ref="B32:C32"/>
    <mergeCell ref="B33:C33"/>
    <mergeCell ref="B34:C34"/>
    <mergeCell ref="B35:C35"/>
    <mergeCell ref="B36:C36"/>
    <mergeCell ref="B51:C51"/>
    <mergeCell ref="D41:F41"/>
    <mergeCell ref="G41:I41"/>
    <mergeCell ref="J41:L41"/>
    <mergeCell ref="D46:F46"/>
    <mergeCell ref="D47:F47"/>
    <mergeCell ref="G46:I46"/>
    <mergeCell ref="G47:I47"/>
    <mergeCell ref="B43:C43"/>
    <mergeCell ref="B44:C44"/>
    <mergeCell ref="B45:C45"/>
    <mergeCell ref="B46:C46"/>
    <mergeCell ref="B47:C47"/>
    <mergeCell ref="B48:C48"/>
    <mergeCell ref="J44:L44"/>
    <mergeCell ref="J45:L45"/>
    <mergeCell ref="J46:L46"/>
    <mergeCell ref="J47:L47"/>
    <mergeCell ref="B49:B50"/>
    <mergeCell ref="C49:C50"/>
    <mergeCell ref="E50:F50"/>
    <mergeCell ref="M41:O41"/>
    <mergeCell ref="P41:R41"/>
    <mergeCell ref="D42:F42"/>
    <mergeCell ref="D43:F43"/>
    <mergeCell ref="D44:F44"/>
    <mergeCell ref="D45:F45"/>
    <mergeCell ref="G42:I42"/>
    <mergeCell ref="G43:I43"/>
    <mergeCell ref="G44:I44"/>
    <mergeCell ref="G45:I45"/>
    <mergeCell ref="M42:O42"/>
    <mergeCell ref="P42:R42"/>
    <mergeCell ref="M43:O43"/>
    <mergeCell ref="P43:R43"/>
    <mergeCell ref="M44:O44"/>
    <mergeCell ref="P44:R44"/>
    <mergeCell ref="J42:L42"/>
    <mergeCell ref="J43:L43"/>
    <mergeCell ref="D289:F289"/>
    <mergeCell ref="G289:I289"/>
    <mergeCell ref="J289:L289"/>
    <mergeCell ref="M45:O45"/>
    <mergeCell ref="P45:R45"/>
    <mergeCell ref="M47:O47"/>
    <mergeCell ref="P47:R47"/>
    <mergeCell ref="M46:O46"/>
    <mergeCell ref="P46:R46"/>
    <mergeCell ref="D98:F98"/>
    <mergeCell ref="G98:I98"/>
    <mergeCell ref="J98:L98"/>
    <mergeCell ref="M98:O98"/>
    <mergeCell ref="P98:R98"/>
    <mergeCell ref="G102:I102"/>
    <mergeCell ref="J102:L102"/>
    <mergeCell ref="M102:O102"/>
    <mergeCell ref="P102:R102"/>
    <mergeCell ref="G103:I103"/>
    <mergeCell ref="J103:L103"/>
    <mergeCell ref="M103:O103"/>
    <mergeCell ref="P103:R103"/>
    <mergeCell ref="D106:F106"/>
    <mergeCell ref="D107:F107"/>
    <mergeCell ref="B298:C298"/>
    <mergeCell ref="E299:R308"/>
    <mergeCell ref="E297:R298"/>
    <mergeCell ref="B289:C289"/>
    <mergeCell ref="B290:C290"/>
    <mergeCell ref="B291:C291"/>
    <mergeCell ref="B292:C292"/>
    <mergeCell ref="B293:C293"/>
    <mergeCell ref="B294:C294"/>
    <mergeCell ref="P291:R291"/>
    <mergeCell ref="D292:F292"/>
    <mergeCell ref="G292:I292"/>
    <mergeCell ref="J292:L292"/>
    <mergeCell ref="M292:O292"/>
    <mergeCell ref="P292:R292"/>
    <mergeCell ref="M289:O289"/>
    <mergeCell ref="P289:R289"/>
    <mergeCell ref="D290:F290"/>
    <mergeCell ref="G290:I290"/>
    <mergeCell ref="J290:L290"/>
    <mergeCell ref="M290:O290"/>
    <mergeCell ref="P290:R290"/>
    <mergeCell ref="B297:C297"/>
    <mergeCell ref="B295:C295"/>
    <mergeCell ref="D2:F2"/>
    <mergeCell ref="G2:I2"/>
    <mergeCell ref="J2:L2"/>
    <mergeCell ref="M2:O2"/>
    <mergeCell ref="P2:R2"/>
    <mergeCell ref="D295:F295"/>
    <mergeCell ref="G294:I294"/>
    <mergeCell ref="J294:L294"/>
    <mergeCell ref="M294:O294"/>
    <mergeCell ref="P294:R294"/>
    <mergeCell ref="G295:I295"/>
    <mergeCell ref="J295:L295"/>
    <mergeCell ref="M295:O295"/>
    <mergeCell ref="P295:R295"/>
    <mergeCell ref="D293:F293"/>
    <mergeCell ref="G293:I293"/>
    <mergeCell ref="J293:L293"/>
    <mergeCell ref="M293:O293"/>
    <mergeCell ref="P293:R293"/>
    <mergeCell ref="D294:F294"/>
    <mergeCell ref="D291:F291"/>
    <mergeCell ref="G291:I291"/>
    <mergeCell ref="J291:L291"/>
    <mergeCell ref="M291:O291"/>
  </mergeCells>
  <dataValidations count="2">
    <dataValidation type="list" allowBlank="1" showInputMessage="1" showErrorMessage="1" sqref="D44 G44 J44 M44 P44" xr:uid="{D55A4D8F-B312-42FC-9031-3ED1FE9F0924}">
      <formula1>"Study Visit, Telephone Contact, Outreach, Sample Processing"</formula1>
    </dataValidation>
    <dataValidation type="list" allowBlank="1" showInputMessage="1" showErrorMessage="1" sqref="E50" xr:uid="{FE808CE8-2F3D-46D2-B0DA-BDDF91BE794D}">
      <formula1>"Adult, Paediatric"</formula1>
    </dataValidation>
  </dataValidations>
  <pageMargins left="0.7" right="0.7" top="0.75" bottom="0.75" header="0.3" footer="0.3"/>
  <pageSetup orientation="portrait" horizontalDpi="360" verticalDpi="36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B1CB2-4F3A-4B0F-880C-55FD16B9F3B3}">
  <dimension ref="A1:AD310"/>
  <sheetViews>
    <sheetView zoomScale="80" zoomScaleNormal="80" workbookViewId="0">
      <pane xSplit="3" ySplit="2" topLeftCell="D3" activePane="bottomRight" state="frozen"/>
      <selection pane="topRight" activeCell="D1" sqref="D1"/>
      <selection pane="bottomLeft" activeCell="A3" sqref="A3"/>
      <selection pane="bottomRight" activeCell="D6" sqref="D6:O6"/>
    </sheetView>
  </sheetViews>
  <sheetFormatPr defaultRowHeight="14.25" outlineLevelRow="1" x14ac:dyDescent="0.25"/>
  <cols>
    <col min="1" max="1" width="1.7109375" style="35" customWidth="1"/>
    <col min="2" max="2" width="46.7109375" style="35" customWidth="1"/>
    <col min="3" max="3" width="20.85546875" style="57" customWidth="1"/>
    <col min="4" max="4" width="14.7109375" style="35" customWidth="1"/>
    <col min="5" max="5" width="18.28515625" style="35" customWidth="1"/>
    <col min="6" max="6" width="16.5703125" style="35" customWidth="1"/>
    <col min="7" max="7" width="16.28515625" style="35" customWidth="1"/>
    <col min="8" max="8" width="17" style="35" customWidth="1"/>
    <col min="9" max="9" width="17.140625" style="35" customWidth="1"/>
    <col min="10" max="10" width="15.140625" style="35" customWidth="1"/>
    <col min="11" max="11" width="14.42578125" style="35" customWidth="1"/>
    <col min="12" max="12" width="17" style="35" customWidth="1"/>
    <col min="13" max="14" width="13.7109375" style="35" customWidth="1"/>
    <col min="15" max="15" width="16.85546875" style="35" customWidth="1"/>
    <col min="16" max="17" width="13.7109375" style="35" customWidth="1"/>
    <col min="18" max="18" width="17.42578125" style="35" customWidth="1"/>
    <col min="19" max="19" width="22.7109375" style="35" customWidth="1"/>
    <col min="20" max="20" width="18.5703125" style="35" customWidth="1"/>
    <col min="21" max="21" width="16.7109375" style="35" customWidth="1"/>
    <col min="22" max="22" width="14.85546875" style="35" customWidth="1"/>
    <col min="23" max="23" width="11" style="35" customWidth="1"/>
    <col min="24" max="24" width="15.28515625" style="35" customWidth="1"/>
    <col min="25" max="16384" width="9.140625" style="35"/>
  </cols>
  <sheetData>
    <row r="1" spans="1:30" ht="3" customHeight="1" x14ac:dyDescent="0.25">
      <c r="B1" s="371" t="s">
        <v>248</v>
      </c>
      <c r="C1" s="371"/>
      <c r="T1" s="36"/>
      <c r="U1" s="36"/>
      <c r="V1" s="36"/>
    </row>
    <row r="2" spans="1:30" ht="15" x14ac:dyDescent="0.25">
      <c r="B2" s="371"/>
      <c r="C2" s="371"/>
      <c r="D2" s="272" t="s">
        <v>1</v>
      </c>
      <c r="E2" s="272"/>
      <c r="F2" s="272"/>
      <c r="G2" s="272" t="s">
        <v>2</v>
      </c>
      <c r="H2" s="272"/>
      <c r="I2" s="272"/>
      <c r="J2" s="272" t="s">
        <v>3</v>
      </c>
      <c r="K2" s="272"/>
      <c r="L2" s="272"/>
      <c r="M2" s="272" t="s">
        <v>4</v>
      </c>
      <c r="N2" s="272"/>
      <c r="O2" s="272"/>
      <c r="P2" s="272" t="s">
        <v>5</v>
      </c>
      <c r="Q2" s="272"/>
      <c r="R2" s="272"/>
      <c r="S2" s="37"/>
      <c r="T2" s="38" t="s">
        <v>267</v>
      </c>
      <c r="U2" s="36"/>
      <c r="V2" s="36"/>
    </row>
    <row r="3" spans="1:30" x14ac:dyDescent="0.25">
      <c r="A3" s="39"/>
      <c r="B3" s="39"/>
      <c r="C3" s="55"/>
      <c r="D3" s="39"/>
      <c r="E3" s="39"/>
      <c r="F3" s="39"/>
      <c r="G3" s="39"/>
      <c r="H3" s="39"/>
      <c r="I3" s="39"/>
      <c r="J3" s="39"/>
      <c r="K3" s="39"/>
      <c r="L3" s="39"/>
      <c r="M3" s="39"/>
      <c r="N3" s="39"/>
      <c r="O3" s="39"/>
      <c r="P3" s="39"/>
      <c r="Q3" s="39"/>
      <c r="R3" s="39"/>
      <c r="S3" s="39"/>
      <c r="T3" s="39"/>
      <c r="U3" s="36"/>
      <c r="V3" s="36"/>
    </row>
    <row r="4" spans="1:30" ht="27" customHeight="1" x14ac:dyDescent="0.25">
      <c r="A4" s="39"/>
      <c r="B4" s="373" t="s">
        <v>266</v>
      </c>
      <c r="C4" s="373"/>
      <c r="D4" s="364"/>
      <c r="E4" s="365"/>
      <c r="F4" s="365"/>
      <c r="G4" s="365"/>
      <c r="H4" s="365"/>
      <c r="I4" s="365"/>
      <c r="J4" s="365"/>
      <c r="K4" s="365"/>
      <c r="L4" s="365"/>
      <c r="M4" s="365"/>
      <c r="N4" s="365"/>
      <c r="O4" s="366"/>
      <c r="P4" s="39"/>
      <c r="Q4" s="39"/>
      <c r="R4" s="39"/>
      <c r="S4" s="39"/>
      <c r="T4" s="39"/>
      <c r="U4" s="36"/>
      <c r="V4" s="36"/>
      <c r="W4" s="36"/>
      <c r="X4" s="36"/>
      <c r="Y4" s="36"/>
      <c r="Z4" s="36"/>
      <c r="AA4" s="36"/>
      <c r="AB4" s="36"/>
      <c r="AC4" s="36"/>
      <c r="AD4" s="36"/>
    </row>
    <row r="5" spans="1:30" ht="27" customHeight="1" x14ac:dyDescent="0.25">
      <c r="A5" s="39"/>
      <c r="B5" s="374" t="s">
        <v>178</v>
      </c>
      <c r="C5" s="374"/>
      <c r="D5" s="412" t="str">
        <f>IF(COUNTA('SIT Page 1'!D5:Z5)=0, "[enter into tab 'SIT Page 1', cell D5]", 'SIT Page 1'!D5)</f>
        <v>[enter into tab 'SIT Page 1', cell D5]</v>
      </c>
      <c r="E5" s="413"/>
      <c r="F5" s="413"/>
      <c r="G5" s="413"/>
      <c r="H5" s="413"/>
      <c r="I5" s="413"/>
      <c r="J5" s="413"/>
      <c r="K5" s="413"/>
      <c r="L5" s="413"/>
      <c r="M5" s="413"/>
      <c r="N5" s="413"/>
      <c r="O5" s="414"/>
      <c r="P5" s="39"/>
      <c r="Q5" s="39"/>
      <c r="R5" s="39"/>
      <c r="S5" s="39"/>
      <c r="T5" s="39"/>
      <c r="U5" s="36"/>
      <c r="V5" s="36"/>
      <c r="W5" s="36"/>
      <c r="X5" s="36"/>
      <c r="Y5" s="36"/>
      <c r="Z5" s="36"/>
      <c r="AA5" s="36"/>
      <c r="AB5" s="36"/>
      <c r="AC5" s="36"/>
      <c r="AD5" s="36"/>
    </row>
    <row r="6" spans="1:30" ht="27" customHeight="1" x14ac:dyDescent="0.25">
      <c r="A6" s="39"/>
      <c r="B6" s="375" t="s">
        <v>179</v>
      </c>
      <c r="C6" s="375"/>
      <c r="D6" s="361"/>
      <c r="E6" s="362"/>
      <c r="F6" s="362"/>
      <c r="G6" s="362"/>
      <c r="H6" s="362"/>
      <c r="I6" s="362"/>
      <c r="J6" s="362"/>
      <c r="K6" s="362"/>
      <c r="L6" s="362"/>
      <c r="M6" s="362"/>
      <c r="N6" s="362"/>
      <c r="O6" s="363"/>
      <c r="P6" s="39"/>
      <c r="Q6" s="39"/>
      <c r="R6" s="39"/>
      <c r="S6" s="39"/>
      <c r="T6" s="39"/>
      <c r="U6" s="36"/>
      <c r="V6" s="36"/>
      <c r="W6" s="36"/>
      <c r="X6" s="36"/>
      <c r="Y6" s="36"/>
      <c r="Z6" s="36"/>
      <c r="AA6" s="36"/>
      <c r="AB6" s="36"/>
      <c r="AC6" s="36"/>
      <c r="AD6" s="36"/>
    </row>
    <row r="7" spans="1:30" x14ac:dyDescent="0.25">
      <c r="A7" s="39"/>
      <c r="B7" s="58"/>
      <c r="C7" s="59"/>
      <c r="D7" s="40"/>
      <c r="E7" s="40"/>
      <c r="F7" s="39"/>
      <c r="G7" s="39"/>
      <c r="H7" s="39"/>
      <c r="I7" s="39"/>
      <c r="J7" s="39"/>
      <c r="K7" s="39"/>
      <c r="L7" s="39"/>
      <c r="M7" s="39"/>
      <c r="N7" s="39"/>
      <c r="O7" s="39"/>
      <c r="P7" s="39"/>
      <c r="Q7" s="39"/>
      <c r="R7" s="39"/>
      <c r="S7" s="39"/>
      <c r="T7" s="39"/>
      <c r="U7" s="36"/>
      <c r="V7" s="36"/>
      <c r="W7" s="36"/>
      <c r="X7" s="36"/>
      <c r="Y7" s="36"/>
      <c r="Z7" s="36"/>
      <c r="AA7" s="36"/>
      <c r="AB7" s="36"/>
      <c r="AC7" s="36"/>
      <c r="AD7" s="36"/>
    </row>
    <row r="8" spans="1:30" s="45" customFormat="1" ht="19.5" customHeight="1" x14ac:dyDescent="0.25">
      <c r="A8" s="41"/>
      <c r="B8" s="296" t="s">
        <v>180</v>
      </c>
      <c r="C8" s="296"/>
      <c r="D8" s="42"/>
      <c r="E8" s="43"/>
      <c r="F8" s="43"/>
      <c r="G8" s="43"/>
      <c r="H8" s="43"/>
      <c r="I8" s="43"/>
      <c r="J8" s="43"/>
      <c r="K8" s="43"/>
      <c r="L8" s="43"/>
      <c r="M8" s="43"/>
      <c r="N8" s="43"/>
      <c r="O8" s="43"/>
      <c r="P8" s="39"/>
      <c r="Q8" s="39"/>
      <c r="R8" s="39"/>
      <c r="S8" s="39"/>
      <c r="T8" s="39"/>
      <c r="U8" s="44"/>
      <c r="V8" s="44"/>
    </row>
    <row r="9" spans="1:30" s="45" customFormat="1" ht="19.5" customHeight="1" x14ac:dyDescent="0.25">
      <c r="A9" s="41"/>
      <c r="B9" s="324" t="s">
        <v>181</v>
      </c>
      <c r="C9" s="324"/>
      <c r="D9" s="415" t="str">
        <f>IF('SIT Page 1'!D9="","[enter into tab 'SIT Page 1', cell D9]",'SIT Page 1'!D9)</f>
        <v>[enter into tab 'SIT Page 1', cell D9]</v>
      </c>
      <c r="E9" s="415"/>
      <c r="F9" s="415"/>
      <c r="G9" s="376" t="s">
        <v>182</v>
      </c>
      <c r="H9" s="377"/>
      <c r="I9" s="378"/>
      <c r="J9" s="378"/>
      <c r="K9" s="378"/>
      <c r="L9" s="378"/>
      <c r="M9" s="378"/>
      <c r="N9" s="378"/>
      <c r="O9" s="378"/>
      <c r="P9" s="39"/>
      <c r="Q9" s="39"/>
      <c r="R9" s="39"/>
      <c r="S9" s="39"/>
      <c r="T9" s="39"/>
      <c r="U9" s="44"/>
      <c r="V9" s="44"/>
    </row>
    <row r="10" spans="1:30" s="45" customFormat="1" ht="33" customHeight="1" x14ac:dyDescent="0.25">
      <c r="A10" s="41"/>
      <c r="B10" s="324" t="s">
        <v>183</v>
      </c>
      <c r="C10" s="324"/>
      <c r="D10" s="415" t="str">
        <f>IF('SIT Page 1'!D10="","[enter into tab 'SIT Page 1', cell D10]",'SIT Page 1'!D10)</f>
        <v>[enter into tab 'SIT Page 1', cell D10]</v>
      </c>
      <c r="E10" s="415"/>
      <c r="F10" s="415"/>
      <c r="G10" s="79"/>
      <c r="H10" s="80"/>
      <c r="I10" s="378"/>
      <c r="J10" s="378"/>
      <c r="K10" s="378"/>
      <c r="L10" s="378"/>
      <c r="M10" s="378"/>
      <c r="N10" s="378"/>
      <c r="O10" s="378"/>
      <c r="P10" s="39"/>
      <c r="Q10" s="39"/>
      <c r="R10" s="39"/>
      <c r="S10" s="39"/>
      <c r="T10" s="39"/>
      <c r="U10" s="44"/>
      <c r="V10" s="44"/>
    </row>
    <row r="11" spans="1:30" s="45" customFormat="1" ht="19.5" customHeight="1" x14ac:dyDescent="0.25">
      <c r="A11" s="41"/>
      <c r="B11" s="324" t="s">
        <v>184</v>
      </c>
      <c r="C11" s="324"/>
      <c r="D11" s="357" t="s">
        <v>185</v>
      </c>
      <c r="E11" s="357"/>
      <c r="F11" s="20" t="s">
        <v>186</v>
      </c>
      <c r="G11" s="4"/>
      <c r="H11" s="5"/>
      <c r="I11" s="378"/>
      <c r="J11" s="378"/>
      <c r="K11" s="378"/>
      <c r="L11" s="378"/>
      <c r="M11" s="378"/>
      <c r="N11" s="378"/>
      <c r="O11" s="378"/>
      <c r="P11" s="39"/>
      <c r="Q11" s="39"/>
      <c r="R11" s="39"/>
      <c r="S11" s="39"/>
      <c r="T11" s="39"/>
      <c r="U11" s="44"/>
      <c r="V11" s="44"/>
    </row>
    <row r="12" spans="1:30" s="45" customFormat="1" ht="19.5" customHeight="1" x14ac:dyDescent="0.25">
      <c r="A12" s="41"/>
      <c r="B12" s="324"/>
      <c r="C12" s="324"/>
      <c r="D12" s="358"/>
      <c r="E12" s="358"/>
      <c r="F12" s="126"/>
      <c r="G12" s="324" t="s">
        <v>187</v>
      </c>
      <c r="H12" s="324"/>
      <c r="I12" s="356"/>
      <c r="J12" s="356"/>
      <c r="K12" s="356"/>
      <c r="L12" s="356"/>
      <c r="M12" s="356"/>
      <c r="N12" s="356"/>
      <c r="O12" s="356"/>
      <c r="P12" s="39"/>
      <c r="Q12" s="39"/>
      <c r="R12" s="39"/>
      <c r="S12" s="39"/>
      <c r="T12" s="39"/>
      <c r="U12" s="44"/>
      <c r="V12" s="44"/>
    </row>
    <row r="13" spans="1:30" s="45" customFormat="1" ht="19.5" customHeight="1" x14ac:dyDescent="0.25">
      <c r="A13" s="41"/>
      <c r="B13" s="324" t="s">
        <v>188</v>
      </c>
      <c r="C13" s="324"/>
      <c r="D13" s="359"/>
      <c r="E13" s="359"/>
      <c r="F13" s="359"/>
      <c r="G13" s="324" t="s">
        <v>189</v>
      </c>
      <c r="H13" s="324"/>
      <c r="I13" s="379"/>
      <c r="J13" s="379"/>
      <c r="K13" s="379"/>
      <c r="L13" s="379"/>
      <c r="M13" s="379"/>
      <c r="N13" s="379"/>
      <c r="O13" s="379"/>
      <c r="P13" s="39"/>
      <c r="Q13" s="39"/>
      <c r="R13" s="39"/>
      <c r="S13" s="39"/>
      <c r="T13" s="39"/>
      <c r="U13" s="44"/>
      <c r="V13" s="44"/>
    </row>
    <row r="14" spans="1:30" s="45" customFormat="1" ht="19.5" customHeight="1" x14ac:dyDescent="0.25">
      <c r="A14" s="41"/>
      <c r="B14" s="324" t="s">
        <v>190</v>
      </c>
      <c r="C14" s="324"/>
      <c r="D14" s="360">
        <f>D42*D43+G42*G43+J42*J43+M42*M43+P42*P43</f>
        <v>0</v>
      </c>
      <c r="E14" s="360"/>
      <c r="F14" s="360"/>
      <c r="G14" s="324" t="s">
        <v>191</v>
      </c>
      <c r="H14" s="324"/>
      <c r="I14" s="356"/>
      <c r="J14" s="356"/>
      <c r="K14" s="356"/>
      <c r="L14" s="356"/>
      <c r="M14" s="356"/>
      <c r="N14" s="356"/>
      <c r="O14" s="356"/>
      <c r="P14" s="39"/>
      <c r="Q14" s="39"/>
      <c r="R14" s="39"/>
      <c r="S14" s="39"/>
      <c r="T14" s="39"/>
      <c r="U14" s="44"/>
      <c r="V14" s="44"/>
    </row>
    <row r="15" spans="1:30" s="45" customFormat="1" x14ac:dyDescent="0.25">
      <c r="A15" s="41"/>
      <c r="B15" s="17"/>
      <c r="C15" s="60"/>
      <c r="D15" s="41"/>
      <c r="E15" s="41"/>
      <c r="F15" s="41"/>
      <c r="G15" s="41"/>
      <c r="H15" s="41"/>
      <c r="I15" s="41"/>
      <c r="J15" s="41"/>
      <c r="K15" s="41"/>
      <c r="L15" s="41"/>
      <c r="M15" s="41"/>
      <c r="N15" s="41"/>
      <c r="O15" s="41"/>
      <c r="P15" s="39"/>
      <c r="Q15" s="39"/>
      <c r="R15" s="39"/>
      <c r="S15" s="39"/>
      <c r="T15" s="39"/>
      <c r="U15" s="44"/>
      <c r="V15" s="44"/>
    </row>
    <row r="16" spans="1:30" s="2" customFormat="1" ht="31.5" customHeight="1" x14ac:dyDescent="0.25">
      <c r="A16" s="1"/>
      <c r="B16" s="331" t="s">
        <v>192</v>
      </c>
      <c r="C16" s="349"/>
      <c r="D16" s="20" t="s">
        <v>193</v>
      </c>
      <c r="E16" s="20" t="s">
        <v>194</v>
      </c>
      <c r="F16" s="270" t="str">
        <f>IF($B$112="[enter MDT1 title here]","[Enter the MDT1 title into cell B112]",IF($B$112="","[Enter the MDT1 title into cell B112]",$B$112))</f>
        <v>[enter MDT1 title on SIT Page 1, B112]</v>
      </c>
      <c r="G16" s="270" t="str">
        <f>IF($B$146="[enter MDT2 title here]","[Enter the MDT2 title into cell B146]",IF($B$146="","[Enter the MDT2 title into cell B146]",$B$146))</f>
        <v>[enter MDT2 title on SIT Page 1, B146]</v>
      </c>
      <c r="H16" s="1"/>
      <c r="I16" s="416" t="s">
        <v>195</v>
      </c>
      <c r="J16" s="417"/>
      <c r="K16" s="9" t="s">
        <v>196</v>
      </c>
      <c r="L16" s="10" t="s">
        <v>197</v>
      </c>
      <c r="M16" s="54" t="s">
        <v>198</v>
      </c>
      <c r="N16" s="7"/>
      <c r="O16" s="8"/>
      <c r="P16" s="1"/>
      <c r="Q16" s="1"/>
      <c r="R16" s="1"/>
      <c r="S16" s="1"/>
      <c r="T16" s="1"/>
      <c r="U16" s="3"/>
      <c r="V16" s="3"/>
    </row>
    <row r="17" spans="1:22" s="45" customFormat="1" ht="25.5" customHeight="1" x14ac:dyDescent="0.25">
      <c r="A17" s="41"/>
      <c r="B17" s="350" t="s">
        <v>249</v>
      </c>
      <c r="C17" s="351"/>
      <c r="D17" s="84"/>
      <c r="E17" s="84"/>
      <c r="F17" s="84"/>
      <c r="G17" s="84"/>
      <c r="H17" s="41"/>
      <c r="I17" s="81"/>
      <c r="J17" s="11" t="s">
        <v>199</v>
      </c>
      <c r="K17" s="90">
        <f>L17/60</f>
        <v>0</v>
      </c>
      <c r="L17" s="90">
        <f>(D21+E21)*60</f>
        <v>0</v>
      </c>
      <c r="M17" s="340"/>
      <c r="N17" s="341"/>
      <c r="O17" s="342"/>
      <c r="P17" s="41"/>
      <c r="Q17" s="41"/>
      <c r="R17" s="41"/>
      <c r="S17" s="41"/>
      <c r="T17" s="41"/>
      <c r="U17" s="44"/>
      <c r="V17" s="44"/>
    </row>
    <row r="18" spans="1:22" s="45" customFormat="1" ht="21.75" customHeight="1" thickBot="1" x14ac:dyDescent="0.3">
      <c r="A18" s="41"/>
      <c r="B18" s="352" t="s">
        <v>200</v>
      </c>
      <c r="C18" s="353"/>
      <c r="D18" s="85"/>
      <c r="E18" s="85"/>
      <c r="F18" s="85"/>
      <c r="G18" s="85"/>
      <c r="H18" s="41"/>
      <c r="I18" s="81"/>
      <c r="J18" s="11" t="s">
        <v>201</v>
      </c>
      <c r="K18" s="90">
        <f>L18/60</f>
        <v>0</v>
      </c>
      <c r="L18" s="90">
        <f>(F21)*60</f>
        <v>0</v>
      </c>
      <c r="M18" s="340"/>
      <c r="N18" s="341"/>
      <c r="O18" s="342"/>
      <c r="P18" s="41"/>
      <c r="Q18" s="41"/>
      <c r="R18" s="41"/>
      <c r="S18" s="41"/>
      <c r="T18" s="41"/>
      <c r="U18" s="44"/>
      <c r="V18" s="44"/>
    </row>
    <row r="19" spans="1:22" s="45" customFormat="1" ht="25.5" customHeight="1" thickBot="1" x14ac:dyDescent="0.3">
      <c r="A19" s="41"/>
      <c r="B19" s="338" t="s">
        <v>250</v>
      </c>
      <c r="C19" s="339"/>
      <c r="D19" s="86"/>
      <c r="E19" s="86"/>
      <c r="F19" s="86"/>
      <c r="G19" s="86"/>
      <c r="H19" s="41"/>
      <c r="I19" s="82"/>
      <c r="J19" s="12" t="s">
        <v>202</v>
      </c>
      <c r="K19" s="91">
        <f>L19/60</f>
        <v>0</v>
      </c>
      <c r="L19" s="91">
        <f>(G21)*60</f>
        <v>0</v>
      </c>
      <c r="M19" s="343"/>
      <c r="N19" s="344"/>
      <c r="O19" s="345"/>
      <c r="P19" s="41"/>
      <c r="Q19" s="41"/>
      <c r="R19" s="41"/>
      <c r="S19" s="41"/>
      <c r="T19" s="41"/>
      <c r="U19" s="44"/>
      <c r="V19" s="44"/>
    </row>
    <row r="20" spans="1:22" s="45" customFormat="1" ht="24" customHeight="1" thickTop="1" thickBot="1" x14ac:dyDescent="0.3">
      <c r="A20" s="41"/>
      <c r="B20" s="354" t="s">
        <v>203</v>
      </c>
      <c r="C20" s="355"/>
      <c r="D20" s="87"/>
      <c r="E20" s="87"/>
      <c r="F20" s="87"/>
      <c r="G20" s="87"/>
      <c r="H20" s="41"/>
      <c r="I20" s="83"/>
      <c r="J20" s="13" t="s">
        <v>204</v>
      </c>
      <c r="K20" s="88">
        <f>K17+K18+K19</f>
        <v>0</v>
      </c>
      <c r="L20" s="88">
        <f>L17+L18+L19</f>
        <v>0</v>
      </c>
      <c r="M20" s="346"/>
      <c r="N20" s="347"/>
      <c r="O20" s="348"/>
      <c r="P20" s="41"/>
      <c r="Q20" s="41"/>
      <c r="R20" s="41"/>
      <c r="S20" s="41"/>
      <c r="T20" s="41"/>
      <c r="U20" s="44"/>
      <c r="V20" s="44"/>
    </row>
    <row r="21" spans="1:22" s="45" customFormat="1" ht="20.25" customHeight="1" thickTop="1" x14ac:dyDescent="0.25">
      <c r="A21" s="41"/>
      <c r="B21" s="338" t="s">
        <v>205</v>
      </c>
      <c r="C21" s="339"/>
      <c r="D21" s="88">
        <f>D17*D18*(D19+(D20/12))</f>
        <v>0</v>
      </c>
      <c r="E21" s="88">
        <f>E17*E18*(E19+(E20/12))</f>
        <v>0</v>
      </c>
      <c r="F21" s="88">
        <f>F17*F18*(F19+(F20/12))</f>
        <v>0</v>
      </c>
      <c r="G21" s="88">
        <f>G17*G18*(G19+(G20/12))</f>
        <v>0</v>
      </c>
      <c r="H21" s="41"/>
      <c r="I21" s="41"/>
      <c r="J21" s="41"/>
      <c r="K21" s="41"/>
      <c r="L21" s="41"/>
      <c r="M21" s="41"/>
      <c r="N21" s="41"/>
      <c r="O21" s="41"/>
      <c r="P21" s="41"/>
      <c r="Q21" s="41"/>
      <c r="R21" s="41"/>
      <c r="S21" s="41"/>
      <c r="T21" s="41"/>
      <c r="U21" s="44"/>
      <c r="V21" s="44"/>
    </row>
    <row r="22" spans="1:22" s="45" customFormat="1" ht="20.25" customHeight="1" x14ac:dyDescent="0.25">
      <c r="A22" s="41"/>
      <c r="B22" s="334" t="s">
        <v>206</v>
      </c>
      <c r="C22" s="335"/>
      <c r="D22" s="89">
        <f>D21/1560</f>
        <v>0</v>
      </c>
      <c r="E22" s="89">
        <f>E21/1560</f>
        <v>0</v>
      </c>
      <c r="F22" s="89">
        <f>F21/1560</f>
        <v>0</v>
      </c>
      <c r="G22" s="89">
        <f>G21/1560</f>
        <v>0</v>
      </c>
      <c r="H22" s="41"/>
      <c r="I22" s="41"/>
      <c r="J22" s="41"/>
      <c r="K22" s="41"/>
      <c r="L22" s="41"/>
      <c r="M22" s="41"/>
      <c r="N22" s="41"/>
      <c r="O22" s="41"/>
      <c r="P22" s="41"/>
      <c r="Q22" s="41"/>
      <c r="R22" s="41"/>
      <c r="S22" s="41"/>
      <c r="T22" s="41"/>
      <c r="U22" s="44"/>
      <c r="V22" s="44"/>
    </row>
    <row r="23" spans="1:22" s="45" customFormat="1" ht="20.25" customHeight="1" x14ac:dyDescent="0.25">
      <c r="A23" s="41"/>
      <c r="B23" s="334" t="s">
        <v>207</v>
      </c>
      <c r="C23" s="335"/>
      <c r="D23" s="89">
        <f>IF(D21=0,0,IF(AND($D$12="",$F$12=""),"Duration missing",D22/($D$12+($F$12/12))))</f>
        <v>0</v>
      </c>
      <c r="E23" s="89">
        <f>IF(E21=0,0,IF(AND($D$12="",$F$12=""),"Duration missing",E22/($D$12+($F$12/12))))</f>
        <v>0</v>
      </c>
      <c r="F23" s="89">
        <f>IF(F21=0,0,IF(AND($D$12="",$F$12=""),"Duration missing",F22/($D$12+($F$12/12))))</f>
        <v>0</v>
      </c>
      <c r="G23" s="89">
        <f>IF(G21=0,0,IF(AND($D$12="",$F$12=""),"Duration missing",G22/($D$12+($F$12/12))))</f>
        <v>0</v>
      </c>
      <c r="H23" s="41"/>
      <c r="I23" s="41"/>
      <c r="J23" s="41"/>
      <c r="K23" s="41"/>
      <c r="L23" s="41"/>
      <c r="M23" s="41"/>
      <c r="N23" s="41"/>
      <c r="O23" s="41"/>
      <c r="P23" s="41"/>
      <c r="Q23" s="41"/>
      <c r="R23" s="41"/>
      <c r="S23" s="41"/>
      <c r="T23" s="41"/>
      <c r="U23" s="44"/>
      <c r="V23" s="44"/>
    </row>
    <row r="24" spans="1:22" s="45" customFormat="1" ht="20.25" customHeight="1" x14ac:dyDescent="0.25">
      <c r="A24" s="41"/>
      <c r="B24" s="17"/>
      <c r="C24" s="60"/>
      <c r="D24" s="41"/>
      <c r="E24" s="41"/>
      <c r="F24" s="41"/>
      <c r="G24" s="41"/>
      <c r="H24" s="41"/>
      <c r="I24" s="41"/>
      <c r="J24" s="41"/>
      <c r="K24" s="41"/>
      <c r="L24" s="41"/>
      <c r="M24" s="41"/>
      <c r="N24" s="41"/>
      <c r="O24" s="41"/>
      <c r="P24" s="41"/>
      <c r="Q24" s="41"/>
      <c r="R24" s="41"/>
      <c r="S24" s="41"/>
      <c r="T24" s="41"/>
      <c r="U24" s="44"/>
      <c r="V24" s="44"/>
    </row>
    <row r="25" spans="1:22" s="45" customFormat="1" ht="33.75" customHeight="1" x14ac:dyDescent="0.25">
      <c r="A25" s="41"/>
      <c r="B25" s="296" t="s">
        <v>208</v>
      </c>
      <c r="C25" s="296"/>
      <c r="D25" s="20" t="s">
        <v>0</v>
      </c>
      <c r="E25" s="270" t="str">
        <f>IF($B$112="[enter MDT1 title here]","[Enter the MDT1 title into cell B112]",IF($B$112="","[Enter the MDT1 title into cell B112]",$B$112))</f>
        <v>[enter MDT1 title on SIT Page 1, B112]</v>
      </c>
      <c r="F25" s="270" t="str">
        <f>IF($B$146="[enter MDT2 title here]","[Enter the MDT2 title into cell B146]",IF($B$146="","[Enter the MDT2 title into cell B146]",$B$146))</f>
        <v>[enter MDT2 title on SIT Page 1, B146]</v>
      </c>
      <c r="G25" s="270" t="str">
        <f>IF($B$176="[enter MDT3 title here]","[Enter the MDT3 title into cell B176]",IF($B$176="","[Enter the MDT3 title into cell B176]",$B$176))</f>
        <v>[enter MDT3 title on SIT Page 1, B176]</v>
      </c>
      <c r="H25" s="270" t="str">
        <f>IF($B$205="[enter MDT4 title here]","[Enter the MDT4 title into cell B205]",IF($B$205="","[Enter the MDT4 title into cell B205]",$B$205))</f>
        <v>[enter MDT4 title on SIT Page 1, B205]</v>
      </c>
      <c r="I25" s="20" t="s">
        <v>209</v>
      </c>
      <c r="J25" s="20" t="s">
        <v>154</v>
      </c>
      <c r="K25" s="41"/>
      <c r="L25" s="41"/>
      <c r="M25" s="41"/>
      <c r="N25" s="41"/>
      <c r="O25" s="41"/>
      <c r="P25" s="41"/>
      <c r="Q25" s="41"/>
      <c r="R25" s="41"/>
      <c r="S25" s="41"/>
      <c r="T25" s="41"/>
      <c r="U25" s="44"/>
      <c r="V25" s="44"/>
    </row>
    <row r="26" spans="1:22" s="45" customFormat="1" ht="20.25" customHeight="1" x14ac:dyDescent="0.25">
      <c r="A26" s="41"/>
      <c r="B26" s="324" t="s">
        <v>210</v>
      </c>
      <c r="C26" s="324"/>
      <c r="D26" s="100"/>
      <c r="E26" s="100"/>
      <c r="F26" s="100"/>
      <c r="G26" s="100"/>
      <c r="H26" s="100"/>
      <c r="I26" s="100"/>
      <c r="J26" s="100"/>
      <c r="K26" s="41"/>
      <c r="L26" s="41"/>
      <c r="M26" s="41"/>
      <c r="N26" s="41"/>
      <c r="O26" s="41"/>
      <c r="P26" s="41"/>
      <c r="Q26" s="41"/>
      <c r="R26" s="41"/>
      <c r="S26" s="41"/>
      <c r="T26" s="41"/>
      <c r="U26" s="44"/>
      <c r="V26" s="44"/>
    </row>
    <row r="27" spans="1:22" s="45" customFormat="1" ht="20.25" customHeight="1" x14ac:dyDescent="0.25">
      <c r="A27" s="41"/>
      <c r="B27" s="324" t="s">
        <v>211</v>
      </c>
      <c r="C27" s="324"/>
      <c r="D27" s="100"/>
      <c r="E27" s="100"/>
      <c r="F27" s="100"/>
      <c r="G27" s="100"/>
      <c r="H27" s="100"/>
      <c r="I27" s="100"/>
      <c r="J27" s="100"/>
      <c r="K27" s="41"/>
      <c r="L27" s="41"/>
      <c r="M27" s="41"/>
      <c r="N27" s="41"/>
      <c r="O27" s="41"/>
      <c r="P27" s="41"/>
      <c r="Q27" s="41"/>
      <c r="R27" s="41"/>
      <c r="S27" s="41"/>
      <c r="T27" s="41"/>
    </row>
    <row r="28" spans="1:22" s="45" customFormat="1" ht="20.25" customHeight="1" x14ac:dyDescent="0.25">
      <c r="A28" s="41"/>
      <c r="B28" s="324" t="s">
        <v>212</v>
      </c>
      <c r="C28" s="324"/>
      <c r="D28" s="100"/>
      <c r="E28" s="100"/>
      <c r="F28" s="100"/>
      <c r="G28" s="100"/>
      <c r="H28" s="100"/>
      <c r="I28" s="100"/>
      <c r="J28" s="100"/>
      <c r="K28" s="41"/>
      <c r="L28" s="41"/>
      <c r="M28" s="41"/>
      <c r="N28" s="41"/>
      <c r="O28" s="41"/>
      <c r="P28" s="41"/>
      <c r="Q28" s="41"/>
      <c r="R28" s="41"/>
      <c r="S28" s="41"/>
      <c r="T28" s="41"/>
    </row>
    <row r="29" spans="1:22" s="45" customFormat="1" ht="20.25" customHeight="1" x14ac:dyDescent="0.25">
      <c r="A29" s="41"/>
      <c r="B29" s="330"/>
      <c r="C29" s="330"/>
      <c r="D29" s="41"/>
      <c r="E29" s="41"/>
      <c r="F29" s="41"/>
      <c r="G29" s="41"/>
      <c r="H29" s="41"/>
      <c r="I29" s="41"/>
      <c r="J29" s="41"/>
      <c r="K29" s="41"/>
      <c r="L29" s="41"/>
      <c r="M29" s="41"/>
      <c r="N29" s="41"/>
      <c r="O29" s="41"/>
      <c r="P29" s="41"/>
      <c r="Q29" s="41"/>
      <c r="R29" s="41"/>
      <c r="S29" s="41"/>
      <c r="T29" s="41"/>
    </row>
    <row r="30" spans="1:22" s="45" customFormat="1" ht="34.5" customHeight="1" x14ac:dyDescent="0.25">
      <c r="A30" s="41"/>
      <c r="B30" s="333" t="s">
        <v>213</v>
      </c>
      <c r="C30" s="333"/>
      <c r="D30" s="14" t="s">
        <v>0</v>
      </c>
      <c r="E30" s="271" t="str">
        <f>IF($B$112="[enter MDT1 title here]","[Enter the MDT1 title into cell B112]",IF($B$112="","[Enter the MDT1 title into cell B112]",$B$112))</f>
        <v>[enter MDT1 title on SIT Page 1, B112]</v>
      </c>
      <c r="F30" s="271" t="str">
        <f>IF($B$146="[enter MDT2 title here]","[Enter the MDT2 title into cell B146]",IF($B$146="","[Enter the MDT2 title into cell B146]",$B$146))</f>
        <v>[enter MDT2 title on SIT Page 1, B146]</v>
      </c>
      <c r="G30" s="271" t="str">
        <f>IF($B$176="[enter MDT3 title here]","[Enter the MDT3 title into cell B176]",IF($B$176="","[Enter the MDT3 title into cell B176]",$B$176))</f>
        <v>[enter MDT3 title on SIT Page 1, B176]</v>
      </c>
      <c r="H30" s="271" t="str">
        <f>IF($B$205="[enter MDT4 title here]","[Enter the MDT4 title into cell B205]",IF($B$205="","[Enter the MDT4 title into cell B205]",$B$205))</f>
        <v>[enter MDT4 title on SIT Page 1, B205]</v>
      </c>
      <c r="I30" s="14" t="s">
        <v>209</v>
      </c>
      <c r="J30" s="14" t="s">
        <v>154</v>
      </c>
      <c r="K30" s="41"/>
      <c r="L30" s="41"/>
      <c r="M30" s="41"/>
      <c r="N30" s="41"/>
      <c r="O30" s="41"/>
      <c r="P30" s="41"/>
      <c r="Q30" s="41"/>
      <c r="R30" s="41"/>
      <c r="S30" s="41"/>
      <c r="T30" s="41"/>
    </row>
    <row r="31" spans="1:22" s="45" customFormat="1" ht="20.25" customHeight="1" x14ac:dyDescent="0.25">
      <c r="A31" s="41"/>
      <c r="B31" s="332" t="s">
        <v>214</v>
      </c>
      <c r="C31" s="332"/>
      <c r="D31" s="96"/>
      <c r="E31" s="96"/>
      <c r="F31" s="96"/>
      <c r="G31" s="96"/>
      <c r="H31" s="96"/>
      <c r="I31" s="96"/>
      <c r="J31" s="96"/>
      <c r="K31" s="41"/>
      <c r="L31" s="41"/>
      <c r="M31" s="41"/>
      <c r="N31" s="41"/>
      <c r="O31" s="41"/>
      <c r="P31" s="41"/>
      <c r="Q31" s="41"/>
      <c r="R31" s="41"/>
      <c r="S31" s="41"/>
      <c r="T31" s="41"/>
    </row>
    <row r="32" spans="1:22" s="45" customFormat="1" ht="20.25" customHeight="1" x14ac:dyDescent="0.25">
      <c r="A32" s="41"/>
      <c r="B32" s="332" t="s">
        <v>215</v>
      </c>
      <c r="C32" s="332"/>
      <c r="D32" s="96"/>
      <c r="E32" s="96"/>
      <c r="F32" s="96"/>
      <c r="G32" s="96"/>
      <c r="H32" s="96"/>
      <c r="I32" s="96"/>
      <c r="J32" s="96"/>
      <c r="K32" s="41"/>
      <c r="L32" s="41"/>
      <c r="M32" s="41"/>
      <c r="N32" s="41"/>
      <c r="O32" s="41"/>
      <c r="P32" s="41"/>
      <c r="Q32" s="41"/>
      <c r="R32" s="41"/>
      <c r="S32" s="41"/>
      <c r="T32" s="41"/>
    </row>
    <row r="33" spans="1:24" s="45" customFormat="1" ht="20.25" customHeight="1" x14ac:dyDescent="0.25">
      <c r="A33" s="41"/>
      <c r="B33" s="330"/>
      <c r="C33" s="330"/>
      <c r="D33" s="41"/>
      <c r="E33" s="41"/>
      <c r="F33" s="41"/>
      <c r="G33" s="41"/>
      <c r="H33" s="41"/>
      <c r="I33" s="41"/>
      <c r="J33" s="41"/>
      <c r="K33" s="41"/>
      <c r="L33" s="41"/>
      <c r="M33" s="41"/>
      <c r="N33" s="41"/>
      <c r="O33" s="41"/>
      <c r="P33" s="41"/>
      <c r="Q33" s="41"/>
      <c r="R33" s="41"/>
      <c r="S33" s="41"/>
      <c r="T33" s="41"/>
      <c r="U33" s="44"/>
      <c r="V33" s="44"/>
    </row>
    <row r="34" spans="1:24" s="45" customFormat="1" ht="33" customHeight="1" x14ac:dyDescent="0.25">
      <c r="A34" s="41"/>
      <c r="B34" s="333" t="s">
        <v>216</v>
      </c>
      <c r="C34" s="333"/>
      <c r="D34" s="14" t="s">
        <v>0</v>
      </c>
      <c r="E34" s="271" t="str">
        <f>IF($B$112="[enter MDT1 title here]","[Enter the MDT1 title into cell B112]",IF($B$112="","[Enter the MDT1 title into cell B112]",$B$112))</f>
        <v>[enter MDT1 title on SIT Page 1, B112]</v>
      </c>
      <c r="F34" s="271" t="str">
        <f>IF($B$146="[enter MDT2 title here]","[Enter the MDT2 title into cell B146]",IF($B$146="","[Enter the MDT2 title into cell B146]",$B$146))</f>
        <v>[enter MDT2 title on SIT Page 1, B146]</v>
      </c>
      <c r="G34" s="271" t="str">
        <f>IF($B$176="[enter MDT3 title here]","[Enter the MDT3 title into cell B176]",IF($B$176="","[Enter the MDT3 title into cell B176]",$B$176))</f>
        <v>[enter MDT3 title on SIT Page 1, B176]</v>
      </c>
      <c r="H34" s="271" t="str">
        <f>IF($B$205="[enter MDT4 title here]","[Enter the MDT4 title into cell B205]",IF($B$205="","[Enter the MDT4 title into cell B205]",$B$205))</f>
        <v>[enter MDT4 title on SIT Page 1, B205]</v>
      </c>
      <c r="I34" s="14" t="s">
        <v>209</v>
      </c>
      <c r="J34" s="14" t="s">
        <v>154</v>
      </c>
      <c r="K34" s="14" t="s">
        <v>93</v>
      </c>
      <c r="L34" s="41"/>
      <c r="M34" s="41"/>
      <c r="N34" s="41"/>
      <c r="O34" s="41"/>
      <c r="P34" s="41"/>
      <c r="Q34" s="41"/>
      <c r="R34" s="41"/>
      <c r="S34" s="41"/>
      <c r="T34" s="41"/>
      <c r="U34" s="44"/>
      <c r="V34" s="44"/>
    </row>
    <row r="35" spans="1:24" s="45" customFormat="1" ht="20.25" customHeight="1" x14ac:dyDescent="0.25">
      <c r="A35" s="41"/>
      <c r="B35" s="332" t="s">
        <v>217</v>
      </c>
      <c r="C35" s="332"/>
      <c r="D35" s="92">
        <f t="shared" ref="D35:J35" si="0">(D26/60)*D31</f>
        <v>0</v>
      </c>
      <c r="E35" s="92">
        <f t="shared" si="0"/>
        <v>0</v>
      </c>
      <c r="F35" s="92">
        <f t="shared" si="0"/>
        <v>0</v>
      </c>
      <c r="G35" s="92">
        <f t="shared" si="0"/>
        <v>0</v>
      </c>
      <c r="H35" s="92">
        <f t="shared" si="0"/>
        <v>0</v>
      </c>
      <c r="I35" s="92">
        <f t="shared" si="0"/>
        <v>0</v>
      </c>
      <c r="J35" s="92">
        <f t="shared" si="0"/>
        <v>0</v>
      </c>
      <c r="K35" s="92">
        <f>SUM(D35:J35)</f>
        <v>0</v>
      </c>
      <c r="L35" s="41"/>
      <c r="M35" s="41"/>
      <c r="N35" s="41"/>
      <c r="O35" s="41"/>
      <c r="P35" s="41"/>
      <c r="Q35" s="41"/>
      <c r="R35" s="41"/>
      <c r="S35" s="41"/>
      <c r="T35" s="41"/>
      <c r="U35" s="44"/>
      <c r="V35" s="44"/>
    </row>
    <row r="36" spans="1:24" s="45" customFormat="1" ht="20.25" customHeight="1" x14ac:dyDescent="0.25">
      <c r="A36" s="41"/>
      <c r="B36" s="332" t="s">
        <v>218</v>
      </c>
      <c r="C36" s="332"/>
      <c r="D36" s="92">
        <f t="shared" ref="D36:J36" si="1">(D27/60)*D31</f>
        <v>0</v>
      </c>
      <c r="E36" s="92">
        <f t="shared" si="1"/>
        <v>0</v>
      </c>
      <c r="F36" s="92">
        <f t="shared" si="1"/>
        <v>0</v>
      </c>
      <c r="G36" s="92">
        <f t="shared" si="1"/>
        <v>0</v>
      </c>
      <c r="H36" s="92">
        <f t="shared" si="1"/>
        <v>0</v>
      </c>
      <c r="I36" s="92">
        <f t="shared" si="1"/>
        <v>0</v>
      </c>
      <c r="J36" s="92">
        <f t="shared" si="1"/>
        <v>0</v>
      </c>
      <c r="K36" s="92">
        <f>SUM(D36:J36)</f>
        <v>0</v>
      </c>
      <c r="L36" s="41"/>
      <c r="M36" s="41"/>
      <c r="N36" s="41"/>
      <c r="O36" s="41"/>
      <c r="P36" s="41"/>
      <c r="Q36" s="41"/>
      <c r="R36" s="41"/>
      <c r="S36" s="41"/>
      <c r="T36" s="41"/>
      <c r="U36" s="44"/>
      <c r="V36" s="44"/>
    </row>
    <row r="37" spans="1:24" s="45" customFormat="1" ht="20.25" customHeight="1" thickBot="1" x14ac:dyDescent="0.3">
      <c r="A37" s="41"/>
      <c r="B37" s="327" t="s">
        <v>219</v>
      </c>
      <c r="C37" s="327"/>
      <c r="D37" s="93">
        <f t="shared" ref="D37:J37" si="2">(D28/60)*D31</f>
        <v>0</v>
      </c>
      <c r="E37" s="93">
        <f t="shared" si="2"/>
        <v>0</v>
      </c>
      <c r="F37" s="93">
        <f t="shared" si="2"/>
        <v>0</v>
      </c>
      <c r="G37" s="93">
        <f t="shared" si="2"/>
        <v>0</v>
      </c>
      <c r="H37" s="93">
        <f t="shared" si="2"/>
        <v>0</v>
      </c>
      <c r="I37" s="93">
        <f t="shared" si="2"/>
        <v>0</v>
      </c>
      <c r="J37" s="93">
        <f t="shared" si="2"/>
        <v>0</v>
      </c>
      <c r="K37" s="93">
        <f>SUM(D37:J37)</f>
        <v>0</v>
      </c>
      <c r="L37" s="41"/>
      <c r="M37" s="41"/>
      <c r="N37" s="41"/>
      <c r="O37" s="41"/>
      <c r="P37" s="41"/>
      <c r="Q37" s="41"/>
      <c r="R37" s="41"/>
      <c r="S37" s="41"/>
      <c r="T37" s="41"/>
      <c r="U37" s="44"/>
      <c r="V37" s="44"/>
    </row>
    <row r="38" spans="1:24" s="45" customFormat="1" ht="20.25" customHeight="1" thickTop="1" thickBot="1" x14ac:dyDescent="0.3">
      <c r="A38" s="41"/>
      <c r="B38" s="328" t="s">
        <v>220</v>
      </c>
      <c r="C38" s="328"/>
      <c r="D38" s="94">
        <f t="shared" ref="D38:J38" si="3">SUM(D35:D37)</f>
        <v>0</v>
      </c>
      <c r="E38" s="94">
        <f t="shared" si="3"/>
        <v>0</v>
      </c>
      <c r="F38" s="94">
        <f t="shared" si="3"/>
        <v>0</v>
      </c>
      <c r="G38" s="94">
        <f t="shared" si="3"/>
        <v>0</v>
      </c>
      <c r="H38" s="94">
        <f t="shared" si="3"/>
        <v>0</v>
      </c>
      <c r="I38" s="94">
        <f t="shared" si="3"/>
        <v>0</v>
      </c>
      <c r="J38" s="94">
        <f t="shared" si="3"/>
        <v>0</v>
      </c>
      <c r="K38" s="94">
        <f>SUM(D38:J38)</f>
        <v>0</v>
      </c>
      <c r="L38" s="41"/>
      <c r="M38" s="41"/>
      <c r="N38" s="41"/>
      <c r="O38" s="41"/>
      <c r="P38" s="41"/>
      <c r="Q38" s="41"/>
      <c r="R38" s="41"/>
      <c r="S38" s="41"/>
      <c r="T38" s="41"/>
      <c r="U38" s="44"/>
      <c r="V38" s="44"/>
      <c r="W38" s="44"/>
      <c r="X38" s="44"/>
    </row>
    <row r="39" spans="1:24" s="45" customFormat="1" ht="20.25" customHeight="1" x14ac:dyDescent="0.25">
      <c r="A39" s="41"/>
      <c r="B39" s="329" t="s">
        <v>221</v>
      </c>
      <c r="C39" s="329"/>
      <c r="D39" s="95">
        <f>IF(($K$17*$D$31)=0,0,$K$17*$D$31)</f>
        <v>0</v>
      </c>
      <c r="E39" s="95">
        <f>IF(($K$18*$E$31)=0,0,$K$18*$E$31)</f>
        <v>0</v>
      </c>
      <c r="F39" s="95">
        <f>IF(($K$19*$F$31)=0,0,$K$19*$F$31)</f>
        <v>0</v>
      </c>
      <c r="G39" s="95">
        <v>0</v>
      </c>
      <c r="H39" s="95">
        <v>0</v>
      </c>
      <c r="I39" s="95">
        <v>0</v>
      </c>
      <c r="J39" s="95">
        <v>0</v>
      </c>
      <c r="K39" s="95">
        <f>SUM(D39:J39)</f>
        <v>0</v>
      </c>
      <c r="L39" s="41"/>
      <c r="M39" s="41"/>
      <c r="N39" s="41"/>
      <c r="O39" s="41"/>
      <c r="P39" s="41"/>
      <c r="Q39" s="41"/>
      <c r="R39" s="41"/>
      <c r="S39" s="41"/>
      <c r="T39" s="41"/>
      <c r="U39" s="46"/>
      <c r="V39" s="46"/>
      <c r="W39" s="46"/>
      <c r="X39" s="44"/>
    </row>
    <row r="40" spans="1:24" s="45" customFormat="1" ht="20.25" customHeight="1" x14ac:dyDescent="0.25">
      <c r="A40" s="41"/>
      <c r="B40" s="330"/>
      <c r="C40" s="330"/>
      <c r="D40" s="41"/>
      <c r="E40" s="41"/>
      <c r="F40" s="41"/>
      <c r="G40" s="41"/>
      <c r="H40" s="41"/>
      <c r="I40" s="41"/>
      <c r="J40" s="41"/>
      <c r="K40" s="41"/>
      <c r="L40" s="41"/>
      <c r="M40" s="41"/>
      <c r="N40" s="41"/>
      <c r="O40" s="41"/>
      <c r="P40" s="41"/>
      <c r="Q40" s="41"/>
      <c r="R40" s="41"/>
      <c r="S40" s="41"/>
      <c r="T40" s="41"/>
      <c r="U40" s="46"/>
      <c r="V40" s="46"/>
      <c r="W40" s="46"/>
    </row>
    <row r="41" spans="1:24" s="45" customFormat="1" ht="20.25" customHeight="1" x14ac:dyDescent="0.25">
      <c r="A41" s="41"/>
      <c r="B41" s="296" t="s">
        <v>222</v>
      </c>
      <c r="C41" s="331"/>
      <c r="D41" s="272" t="s">
        <v>1</v>
      </c>
      <c r="E41" s="272"/>
      <c r="F41" s="272"/>
      <c r="G41" s="272" t="s">
        <v>2</v>
      </c>
      <c r="H41" s="272"/>
      <c r="I41" s="272"/>
      <c r="J41" s="272" t="s">
        <v>3</v>
      </c>
      <c r="K41" s="272"/>
      <c r="L41" s="272"/>
      <c r="M41" s="272" t="s">
        <v>4</v>
      </c>
      <c r="N41" s="272"/>
      <c r="O41" s="272"/>
      <c r="P41" s="272" t="s">
        <v>5</v>
      </c>
      <c r="Q41" s="272"/>
      <c r="R41" s="272"/>
      <c r="S41" s="122"/>
      <c r="T41" s="41"/>
      <c r="U41" s="46"/>
      <c r="V41" s="46"/>
      <c r="W41" s="46"/>
    </row>
    <row r="42" spans="1:24" s="45" customFormat="1" ht="20.25" customHeight="1" x14ac:dyDescent="0.25">
      <c r="A42" s="41"/>
      <c r="B42" s="324" t="s">
        <v>223</v>
      </c>
      <c r="C42" s="324"/>
      <c r="D42" s="319"/>
      <c r="E42" s="320"/>
      <c r="F42" s="321"/>
      <c r="G42" s="319"/>
      <c r="H42" s="320"/>
      <c r="I42" s="321"/>
      <c r="J42" s="319"/>
      <c r="K42" s="320"/>
      <c r="L42" s="321"/>
      <c r="M42" s="319"/>
      <c r="N42" s="320"/>
      <c r="O42" s="321"/>
      <c r="P42" s="319"/>
      <c r="Q42" s="320"/>
      <c r="R42" s="321"/>
      <c r="S42" s="47" t="s">
        <v>224</v>
      </c>
      <c r="T42" s="41"/>
      <c r="U42" s="46"/>
      <c r="V42" s="46"/>
      <c r="W42" s="46"/>
    </row>
    <row r="43" spans="1:24" s="45" customFormat="1" ht="20.25" customHeight="1" x14ac:dyDescent="0.25">
      <c r="A43" s="41"/>
      <c r="B43" s="324" t="s">
        <v>225</v>
      </c>
      <c r="C43" s="324"/>
      <c r="D43" s="319"/>
      <c r="E43" s="320"/>
      <c r="F43" s="321"/>
      <c r="G43" s="319"/>
      <c r="H43" s="320"/>
      <c r="I43" s="321"/>
      <c r="J43" s="319"/>
      <c r="K43" s="320"/>
      <c r="L43" s="321"/>
      <c r="M43" s="319"/>
      <c r="N43" s="320"/>
      <c r="O43" s="321"/>
      <c r="P43" s="319"/>
      <c r="Q43" s="320"/>
      <c r="R43" s="321"/>
      <c r="S43" s="47" t="s">
        <v>226</v>
      </c>
      <c r="T43" s="41"/>
      <c r="U43" s="46"/>
      <c r="V43" s="46"/>
      <c r="W43" s="46"/>
    </row>
    <row r="44" spans="1:24" s="45" customFormat="1" ht="20.25" customHeight="1" x14ac:dyDescent="0.25">
      <c r="A44" s="41"/>
      <c r="B44" s="324" t="s">
        <v>227</v>
      </c>
      <c r="C44" s="324"/>
      <c r="D44" s="322"/>
      <c r="E44" s="322"/>
      <c r="F44" s="322"/>
      <c r="G44" s="322"/>
      <c r="H44" s="322"/>
      <c r="I44" s="322"/>
      <c r="J44" s="322"/>
      <c r="K44" s="322"/>
      <c r="L44" s="322"/>
      <c r="M44" s="322"/>
      <c r="N44" s="322"/>
      <c r="O44" s="322"/>
      <c r="P44" s="322"/>
      <c r="Q44" s="322"/>
      <c r="R44" s="322"/>
      <c r="S44" s="47" t="s">
        <v>228</v>
      </c>
      <c r="T44" s="41"/>
      <c r="U44" s="46"/>
      <c r="V44" s="46"/>
      <c r="W44" s="46"/>
    </row>
    <row r="45" spans="1:24" s="45" customFormat="1" ht="20.25" customHeight="1" x14ac:dyDescent="0.25">
      <c r="A45" s="41"/>
      <c r="B45" s="324" t="s">
        <v>229</v>
      </c>
      <c r="C45" s="324"/>
      <c r="D45" s="306"/>
      <c r="E45" s="307"/>
      <c r="F45" s="308"/>
      <c r="G45" s="306"/>
      <c r="H45" s="307"/>
      <c r="I45" s="308"/>
      <c r="J45" s="306"/>
      <c r="K45" s="307"/>
      <c r="L45" s="308"/>
      <c r="M45" s="306"/>
      <c r="N45" s="307"/>
      <c r="O45" s="308"/>
      <c r="P45" s="306"/>
      <c r="Q45" s="307"/>
      <c r="R45" s="308"/>
      <c r="S45" s="67" t="s">
        <v>230</v>
      </c>
      <c r="T45" s="41"/>
      <c r="U45" s="46"/>
      <c r="V45" s="46"/>
      <c r="W45" s="46"/>
    </row>
    <row r="46" spans="1:24" s="45" customFormat="1" ht="20.25" customHeight="1" x14ac:dyDescent="0.25">
      <c r="A46" s="41"/>
      <c r="B46" s="324" t="s">
        <v>231</v>
      </c>
      <c r="C46" s="324"/>
      <c r="D46" s="306"/>
      <c r="E46" s="307"/>
      <c r="F46" s="308"/>
      <c r="G46" s="306"/>
      <c r="H46" s="307"/>
      <c r="I46" s="308"/>
      <c r="J46" s="306"/>
      <c r="K46" s="307"/>
      <c r="L46" s="308"/>
      <c r="M46" s="306"/>
      <c r="N46" s="307"/>
      <c r="O46" s="308"/>
      <c r="P46" s="306"/>
      <c r="Q46" s="307"/>
      <c r="R46" s="308"/>
      <c r="S46" s="47" t="s">
        <v>232</v>
      </c>
      <c r="T46" s="41"/>
      <c r="U46" s="46"/>
      <c r="V46" s="46"/>
      <c r="W46" s="46"/>
    </row>
    <row r="47" spans="1:24" s="45" customFormat="1" ht="33.75" customHeight="1" x14ac:dyDescent="0.25">
      <c r="A47" s="41"/>
      <c r="B47" s="324" t="s">
        <v>233</v>
      </c>
      <c r="C47" s="324"/>
      <c r="D47" s="309"/>
      <c r="E47" s="310"/>
      <c r="F47" s="311"/>
      <c r="G47" s="309"/>
      <c r="H47" s="310"/>
      <c r="I47" s="311"/>
      <c r="J47" s="309"/>
      <c r="K47" s="310"/>
      <c r="L47" s="311"/>
      <c r="M47" s="309"/>
      <c r="N47" s="310"/>
      <c r="O47" s="311"/>
      <c r="P47" s="309"/>
      <c r="Q47" s="310"/>
      <c r="R47" s="311"/>
      <c r="S47" s="47" t="s">
        <v>234</v>
      </c>
      <c r="T47" s="41"/>
      <c r="U47" s="46"/>
      <c r="V47" s="46"/>
      <c r="W47" s="46"/>
    </row>
    <row r="48" spans="1:24" s="45" customFormat="1" ht="20.25" customHeight="1" x14ac:dyDescent="0.25">
      <c r="A48" s="41"/>
      <c r="B48" s="323"/>
      <c r="C48" s="323"/>
      <c r="D48" s="41"/>
      <c r="E48" s="41"/>
      <c r="F48" s="41"/>
      <c r="G48" s="41"/>
      <c r="H48" s="41"/>
      <c r="I48" s="41"/>
      <c r="J48" s="41"/>
      <c r="K48" s="41"/>
      <c r="L48" s="41"/>
      <c r="M48" s="41"/>
      <c r="N48" s="41"/>
      <c r="O48" s="41"/>
      <c r="P48" s="41"/>
      <c r="Q48" s="41"/>
      <c r="R48" s="41"/>
      <c r="S48" s="41"/>
      <c r="T48" s="41"/>
      <c r="U48" s="46"/>
      <c r="V48" s="46"/>
      <c r="W48" s="46"/>
    </row>
    <row r="49" spans="1:24" s="45" customFormat="1" ht="20.25" customHeight="1" x14ac:dyDescent="0.25">
      <c r="A49" s="41"/>
      <c r="B49" s="272" t="s">
        <v>235</v>
      </c>
      <c r="C49" s="325"/>
      <c r="D49" s="48"/>
      <c r="E49" s="49" t="s">
        <v>236</v>
      </c>
      <c r="F49" s="50" t="str">
        <f>IF(E50="paediatric","2","1")</f>
        <v>1</v>
      </c>
      <c r="G49" s="41"/>
      <c r="H49" s="41"/>
      <c r="I49" s="41"/>
      <c r="J49" s="41"/>
      <c r="K49" s="41"/>
      <c r="L49" s="41"/>
      <c r="M49" s="41"/>
      <c r="N49" s="41"/>
      <c r="O49" s="41"/>
      <c r="P49" s="41"/>
      <c r="Q49" s="41"/>
      <c r="R49" s="41"/>
      <c r="S49" s="48"/>
      <c r="T49" s="48"/>
      <c r="U49" s="46"/>
      <c r="V49" s="46"/>
      <c r="W49" s="46"/>
    </row>
    <row r="50" spans="1:24" s="45" customFormat="1" ht="20.25" customHeight="1" x14ac:dyDescent="0.25">
      <c r="A50" s="41"/>
      <c r="B50" s="272"/>
      <c r="C50" s="325"/>
      <c r="D50" s="48"/>
      <c r="E50" s="326" t="s">
        <v>265</v>
      </c>
      <c r="F50" s="326"/>
      <c r="G50" s="41"/>
      <c r="H50" s="41"/>
      <c r="I50" s="41"/>
      <c r="J50" s="41"/>
      <c r="K50" s="41"/>
      <c r="L50" s="41"/>
      <c r="M50" s="41"/>
      <c r="N50" s="41"/>
      <c r="O50" s="41"/>
      <c r="P50" s="41"/>
      <c r="Q50" s="41"/>
      <c r="R50" s="41"/>
      <c r="S50" s="41"/>
      <c r="T50" s="46"/>
      <c r="U50" s="46"/>
      <c r="V50" s="46"/>
      <c r="W50" s="46"/>
    </row>
    <row r="51" spans="1:24" s="45" customFormat="1" ht="20.25" customHeight="1" x14ac:dyDescent="0.25">
      <c r="A51" s="41"/>
      <c r="B51" s="323"/>
      <c r="C51" s="323"/>
      <c r="D51" s="41"/>
      <c r="E51" s="41"/>
      <c r="F51" s="41"/>
      <c r="G51" s="41"/>
      <c r="H51" s="41"/>
      <c r="I51" s="41"/>
      <c r="J51" s="41"/>
      <c r="K51" s="41"/>
      <c r="L51" s="41"/>
      <c r="M51" s="41"/>
      <c r="N51" s="41"/>
      <c r="O51" s="41"/>
      <c r="P51" s="41"/>
      <c r="Q51" s="41"/>
      <c r="R51" s="41"/>
      <c r="S51" s="41"/>
      <c r="T51" s="41"/>
      <c r="U51" s="46"/>
      <c r="V51" s="46"/>
      <c r="W51" s="46"/>
      <c r="X51" s="46"/>
    </row>
    <row r="52" spans="1:24" s="52" customFormat="1" ht="19.5" customHeight="1" x14ac:dyDescent="0.25">
      <c r="A52" s="51"/>
      <c r="B52" s="33" t="s">
        <v>0</v>
      </c>
      <c r="C52" s="70"/>
      <c r="D52" s="367" t="s">
        <v>1</v>
      </c>
      <c r="E52" s="272"/>
      <c r="F52" s="368"/>
      <c r="G52" s="369" t="s">
        <v>2</v>
      </c>
      <c r="H52" s="272"/>
      <c r="I52" s="370"/>
      <c r="J52" s="367" t="s">
        <v>3</v>
      </c>
      <c r="K52" s="272"/>
      <c r="L52" s="368"/>
      <c r="M52" s="369" t="s">
        <v>4</v>
      </c>
      <c r="N52" s="272"/>
      <c r="O52" s="370"/>
      <c r="P52" s="367" t="s">
        <v>5</v>
      </c>
      <c r="Q52" s="272"/>
      <c r="R52" s="368"/>
      <c r="S52" s="380" t="s">
        <v>6</v>
      </c>
      <c r="T52" s="380"/>
      <c r="U52" s="380"/>
      <c r="V52" s="381"/>
      <c r="W52" s="46"/>
      <c r="X52" s="46"/>
    </row>
    <row r="53" spans="1:24" s="52" customFormat="1" ht="29.25" customHeight="1" outlineLevel="1" x14ac:dyDescent="0.25">
      <c r="A53" s="51"/>
      <c r="B53" s="62" t="s">
        <v>7</v>
      </c>
      <c r="C53" s="71" t="s">
        <v>8</v>
      </c>
      <c r="D53" s="73" t="s">
        <v>9</v>
      </c>
      <c r="E53" s="63" t="s">
        <v>10</v>
      </c>
      <c r="F53" s="74" t="s">
        <v>11</v>
      </c>
      <c r="G53" s="8" t="s">
        <v>9</v>
      </c>
      <c r="H53" s="63" t="s">
        <v>12</v>
      </c>
      <c r="I53" s="71" t="s">
        <v>11</v>
      </c>
      <c r="J53" s="73" t="s">
        <v>9</v>
      </c>
      <c r="K53" s="63" t="s">
        <v>12</v>
      </c>
      <c r="L53" s="74" t="s">
        <v>11</v>
      </c>
      <c r="M53" s="8" t="s">
        <v>9</v>
      </c>
      <c r="N53" s="63" t="s">
        <v>12</v>
      </c>
      <c r="O53" s="71" t="s">
        <v>11</v>
      </c>
      <c r="P53" s="73" t="s">
        <v>9</v>
      </c>
      <c r="Q53" s="63" t="s">
        <v>12</v>
      </c>
      <c r="R53" s="74" t="s">
        <v>11</v>
      </c>
      <c r="S53" s="382"/>
      <c r="T53" s="382"/>
      <c r="U53" s="382"/>
      <c r="V53" s="383"/>
      <c r="W53" s="46"/>
      <c r="X53" s="46"/>
    </row>
    <row r="54" spans="1:24" s="45" customFormat="1" ht="19.5" customHeight="1" outlineLevel="1" x14ac:dyDescent="0.25">
      <c r="A54" s="41"/>
      <c r="B54" s="98" t="s">
        <v>13</v>
      </c>
      <c r="C54" s="72">
        <v>60</v>
      </c>
      <c r="D54" s="99"/>
      <c r="E54" s="100"/>
      <c r="F54" s="115">
        <f>$C$54*$D$54*$E$54</f>
        <v>0</v>
      </c>
      <c r="G54" s="99"/>
      <c r="H54" s="100"/>
      <c r="I54" s="116">
        <f t="shared" ref="I54:I97" si="4">C54*G54*H54</f>
        <v>0</v>
      </c>
      <c r="J54" s="99"/>
      <c r="K54" s="100"/>
      <c r="L54" s="115">
        <f t="shared" ref="L54:L96" si="5">C54*J54*K54</f>
        <v>0</v>
      </c>
      <c r="M54" s="99"/>
      <c r="N54" s="100"/>
      <c r="O54" s="116">
        <f t="shared" ref="O54:O97" si="6">C54*M54*N54</f>
        <v>0</v>
      </c>
      <c r="P54" s="99"/>
      <c r="Q54" s="100"/>
      <c r="R54" s="115">
        <f t="shared" ref="R54:R97" si="7">C54*P54*Q54</f>
        <v>0</v>
      </c>
      <c r="S54" s="384"/>
      <c r="T54" s="384"/>
      <c r="U54" s="384"/>
      <c r="V54" s="385"/>
      <c r="W54" s="46"/>
      <c r="X54" s="46"/>
    </row>
    <row r="55" spans="1:24" s="45" customFormat="1" ht="19.5" customHeight="1" outlineLevel="1" x14ac:dyDescent="0.25">
      <c r="A55" s="41"/>
      <c r="B55" s="98" t="s">
        <v>14</v>
      </c>
      <c r="C55" s="72">
        <v>20</v>
      </c>
      <c r="D55" s="99"/>
      <c r="E55" s="100"/>
      <c r="F55" s="115">
        <f>$C$55*$D$55*$E$55</f>
        <v>0</v>
      </c>
      <c r="G55" s="99"/>
      <c r="H55" s="100"/>
      <c r="I55" s="116">
        <f t="shared" si="4"/>
        <v>0</v>
      </c>
      <c r="J55" s="99"/>
      <c r="K55" s="100"/>
      <c r="L55" s="115">
        <f t="shared" si="5"/>
        <v>0</v>
      </c>
      <c r="M55" s="99"/>
      <c r="N55" s="100"/>
      <c r="O55" s="116">
        <f t="shared" si="6"/>
        <v>0</v>
      </c>
      <c r="P55" s="99"/>
      <c r="Q55" s="100"/>
      <c r="R55" s="115">
        <f t="shared" si="7"/>
        <v>0</v>
      </c>
      <c r="S55" s="384"/>
      <c r="T55" s="384"/>
      <c r="U55" s="384"/>
      <c r="V55" s="385"/>
      <c r="W55" s="46"/>
      <c r="X55" s="46"/>
    </row>
    <row r="56" spans="1:24" s="45" customFormat="1" ht="19.5" customHeight="1" outlineLevel="1" x14ac:dyDescent="0.25">
      <c r="A56" s="41"/>
      <c r="B56" s="98" t="str">
        <f>IF($F$49="1","Informed consent / assent","Paediatric informed consent / assent")</f>
        <v>Informed consent / assent</v>
      </c>
      <c r="C56" s="97">
        <f>IF($F$49="1",20,45)</f>
        <v>20</v>
      </c>
      <c r="D56" s="99"/>
      <c r="E56" s="100"/>
      <c r="F56" s="115">
        <f>$C$56*$D$56*$E$56</f>
        <v>0</v>
      </c>
      <c r="G56" s="99"/>
      <c r="H56" s="100"/>
      <c r="I56" s="116">
        <f t="shared" si="4"/>
        <v>0</v>
      </c>
      <c r="J56" s="99"/>
      <c r="K56" s="100"/>
      <c r="L56" s="115">
        <f t="shared" si="5"/>
        <v>0</v>
      </c>
      <c r="M56" s="99"/>
      <c r="N56" s="100"/>
      <c r="O56" s="116">
        <f t="shared" si="6"/>
        <v>0</v>
      </c>
      <c r="P56" s="99"/>
      <c r="Q56" s="100"/>
      <c r="R56" s="115">
        <f t="shared" si="7"/>
        <v>0</v>
      </c>
      <c r="S56" s="384"/>
      <c r="T56" s="384"/>
      <c r="U56" s="384"/>
      <c r="V56" s="385"/>
      <c r="W56" s="46"/>
      <c r="X56" s="46"/>
    </row>
    <row r="57" spans="1:24" s="45" customFormat="1" ht="19.5" customHeight="1" outlineLevel="1" x14ac:dyDescent="0.25">
      <c r="A57" s="41"/>
      <c r="B57" s="98" t="str">
        <f>IF($F$49="1","Re-confirm consent / assent","Paediatric re-confirm consent / assent")</f>
        <v>Re-confirm consent / assent</v>
      </c>
      <c r="C57" s="97">
        <f>IF($F$49="1",10,30)</f>
        <v>10</v>
      </c>
      <c r="D57" s="99"/>
      <c r="E57" s="100"/>
      <c r="F57" s="115">
        <f>$C$57*$D$57*$E$57</f>
        <v>0</v>
      </c>
      <c r="G57" s="99"/>
      <c r="H57" s="100"/>
      <c r="I57" s="116">
        <f t="shared" si="4"/>
        <v>0</v>
      </c>
      <c r="J57" s="99"/>
      <c r="K57" s="100"/>
      <c r="L57" s="115">
        <f t="shared" si="5"/>
        <v>0</v>
      </c>
      <c r="M57" s="99"/>
      <c r="N57" s="100"/>
      <c r="O57" s="116">
        <f t="shared" si="6"/>
        <v>0</v>
      </c>
      <c r="P57" s="99"/>
      <c r="Q57" s="100"/>
      <c r="R57" s="115">
        <f t="shared" si="7"/>
        <v>0</v>
      </c>
      <c r="S57" s="384"/>
      <c r="T57" s="384"/>
      <c r="U57" s="384"/>
      <c r="V57" s="385"/>
      <c r="W57" s="46"/>
      <c r="X57" s="46"/>
    </row>
    <row r="58" spans="1:24" s="45" customFormat="1" ht="19.5" customHeight="1" outlineLevel="1" x14ac:dyDescent="0.25">
      <c r="A58" s="41"/>
      <c r="B58" s="98" t="s">
        <v>15</v>
      </c>
      <c r="C58" s="103"/>
      <c r="D58" s="99"/>
      <c r="E58" s="100"/>
      <c r="F58" s="115">
        <f>$C$58*$D$58*$E$58</f>
        <v>0</v>
      </c>
      <c r="G58" s="99"/>
      <c r="H58" s="100"/>
      <c r="I58" s="116">
        <f t="shared" si="4"/>
        <v>0</v>
      </c>
      <c r="J58" s="99"/>
      <c r="K58" s="100"/>
      <c r="L58" s="115">
        <f t="shared" si="5"/>
        <v>0</v>
      </c>
      <c r="M58" s="99"/>
      <c r="N58" s="100"/>
      <c r="O58" s="116">
        <f t="shared" si="6"/>
        <v>0</v>
      </c>
      <c r="P58" s="99"/>
      <c r="Q58" s="100"/>
      <c r="R58" s="115">
        <f t="shared" si="7"/>
        <v>0</v>
      </c>
      <c r="S58" s="384"/>
      <c r="T58" s="384"/>
      <c r="U58" s="384"/>
      <c r="V58" s="385"/>
      <c r="W58" s="46"/>
      <c r="X58" s="46"/>
    </row>
    <row r="59" spans="1:24" s="45" customFormat="1" ht="19.5" customHeight="1" outlineLevel="1" x14ac:dyDescent="0.25">
      <c r="A59" s="41"/>
      <c r="B59" s="98" t="str">
        <f>IF($F$49="1","Vital signs routine","Paediatric vital signs routine")</f>
        <v>Vital signs routine</v>
      </c>
      <c r="C59" s="97">
        <f>IF($F$49="1",5,20)</f>
        <v>5</v>
      </c>
      <c r="D59" s="99"/>
      <c r="E59" s="100"/>
      <c r="F59" s="115">
        <f>$C$59*$D$59*$E$59</f>
        <v>0</v>
      </c>
      <c r="G59" s="99"/>
      <c r="H59" s="100"/>
      <c r="I59" s="116">
        <f t="shared" si="4"/>
        <v>0</v>
      </c>
      <c r="J59" s="99"/>
      <c r="K59" s="100"/>
      <c r="L59" s="115">
        <f t="shared" si="5"/>
        <v>0</v>
      </c>
      <c r="M59" s="99"/>
      <c r="N59" s="100"/>
      <c r="O59" s="116">
        <f t="shared" si="6"/>
        <v>0</v>
      </c>
      <c r="P59" s="99"/>
      <c r="Q59" s="100"/>
      <c r="R59" s="115">
        <f t="shared" si="7"/>
        <v>0</v>
      </c>
      <c r="S59" s="384"/>
      <c r="T59" s="384"/>
      <c r="U59" s="384"/>
      <c r="V59" s="385"/>
      <c r="W59" s="46"/>
      <c r="X59" s="46"/>
    </row>
    <row r="60" spans="1:24" s="45" customFormat="1" ht="19.5" customHeight="1" outlineLevel="1" x14ac:dyDescent="0.25">
      <c r="A60" s="41"/>
      <c r="B60" s="98" t="str">
        <f>IF($F$49="1","Vital signs complex","Paediatric vital signs complex")</f>
        <v>Vital signs complex</v>
      </c>
      <c r="C60" s="97">
        <f>IF($F$49="1",15,30)</f>
        <v>15</v>
      </c>
      <c r="D60" s="99"/>
      <c r="E60" s="100"/>
      <c r="F60" s="115">
        <f>$C$60*$D$60*$E$60</f>
        <v>0</v>
      </c>
      <c r="G60" s="99"/>
      <c r="H60" s="100"/>
      <c r="I60" s="116">
        <f t="shared" si="4"/>
        <v>0</v>
      </c>
      <c r="J60" s="99"/>
      <c r="K60" s="100"/>
      <c r="L60" s="115">
        <f t="shared" si="5"/>
        <v>0</v>
      </c>
      <c r="M60" s="99"/>
      <c r="N60" s="100"/>
      <c r="O60" s="116">
        <f t="shared" si="6"/>
        <v>0</v>
      </c>
      <c r="P60" s="99"/>
      <c r="Q60" s="100"/>
      <c r="R60" s="115">
        <f t="shared" si="7"/>
        <v>0</v>
      </c>
      <c r="S60" s="384"/>
      <c r="T60" s="384"/>
      <c r="U60" s="384"/>
      <c r="V60" s="385"/>
      <c r="W60" s="46"/>
      <c r="X60" s="46"/>
    </row>
    <row r="61" spans="1:24" s="45" customFormat="1" ht="19.5" customHeight="1" outlineLevel="1" x14ac:dyDescent="0.25">
      <c r="A61" s="41"/>
      <c r="B61" s="65" t="s">
        <v>16</v>
      </c>
      <c r="C61" s="103"/>
      <c r="D61" s="99"/>
      <c r="E61" s="100"/>
      <c r="F61" s="115">
        <f>$C$61*$D$61*$E$61</f>
        <v>0</v>
      </c>
      <c r="G61" s="99"/>
      <c r="H61" s="100"/>
      <c r="I61" s="116">
        <f t="shared" si="4"/>
        <v>0</v>
      </c>
      <c r="J61" s="99"/>
      <c r="K61" s="100"/>
      <c r="L61" s="115">
        <f t="shared" si="5"/>
        <v>0</v>
      </c>
      <c r="M61" s="99"/>
      <c r="N61" s="100"/>
      <c r="O61" s="116">
        <f t="shared" si="6"/>
        <v>0</v>
      </c>
      <c r="P61" s="99"/>
      <c r="Q61" s="100"/>
      <c r="R61" s="115">
        <f t="shared" si="7"/>
        <v>0</v>
      </c>
      <c r="S61" s="384"/>
      <c r="T61" s="384"/>
      <c r="U61" s="384"/>
      <c r="V61" s="385"/>
      <c r="W61" s="46"/>
      <c r="X61" s="46"/>
    </row>
    <row r="62" spans="1:24" s="45" customFormat="1" ht="19.5" customHeight="1" outlineLevel="1" x14ac:dyDescent="0.25">
      <c r="A62" s="41"/>
      <c r="B62" s="98" t="str">
        <f>IF($F$49="1","IV access preparation","Paediatric IV access preparation")</f>
        <v>IV access preparation</v>
      </c>
      <c r="C62" s="97">
        <f>IF($F$49="1",20,20)</f>
        <v>20</v>
      </c>
      <c r="D62" s="99"/>
      <c r="E62" s="100"/>
      <c r="F62" s="115">
        <f>$C$62*$D$62*$E$62</f>
        <v>0</v>
      </c>
      <c r="G62" s="99"/>
      <c r="H62" s="100"/>
      <c r="I62" s="116">
        <f t="shared" si="4"/>
        <v>0</v>
      </c>
      <c r="J62" s="99"/>
      <c r="K62" s="100"/>
      <c r="L62" s="115">
        <f t="shared" si="5"/>
        <v>0</v>
      </c>
      <c r="M62" s="99"/>
      <c r="N62" s="100"/>
      <c r="O62" s="116">
        <f t="shared" si="6"/>
        <v>0</v>
      </c>
      <c r="P62" s="99"/>
      <c r="Q62" s="100"/>
      <c r="R62" s="115">
        <f t="shared" si="7"/>
        <v>0</v>
      </c>
      <c r="S62" s="384"/>
      <c r="T62" s="384"/>
      <c r="U62" s="384"/>
      <c r="V62" s="385"/>
      <c r="W62" s="46"/>
      <c r="X62" s="46"/>
    </row>
    <row r="63" spans="1:24" s="45" customFormat="1" ht="19.5" customHeight="1" outlineLevel="1" x14ac:dyDescent="0.25">
      <c r="A63" s="41"/>
      <c r="B63" s="98" t="str">
        <f>IF($F$49="1","IV access","Paediatric IV access")</f>
        <v>IV access</v>
      </c>
      <c r="C63" s="97">
        <f>IF($F$49="1",20,30)</f>
        <v>20</v>
      </c>
      <c r="D63" s="99"/>
      <c r="E63" s="100"/>
      <c r="F63" s="115">
        <f>$C$63*$D$63*$E$63</f>
        <v>0</v>
      </c>
      <c r="G63" s="99"/>
      <c r="H63" s="100"/>
      <c r="I63" s="116">
        <f t="shared" si="4"/>
        <v>0</v>
      </c>
      <c r="J63" s="99"/>
      <c r="K63" s="100"/>
      <c r="L63" s="115">
        <f t="shared" si="5"/>
        <v>0</v>
      </c>
      <c r="M63" s="99"/>
      <c r="N63" s="100"/>
      <c r="O63" s="116">
        <f t="shared" si="6"/>
        <v>0</v>
      </c>
      <c r="P63" s="99"/>
      <c r="Q63" s="100"/>
      <c r="R63" s="115">
        <f t="shared" si="7"/>
        <v>0</v>
      </c>
      <c r="S63" s="384"/>
      <c r="T63" s="384"/>
      <c r="U63" s="384"/>
      <c r="V63" s="385"/>
      <c r="W63" s="46"/>
      <c r="X63" s="46"/>
    </row>
    <row r="64" spans="1:24" s="45" customFormat="1" ht="19.5" customHeight="1" outlineLevel="1" x14ac:dyDescent="0.25">
      <c r="A64" s="41"/>
      <c r="B64" s="98" t="s">
        <v>17</v>
      </c>
      <c r="C64" s="97">
        <v>10</v>
      </c>
      <c r="D64" s="99"/>
      <c r="E64" s="100"/>
      <c r="F64" s="115">
        <f>$C$64*$D$64*$E$64</f>
        <v>0</v>
      </c>
      <c r="G64" s="99"/>
      <c r="H64" s="100"/>
      <c r="I64" s="116">
        <f t="shared" si="4"/>
        <v>0</v>
      </c>
      <c r="J64" s="99"/>
      <c r="K64" s="100"/>
      <c r="L64" s="115">
        <f t="shared" si="5"/>
        <v>0</v>
      </c>
      <c r="M64" s="99"/>
      <c r="N64" s="100"/>
      <c r="O64" s="116">
        <f t="shared" si="6"/>
        <v>0</v>
      </c>
      <c r="P64" s="99"/>
      <c r="Q64" s="100"/>
      <c r="R64" s="115">
        <f t="shared" si="7"/>
        <v>0</v>
      </c>
      <c r="S64" s="384"/>
      <c r="T64" s="384"/>
      <c r="U64" s="384"/>
      <c r="V64" s="385"/>
      <c r="W64" s="46"/>
      <c r="X64" s="46"/>
    </row>
    <row r="65" spans="1:24" s="45" customFormat="1" ht="19.5" customHeight="1" outlineLevel="1" x14ac:dyDescent="0.25">
      <c r="A65" s="41"/>
      <c r="B65" s="98" t="s">
        <v>18</v>
      </c>
      <c r="C65" s="97">
        <v>5</v>
      </c>
      <c r="D65" s="99"/>
      <c r="E65" s="100"/>
      <c r="F65" s="115">
        <f>$C$65*$D$65*$E$65</f>
        <v>0</v>
      </c>
      <c r="G65" s="99"/>
      <c r="H65" s="100"/>
      <c r="I65" s="116">
        <f t="shared" si="4"/>
        <v>0</v>
      </c>
      <c r="J65" s="99"/>
      <c r="K65" s="100"/>
      <c r="L65" s="115">
        <f t="shared" si="5"/>
        <v>0</v>
      </c>
      <c r="M65" s="99"/>
      <c r="N65" s="100"/>
      <c r="O65" s="116">
        <f t="shared" si="6"/>
        <v>0</v>
      </c>
      <c r="P65" s="99"/>
      <c r="Q65" s="100"/>
      <c r="R65" s="115">
        <f t="shared" si="7"/>
        <v>0</v>
      </c>
      <c r="S65" s="384"/>
      <c r="T65" s="384"/>
      <c r="U65" s="384"/>
      <c r="V65" s="385"/>
      <c r="W65" s="46"/>
      <c r="X65" s="46"/>
    </row>
    <row r="66" spans="1:24" s="45" customFormat="1" ht="19.5" customHeight="1" outlineLevel="1" x14ac:dyDescent="0.25">
      <c r="A66" s="41"/>
      <c r="B66" s="98" t="s">
        <v>19</v>
      </c>
      <c r="C66" s="97">
        <v>5</v>
      </c>
      <c r="D66" s="99"/>
      <c r="E66" s="100"/>
      <c r="F66" s="115">
        <f>$C$66*$D$66*$E$66</f>
        <v>0</v>
      </c>
      <c r="G66" s="99"/>
      <c r="H66" s="100"/>
      <c r="I66" s="116">
        <f t="shared" si="4"/>
        <v>0</v>
      </c>
      <c r="J66" s="99"/>
      <c r="K66" s="100"/>
      <c r="L66" s="115">
        <f t="shared" si="5"/>
        <v>0</v>
      </c>
      <c r="M66" s="99"/>
      <c r="N66" s="100"/>
      <c r="O66" s="116">
        <f t="shared" si="6"/>
        <v>0</v>
      </c>
      <c r="P66" s="99"/>
      <c r="Q66" s="100"/>
      <c r="R66" s="115">
        <f t="shared" si="7"/>
        <v>0</v>
      </c>
      <c r="S66" s="384"/>
      <c r="T66" s="384"/>
      <c r="U66" s="384"/>
      <c r="V66" s="385"/>
      <c r="W66" s="46"/>
      <c r="X66" s="46"/>
    </row>
    <row r="67" spans="1:24" s="45" customFormat="1" ht="19.5" customHeight="1" outlineLevel="1" x14ac:dyDescent="0.25">
      <c r="A67" s="41"/>
      <c r="B67" s="98" t="s">
        <v>20</v>
      </c>
      <c r="C67" s="97">
        <v>45</v>
      </c>
      <c r="D67" s="99"/>
      <c r="E67" s="100"/>
      <c r="F67" s="115">
        <f>$C$67*$D$67*$E$67</f>
        <v>0</v>
      </c>
      <c r="G67" s="99"/>
      <c r="H67" s="100"/>
      <c r="I67" s="116">
        <f t="shared" si="4"/>
        <v>0</v>
      </c>
      <c r="J67" s="99"/>
      <c r="K67" s="100"/>
      <c r="L67" s="115">
        <f t="shared" si="5"/>
        <v>0</v>
      </c>
      <c r="M67" s="99"/>
      <c r="N67" s="100"/>
      <c r="O67" s="116">
        <f t="shared" si="6"/>
        <v>0</v>
      </c>
      <c r="P67" s="99"/>
      <c r="Q67" s="100"/>
      <c r="R67" s="115">
        <f t="shared" si="7"/>
        <v>0</v>
      </c>
      <c r="S67" s="384"/>
      <c r="T67" s="384"/>
      <c r="U67" s="384"/>
      <c r="V67" s="385"/>
      <c r="W67" s="46"/>
      <c r="X67" s="46"/>
    </row>
    <row r="68" spans="1:24" s="45" customFormat="1" ht="19.5" customHeight="1" outlineLevel="1" x14ac:dyDescent="0.25">
      <c r="A68" s="41"/>
      <c r="B68" s="98" t="str">
        <f>IF($F$49="1","Medication administration oral","Paediatric medication administration oral")</f>
        <v>Medication administration oral</v>
      </c>
      <c r="C68" s="97">
        <f>IF($F$49="1",10,15)</f>
        <v>10</v>
      </c>
      <c r="D68" s="99"/>
      <c r="E68" s="100"/>
      <c r="F68" s="115">
        <f>$C$68*$D$68*$E$68</f>
        <v>0</v>
      </c>
      <c r="G68" s="99"/>
      <c r="H68" s="100"/>
      <c r="I68" s="116">
        <f t="shared" si="4"/>
        <v>0</v>
      </c>
      <c r="J68" s="99"/>
      <c r="K68" s="100"/>
      <c r="L68" s="115">
        <f t="shared" si="5"/>
        <v>0</v>
      </c>
      <c r="M68" s="99"/>
      <c r="N68" s="100"/>
      <c r="O68" s="116">
        <f t="shared" si="6"/>
        <v>0</v>
      </c>
      <c r="P68" s="99"/>
      <c r="Q68" s="100"/>
      <c r="R68" s="115">
        <f t="shared" si="7"/>
        <v>0</v>
      </c>
      <c r="S68" s="384"/>
      <c r="T68" s="384"/>
      <c r="U68" s="384"/>
      <c r="V68" s="385"/>
      <c r="W68" s="46"/>
      <c r="X68" s="46"/>
    </row>
    <row r="69" spans="1:24" s="45" customFormat="1" ht="19.5" customHeight="1" outlineLevel="1" x14ac:dyDescent="0.25">
      <c r="A69" s="41"/>
      <c r="B69" s="98" t="s">
        <v>21</v>
      </c>
      <c r="C69" s="97">
        <v>10</v>
      </c>
      <c r="D69" s="99"/>
      <c r="E69" s="100"/>
      <c r="F69" s="115">
        <f>$C$69*$D$69*$E$69</f>
        <v>0</v>
      </c>
      <c r="G69" s="99"/>
      <c r="H69" s="100"/>
      <c r="I69" s="116">
        <f t="shared" si="4"/>
        <v>0</v>
      </c>
      <c r="J69" s="99"/>
      <c r="K69" s="100"/>
      <c r="L69" s="115">
        <f t="shared" si="5"/>
        <v>0</v>
      </c>
      <c r="M69" s="99"/>
      <c r="N69" s="100"/>
      <c r="O69" s="116">
        <f t="shared" si="6"/>
        <v>0</v>
      </c>
      <c r="P69" s="99"/>
      <c r="Q69" s="100"/>
      <c r="R69" s="115">
        <f t="shared" si="7"/>
        <v>0</v>
      </c>
      <c r="S69" s="384"/>
      <c r="T69" s="384"/>
      <c r="U69" s="384"/>
      <c r="V69" s="385"/>
      <c r="W69" s="46"/>
      <c r="X69" s="46"/>
    </row>
    <row r="70" spans="1:24" s="45" customFormat="1" ht="19.5" customHeight="1" outlineLevel="1" x14ac:dyDescent="0.25">
      <c r="A70" s="41"/>
      <c r="B70" s="98" t="s">
        <v>22</v>
      </c>
      <c r="C70" s="97">
        <v>15</v>
      </c>
      <c r="D70" s="99"/>
      <c r="E70" s="100"/>
      <c r="F70" s="115">
        <f>$C$70*$D$70*$E$70</f>
        <v>0</v>
      </c>
      <c r="G70" s="99"/>
      <c r="H70" s="100"/>
      <c r="I70" s="116">
        <f t="shared" si="4"/>
        <v>0</v>
      </c>
      <c r="J70" s="99"/>
      <c r="K70" s="100"/>
      <c r="L70" s="115">
        <f t="shared" si="5"/>
        <v>0</v>
      </c>
      <c r="M70" s="99"/>
      <c r="N70" s="100"/>
      <c r="O70" s="116">
        <f t="shared" si="6"/>
        <v>0</v>
      </c>
      <c r="P70" s="99"/>
      <c r="Q70" s="100"/>
      <c r="R70" s="115">
        <f t="shared" si="7"/>
        <v>0</v>
      </c>
      <c r="S70" s="384"/>
      <c r="T70" s="384"/>
      <c r="U70" s="384"/>
      <c r="V70" s="385"/>
      <c r="W70" s="46"/>
      <c r="X70" s="46"/>
    </row>
    <row r="71" spans="1:24" s="45" customFormat="1" ht="19.5" customHeight="1" outlineLevel="1" x14ac:dyDescent="0.25">
      <c r="A71" s="41"/>
      <c r="B71" s="98" t="s">
        <v>23</v>
      </c>
      <c r="C71" s="97">
        <v>30</v>
      </c>
      <c r="D71" s="99"/>
      <c r="E71" s="100"/>
      <c r="F71" s="115">
        <f>$C$71*$D$71*$E$71</f>
        <v>0</v>
      </c>
      <c r="G71" s="99"/>
      <c r="H71" s="100"/>
      <c r="I71" s="116">
        <f t="shared" si="4"/>
        <v>0</v>
      </c>
      <c r="J71" s="99"/>
      <c r="K71" s="100"/>
      <c r="L71" s="115">
        <f t="shared" si="5"/>
        <v>0</v>
      </c>
      <c r="M71" s="99"/>
      <c r="N71" s="100"/>
      <c r="O71" s="116">
        <f t="shared" si="6"/>
        <v>0</v>
      </c>
      <c r="P71" s="99"/>
      <c r="Q71" s="100"/>
      <c r="R71" s="115">
        <f t="shared" si="7"/>
        <v>0</v>
      </c>
      <c r="S71" s="384"/>
      <c r="T71" s="384"/>
      <c r="U71" s="384"/>
      <c r="V71" s="385"/>
      <c r="W71" s="46"/>
      <c r="X71" s="46"/>
    </row>
    <row r="72" spans="1:24" s="45" customFormat="1" ht="19.5" customHeight="1" outlineLevel="1" x14ac:dyDescent="0.25">
      <c r="A72" s="41"/>
      <c r="B72" s="98" t="s">
        <v>24</v>
      </c>
      <c r="C72" s="97">
        <v>60</v>
      </c>
      <c r="D72" s="99"/>
      <c r="E72" s="100"/>
      <c r="F72" s="115">
        <f>$C$72*$D$72*$E$72</f>
        <v>0</v>
      </c>
      <c r="G72" s="99"/>
      <c r="H72" s="100"/>
      <c r="I72" s="116">
        <f t="shared" si="4"/>
        <v>0</v>
      </c>
      <c r="J72" s="99"/>
      <c r="K72" s="100"/>
      <c r="L72" s="115">
        <f t="shared" si="5"/>
        <v>0</v>
      </c>
      <c r="M72" s="99"/>
      <c r="N72" s="100"/>
      <c r="O72" s="116">
        <f t="shared" si="6"/>
        <v>0</v>
      </c>
      <c r="P72" s="99"/>
      <c r="Q72" s="100"/>
      <c r="R72" s="115">
        <f t="shared" si="7"/>
        <v>0</v>
      </c>
      <c r="S72" s="384"/>
      <c r="T72" s="384"/>
      <c r="U72" s="384"/>
      <c r="V72" s="385"/>
      <c r="W72" s="46"/>
      <c r="X72" s="46"/>
    </row>
    <row r="73" spans="1:24" s="45" customFormat="1" ht="19.5" customHeight="1" outlineLevel="1" x14ac:dyDescent="0.25">
      <c r="A73" s="41"/>
      <c r="B73" s="98" t="s">
        <v>25</v>
      </c>
      <c r="C73" s="97">
        <v>10</v>
      </c>
      <c r="D73" s="99"/>
      <c r="E73" s="100"/>
      <c r="F73" s="115">
        <f>$C$73*$D$73*$E$73</f>
        <v>0</v>
      </c>
      <c r="G73" s="99"/>
      <c r="H73" s="100"/>
      <c r="I73" s="116">
        <f t="shared" si="4"/>
        <v>0</v>
      </c>
      <c r="J73" s="99"/>
      <c r="K73" s="100"/>
      <c r="L73" s="115">
        <f t="shared" si="5"/>
        <v>0</v>
      </c>
      <c r="M73" s="99"/>
      <c r="N73" s="100"/>
      <c r="O73" s="116">
        <f t="shared" si="6"/>
        <v>0</v>
      </c>
      <c r="P73" s="99"/>
      <c r="Q73" s="100"/>
      <c r="R73" s="115">
        <f t="shared" si="7"/>
        <v>0</v>
      </c>
      <c r="S73" s="384"/>
      <c r="T73" s="384"/>
      <c r="U73" s="384"/>
      <c r="V73" s="385"/>
      <c r="W73" s="46"/>
      <c r="X73" s="46"/>
    </row>
    <row r="74" spans="1:24" s="45" customFormat="1" ht="19.5" customHeight="1" outlineLevel="1" x14ac:dyDescent="0.25">
      <c r="A74" s="41"/>
      <c r="B74" s="98" t="s">
        <v>26</v>
      </c>
      <c r="C74" s="97">
        <v>20</v>
      </c>
      <c r="D74" s="99"/>
      <c r="E74" s="100"/>
      <c r="F74" s="115">
        <f>$C$74*$D$74*$E$74</f>
        <v>0</v>
      </c>
      <c r="G74" s="99"/>
      <c r="H74" s="100"/>
      <c r="I74" s="116">
        <f t="shared" si="4"/>
        <v>0</v>
      </c>
      <c r="J74" s="99"/>
      <c r="K74" s="100"/>
      <c r="L74" s="115">
        <f t="shared" si="5"/>
        <v>0</v>
      </c>
      <c r="M74" s="99"/>
      <c r="N74" s="100"/>
      <c r="O74" s="116">
        <f t="shared" si="6"/>
        <v>0</v>
      </c>
      <c r="P74" s="99"/>
      <c r="Q74" s="100"/>
      <c r="R74" s="115">
        <f t="shared" si="7"/>
        <v>0</v>
      </c>
      <c r="S74" s="384"/>
      <c r="T74" s="384"/>
      <c r="U74" s="384"/>
      <c r="V74" s="385"/>
      <c r="W74" s="46"/>
      <c r="X74" s="46"/>
    </row>
    <row r="75" spans="1:24" s="45" customFormat="1" ht="19.5" customHeight="1" outlineLevel="1" x14ac:dyDescent="0.25">
      <c r="A75" s="41"/>
      <c r="B75" s="98" t="s">
        <v>27</v>
      </c>
      <c r="C75" s="97">
        <v>20</v>
      </c>
      <c r="D75" s="99"/>
      <c r="E75" s="100"/>
      <c r="F75" s="115">
        <f>$C$75*$D$75*$E$75</f>
        <v>0</v>
      </c>
      <c r="G75" s="99"/>
      <c r="H75" s="100"/>
      <c r="I75" s="116">
        <f t="shared" si="4"/>
        <v>0</v>
      </c>
      <c r="J75" s="99"/>
      <c r="K75" s="100"/>
      <c r="L75" s="115">
        <f t="shared" si="5"/>
        <v>0</v>
      </c>
      <c r="M75" s="99"/>
      <c r="N75" s="100"/>
      <c r="O75" s="116">
        <f t="shared" si="6"/>
        <v>0</v>
      </c>
      <c r="P75" s="99"/>
      <c r="Q75" s="100"/>
      <c r="R75" s="115">
        <f t="shared" si="7"/>
        <v>0</v>
      </c>
      <c r="S75" s="384"/>
      <c r="T75" s="384"/>
      <c r="U75" s="384"/>
      <c r="V75" s="385"/>
      <c r="W75" s="46"/>
      <c r="X75" s="46"/>
    </row>
    <row r="76" spans="1:24" s="45" customFormat="1" ht="19.5" customHeight="1" outlineLevel="1" x14ac:dyDescent="0.25">
      <c r="A76" s="41"/>
      <c r="B76" s="98" t="s">
        <v>28</v>
      </c>
      <c r="C76" s="97">
        <v>20</v>
      </c>
      <c r="D76" s="99"/>
      <c r="E76" s="100"/>
      <c r="F76" s="115">
        <f>$C$76*$D$76*$E$76</f>
        <v>0</v>
      </c>
      <c r="G76" s="99"/>
      <c r="H76" s="100"/>
      <c r="I76" s="116">
        <f t="shared" si="4"/>
        <v>0</v>
      </c>
      <c r="J76" s="99"/>
      <c r="K76" s="100"/>
      <c r="L76" s="115">
        <f t="shared" si="5"/>
        <v>0</v>
      </c>
      <c r="M76" s="99"/>
      <c r="N76" s="100"/>
      <c r="O76" s="116">
        <f t="shared" si="6"/>
        <v>0</v>
      </c>
      <c r="P76" s="99"/>
      <c r="Q76" s="100"/>
      <c r="R76" s="115">
        <f t="shared" si="7"/>
        <v>0</v>
      </c>
      <c r="S76" s="384"/>
      <c r="T76" s="384"/>
      <c r="U76" s="384"/>
      <c r="V76" s="385"/>
      <c r="W76" s="46"/>
      <c r="X76" s="46"/>
    </row>
    <row r="77" spans="1:24" s="45" customFormat="1" ht="19.5" customHeight="1" outlineLevel="1" x14ac:dyDescent="0.25">
      <c r="A77" s="41"/>
      <c r="B77" s="98" t="s">
        <v>29</v>
      </c>
      <c r="C77" s="97">
        <v>60</v>
      </c>
      <c r="D77" s="99"/>
      <c r="E77" s="100"/>
      <c r="F77" s="115">
        <f>$C$77*$D$77*$E$77</f>
        <v>0</v>
      </c>
      <c r="G77" s="99"/>
      <c r="H77" s="100"/>
      <c r="I77" s="116">
        <f t="shared" si="4"/>
        <v>0</v>
      </c>
      <c r="J77" s="99"/>
      <c r="K77" s="100"/>
      <c r="L77" s="115">
        <f t="shared" si="5"/>
        <v>0</v>
      </c>
      <c r="M77" s="99"/>
      <c r="N77" s="100"/>
      <c r="O77" s="116">
        <f t="shared" si="6"/>
        <v>0</v>
      </c>
      <c r="P77" s="99"/>
      <c r="Q77" s="100"/>
      <c r="R77" s="115">
        <f t="shared" si="7"/>
        <v>0</v>
      </c>
      <c r="S77" s="384"/>
      <c r="T77" s="384"/>
      <c r="U77" s="384"/>
      <c r="V77" s="385"/>
      <c r="W77" s="46"/>
      <c r="X77" s="46"/>
    </row>
    <row r="78" spans="1:24" s="45" customFormat="1" ht="19.5" customHeight="1" outlineLevel="1" x14ac:dyDescent="0.25">
      <c r="A78" s="41"/>
      <c r="B78" s="98" t="s">
        <v>30</v>
      </c>
      <c r="C78" s="97">
        <v>10</v>
      </c>
      <c r="D78" s="99"/>
      <c r="E78" s="100"/>
      <c r="F78" s="115">
        <f>$C$78*$D$78*$E$78</f>
        <v>0</v>
      </c>
      <c r="G78" s="99"/>
      <c r="H78" s="100"/>
      <c r="I78" s="116">
        <f t="shared" si="4"/>
        <v>0</v>
      </c>
      <c r="J78" s="99"/>
      <c r="K78" s="100"/>
      <c r="L78" s="115">
        <f t="shared" si="5"/>
        <v>0</v>
      </c>
      <c r="M78" s="99"/>
      <c r="N78" s="100"/>
      <c r="O78" s="116">
        <f t="shared" si="6"/>
        <v>0</v>
      </c>
      <c r="P78" s="99"/>
      <c r="Q78" s="100"/>
      <c r="R78" s="115">
        <f t="shared" si="7"/>
        <v>0</v>
      </c>
      <c r="S78" s="384"/>
      <c r="T78" s="384"/>
      <c r="U78" s="384"/>
      <c r="V78" s="385"/>
      <c r="W78" s="46"/>
      <c r="X78" s="46"/>
    </row>
    <row r="79" spans="1:24" s="45" customFormat="1" ht="19.5" customHeight="1" outlineLevel="1" x14ac:dyDescent="0.25">
      <c r="A79" s="41"/>
      <c r="B79" s="98" t="s">
        <v>31</v>
      </c>
      <c r="C79" s="97">
        <v>5</v>
      </c>
      <c r="D79" s="99"/>
      <c r="E79" s="100"/>
      <c r="F79" s="115">
        <f>$C$79*$D$79*$E$79</f>
        <v>0</v>
      </c>
      <c r="G79" s="99"/>
      <c r="H79" s="100"/>
      <c r="I79" s="116">
        <f t="shared" si="4"/>
        <v>0</v>
      </c>
      <c r="J79" s="99"/>
      <c r="K79" s="100"/>
      <c r="L79" s="115">
        <f t="shared" si="5"/>
        <v>0</v>
      </c>
      <c r="M79" s="99"/>
      <c r="N79" s="100"/>
      <c r="O79" s="116">
        <f t="shared" si="6"/>
        <v>0</v>
      </c>
      <c r="P79" s="99"/>
      <c r="Q79" s="100"/>
      <c r="R79" s="115">
        <f t="shared" si="7"/>
        <v>0</v>
      </c>
      <c r="S79" s="384"/>
      <c r="T79" s="384"/>
      <c r="U79" s="384"/>
      <c r="V79" s="385"/>
      <c r="W79" s="46"/>
      <c r="X79" s="46"/>
    </row>
    <row r="80" spans="1:24" s="45" customFormat="1" ht="19.5" customHeight="1" outlineLevel="1" x14ac:dyDescent="0.25">
      <c r="A80" s="41"/>
      <c r="B80" s="98" t="s">
        <v>32</v>
      </c>
      <c r="C80" s="97">
        <v>60</v>
      </c>
      <c r="D80" s="99"/>
      <c r="E80" s="100"/>
      <c r="F80" s="115">
        <f>$C$80*$D$80*$E$80</f>
        <v>0</v>
      </c>
      <c r="G80" s="99"/>
      <c r="H80" s="100"/>
      <c r="I80" s="116">
        <f t="shared" si="4"/>
        <v>0</v>
      </c>
      <c r="J80" s="99"/>
      <c r="K80" s="100"/>
      <c r="L80" s="115">
        <f t="shared" si="5"/>
        <v>0</v>
      </c>
      <c r="M80" s="99"/>
      <c r="N80" s="100"/>
      <c r="O80" s="116">
        <f t="shared" si="6"/>
        <v>0</v>
      </c>
      <c r="P80" s="99"/>
      <c r="Q80" s="100"/>
      <c r="R80" s="115">
        <f t="shared" si="7"/>
        <v>0</v>
      </c>
      <c r="S80" s="384"/>
      <c r="T80" s="384"/>
      <c r="U80" s="384"/>
      <c r="V80" s="385"/>
      <c r="W80" s="46"/>
      <c r="X80" s="46"/>
    </row>
    <row r="81" spans="1:24" s="45" customFormat="1" ht="19.5" customHeight="1" outlineLevel="1" x14ac:dyDescent="0.25">
      <c r="A81" s="41"/>
      <c r="B81" s="101" t="s">
        <v>33</v>
      </c>
      <c r="C81" s="103"/>
      <c r="D81" s="99"/>
      <c r="E81" s="100"/>
      <c r="F81" s="115">
        <f>$C$81*$D$81*$E$81</f>
        <v>0</v>
      </c>
      <c r="G81" s="99"/>
      <c r="H81" s="100"/>
      <c r="I81" s="116">
        <f t="shared" si="4"/>
        <v>0</v>
      </c>
      <c r="J81" s="99"/>
      <c r="K81" s="100"/>
      <c r="L81" s="115">
        <f t="shared" si="5"/>
        <v>0</v>
      </c>
      <c r="M81" s="99"/>
      <c r="N81" s="100"/>
      <c r="O81" s="116">
        <f t="shared" si="6"/>
        <v>0</v>
      </c>
      <c r="P81" s="99"/>
      <c r="Q81" s="100"/>
      <c r="R81" s="115">
        <f t="shared" si="7"/>
        <v>0</v>
      </c>
      <c r="S81" s="384"/>
      <c r="T81" s="384"/>
      <c r="U81" s="384"/>
      <c r="V81" s="385"/>
      <c r="W81" s="46"/>
      <c r="X81" s="46"/>
    </row>
    <row r="82" spans="1:24" s="45" customFormat="1" ht="19.5" customHeight="1" outlineLevel="1" x14ac:dyDescent="0.25">
      <c r="A82" s="41"/>
      <c r="B82" s="98" t="s">
        <v>34</v>
      </c>
      <c r="C82" s="97">
        <v>15</v>
      </c>
      <c r="D82" s="99"/>
      <c r="E82" s="100"/>
      <c r="F82" s="115">
        <f>$C$82*$D$82*$E$82</f>
        <v>0</v>
      </c>
      <c r="G82" s="99"/>
      <c r="H82" s="100"/>
      <c r="I82" s="116">
        <f t="shared" si="4"/>
        <v>0</v>
      </c>
      <c r="J82" s="99"/>
      <c r="K82" s="100"/>
      <c r="L82" s="115">
        <f t="shared" si="5"/>
        <v>0</v>
      </c>
      <c r="M82" s="99"/>
      <c r="N82" s="100"/>
      <c r="O82" s="116">
        <f t="shared" si="6"/>
        <v>0</v>
      </c>
      <c r="P82" s="99"/>
      <c r="Q82" s="100"/>
      <c r="R82" s="115">
        <f t="shared" si="7"/>
        <v>0</v>
      </c>
      <c r="S82" s="384"/>
      <c r="T82" s="384"/>
      <c r="U82" s="384"/>
      <c r="V82" s="385"/>
      <c r="W82" s="46"/>
      <c r="X82" s="46"/>
    </row>
    <row r="83" spans="1:24" s="45" customFormat="1" ht="19.5" customHeight="1" outlineLevel="1" x14ac:dyDescent="0.25">
      <c r="A83" s="41"/>
      <c r="B83" s="98" t="s">
        <v>35</v>
      </c>
      <c r="C83" s="97">
        <v>30</v>
      </c>
      <c r="D83" s="99"/>
      <c r="E83" s="100"/>
      <c r="F83" s="115">
        <f>$C$83*$D$83*$E$83</f>
        <v>0</v>
      </c>
      <c r="G83" s="99"/>
      <c r="H83" s="100"/>
      <c r="I83" s="116">
        <f t="shared" si="4"/>
        <v>0</v>
      </c>
      <c r="J83" s="99"/>
      <c r="K83" s="100"/>
      <c r="L83" s="115">
        <f t="shared" si="5"/>
        <v>0</v>
      </c>
      <c r="M83" s="99"/>
      <c r="N83" s="100"/>
      <c r="O83" s="116">
        <f t="shared" si="6"/>
        <v>0</v>
      </c>
      <c r="P83" s="99"/>
      <c r="Q83" s="100"/>
      <c r="R83" s="115">
        <f t="shared" si="7"/>
        <v>0</v>
      </c>
      <c r="S83" s="384"/>
      <c r="T83" s="384"/>
      <c r="U83" s="384"/>
      <c r="V83" s="385"/>
      <c r="W83" s="46"/>
      <c r="X83" s="46"/>
    </row>
    <row r="84" spans="1:24" s="45" customFormat="1" ht="19.5" customHeight="1" outlineLevel="1" x14ac:dyDescent="0.25">
      <c r="A84" s="41"/>
      <c r="B84" s="101" t="s">
        <v>36</v>
      </c>
      <c r="C84" s="102"/>
      <c r="D84" s="99"/>
      <c r="E84" s="100"/>
      <c r="F84" s="115">
        <f>$C$84*$D$84*$E$84</f>
        <v>0</v>
      </c>
      <c r="G84" s="99"/>
      <c r="H84" s="100"/>
      <c r="I84" s="116">
        <f t="shared" si="4"/>
        <v>0</v>
      </c>
      <c r="J84" s="99"/>
      <c r="K84" s="100"/>
      <c r="L84" s="115">
        <f t="shared" si="5"/>
        <v>0</v>
      </c>
      <c r="M84" s="99"/>
      <c r="N84" s="100"/>
      <c r="O84" s="116">
        <f t="shared" si="6"/>
        <v>0</v>
      </c>
      <c r="P84" s="99"/>
      <c r="Q84" s="100"/>
      <c r="R84" s="115">
        <f t="shared" si="7"/>
        <v>0</v>
      </c>
      <c r="S84" s="384"/>
      <c r="T84" s="384"/>
      <c r="U84" s="384"/>
      <c r="V84" s="385"/>
      <c r="W84" s="46"/>
      <c r="X84" s="46"/>
    </row>
    <row r="85" spans="1:24" s="45" customFormat="1" ht="19.5" customHeight="1" outlineLevel="1" x14ac:dyDescent="0.25">
      <c r="A85" s="41"/>
      <c r="B85" s="101" t="s">
        <v>36</v>
      </c>
      <c r="C85" s="102"/>
      <c r="D85" s="99"/>
      <c r="E85" s="100"/>
      <c r="F85" s="115">
        <f>$C$85*$D$85*$E$85</f>
        <v>0</v>
      </c>
      <c r="G85" s="99"/>
      <c r="H85" s="100"/>
      <c r="I85" s="116">
        <f t="shared" si="4"/>
        <v>0</v>
      </c>
      <c r="J85" s="99"/>
      <c r="K85" s="100"/>
      <c r="L85" s="115">
        <f t="shared" si="5"/>
        <v>0</v>
      </c>
      <c r="M85" s="99"/>
      <c r="N85" s="100"/>
      <c r="O85" s="116">
        <f t="shared" si="6"/>
        <v>0</v>
      </c>
      <c r="P85" s="99"/>
      <c r="Q85" s="100"/>
      <c r="R85" s="115">
        <f t="shared" si="7"/>
        <v>0</v>
      </c>
      <c r="S85" s="384"/>
      <c r="T85" s="384"/>
      <c r="U85" s="384"/>
      <c r="V85" s="385"/>
      <c r="W85" s="46"/>
      <c r="X85" s="46"/>
    </row>
    <row r="86" spans="1:24" s="45" customFormat="1" ht="19.5" customHeight="1" outlineLevel="1" x14ac:dyDescent="0.25">
      <c r="A86" s="41"/>
      <c r="B86" s="101" t="s">
        <v>36</v>
      </c>
      <c r="C86" s="102"/>
      <c r="D86" s="99"/>
      <c r="E86" s="100"/>
      <c r="F86" s="115">
        <f>$C$86*$D$86*$E$86</f>
        <v>0</v>
      </c>
      <c r="G86" s="99"/>
      <c r="H86" s="100"/>
      <c r="I86" s="116">
        <f t="shared" si="4"/>
        <v>0</v>
      </c>
      <c r="J86" s="99"/>
      <c r="K86" s="100"/>
      <c r="L86" s="115">
        <f t="shared" si="5"/>
        <v>0</v>
      </c>
      <c r="M86" s="99"/>
      <c r="N86" s="100"/>
      <c r="O86" s="116">
        <f t="shared" si="6"/>
        <v>0</v>
      </c>
      <c r="P86" s="99"/>
      <c r="Q86" s="100"/>
      <c r="R86" s="115">
        <f t="shared" si="7"/>
        <v>0</v>
      </c>
      <c r="S86" s="384"/>
      <c r="T86" s="384"/>
      <c r="U86" s="384"/>
      <c r="V86" s="385"/>
      <c r="W86" s="46"/>
      <c r="X86" s="46"/>
    </row>
    <row r="87" spans="1:24" s="45" customFormat="1" ht="19.5" customHeight="1" outlineLevel="1" x14ac:dyDescent="0.25">
      <c r="A87" s="41"/>
      <c r="B87" s="101" t="s">
        <v>36</v>
      </c>
      <c r="C87" s="102"/>
      <c r="D87" s="99"/>
      <c r="E87" s="100"/>
      <c r="F87" s="115">
        <f>$C$87*$D$87*$E$87</f>
        <v>0</v>
      </c>
      <c r="G87" s="99"/>
      <c r="H87" s="100"/>
      <c r="I87" s="116">
        <f t="shared" si="4"/>
        <v>0</v>
      </c>
      <c r="J87" s="99"/>
      <c r="K87" s="100"/>
      <c r="L87" s="115">
        <f t="shared" si="5"/>
        <v>0</v>
      </c>
      <c r="M87" s="99"/>
      <c r="N87" s="100"/>
      <c r="O87" s="116">
        <f t="shared" si="6"/>
        <v>0</v>
      </c>
      <c r="P87" s="99"/>
      <c r="Q87" s="100"/>
      <c r="R87" s="115">
        <f t="shared" si="7"/>
        <v>0</v>
      </c>
      <c r="S87" s="384"/>
      <c r="T87" s="384"/>
      <c r="U87" s="384"/>
      <c r="V87" s="385"/>
      <c r="W87" s="46"/>
      <c r="X87" s="46"/>
    </row>
    <row r="88" spans="1:24" s="45" customFormat="1" ht="19.5" customHeight="1" outlineLevel="1" x14ac:dyDescent="0.25">
      <c r="A88" s="41"/>
      <c r="B88" s="101" t="s">
        <v>36</v>
      </c>
      <c r="C88" s="102"/>
      <c r="D88" s="99"/>
      <c r="E88" s="100"/>
      <c r="F88" s="115">
        <f>$C$88*$D$88*$E$88</f>
        <v>0</v>
      </c>
      <c r="G88" s="99"/>
      <c r="H88" s="100"/>
      <c r="I88" s="116">
        <f t="shared" si="4"/>
        <v>0</v>
      </c>
      <c r="J88" s="99"/>
      <c r="K88" s="100"/>
      <c r="L88" s="115">
        <f t="shared" si="5"/>
        <v>0</v>
      </c>
      <c r="M88" s="99"/>
      <c r="N88" s="100"/>
      <c r="O88" s="116">
        <f t="shared" si="6"/>
        <v>0</v>
      </c>
      <c r="P88" s="99"/>
      <c r="Q88" s="100"/>
      <c r="R88" s="115">
        <f t="shared" si="7"/>
        <v>0</v>
      </c>
      <c r="S88" s="384"/>
      <c r="T88" s="384"/>
      <c r="U88" s="384"/>
      <c r="V88" s="385"/>
      <c r="W88" s="46"/>
      <c r="X88" s="46"/>
    </row>
    <row r="89" spans="1:24" s="45" customFormat="1" ht="19.5" customHeight="1" outlineLevel="1" x14ac:dyDescent="0.25">
      <c r="A89" s="41"/>
      <c r="B89" s="101" t="s">
        <v>36</v>
      </c>
      <c r="C89" s="102"/>
      <c r="D89" s="99"/>
      <c r="E89" s="100"/>
      <c r="F89" s="115">
        <f>$C$89*$D$89*$E$89</f>
        <v>0</v>
      </c>
      <c r="G89" s="99"/>
      <c r="H89" s="100"/>
      <c r="I89" s="116">
        <f t="shared" si="4"/>
        <v>0</v>
      </c>
      <c r="J89" s="99"/>
      <c r="K89" s="100"/>
      <c r="L89" s="115">
        <f t="shared" si="5"/>
        <v>0</v>
      </c>
      <c r="M89" s="99"/>
      <c r="N89" s="100"/>
      <c r="O89" s="116">
        <f t="shared" si="6"/>
        <v>0</v>
      </c>
      <c r="P89" s="99"/>
      <c r="Q89" s="100"/>
      <c r="R89" s="115">
        <f t="shared" si="7"/>
        <v>0</v>
      </c>
      <c r="S89" s="384"/>
      <c r="T89" s="384"/>
      <c r="U89" s="384"/>
      <c r="V89" s="385"/>
      <c r="W89" s="46"/>
      <c r="X89" s="46"/>
    </row>
    <row r="90" spans="1:24" s="45" customFormat="1" ht="19.5" customHeight="1" outlineLevel="1" x14ac:dyDescent="0.25">
      <c r="A90" s="41"/>
      <c r="B90" s="101" t="s">
        <v>36</v>
      </c>
      <c r="C90" s="102"/>
      <c r="D90" s="99"/>
      <c r="E90" s="100"/>
      <c r="F90" s="115">
        <f>$C$90*$D$90*$E$90</f>
        <v>0</v>
      </c>
      <c r="G90" s="99"/>
      <c r="H90" s="100"/>
      <c r="I90" s="116">
        <f t="shared" si="4"/>
        <v>0</v>
      </c>
      <c r="J90" s="99"/>
      <c r="K90" s="100"/>
      <c r="L90" s="115">
        <f t="shared" si="5"/>
        <v>0</v>
      </c>
      <c r="M90" s="99"/>
      <c r="N90" s="100"/>
      <c r="O90" s="116">
        <f t="shared" si="6"/>
        <v>0</v>
      </c>
      <c r="P90" s="99"/>
      <c r="Q90" s="100"/>
      <c r="R90" s="115">
        <f t="shared" si="7"/>
        <v>0</v>
      </c>
      <c r="S90" s="384"/>
      <c r="T90" s="384"/>
      <c r="U90" s="384"/>
      <c r="V90" s="385"/>
      <c r="W90" s="46"/>
      <c r="X90" s="46"/>
    </row>
    <row r="91" spans="1:24" s="45" customFormat="1" ht="19.5" customHeight="1" outlineLevel="1" x14ac:dyDescent="0.25">
      <c r="A91" s="41"/>
      <c r="B91" s="101" t="s">
        <v>37</v>
      </c>
      <c r="C91" s="102"/>
      <c r="D91" s="99"/>
      <c r="E91" s="100"/>
      <c r="F91" s="115">
        <f>$C$91*$D$91*$E$91</f>
        <v>0</v>
      </c>
      <c r="G91" s="99"/>
      <c r="H91" s="100"/>
      <c r="I91" s="116">
        <f t="shared" si="4"/>
        <v>0</v>
      </c>
      <c r="J91" s="99"/>
      <c r="K91" s="100"/>
      <c r="L91" s="115">
        <f t="shared" si="5"/>
        <v>0</v>
      </c>
      <c r="M91" s="99"/>
      <c r="N91" s="100"/>
      <c r="O91" s="116">
        <f t="shared" si="6"/>
        <v>0</v>
      </c>
      <c r="P91" s="99"/>
      <c r="Q91" s="100"/>
      <c r="R91" s="115">
        <f t="shared" si="7"/>
        <v>0</v>
      </c>
      <c r="S91" s="384"/>
      <c r="T91" s="384"/>
      <c r="U91" s="384"/>
      <c r="V91" s="385"/>
      <c r="W91" s="46"/>
      <c r="X91" s="46"/>
    </row>
    <row r="92" spans="1:24" s="45" customFormat="1" ht="19.5" customHeight="1" outlineLevel="1" x14ac:dyDescent="0.25">
      <c r="A92" s="41"/>
      <c r="B92" s="101" t="s">
        <v>38</v>
      </c>
      <c r="C92" s="102"/>
      <c r="D92" s="99"/>
      <c r="E92" s="100"/>
      <c r="F92" s="115">
        <f>$C$92*$D$92*$E$92</f>
        <v>0</v>
      </c>
      <c r="G92" s="99"/>
      <c r="H92" s="100"/>
      <c r="I92" s="116">
        <f t="shared" si="4"/>
        <v>0</v>
      </c>
      <c r="J92" s="99"/>
      <c r="K92" s="100"/>
      <c r="L92" s="115">
        <f t="shared" si="5"/>
        <v>0</v>
      </c>
      <c r="M92" s="99"/>
      <c r="N92" s="100"/>
      <c r="O92" s="116">
        <f t="shared" si="6"/>
        <v>0</v>
      </c>
      <c r="P92" s="99"/>
      <c r="Q92" s="100"/>
      <c r="R92" s="115">
        <f t="shared" si="7"/>
        <v>0</v>
      </c>
      <c r="S92" s="384"/>
      <c r="T92" s="384"/>
      <c r="U92" s="384"/>
      <c r="V92" s="385"/>
      <c r="W92" s="46"/>
      <c r="X92" s="46"/>
    </row>
    <row r="93" spans="1:24" s="45" customFormat="1" ht="19.5" customHeight="1" outlineLevel="1" x14ac:dyDescent="0.25">
      <c r="A93" s="41"/>
      <c r="B93" s="64" t="s">
        <v>39</v>
      </c>
      <c r="C93" s="102">
        <v>30</v>
      </c>
      <c r="D93" s="99"/>
      <c r="E93" s="100"/>
      <c r="F93" s="115">
        <f>$C$93*$D$93*$E$93</f>
        <v>0</v>
      </c>
      <c r="G93" s="99"/>
      <c r="H93" s="100"/>
      <c r="I93" s="116">
        <f>C93*G93*H93</f>
        <v>0</v>
      </c>
      <c r="J93" s="99"/>
      <c r="K93" s="100"/>
      <c r="L93" s="115">
        <f>C93*J93*K93</f>
        <v>0</v>
      </c>
      <c r="M93" s="99"/>
      <c r="N93" s="100"/>
      <c r="O93" s="116">
        <f>C93*M93*N93</f>
        <v>0</v>
      </c>
      <c r="P93" s="99"/>
      <c r="Q93" s="100"/>
      <c r="R93" s="115">
        <f>C93*P93*Q93</f>
        <v>0</v>
      </c>
      <c r="S93" s="384"/>
      <c r="T93" s="384"/>
      <c r="U93" s="384"/>
      <c r="V93" s="385"/>
      <c r="W93" s="46"/>
      <c r="X93" s="46"/>
    </row>
    <row r="94" spans="1:24" s="45" customFormat="1" ht="19.5" customHeight="1" outlineLevel="1" x14ac:dyDescent="0.25">
      <c r="A94" s="41"/>
      <c r="B94" s="64" t="s">
        <v>40</v>
      </c>
      <c r="C94" s="102">
        <v>60</v>
      </c>
      <c r="D94" s="99"/>
      <c r="E94" s="100"/>
      <c r="F94" s="115">
        <f>$C$94*$D$94*$E$94</f>
        <v>0</v>
      </c>
      <c r="G94" s="99"/>
      <c r="H94" s="100"/>
      <c r="I94" s="116">
        <f>C94*G94*H94</f>
        <v>0</v>
      </c>
      <c r="J94" s="99"/>
      <c r="K94" s="100"/>
      <c r="L94" s="115">
        <f>C94*J94*K94</f>
        <v>0</v>
      </c>
      <c r="M94" s="99"/>
      <c r="N94" s="100"/>
      <c r="O94" s="116">
        <f>C94*M94*N94</f>
        <v>0</v>
      </c>
      <c r="P94" s="99"/>
      <c r="Q94" s="100"/>
      <c r="R94" s="115">
        <f>C94*P94*Q94</f>
        <v>0</v>
      </c>
      <c r="S94" s="384"/>
      <c r="T94" s="384"/>
      <c r="U94" s="384"/>
      <c r="V94" s="385"/>
      <c r="W94" s="46"/>
      <c r="X94" s="46"/>
    </row>
    <row r="95" spans="1:24" s="45" customFormat="1" ht="19.5" customHeight="1" outlineLevel="1" x14ac:dyDescent="0.25">
      <c r="A95" s="41"/>
      <c r="B95" s="101" t="s">
        <v>41</v>
      </c>
      <c r="C95" s="102"/>
      <c r="D95" s="99"/>
      <c r="E95" s="100"/>
      <c r="F95" s="115">
        <f>$C$95*$D$95*$E$95</f>
        <v>0</v>
      </c>
      <c r="G95" s="99"/>
      <c r="H95" s="100"/>
      <c r="I95" s="116">
        <f t="shared" si="4"/>
        <v>0</v>
      </c>
      <c r="J95" s="99"/>
      <c r="K95" s="100"/>
      <c r="L95" s="115">
        <f t="shared" si="5"/>
        <v>0</v>
      </c>
      <c r="M95" s="99"/>
      <c r="N95" s="100"/>
      <c r="O95" s="116">
        <f t="shared" si="6"/>
        <v>0</v>
      </c>
      <c r="P95" s="99"/>
      <c r="Q95" s="100"/>
      <c r="R95" s="115">
        <f t="shared" si="7"/>
        <v>0</v>
      </c>
      <c r="S95" s="384"/>
      <c r="T95" s="384"/>
      <c r="U95" s="384"/>
      <c r="V95" s="385"/>
      <c r="W95" s="46"/>
      <c r="X95" s="46"/>
    </row>
    <row r="96" spans="1:24" s="45" customFormat="1" ht="19.5" customHeight="1" outlineLevel="1" x14ac:dyDescent="0.25">
      <c r="A96" s="41"/>
      <c r="B96" s="101" t="s">
        <v>42</v>
      </c>
      <c r="C96" s="102"/>
      <c r="D96" s="99"/>
      <c r="E96" s="100"/>
      <c r="F96" s="115">
        <f>$C$96*$D$96*$E$96</f>
        <v>0</v>
      </c>
      <c r="G96" s="99"/>
      <c r="H96" s="100"/>
      <c r="I96" s="116">
        <f t="shared" si="4"/>
        <v>0</v>
      </c>
      <c r="J96" s="99"/>
      <c r="K96" s="100"/>
      <c r="L96" s="115">
        <f t="shared" si="5"/>
        <v>0</v>
      </c>
      <c r="M96" s="99"/>
      <c r="N96" s="100"/>
      <c r="O96" s="116">
        <f t="shared" si="6"/>
        <v>0</v>
      </c>
      <c r="P96" s="99"/>
      <c r="Q96" s="100"/>
      <c r="R96" s="115">
        <f t="shared" si="7"/>
        <v>0</v>
      </c>
      <c r="S96" s="384"/>
      <c r="T96" s="384"/>
      <c r="U96" s="384"/>
      <c r="V96" s="385"/>
      <c r="W96" s="46"/>
      <c r="X96" s="46"/>
    </row>
    <row r="97" spans="1:24" s="45" customFormat="1" ht="19.5" customHeight="1" outlineLevel="1" x14ac:dyDescent="0.25">
      <c r="A97" s="41"/>
      <c r="B97" s="101" t="s">
        <v>43</v>
      </c>
      <c r="C97" s="102">
        <v>1440</v>
      </c>
      <c r="D97" s="99"/>
      <c r="E97" s="100"/>
      <c r="F97" s="115">
        <f>$C$97*$D$97*$E$97</f>
        <v>0</v>
      </c>
      <c r="G97" s="99"/>
      <c r="H97" s="100"/>
      <c r="I97" s="116">
        <f t="shared" si="4"/>
        <v>0</v>
      </c>
      <c r="J97" s="99"/>
      <c r="K97" s="100"/>
      <c r="L97" s="115">
        <f>C97*J97*K97</f>
        <v>0</v>
      </c>
      <c r="M97" s="99"/>
      <c r="N97" s="100"/>
      <c r="O97" s="116">
        <f t="shared" si="6"/>
        <v>0</v>
      </c>
      <c r="P97" s="99"/>
      <c r="Q97" s="100"/>
      <c r="R97" s="115">
        <f t="shared" si="7"/>
        <v>0</v>
      </c>
      <c r="S97" s="384"/>
      <c r="T97" s="384"/>
      <c r="U97" s="384"/>
      <c r="V97" s="385"/>
      <c r="W97" s="46"/>
      <c r="X97" s="46"/>
    </row>
    <row r="98" spans="1:24" s="52" customFormat="1" ht="25.5" customHeight="1" outlineLevel="1" x14ac:dyDescent="0.25">
      <c r="A98" s="51"/>
      <c r="B98" s="66" t="s">
        <v>44</v>
      </c>
      <c r="C98" s="15" t="s">
        <v>45</v>
      </c>
      <c r="D98" s="312" t="s">
        <v>46</v>
      </c>
      <c r="E98" s="305"/>
      <c r="F98" s="313"/>
      <c r="G98" s="305" t="s">
        <v>47</v>
      </c>
      <c r="H98" s="305"/>
      <c r="I98" s="305"/>
      <c r="J98" s="312" t="s">
        <v>48</v>
      </c>
      <c r="K98" s="305"/>
      <c r="L98" s="313"/>
      <c r="M98" s="305" t="s">
        <v>49</v>
      </c>
      <c r="N98" s="305"/>
      <c r="O98" s="305"/>
      <c r="P98" s="312" t="s">
        <v>50</v>
      </c>
      <c r="Q98" s="305"/>
      <c r="R98" s="313"/>
      <c r="S98" s="16" t="s">
        <v>51</v>
      </c>
      <c r="T98" s="386" t="s">
        <v>52</v>
      </c>
      <c r="U98" s="387"/>
      <c r="V98" s="388"/>
      <c r="W98" s="46"/>
      <c r="X98" s="46"/>
    </row>
    <row r="99" spans="1:24" s="45" customFormat="1" ht="21" customHeight="1" outlineLevel="1" x14ac:dyDescent="0.25">
      <c r="A99" s="41"/>
      <c r="B99" s="18" t="s">
        <v>53</v>
      </c>
      <c r="C99" s="128">
        <f>D99+G99+J99+M99+P99</f>
        <v>0</v>
      </c>
      <c r="D99" s="315">
        <f>SUM(F54:F97)</f>
        <v>0</v>
      </c>
      <c r="E99" s="314"/>
      <c r="F99" s="316"/>
      <c r="G99" s="314">
        <f>SUM(I54:I97)</f>
        <v>0</v>
      </c>
      <c r="H99" s="314"/>
      <c r="I99" s="314"/>
      <c r="J99" s="315">
        <f>SUM(L54:L97)</f>
        <v>0</v>
      </c>
      <c r="K99" s="314"/>
      <c r="L99" s="316"/>
      <c r="M99" s="314">
        <f>SUM(O54:O97)</f>
        <v>0</v>
      </c>
      <c r="N99" s="314"/>
      <c r="O99" s="314"/>
      <c r="P99" s="315">
        <f>SUM(R54:R97)</f>
        <v>0</v>
      </c>
      <c r="Q99" s="314"/>
      <c r="R99" s="316"/>
      <c r="S99" s="128">
        <f>D99+G99+J99+M99+P99</f>
        <v>0</v>
      </c>
      <c r="T99" s="389"/>
      <c r="U99" s="390"/>
      <c r="V99" s="391"/>
      <c r="W99" s="46"/>
      <c r="X99" s="46"/>
    </row>
    <row r="100" spans="1:24" s="45" customFormat="1" ht="21" customHeight="1" outlineLevel="1" x14ac:dyDescent="0.25">
      <c r="A100" s="41"/>
      <c r="B100" s="18" t="s">
        <v>54</v>
      </c>
      <c r="C100" s="128">
        <f>D100+G100+J100+M100+P100</f>
        <v>0</v>
      </c>
      <c r="D100" s="315">
        <f>SUM(F54:F97)*$D$42</f>
        <v>0</v>
      </c>
      <c r="E100" s="314"/>
      <c r="F100" s="316"/>
      <c r="G100" s="314">
        <f>SUM(I54:I97)*$G$42</f>
        <v>0</v>
      </c>
      <c r="H100" s="314"/>
      <c r="I100" s="314"/>
      <c r="J100" s="315">
        <f>SUM(L54:L97)*$J$42</f>
        <v>0</v>
      </c>
      <c r="K100" s="314"/>
      <c r="L100" s="316"/>
      <c r="M100" s="314">
        <f>SUM(O54:O97)*$M$42</f>
        <v>0</v>
      </c>
      <c r="N100" s="314"/>
      <c r="O100" s="314"/>
      <c r="P100" s="315">
        <f>SUM(R54:R97)*$P$42</f>
        <v>0</v>
      </c>
      <c r="Q100" s="314"/>
      <c r="R100" s="316"/>
      <c r="S100" s="128">
        <f>D100+G100+J100+M100+P100</f>
        <v>0</v>
      </c>
      <c r="T100" s="389"/>
      <c r="U100" s="390"/>
      <c r="V100" s="391"/>
      <c r="W100" s="46"/>
      <c r="X100" s="46"/>
    </row>
    <row r="101" spans="1:24" s="45" customFormat="1" ht="21" customHeight="1" outlineLevel="1" x14ac:dyDescent="0.25">
      <c r="A101" s="41"/>
      <c r="B101" s="18" t="s">
        <v>55</v>
      </c>
      <c r="C101" s="128">
        <f>S101</f>
        <v>0</v>
      </c>
      <c r="D101" s="315">
        <f>D100*0.05</f>
        <v>0</v>
      </c>
      <c r="E101" s="314"/>
      <c r="F101" s="316"/>
      <c r="G101" s="314">
        <f>G100*0.05</f>
        <v>0</v>
      </c>
      <c r="H101" s="314"/>
      <c r="I101" s="314"/>
      <c r="J101" s="315">
        <f>J100*0.05</f>
        <v>0</v>
      </c>
      <c r="K101" s="314"/>
      <c r="L101" s="316"/>
      <c r="M101" s="314">
        <f>M100*0.05</f>
        <v>0</v>
      </c>
      <c r="N101" s="314"/>
      <c r="O101" s="314"/>
      <c r="P101" s="315">
        <f>P100*0.05</f>
        <v>0</v>
      </c>
      <c r="Q101" s="314"/>
      <c r="R101" s="316"/>
      <c r="S101" s="128">
        <f>D101+G101+J101+M101+P101</f>
        <v>0</v>
      </c>
      <c r="T101" s="389"/>
      <c r="U101" s="390"/>
      <c r="V101" s="391"/>
      <c r="W101" s="46"/>
      <c r="X101" s="46"/>
    </row>
    <row r="102" spans="1:24" s="45" customFormat="1" ht="21" customHeight="1" outlineLevel="1" x14ac:dyDescent="0.25">
      <c r="A102" s="41"/>
      <c r="B102" s="18" t="s">
        <v>56</v>
      </c>
      <c r="C102" s="128">
        <f>S102</f>
        <v>0</v>
      </c>
      <c r="D102" s="315">
        <f>IF(D42=0,0,((D100+D101)/D42)/D43)</f>
        <v>0</v>
      </c>
      <c r="E102" s="314"/>
      <c r="F102" s="316"/>
      <c r="G102" s="314">
        <f>IF(G42=0,0,((G100+G101)/G42)/G43)</f>
        <v>0</v>
      </c>
      <c r="H102" s="314"/>
      <c r="I102" s="314"/>
      <c r="J102" s="315">
        <f>IF(J42=0,0,((J100+J101)/J42)/J43)</f>
        <v>0</v>
      </c>
      <c r="K102" s="314"/>
      <c r="L102" s="316"/>
      <c r="M102" s="314">
        <f>IF(M42=0,0,((M100+M101)/M42)/M43)</f>
        <v>0</v>
      </c>
      <c r="N102" s="314"/>
      <c r="O102" s="314"/>
      <c r="P102" s="315">
        <f>IF(P42=0,0,((P100+P101)/P42)/P43)</f>
        <v>0</v>
      </c>
      <c r="Q102" s="314"/>
      <c r="R102" s="316"/>
      <c r="S102" s="128">
        <f>D102+G102+J102+M102+P102</f>
        <v>0</v>
      </c>
      <c r="T102" s="389"/>
      <c r="U102" s="390"/>
      <c r="V102" s="391"/>
      <c r="W102" s="46"/>
      <c r="X102" s="46"/>
    </row>
    <row r="103" spans="1:24" s="45" customFormat="1" ht="21" customHeight="1" outlineLevel="1" x14ac:dyDescent="0.25">
      <c r="A103" s="41"/>
      <c r="B103" s="18" t="s">
        <v>57</v>
      </c>
      <c r="C103" s="128">
        <f>S103</f>
        <v>0</v>
      </c>
      <c r="D103" s="315">
        <f>IF($D$102=0,0,(D102/60))</f>
        <v>0</v>
      </c>
      <c r="E103" s="314"/>
      <c r="F103" s="316"/>
      <c r="G103" s="314">
        <f>IF($G$102=0,0,(G102/60))</f>
        <v>0</v>
      </c>
      <c r="H103" s="314"/>
      <c r="I103" s="314"/>
      <c r="J103" s="315">
        <f>IF($J$102=0,0,(J102/60))</f>
        <v>0</v>
      </c>
      <c r="K103" s="314"/>
      <c r="L103" s="316"/>
      <c r="M103" s="314">
        <f>IF($M$102=0,0,(M102/60))</f>
        <v>0</v>
      </c>
      <c r="N103" s="314"/>
      <c r="O103" s="314"/>
      <c r="P103" s="315">
        <f>IF($P$102=0,0,(P102/60))</f>
        <v>0</v>
      </c>
      <c r="Q103" s="314"/>
      <c r="R103" s="316"/>
      <c r="S103" s="128">
        <f>D103+G103+J103+M103+P103</f>
        <v>0</v>
      </c>
      <c r="T103" s="389"/>
      <c r="U103" s="390"/>
      <c r="V103" s="391"/>
      <c r="W103" s="46"/>
      <c r="X103" s="46"/>
    </row>
    <row r="104" spans="1:24" s="45" customFormat="1" ht="21" customHeight="1" outlineLevel="1" x14ac:dyDescent="0.25">
      <c r="A104" s="41"/>
      <c r="B104" s="19" t="s">
        <v>440</v>
      </c>
      <c r="C104" s="128">
        <f>SUM(D104:R104)</f>
        <v>0</v>
      </c>
      <c r="D104" s="392"/>
      <c r="E104" s="393"/>
      <c r="F104" s="394"/>
      <c r="G104" s="393"/>
      <c r="H104" s="393"/>
      <c r="I104" s="393"/>
      <c r="J104" s="392"/>
      <c r="K104" s="393"/>
      <c r="L104" s="394"/>
      <c r="M104" s="393"/>
      <c r="N104" s="393"/>
      <c r="O104" s="393"/>
      <c r="P104" s="392"/>
      <c r="Q104" s="393"/>
      <c r="R104" s="394"/>
      <c r="S104" s="128">
        <f>SUM(D104:R104)</f>
        <v>0</v>
      </c>
      <c r="T104" s="389"/>
      <c r="U104" s="390"/>
      <c r="V104" s="391"/>
      <c r="W104" s="46"/>
      <c r="X104" s="46"/>
    </row>
    <row r="105" spans="1:24" s="45" customFormat="1" ht="21" customHeight="1" outlineLevel="1" x14ac:dyDescent="0.25">
      <c r="A105" s="41"/>
      <c r="B105" s="19" t="s">
        <v>58</v>
      </c>
      <c r="C105" s="129">
        <f>SUM(D105:R105)</f>
        <v>0</v>
      </c>
      <c r="D105" s="317">
        <f>(D104*D$42)*($D$32-$D$31)</f>
        <v>0</v>
      </c>
      <c r="E105" s="274"/>
      <c r="F105" s="318"/>
      <c r="G105" s="317">
        <f>(G104*G$42)*($D$32-$D$31)</f>
        <v>0</v>
      </c>
      <c r="H105" s="274"/>
      <c r="I105" s="318"/>
      <c r="J105" s="317">
        <f>(J104*J$42)*($D$32-$D$31)</f>
        <v>0</v>
      </c>
      <c r="K105" s="274"/>
      <c r="L105" s="318"/>
      <c r="M105" s="317">
        <f>(M104*M$42)*($D$32-$D$31)</f>
        <v>0</v>
      </c>
      <c r="N105" s="274"/>
      <c r="O105" s="318"/>
      <c r="P105" s="317">
        <f>(P104*P$42)*($D$32-$D$31)</f>
        <v>0</v>
      </c>
      <c r="Q105" s="274"/>
      <c r="R105" s="318"/>
      <c r="S105" s="129">
        <f>SUM(D105:R105)</f>
        <v>0</v>
      </c>
      <c r="T105" s="389"/>
      <c r="U105" s="390"/>
      <c r="V105" s="391"/>
      <c r="W105" s="46"/>
      <c r="X105" s="46"/>
    </row>
    <row r="106" spans="1:24" s="45" customFormat="1" ht="21" customHeight="1" outlineLevel="1" x14ac:dyDescent="0.25">
      <c r="A106" s="41"/>
      <c r="B106" s="19" t="s">
        <v>59</v>
      </c>
      <c r="C106" s="129">
        <f>SUM(D106:R106)</f>
        <v>0</v>
      </c>
      <c r="D106" s="317">
        <f>IF(D103=0,0, (((D103*$D$31))+(D105/D$42/D$43)))</f>
        <v>0</v>
      </c>
      <c r="E106" s="274"/>
      <c r="F106" s="318"/>
      <c r="G106" s="317">
        <f>IF(G103=0,0, (((G103*$D$31))+(G105/G$42/G$43)))</f>
        <v>0</v>
      </c>
      <c r="H106" s="274"/>
      <c r="I106" s="318"/>
      <c r="J106" s="317">
        <f>IF(J103=0,0, (((J103*$D$31))+(J105/J$42/J$43)))</f>
        <v>0</v>
      </c>
      <c r="K106" s="274"/>
      <c r="L106" s="318"/>
      <c r="M106" s="317">
        <f>IF(M103=0,0, (((M103*$D$31))+(M105/M$42/M$43)))</f>
        <v>0</v>
      </c>
      <c r="N106" s="274"/>
      <c r="O106" s="318"/>
      <c r="P106" s="317">
        <f>IF(P103=0,0, (((P103*$D$31))+(P105/P$42/P$43)))</f>
        <v>0</v>
      </c>
      <c r="Q106" s="274"/>
      <c r="R106" s="318"/>
      <c r="S106" s="129">
        <f>SUM(D106:R106)</f>
        <v>0</v>
      </c>
      <c r="T106" s="389"/>
      <c r="U106" s="390"/>
      <c r="V106" s="391"/>
      <c r="W106" s="46"/>
      <c r="X106" s="46"/>
    </row>
    <row r="107" spans="1:24" s="45" customFormat="1" ht="26.25" customHeight="1" outlineLevel="1" x14ac:dyDescent="0.25">
      <c r="A107" s="41"/>
      <c r="B107" s="68" t="s">
        <v>60</v>
      </c>
      <c r="C107" s="129">
        <f>SUM(D107:R107)</f>
        <v>0</v>
      </c>
      <c r="D107" s="317">
        <f>(((D100+D101)/60)*$D$31)+D105</f>
        <v>0</v>
      </c>
      <c r="E107" s="274"/>
      <c r="F107" s="318"/>
      <c r="G107" s="317">
        <f>(((G100+G101)/60)*$D$31)+G105</f>
        <v>0</v>
      </c>
      <c r="H107" s="274"/>
      <c r="I107" s="318"/>
      <c r="J107" s="317">
        <f>(((J100+J101)/60)*$D$31)+J105</f>
        <v>0</v>
      </c>
      <c r="K107" s="274"/>
      <c r="L107" s="318"/>
      <c r="M107" s="317">
        <f>(((M100+M101)/60)*$D$31)+M105</f>
        <v>0</v>
      </c>
      <c r="N107" s="274"/>
      <c r="O107" s="318"/>
      <c r="P107" s="317">
        <f>(((P100+P101)/60)*$D$31)+P105</f>
        <v>0</v>
      </c>
      <c r="Q107" s="274"/>
      <c r="R107" s="318"/>
      <c r="S107" s="129">
        <f>SUM(D107:R107)</f>
        <v>0</v>
      </c>
      <c r="T107" s="389"/>
      <c r="U107" s="390"/>
      <c r="V107" s="391"/>
      <c r="W107" s="20" t="s">
        <v>61</v>
      </c>
      <c r="X107" s="46"/>
    </row>
    <row r="108" spans="1:24" s="45" customFormat="1" ht="37.5" customHeight="1" x14ac:dyDescent="0.25">
      <c r="A108" s="41"/>
      <c r="B108" s="395"/>
      <c r="C108" s="396"/>
      <c r="D108" s="403" t="s">
        <v>62</v>
      </c>
      <c r="E108" s="404"/>
      <c r="F108" s="405"/>
      <c r="G108" s="404" t="s">
        <v>63</v>
      </c>
      <c r="H108" s="404"/>
      <c r="I108" s="404"/>
      <c r="J108" s="403" t="s">
        <v>64</v>
      </c>
      <c r="K108" s="404"/>
      <c r="L108" s="405"/>
      <c r="M108" s="404" t="s">
        <v>65</v>
      </c>
      <c r="N108" s="404"/>
      <c r="O108" s="404"/>
      <c r="P108" s="403" t="s">
        <v>66</v>
      </c>
      <c r="Q108" s="404"/>
      <c r="R108" s="405"/>
      <c r="S108" s="75" t="s">
        <v>67</v>
      </c>
      <c r="T108" s="69" t="s">
        <v>68</v>
      </c>
      <c r="U108" s="10" t="s">
        <v>69</v>
      </c>
      <c r="V108" s="10" t="s">
        <v>70</v>
      </c>
      <c r="W108" s="121">
        <f>$D$12</f>
        <v>0</v>
      </c>
      <c r="X108" s="46"/>
    </row>
    <row r="109" spans="1:24" s="45" customFormat="1" ht="31.5" customHeight="1" x14ac:dyDescent="0.25">
      <c r="A109" s="41"/>
      <c r="B109" s="397"/>
      <c r="C109" s="398"/>
      <c r="D109" s="406" t="str">
        <f>IF($D$103&gt;=10,"6",IF($D$103&gt;=5.6,"5",IF($D$103&gt;=3.6,"4",IF($D$103&gt;=1.6,"3",IF($D$103&gt;=1,"2",IF($D$103&gt;=0.01,"1","0"))))))</f>
        <v>0</v>
      </c>
      <c r="E109" s="407"/>
      <c r="F109" s="408"/>
      <c r="G109" s="407" t="str">
        <f>IF($G$103&gt;=10,"6",IF($G$103&gt;=5.6,"5",IF($G$103&gt;=3.6,"4",IF($G$103&gt;=1.6,"3",IF($G$103&gt;=1,"2",IF($G$103&gt;=0.01,"1","0"))))))</f>
        <v>0</v>
      </c>
      <c r="H109" s="407"/>
      <c r="I109" s="407"/>
      <c r="J109" s="406" t="str">
        <f>IF($J$103&gt;=10,"6",IF($J$103&gt;=5.6,"5",IF($J$103&gt;=3.6,"4",IF($J$103&gt;=1.6,"3",IF($J$103&gt;=1,"2",IF($J$103&gt;=0.01,"1","0"))))))</f>
        <v>0</v>
      </c>
      <c r="K109" s="407"/>
      <c r="L109" s="408"/>
      <c r="M109" s="407" t="str">
        <f>IF($M$103&gt;=10,"6",IF($M$103&gt;=5.6,"5",IF($M$103&gt;=3.6,"4",IF($M$103&gt;=1.6,"3",IF($M$103&gt;=1,"2",IF($M$103&gt;=0.01,"1","0"))))))</f>
        <v>0</v>
      </c>
      <c r="N109" s="407"/>
      <c r="O109" s="407"/>
      <c r="P109" s="406" t="str">
        <f>IF($P$103&gt;=10,"6",IF($P$103&gt;=5.6,"5",IF($P$103&gt;=3.6,"4",IF($P$103&gt;=1.6,"3",IF($P$103&gt;=1,"2",IF($P$103&gt;=0.01,"1","0"))))))</f>
        <v>0</v>
      </c>
      <c r="Q109" s="407"/>
      <c r="R109" s="408"/>
      <c r="S109" s="124">
        <f>IF(OR(AND(D99&gt;0,D100&lt;=0),AND(G99&gt;0,G100&lt;=0),AND(J99&gt;0,J100&lt;=0),AND(M99&gt;0,M100&lt;=0),AND(P99&gt;0,P100&lt;=0)),"Check number of subjects/visits",V109/1560)</f>
        <v>0</v>
      </c>
      <c r="T109" s="89" t="str">
        <f>IF(S109="Check number of subjects/visits","0.00",IF(AND(W110=0,S109&gt;=0),"Please complete page duration (D12)",IF(S109=0,"0.00",S109/W110)))</f>
        <v>Please complete page duration (D12)</v>
      </c>
      <c r="U109" s="113">
        <f>(S100+S101+$D$26+$D$27+$D$28+$L$17)</f>
        <v>0</v>
      </c>
      <c r="V109" s="113">
        <f>U109/60</f>
        <v>0</v>
      </c>
      <c r="W109" s="121">
        <f>$F$12</f>
        <v>0</v>
      </c>
      <c r="X109" s="46"/>
    </row>
    <row r="110" spans="1:24" s="45" customFormat="1" ht="19.5" customHeight="1" x14ac:dyDescent="0.25">
      <c r="A110" s="41"/>
      <c r="B110" s="17"/>
      <c r="C110" s="56"/>
      <c r="D110" s="1"/>
      <c r="E110" s="1"/>
      <c r="F110" s="1"/>
      <c r="G110" s="1"/>
      <c r="H110" s="1"/>
      <c r="I110" s="1"/>
      <c r="J110" s="1"/>
      <c r="K110" s="1"/>
      <c r="L110" s="1"/>
      <c r="M110" s="1"/>
      <c r="N110" s="1"/>
      <c r="O110" s="1"/>
      <c r="P110" s="1"/>
      <c r="Q110" s="1"/>
      <c r="R110" s="1"/>
      <c r="S110" s="41"/>
      <c r="T110" s="41"/>
      <c r="U110" s="41"/>
      <c r="V110" s="41"/>
      <c r="W110" s="125">
        <f>W108+(W109/12)</f>
        <v>0</v>
      </c>
      <c r="X110" s="46"/>
    </row>
    <row r="111" spans="1:24" s="45" customFormat="1" ht="19.5" customHeight="1" x14ac:dyDescent="0.25">
      <c r="A111" s="41"/>
      <c r="B111" s="33" t="s">
        <v>71</v>
      </c>
      <c r="C111" s="399"/>
      <c r="D111" s="272" t="s">
        <v>1</v>
      </c>
      <c r="E111" s="272"/>
      <c r="F111" s="370"/>
      <c r="G111" s="367" t="s">
        <v>2</v>
      </c>
      <c r="H111" s="272"/>
      <c r="I111" s="368"/>
      <c r="J111" s="369" t="s">
        <v>3</v>
      </c>
      <c r="K111" s="272"/>
      <c r="L111" s="370"/>
      <c r="M111" s="367" t="s">
        <v>4</v>
      </c>
      <c r="N111" s="272"/>
      <c r="O111" s="368"/>
      <c r="P111" s="367" t="s">
        <v>5</v>
      </c>
      <c r="Q111" s="272"/>
      <c r="R111" s="368"/>
      <c r="S111" s="380" t="s">
        <v>6</v>
      </c>
      <c r="T111" s="380"/>
      <c r="U111" s="380"/>
      <c r="V111" s="381"/>
      <c r="W111" s="46"/>
      <c r="X111" s="46"/>
    </row>
    <row r="112" spans="1:24" s="45" customFormat="1" ht="19.5" customHeight="1" x14ac:dyDescent="0.25">
      <c r="A112" s="41"/>
      <c r="B112" s="114" t="str">
        <f>IF('SIT Page 1'!B112="[enter MDT1 title here]","[enter MDT1 title on SIT Page 1, B112]", IF('SIT Page 1'!B112="","[enter MDT1 title on SIT Page 1, B112]",'SIT Page 1'!B112))</f>
        <v>[enter MDT1 title on SIT Page 1, B112]</v>
      </c>
      <c r="C112" s="400"/>
      <c r="D112" s="272"/>
      <c r="E112" s="272"/>
      <c r="F112" s="370"/>
      <c r="G112" s="367"/>
      <c r="H112" s="272"/>
      <c r="I112" s="368"/>
      <c r="J112" s="369"/>
      <c r="K112" s="272"/>
      <c r="L112" s="370"/>
      <c r="M112" s="367"/>
      <c r="N112" s="272"/>
      <c r="O112" s="368"/>
      <c r="P112" s="367"/>
      <c r="Q112" s="272"/>
      <c r="R112" s="368"/>
      <c r="S112" s="401"/>
      <c r="T112" s="401"/>
      <c r="U112" s="401"/>
      <c r="V112" s="402"/>
      <c r="W112" s="46"/>
      <c r="X112" s="46"/>
    </row>
    <row r="113" spans="1:24" s="45" customFormat="1" ht="35.25" customHeight="1" outlineLevel="1" x14ac:dyDescent="0.25">
      <c r="A113" s="41"/>
      <c r="B113" s="34" t="s">
        <v>7</v>
      </c>
      <c r="C113" s="33" t="s">
        <v>8</v>
      </c>
      <c r="D113" s="76" t="s">
        <v>9</v>
      </c>
      <c r="E113" s="61" t="s">
        <v>12</v>
      </c>
      <c r="F113" s="77" t="s">
        <v>11</v>
      </c>
      <c r="G113" s="78" t="s">
        <v>9</v>
      </c>
      <c r="H113" s="61" t="s">
        <v>12</v>
      </c>
      <c r="I113" s="33" t="s">
        <v>11</v>
      </c>
      <c r="J113" s="76" t="s">
        <v>9</v>
      </c>
      <c r="K113" s="61" t="s">
        <v>12</v>
      </c>
      <c r="L113" s="77" t="s">
        <v>11</v>
      </c>
      <c r="M113" s="78" t="s">
        <v>9</v>
      </c>
      <c r="N113" s="61" t="s">
        <v>12</v>
      </c>
      <c r="O113" s="33" t="s">
        <v>11</v>
      </c>
      <c r="P113" s="76" t="s">
        <v>9</v>
      </c>
      <c r="Q113" s="61" t="s">
        <v>12</v>
      </c>
      <c r="R113" s="77" t="s">
        <v>11</v>
      </c>
      <c r="S113" s="382"/>
      <c r="T113" s="382"/>
      <c r="U113" s="382"/>
      <c r="V113" s="383"/>
      <c r="W113" s="46"/>
      <c r="X113" s="46"/>
    </row>
    <row r="114" spans="1:24" s="45" customFormat="1" ht="19.5" customHeight="1" outlineLevel="1" x14ac:dyDescent="0.25">
      <c r="A114" s="41"/>
      <c r="B114" s="101" t="s">
        <v>36</v>
      </c>
      <c r="C114" s="103"/>
      <c r="D114" s="99"/>
      <c r="E114" s="100"/>
      <c r="F114" s="115">
        <f t="shared" ref="F114:F131" si="8">C114*D114*E114</f>
        <v>0</v>
      </c>
      <c r="G114" s="99"/>
      <c r="H114" s="100"/>
      <c r="I114" s="116">
        <f t="shared" ref="I114:I131" si="9">C114*G114*H114</f>
        <v>0</v>
      </c>
      <c r="J114" s="99"/>
      <c r="K114" s="100"/>
      <c r="L114" s="115">
        <f t="shared" ref="L114:L131" si="10">C114*J114*K114</f>
        <v>0</v>
      </c>
      <c r="M114" s="99"/>
      <c r="N114" s="100"/>
      <c r="O114" s="116">
        <f t="shared" ref="O114:O131" si="11">C114*M114*N114</f>
        <v>0</v>
      </c>
      <c r="P114" s="99"/>
      <c r="Q114" s="100"/>
      <c r="R114" s="115">
        <f t="shared" ref="R114:R131" si="12">C114*P114*Q114</f>
        <v>0</v>
      </c>
      <c r="S114" s="384"/>
      <c r="T114" s="384"/>
      <c r="U114" s="384"/>
      <c r="V114" s="385"/>
      <c r="W114" s="46"/>
      <c r="X114" s="46"/>
    </row>
    <row r="115" spans="1:24" s="45" customFormat="1" ht="19.5" customHeight="1" outlineLevel="1" x14ac:dyDescent="0.25">
      <c r="A115" s="41"/>
      <c r="B115" s="101" t="s">
        <v>36</v>
      </c>
      <c r="C115" s="103"/>
      <c r="D115" s="99"/>
      <c r="E115" s="100"/>
      <c r="F115" s="115">
        <f t="shared" si="8"/>
        <v>0</v>
      </c>
      <c r="G115" s="99"/>
      <c r="H115" s="100"/>
      <c r="I115" s="116">
        <f t="shared" si="9"/>
        <v>0</v>
      </c>
      <c r="J115" s="99"/>
      <c r="K115" s="100"/>
      <c r="L115" s="115">
        <f t="shared" si="10"/>
        <v>0</v>
      </c>
      <c r="M115" s="99"/>
      <c r="N115" s="100"/>
      <c r="O115" s="116">
        <f t="shared" si="11"/>
        <v>0</v>
      </c>
      <c r="P115" s="99"/>
      <c r="Q115" s="100"/>
      <c r="R115" s="115">
        <f t="shared" si="12"/>
        <v>0</v>
      </c>
      <c r="S115" s="384"/>
      <c r="T115" s="384"/>
      <c r="U115" s="384"/>
      <c r="V115" s="385"/>
      <c r="W115" s="46"/>
      <c r="X115" s="46"/>
    </row>
    <row r="116" spans="1:24" s="45" customFormat="1" ht="19.5" customHeight="1" outlineLevel="1" x14ac:dyDescent="0.25">
      <c r="A116" s="41"/>
      <c r="B116" s="101" t="s">
        <v>36</v>
      </c>
      <c r="C116" s="103"/>
      <c r="D116" s="99"/>
      <c r="E116" s="100"/>
      <c r="F116" s="115">
        <f t="shared" si="8"/>
        <v>0</v>
      </c>
      <c r="G116" s="99"/>
      <c r="H116" s="100"/>
      <c r="I116" s="116">
        <f t="shared" si="9"/>
        <v>0</v>
      </c>
      <c r="J116" s="99"/>
      <c r="K116" s="100"/>
      <c r="L116" s="115">
        <f t="shared" si="10"/>
        <v>0</v>
      </c>
      <c r="M116" s="99"/>
      <c r="N116" s="100"/>
      <c r="O116" s="116">
        <f t="shared" si="11"/>
        <v>0</v>
      </c>
      <c r="P116" s="99"/>
      <c r="Q116" s="100"/>
      <c r="R116" s="115">
        <f t="shared" si="12"/>
        <v>0</v>
      </c>
      <c r="S116" s="384"/>
      <c r="T116" s="384"/>
      <c r="U116" s="384"/>
      <c r="V116" s="385"/>
      <c r="W116" s="46"/>
      <c r="X116" s="46"/>
    </row>
    <row r="117" spans="1:24" s="45" customFormat="1" ht="19.5" customHeight="1" outlineLevel="1" x14ac:dyDescent="0.25">
      <c r="A117" s="41"/>
      <c r="B117" s="101" t="s">
        <v>36</v>
      </c>
      <c r="C117" s="103"/>
      <c r="D117" s="99"/>
      <c r="E117" s="100"/>
      <c r="F117" s="115">
        <f t="shared" si="8"/>
        <v>0</v>
      </c>
      <c r="G117" s="99"/>
      <c r="H117" s="100"/>
      <c r="I117" s="116">
        <f t="shared" si="9"/>
        <v>0</v>
      </c>
      <c r="J117" s="99"/>
      <c r="K117" s="100"/>
      <c r="L117" s="115">
        <f t="shared" si="10"/>
        <v>0</v>
      </c>
      <c r="M117" s="99"/>
      <c r="N117" s="100"/>
      <c r="O117" s="116">
        <f t="shared" si="11"/>
        <v>0</v>
      </c>
      <c r="P117" s="99"/>
      <c r="Q117" s="100"/>
      <c r="R117" s="115">
        <f t="shared" si="12"/>
        <v>0</v>
      </c>
      <c r="S117" s="384"/>
      <c r="T117" s="384"/>
      <c r="U117" s="384"/>
      <c r="V117" s="385"/>
      <c r="W117" s="46"/>
      <c r="X117" s="46"/>
    </row>
    <row r="118" spans="1:24" s="45" customFormat="1" ht="19.5" customHeight="1" outlineLevel="1" x14ac:dyDescent="0.25">
      <c r="A118" s="41"/>
      <c r="B118" s="101" t="s">
        <v>36</v>
      </c>
      <c r="C118" s="103"/>
      <c r="D118" s="99"/>
      <c r="E118" s="100"/>
      <c r="F118" s="115">
        <f t="shared" si="8"/>
        <v>0</v>
      </c>
      <c r="G118" s="99"/>
      <c r="H118" s="100"/>
      <c r="I118" s="116">
        <f t="shared" si="9"/>
        <v>0</v>
      </c>
      <c r="J118" s="99"/>
      <c r="K118" s="100"/>
      <c r="L118" s="115">
        <f t="shared" si="10"/>
        <v>0</v>
      </c>
      <c r="M118" s="99"/>
      <c r="N118" s="100"/>
      <c r="O118" s="116">
        <f t="shared" si="11"/>
        <v>0</v>
      </c>
      <c r="P118" s="99"/>
      <c r="Q118" s="100"/>
      <c r="R118" s="115">
        <f t="shared" si="12"/>
        <v>0</v>
      </c>
      <c r="S118" s="384"/>
      <c r="T118" s="384"/>
      <c r="U118" s="384"/>
      <c r="V118" s="385"/>
      <c r="W118" s="46"/>
      <c r="X118" s="46"/>
    </row>
    <row r="119" spans="1:24" s="45" customFormat="1" ht="19.5" customHeight="1" outlineLevel="1" x14ac:dyDescent="0.25">
      <c r="A119" s="41"/>
      <c r="B119" s="101" t="s">
        <v>36</v>
      </c>
      <c r="C119" s="103"/>
      <c r="D119" s="99"/>
      <c r="E119" s="100"/>
      <c r="F119" s="115">
        <f t="shared" si="8"/>
        <v>0</v>
      </c>
      <c r="G119" s="99"/>
      <c r="H119" s="100"/>
      <c r="I119" s="116">
        <f t="shared" si="9"/>
        <v>0</v>
      </c>
      <c r="J119" s="99"/>
      <c r="K119" s="100"/>
      <c r="L119" s="115">
        <f t="shared" si="10"/>
        <v>0</v>
      </c>
      <c r="M119" s="99"/>
      <c r="N119" s="100"/>
      <c r="O119" s="116">
        <f t="shared" si="11"/>
        <v>0</v>
      </c>
      <c r="P119" s="99"/>
      <c r="Q119" s="100"/>
      <c r="R119" s="115">
        <f t="shared" si="12"/>
        <v>0</v>
      </c>
      <c r="S119" s="384"/>
      <c r="T119" s="384"/>
      <c r="U119" s="384"/>
      <c r="V119" s="385"/>
      <c r="W119" s="46"/>
      <c r="X119" s="46"/>
    </row>
    <row r="120" spans="1:24" s="45" customFormat="1" ht="19.5" customHeight="1" outlineLevel="1" x14ac:dyDescent="0.25">
      <c r="A120" s="41"/>
      <c r="B120" s="101" t="s">
        <v>36</v>
      </c>
      <c r="C120" s="103"/>
      <c r="D120" s="99"/>
      <c r="E120" s="100"/>
      <c r="F120" s="115">
        <f t="shared" si="8"/>
        <v>0</v>
      </c>
      <c r="G120" s="99"/>
      <c r="H120" s="100"/>
      <c r="I120" s="116">
        <f t="shared" si="9"/>
        <v>0</v>
      </c>
      <c r="J120" s="99"/>
      <c r="K120" s="100"/>
      <c r="L120" s="115">
        <f t="shared" si="10"/>
        <v>0</v>
      </c>
      <c r="M120" s="99"/>
      <c r="N120" s="100"/>
      <c r="O120" s="116">
        <f t="shared" si="11"/>
        <v>0</v>
      </c>
      <c r="P120" s="99"/>
      <c r="Q120" s="100"/>
      <c r="R120" s="115">
        <f t="shared" si="12"/>
        <v>0</v>
      </c>
      <c r="S120" s="384"/>
      <c r="T120" s="384"/>
      <c r="U120" s="384"/>
      <c r="V120" s="385"/>
      <c r="W120" s="46"/>
      <c r="X120" s="46"/>
    </row>
    <row r="121" spans="1:24" s="45" customFormat="1" ht="19.5" customHeight="1" outlineLevel="1" x14ac:dyDescent="0.25">
      <c r="A121" s="41"/>
      <c r="B121" s="101" t="s">
        <v>36</v>
      </c>
      <c r="C121" s="103"/>
      <c r="D121" s="99"/>
      <c r="E121" s="100"/>
      <c r="F121" s="115">
        <f t="shared" si="8"/>
        <v>0</v>
      </c>
      <c r="G121" s="99"/>
      <c r="H121" s="100"/>
      <c r="I121" s="116">
        <f t="shared" si="9"/>
        <v>0</v>
      </c>
      <c r="J121" s="99"/>
      <c r="K121" s="100"/>
      <c r="L121" s="115">
        <f t="shared" si="10"/>
        <v>0</v>
      </c>
      <c r="M121" s="99"/>
      <c r="N121" s="100"/>
      <c r="O121" s="116">
        <f t="shared" si="11"/>
        <v>0</v>
      </c>
      <c r="P121" s="99"/>
      <c r="Q121" s="100"/>
      <c r="R121" s="115">
        <f t="shared" si="12"/>
        <v>0</v>
      </c>
      <c r="S121" s="384"/>
      <c r="T121" s="384"/>
      <c r="U121" s="384"/>
      <c r="V121" s="385"/>
      <c r="W121" s="46"/>
      <c r="X121" s="46"/>
    </row>
    <row r="122" spans="1:24" s="45" customFormat="1" ht="19.5" customHeight="1" outlineLevel="1" x14ac:dyDescent="0.25">
      <c r="A122" s="41"/>
      <c r="B122" s="101" t="s">
        <v>36</v>
      </c>
      <c r="C122" s="103"/>
      <c r="D122" s="99"/>
      <c r="E122" s="100"/>
      <c r="F122" s="115">
        <f t="shared" si="8"/>
        <v>0</v>
      </c>
      <c r="G122" s="99"/>
      <c r="H122" s="100"/>
      <c r="I122" s="116">
        <f t="shared" si="9"/>
        <v>0</v>
      </c>
      <c r="J122" s="99"/>
      <c r="K122" s="100"/>
      <c r="L122" s="115">
        <f t="shared" si="10"/>
        <v>0</v>
      </c>
      <c r="M122" s="99"/>
      <c r="N122" s="100"/>
      <c r="O122" s="116">
        <f t="shared" si="11"/>
        <v>0</v>
      </c>
      <c r="P122" s="99"/>
      <c r="Q122" s="100"/>
      <c r="R122" s="115">
        <f t="shared" si="12"/>
        <v>0</v>
      </c>
      <c r="S122" s="384"/>
      <c r="T122" s="384"/>
      <c r="U122" s="384"/>
      <c r="V122" s="385"/>
      <c r="W122" s="46"/>
      <c r="X122" s="46"/>
    </row>
    <row r="123" spans="1:24" s="45" customFormat="1" ht="19.5" customHeight="1" outlineLevel="1" x14ac:dyDescent="0.25">
      <c r="A123" s="41"/>
      <c r="B123" s="101" t="s">
        <v>36</v>
      </c>
      <c r="C123" s="103"/>
      <c r="D123" s="99"/>
      <c r="E123" s="100"/>
      <c r="F123" s="115">
        <f t="shared" si="8"/>
        <v>0</v>
      </c>
      <c r="G123" s="99"/>
      <c r="H123" s="100"/>
      <c r="I123" s="116">
        <f t="shared" si="9"/>
        <v>0</v>
      </c>
      <c r="J123" s="99"/>
      <c r="K123" s="100"/>
      <c r="L123" s="115">
        <f t="shared" si="10"/>
        <v>0</v>
      </c>
      <c r="M123" s="99"/>
      <c r="N123" s="100"/>
      <c r="O123" s="116">
        <f t="shared" si="11"/>
        <v>0</v>
      </c>
      <c r="P123" s="99"/>
      <c r="Q123" s="100"/>
      <c r="R123" s="115">
        <f t="shared" si="12"/>
        <v>0</v>
      </c>
      <c r="S123" s="384"/>
      <c r="T123" s="384"/>
      <c r="U123" s="384"/>
      <c r="V123" s="385"/>
      <c r="W123" s="46"/>
      <c r="X123" s="46"/>
    </row>
    <row r="124" spans="1:24" s="45" customFormat="1" ht="19.5" customHeight="1" outlineLevel="1" x14ac:dyDescent="0.25">
      <c r="A124" s="41"/>
      <c r="B124" s="101" t="s">
        <v>73</v>
      </c>
      <c r="C124" s="103">
        <v>50</v>
      </c>
      <c r="D124" s="99"/>
      <c r="E124" s="100"/>
      <c r="F124" s="115">
        <f t="shared" si="8"/>
        <v>0</v>
      </c>
      <c r="G124" s="99"/>
      <c r="H124" s="100"/>
      <c r="I124" s="116">
        <f t="shared" si="9"/>
        <v>0</v>
      </c>
      <c r="J124" s="99"/>
      <c r="K124" s="100"/>
      <c r="L124" s="115">
        <f t="shared" si="10"/>
        <v>0</v>
      </c>
      <c r="M124" s="99"/>
      <c r="N124" s="100"/>
      <c r="O124" s="116">
        <f t="shared" si="11"/>
        <v>0</v>
      </c>
      <c r="P124" s="99"/>
      <c r="Q124" s="100"/>
      <c r="R124" s="115">
        <f t="shared" si="12"/>
        <v>0</v>
      </c>
      <c r="S124" s="384"/>
      <c r="T124" s="384"/>
      <c r="U124" s="384"/>
      <c r="V124" s="385"/>
      <c r="W124" s="46"/>
      <c r="X124" s="46"/>
    </row>
    <row r="125" spans="1:24" s="45" customFormat="1" ht="19.5" customHeight="1" outlineLevel="1" x14ac:dyDescent="0.25">
      <c r="A125" s="41"/>
      <c r="B125" s="101" t="s">
        <v>74</v>
      </c>
      <c r="C125" s="103">
        <v>30</v>
      </c>
      <c r="D125" s="99"/>
      <c r="E125" s="100"/>
      <c r="F125" s="115">
        <f t="shared" si="8"/>
        <v>0</v>
      </c>
      <c r="G125" s="99"/>
      <c r="H125" s="100"/>
      <c r="I125" s="116">
        <f t="shared" si="9"/>
        <v>0</v>
      </c>
      <c r="J125" s="99"/>
      <c r="K125" s="100"/>
      <c r="L125" s="115">
        <f t="shared" si="10"/>
        <v>0</v>
      </c>
      <c r="M125" s="99"/>
      <c r="N125" s="100"/>
      <c r="O125" s="116">
        <f t="shared" si="11"/>
        <v>0</v>
      </c>
      <c r="P125" s="99"/>
      <c r="Q125" s="100"/>
      <c r="R125" s="115">
        <f t="shared" si="12"/>
        <v>0</v>
      </c>
      <c r="S125" s="384"/>
      <c r="T125" s="384"/>
      <c r="U125" s="384"/>
      <c r="V125" s="385"/>
      <c r="W125" s="46"/>
      <c r="X125" s="46"/>
    </row>
    <row r="126" spans="1:24" s="45" customFormat="1" ht="19.5" customHeight="1" outlineLevel="1" x14ac:dyDescent="0.25">
      <c r="A126" s="41"/>
      <c r="B126" s="101" t="s">
        <v>75</v>
      </c>
      <c r="C126" s="103">
        <v>30</v>
      </c>
      <c r="D126" s="99"/>
      <c r="E126" s="100"/>
      <c r="F126" s="115">
        <f t="shared" si="8"/>
        <v>0</v>
      </c>
      <c r="G126" s="99"/>
      <c r="H126" s="100"/>
      <c r="I126" s="116">
        <f t="shared" si="9"/>
        <v>0</v>
      </c>
      <c r="J126" s="99"/>
      <c r="K126" s="100"/>
      <c r="L126" s="115">
        <f t="shared" si="10"/>
        <v>0</v>
      </c>
      <c r="M126" s="99"/>
      <c r="N126" s="100"/>
      <c r="O126" s="116">
        <f t="shared" si="11"/>
        <v>0</v>
      </c>
      <c r="P126" s="99"/>
      <c r="Q126" s="100"/>
      <c r="R126" s="115">
        <f t="shared" si="12"/>
        <v>0</v>
      </c>
      <c r="S126" s="384"/>
      <c r="T126" s="384"/>
      <c r="U126" s="384"/>
      <c r="V126" s="385"/>
      <c r="W126" s="46"/>
      <c r="X126" s="46"/>
    </row>
    <row r="127" spans="1:24" s="45" customFormat="1" ht="19.5" customHeight="1" outlineLevel="1" x14ac:dyDescent="0.25">
      <c r="A127" s="41"/>
      <c r="B127" s="101" t="s">
        <v>76</v>
      </c>
      <c r="C127" s="103">
        <v>50</v>
      </c>
      <c r="D127" s="99"/>
      <c r="E127" s="100"/>
      <c r="F127" s="115">
        <f t="shared" si="8"/>
        <v>0</v>
      </c>
      <c r="G127" s="99"/>
      <c r="H127" s="100"/>
      <c r="I127" s="116">
        <f t="shared" si="9"/>
        <v>0</v>
      </c>
      <c r="J127" s="99"/>
      <c r="K127" s="100"/>
      <c r="L127" s="115">
        <f t="shared" si="10"/>
        <v>0</v>
      </c>
      <c r="M127" s="99"/>
      <c r="N127" s="100"/>
      <c r="O127" s="116">
        <f t="shared" si="11"/>
        <v>0</v>
      </c>
      <c r="P127" s="99"/>
      <c r="Q127" s="100"/>
      <c r="R127" s="115">
        <f t="shared" si="12"/>
        <v>0</v>
      </c>
      <c r="S127" s="384"/>
      <c r="T127" s="384"/>
      <c r="U127" s="384"/>
      <c r="V127" s="385"/>
      <c r="W127" s="46"/>
      <c r="X127" s="46"/>
    </row>
    <row r="128" spans="1:24" s="45" customFormat="1" ht="19.5" customHeight="1" outlineLevel="1" x14ac:dyDescent="0.25">
      <c r="A128" s="41"/>
      <c r="B128" s="101" t="s">
        <v>77</v>
      </c>
      <c r="C128" s="103">
        <v>30</v>
      </c>
      <c r="D128" s="99"/>
      <c r="E128" s="100"/>
      <c r="F128" s="115">
        <f t="shared" si="8"/>
        <v>0</v>
      </c>
      <c r="G128" s="99"/>
      <c r="H128" s="100"/>
      <c r="I128" s="116">
        <f t="shared" si="9"/>
        <v>0</v>
      </c>
      <c r="J128" s="99"/>
      <c r="K128" s="100"/>
      <c r="L128" s="115">
        <f t="shared" si="10"/>
        <v>0</v>
      </c>
      <c r="M128" s="99"/>
      <c r="N128" s="100"/>
      <c r="O128" s="116">
        <f t="shared" si="11"/>
        <v>0</v>
      </c>
      <c r="P128" s="99"/>
      <c r="Q128" s="100"/>
      <c r="R128" s="115">
        <f t="shared" si="12"/>
        <v>0</v>
      </c>
      <c r="S128" s="384"/>
      <c r="T128" s="384"/>
      <c r="U128" s="384"/>
      <c r="V128" s="385"/>
      <c r="W128" s="46"/>
      <c r="X128" s="46"/>
    </row>
    <row r="129" spans="1:24" s="45" customFormat="1" ht="19.5" customHeight="1" outlineLevel="1" x14ac:dyDescent="0.25">
      <c r="A129" s="41"/>
      <c r="B129" s="101" t="s">
        <v>78</v>
      </c>
      <c r="C129" s="103">
        <v>90</v>
      </c>
      <c r="D129" s="99"/>
      <c r="E129" s="100"/>
      <c r="F129" s="115">
        <f t="shared" si="8"/>
        <v>0</v>
      </c>
      <c r="G129" s="99"/>
      <c r="H129" s="100"/>
      <c r="I129" s="116">
        <f t="shared" si="9"/>
        <v>0</v>
      </c>
      <c r="J129" s="99"/>
      <c r="K129" s="100"/>
      <c r="L129" s="115">
        <f t="shared" si="10"/>
        <v>0</v>
      </c>
      <c r="M129" s="99"/>
      <c r="N129" s="100"/>
      <c r="O129" s="116">
        <f t="shared" si="11"/>
        <v>0</v>
      </c>
      <c r="P129" s="99"/>
      <c r="Q129" s="100"/>
      <c r="R129" s="115">
        <f t="shared" si="12"/>
        <v>0</v>
      </c>
      <c r="S129" s="384"/>
      <c r="T129" s="384"/>
      <c r="U129" s="384"/>
      <c r="V129" s="385"/>
      <c r="W129" s="46"/>
      <c r="X129" s="46"/>
    </row>
    <row r="130" spans="1:24" s="45" customFormat="1" ht="19.5" customHeight="1" outlineLevel="1" x14ac:dyDescent="0.25">
      <c r="A130" s="41"/>
      <c r="B130" s="101" t="s">
        <v>79</v>
      </c>
      <c r="C130" s="103">
        <v>20</v>
      </c>
      <c r="D130" s="99"/>
      <c r="E130" s="100"/>
      <c r="F130" s="115">
        <f t="shared" si="8"/>
        <v>0</v>
      </c>
      <c r="G130" s="99"/>
      <c r="H130" s="100"/>
      <c r="I130" s="116">
        <f t="shared" si="9"/>
        <v>0</v>
      </c>
      <c r="J130" s="99"/>
      <c r="K130" s="100"/>
      <c r="L130" s="115">
        <f t="shared" si="10"/>
        <v>0</v>
      </c>
      <c r="M130" s="99"/>
      <c r="N130" s="100"/>
      <c r="O130" s="116">
        <f t="shared" si="11"/>
        <v>0</v>
      </c>
      <c r="P130" s="99"/>
      <c r="Q130" s="100"/>
      <c r="R130" s="115">
        <f t="shared" si="12"/>
        <v>0</v>
      </c>
      <c r="S130" s="384"/>
      <c r="T130" s="384"/>
      <c r="U130" s="384"/>
      <c r="V130" s="385"/>
      <c r="W130" s="46"/>
      <c r="X130" s="46"/>
    </row>
    <row r="131" spans="1:24" s="45" customFormat="1" ht="19.5" customHeight="1" outlineLevel="1" x14ac:dyDescent="0.25">
      <c r="A131" s="41"/>
      <c r="B131" s="101" t="s">
        <v>43</v>
      </c>
      <c r="C131" s="103"/>
      <c r="D131" s="99"/>
      <c r="E131" s="100"/>
      <c r="F131" s="115">
        <f t="shared" si="8"/>
        <v>0</v>
      </c>
      <c r="G131" s="99"/>
      <c r="H131" s="100"/>
      <c r="I131" s="116">
        <f t="shared" si="9"/>
        <v>0</v>
      </c>
      <c r="J131" s="99"/>
      <c r="K131" s="100"/>
      <c r="L131" s="115">
        <f t="shared" si="10"/>
        <v>0</v>
      </c>
      <c r="M131" s="99"/>
      <c r="N131" s="100"/>
      <c r="O131" s="116">
        <f t="shared" si="11"/>
        <v>0</v>
      </c>
      <c r="P131" s="99"/>
      <c r="Q131" s="100"/>
      <c r="R131" s="115">
        <f t="shared" si="12"/>
        <v>0</v>
      </c>
      <c r="S131" s="384"/>
      <c r="T131" s="384"/>
      <c r="U131" s="384"/>
      <c r="V131" s="385"/>
      <c r="W131" s="46"/>
      <c r="X131" s="46"/>
    </row>
    <row r="132" spans="1:24" s="45" customFormat="1" ht="22.5" customHeight="1" outlineLevel="1" x14ac:dyDescent="0.25">
      <c r="A132" s="41"/>
      <c r="B132" s="66" t="s">
        <v>80</v>
      </c>
      <c r="C132" s="15" t="s">
        <v>51</v>
      </c>
      <c r="D132" s="312" t="s">
        <v>81</v>
      </c>
      <c r="E132" s="305"/>
      <c r="F132" s="313"/>
      <c r="G132" s="305" t="s">
        <v>47</v>
      </c>
      <c r="H132" s="305"/>
      <c r="I132" s="305"/>
      <c r="J132" s="312" t="s">
        <v>48</v>
      </c>
      <c r="K132" s="305"/>
      <c r="L132" s="313"/>
      <c r="M132" s="305" t="s">
        <v>49</v>
      </c>
      <c r="N132" s="305"/>
      <c r="O132" s="305"/>
      <c r="P132" s="312" t="s">
        <v>50</v>
      </c>
      <c r="Q132" s="305"/>
      <c r="R132" s="313"/>
      <c r="S132" s="16" t="s">
        <v>51</v>
      </c>
      <c r="T132" s="386" t="s">
        <v>52</v>
      </c>
      <c r="U132" s="387"/>
      <c r="V132" s="388"/>
      <c r="W132" s="46"/>
      <c r="X132" s="46"/>
    </row>
    <row r="133" spans="1:24" s="45" customFormat="1" ht="22.5" customHeight="1" outlineLevel="1" x14ac:dyDescent="0.25">
      <c r="A133" s="41"/>
      <c r="B133" s="18" t="s">
        <v>82</v>
      </c>
      <c r="C133" s="128">
        <f>S133</f>
        <v>0</v>
      </c>
      <c r="D133" s="315">
        <f>SUM(F114:F131)</f>
        <v>0</v>
      </c>
      <c r="E133" s="314"/>
      <c r="F133" s="316"/>
      <c r="G133" s="314">
        <f>SUM(I114:I131)</f>
        <v>0</v>
      </c>
      <c r="H133" s="314"/>
      <c r="I133" s="314"/>
      <c r="J133" s="315">
        <f>SUM(L114:L131)</f>
        <v>0</v>
      </c>
      <c r="K133" s="314"/>
      <c r="L133" s="316"/>
      <c r="M133" s="314">
        <f>SUM(O114:O131)</f>
        <v>0</v>
      </c>
      <c r="N133" s="314"/>
      <c r="O133" s="314"/>
      <c r="P133" s="315">
        <f>SUM(R114:R131)</f>
        <v>0</v>
      </c>
      <c r="Q133" s="314"/>
      <c r="R133" s="316"/>
      <c r="S133" s="128">
        <f>D133+G133+J133+M133+P133</f>
        <v>0</v>
      </c>
      <c r="T133" s="389"/>
      <c r="U133" s="390"/>
      <c r="V133" s="391"/>
      <c r="W133" s="46"/>
      <c r="X133" s="46"/>
    </row>
    <row r="134" spans="1:24" s="45" customFormat="1" ht="22.5" customHeight="1" outlineLevel="1" x14ac:dyDescent="0.25">
      <c r="A134" s="41"/>
      <c r="B134" s="18" t="s">
        <v>83</v>
      </c>
      <c r="C134" s="128">
        <f t="shared" ref="C134:C141" si="13">S134</f>
        <v>0</v>
      </c>
      <c r="D134" s="315">
        <f>SUM(F114:F131)*$D$42</f>
        <v>0</v>
      </c>
      <c r="E134" s="314"/>
      <c r="F134" s="316"/>
      <c r="G134" s="314">
        <f>SUM(I114:I131)*$G$42</f>
        <v>0</v>
      </c>
      <c r="H134" s="314"/>
      <c r="I134" s="314"/>
      <c r="J134" s="315">
        <f>SUM(L114:L131)*$J$42</f>
        <v>0</v>
      </c>
      <c r="K134" s="314"/>
      <c r="L134" s="316"/>
      <c r="M134" s="314">
        <f>SUM(O114:O131)*$M$42</f>
        <v>0</v>
      </c>
      <c r="N134" s="314"/>
      <c r="O134" s="314"/>
      <c r="P134" s="315">
        <f>SUM(R114:R131)*$P$42</f>
        <v>0</v>
      </c>
      <c r="Q134" s="314"/>
      <c r="R134" s="316"/>
      <c r="S134" s="128">
        <f>D134+G134+J134+M134+P134</f>
        <v>0</v>
      </c>
      <c r="T134" s="389"/>
      <c r="U134" s="390"/>
      <c r="V134" s="391"/>
      <c r="W134" s="46"/>
      <c r="X134" s="46"/>
    </row>
    <row r="135" spans="1:24" s="45" customFormat="1" ht="22.5" customHeight="1" outlineLevel="1" x14ac:dyDescent="0.25">
      <c r="A135" s="41"/>
      <c r="B135" s="18" t="s">
        <v>55</v>
      </c>
      <c r="C135" s="128">
        <f t="shared" si="13"/>
        <v>0</v>
      </c>
      <c r="D135" s="315">
        <f>D134*0.05</f>
        <v>0</v>
      </c>
      <c r="E135" s="314"/>
      <c r="F135" s="316"/>
      <c r="G135" s="314">
        <f>G134*0.05</f>
        <v>0</v>
      </c>
      <c r="H135" s="314"/>
      <c r="I135" s="314"/>
      <c r="J135" s="315">
        <f>J134*0.05</f>
        <v>0</v>
      </c>
      <c r="K135" s="314"/>
      <c r="L135" s="316"/>
      <c r="M135" s="314">
        <f>M134*0.05</f>
        <v>0</v>
      </c>
      <c r="N135" s="314"/>
      <c r="O135" s="314"/>
      <c r="P135" s="315">
        <f>P134*0.05</f>
        <v>0</v>
      </c>
      <c r="Q135" s="314"/>
      <c r="R135" s="316"/>
      <c r="S135" s="128">
        <f>D135+G135+J135+M135+P135</f>
        <v>0</v>
      </c>
      <c r="T135" s="389"/>
      <c r="U135" s="390"/>
      <c r="V135" s="391"/>
      <c r="W135" s="46"/>
      <c r="X135" s="46"/>
    </row>
    <row r="136" spans="1:24" s="45" customFormat="1" ht="22.5" customHeight="1" outlineLevel="1" x14ac:dyDescent="0.25">
      <c r="A136" s="41"/>
      <c r="B136" s="18" t="s">
        <v>84</v>
      </c>
      <c r="C136" s="128">
        <f t="shared" si="13"/>
        <v>0</v>
      </c>
      <c r="D136" s="315">
        <f>IF($D$42=0,0,((D134+D135)/$D$42)/$D$43)</f>
        <v>0</v>
      </c>
      <c r="E136" s="314"/>
      <c r="F136" s="316"/>
      <c r="G136" s="314">
        <f>IF($G$42=0,0,((G134+G135)/$G$42)/$G$43)</f>
        <v>0</v>
      </c>
      <c r="H136" s="314"/>
      <c r="I136" s="314"/>
      <c r="J136" s="315">
        <f>IF($J$42=0,0,((J134+J135)/$J$42)/$J$43)</f>
        <v>0</v>
      </c>
      <c r="K136" s="314"/>
      <c r="L136" s="316"/>
      <c r="M136" s="314">
        <f>IF($M$42=0,0,((M134+M135)/$M$42)/$M$43)</f>
        <v>0</v>
      </c>
      <c r="N136" s="314"/>
      <c r="O136" s="314"/>
      <c r="P136" s="315">
        <f>IF($P$42=0,0,((P134+P135)/$P$42)/$P$43)</f>
        <v>0</v>
      </c>
      <c r="Q136" s="314"/>
      <c r="R136" s="316"/>
      <c r="S136" s="128">
        <f>D136+G136+J136+M136+P136</f>
        <v>0</v>
      </c>
      <c r="T136" s="389"/>
      <c r="U136" s="390"/>
      <c r="V136" s="391"/>
      <c r="W136" s="46"/>
      <c r="X136" s="46"/>
    </row>
    <row r="137" spans="1:24" s="45" customFormat="1" ht="22.5" customHeight="1" outlineLevel="1" x14ac:dyDescent="0.25">
      <c r="A137" s="41"/>
      <c r="B137" s="18" t="s">
        <v>85</v>
      </c>
      <c r="C137" s="128">
        <f t="shared" si="13"/>
        <v>0</v>
      </c>
      <c r="D137" s="315">
        <f>IF($D$136=0,0,(D136/60))</f>
        <v>0</v>
      </c>
      <c r="E137" s="314"/>
      <c r="F137" s="316"/>
      <c r="G137" s="314">
        <f>IF($G$136=0,0,(G136/60))</f>
        <v>0</v>
      </c>
      <c r="H137" s="314"/>
      <c r="I137" s="314"/>
      <c r="J137" s="315">
        <f>IF($J$136=0,0,(J136/60))</f>
        <v>0</v>
      </c>
      <c r="K137" s="314"/>
      <c r="L137" s="316"/>
      <c r="M137" s="314">
        <f>IF($M$136=0,0,(M136/60))</f>
        <v>0</v>
      </c>
      <c r="N137" s="314"/>
      <c r="O137" s="314"/>
      <c r="P137" s="315">
        <f>IF($P$136=0,0,(P136/60))</f>
        <v>0</v>
      </c>
      <c r="Q137" s="314"/>
      <c r="R137" s="316"/>
      <c r="S137" s="128">
        <f>D137+G137+J137+M137+P137</f>
        <v>0</v>
      </c>
      <c r="T137" s="389"/>
      <c r="U137" s="390"/>
      <c r="V137" s="391"/>
      <c r="W137" s="46"/>
      <c r="X137" s="46"/>
    </row>
    <row r="138" spans="1:24" s="45" customFormat="1" ht="22.5" customHeight="1" outlineLevel="1" x14ac:dyDescent="0.25">
      <c r="A138" s="41"/>
      <c r="B138" s="19" t="s">
        <v>440</v>
      </c>
      <c r="C138" s="128">
        <f t="shared" si="13"/>
        <v>0</v>
      </c>
      <c r="D138" s="392"/>
      <c r="E138" s="393"/>
      <c r="F138" s="394"/>
      <c r="G138" s="393"/>
      <c r="H138" s="393"/>
      <c r="I138" s="393"/>
      <c r="J138" s="392"/>
      <c r="K138" s="393"/>
      <c r="L138" s="394"/>
      <c r="M138" s="393"/>
      <c r="N138" s="393"/>
      <c r="O138" s="393"/>
      <c r="P138" s="392"/>
      <c r="Q138" s="393"/>
      <c r="R138" s="394"/>
      <c r="S138" s="128">
        <f>SUM(D138:R138)</f>
        <v>0</v>
      </c>
      <c r="T138" s="389"/>
      <c r="U138" s="390"/>
      <c r="V138" s="391"/>
      <c r="W138" s="46"/>
      <c r="X138" s="46"/>
    </row>
    <row r="139" spans="1:24" s="45" customFormat="1" ht="22.5" customHeight="1" outlineLevel="1" x14ac:dyDescent="0.25">
      <c r="A139" s="41"/>
      <c r="B139" s="19" t="s">
        <v>58</v>
      </c>
      <c r="C139" s="129">
        <f t="shared" si="13"/>
        <v>0</v>
      </c>
      <c r="D139" s="317">
        <f>(D138*D$42)*($E$32-$E$31)</f>
        <v>0</v>
      </c>
      <c r="E139" s="274"/>
      <c r="F139" s="318"/>
      <c r="G139" s="317">
        <f>(G138*G$42)*($E$32-$E$31)</f>
        <v>0</v>
      </c>
      <c r="H139" s="274"/>
      <c r="I139" s="318"/>
      <c r="J139" s="317">
        <f>(J138*J$42)*($E$32-$E$31)</f>
        <v>0</v>
      </c>
      <c r="K139" s="274"/>
      <c r="L139" s="318"/>
      <c r="M139" s="317">
        <f>(M138*M$42)*($E$32-$E$31)</f>
        <v>0</v>
      </c>
      <c r="N139" s="274"/>
      <c r="O139" s="318"/>
      <c r="P139" s="317">
        <f>(P138*P$42)*($E$32-$E$31)</f>
        <v>0</v>
      </c>
      <c r="Q139" s="274"/>
      <c r="R139" s="318"/>
      <c r="S139" s="129">
        <f>SUM(D139:R139)</f>
        <v>0</v>
      </c>
      <c r="T139" s="389"/>
      <c r="U139" s="390"/>
      <c r="V139" s="391"/>
      <c r="W139" s="46"/>
      <c r="X139" s="46"/>
    </row>
    <row r="140" spans="1:24" s="45" customFormat="1" ht="22.5" customHeight="1" outlineLevel="1" x14ac:dyDescent="0.25">
      <c r="A140" s="41"/>
      <c r="B140" s="19" t="s">
        <v>86</v>
      </c>
      <c r="C140" s="129">
        <f t="shared" si="13"/>
        <v>0</v>
      </c>
      <c r="D140" s="317">
        <f>IF(D137=0,0, (((D137*$E$31))+(D139/D$42/D$43)))</f>
        <v>0</v>
      </c>
      <c r="E140" s="274"/>
      <c r="F140" s="318"/>
      <c r="G140" s="317">
        <f>IF(G137=0,0, (((G137*$E$31))+(G139/G$42/G$43)))</f>
        <v>0</v>
      </c>
      <c r="H140" s="274"/>
      <c r="I140" s="318"/>
      <c r="J140" s="317">
        <f>IF(J137=0,0, (((J137*$E$31))+(J139/J$42/J$43)))</f>
        <v>0</v>
      </c>
      <c r="K140" s="274"/>
      <c r="L140" s="318"/>
      <c r="M140" s="317">
        <f>IF(M137=0,0, (((M137*$E$31))+(M139/M$42/M$43)))</f>
        <v>0</v>
      </c>
      <c r="N140" s="274"/>
      <c r="O140" s="318"/>
      <c r="P140" s="317">
        <f>IF(P137=0,0, (((P137*$E$31))+(P139/P$42/P$43)))</f>
        <v>0</v>
      </c>
      <c r="Q140" s="274"/>
      <c r="R140" s="318"/>
      <c r="S140" s="129">
        <f>SUM(D140:R140)</f>
        <v>0</v>
      </c>
      <c r="T140" s="389"/>
      <c r="U140" s="390"/>
      <c r="V140" s="391"/>
      <c r="W140" s="46"/>
      <c r="X140" s="46"/>
    </row>
    <row r="141" spans="1:24" s="45" customFormat="1" ht="22.5" customHeight="1" outlineLevel="1" x14ac:dyDescent="0.25">
      <c r="A141" s="41"/>
      <c r="B141" s="68" t="s">
        <v>87</v>
      </c>
      <c r="C141" s="129">
        <f t="shared" si="13"/>
        <v>0</v>
      </c>
      <c r="D141" s="317">
        <f>(((D134+D135)/60)*$E$31)+D139</f>
        <v>0</v>
      </c>
      <c r="E141" s="274"/>
      <c r="F141" s="318"/>
      <c r="G141" s="317">
        <f>(((G134+G135)/60)*$E$31)+G139</f>
        <v>0</v>
      </c>
      <c r="H141" s="274"/>
      <c r="I141" s="318"/>
      <c r="J141" s="317">
        <f>(((J134+J135)/60)*$E$31)+J139</f>
        <v>0</v>
      </c>
      <c r="K141" s="274"/>
      <c r="L141" s="318"/>
      <c r="M141" s="317">
        <f>(((M134+M135)/60)*$E$31)+M139</f>
        <v>0</v>
      </c>
      <c r="N141" s="274"/>
      <c r="O141" s="318"/>
      <c r="P141" s="317">
        <f>(((P134+P135)/60)*$E$31)+P139</f>
        <v>0</v>
      </c>
      <c r="Q141" s="274"/>
      <c r="R141" s="318"/>
      <c r="S141" s="129">
        <f>SUM(D141:R141)</f>
        <v>0</v>
      </c>
      <c r="T141" s="389"/>
      <c r="U141" s="390"/>
      <c r="V141" s="391"/>
      <c r="W141" s="20" t="s">
        <v>61</v>
      </c>
      <c r="X141" s="46"/>
    </row>
    <row r="142" spans="1:24" s="45" customFormat="1" ht="33" customHeight="1" x14ac:dyDescent="0.25">
      <c r="A142" s="41"/>
      <c r="B142" s="395"/>
      <c r="C142" s="396"/>
      <c r="D142" s="403" t="s">
        <v>62</v>
      </c>
      <c r="E142" s="404"/>
      <c r="F142" s="405"/>
      <c r="G142" s="404" t="s">
        <v>63</v>
      </c>
      <c r="H142" s="404"/>
      <c r="I142" s="404"/>
      <c r="J142" s="403" t="s">
        <v>64</v>
      </c>
      <c r="K142" s="404"/>
      <c r="L142" s="405"/>
      <c r="M142" s="404" t="s">
        <v>65</v>
      </c>
      <c r="N142" s="404"/>
      <c r="O142" s="404"/>
      <c r="P142" s="403" t="s">
        <v>66</v>
      </c>
      <c r="Q142" s="404"/>
      <c r="R142" s="405"/>
      <c r="S142" s="75" t="s">
        <v>67</v>
      </c>
      <c r="T142" s="69" t="s">
        <v>68</v>
      </c>
      <c r="U142" s="10" t="s">
        <v>88</v>
      </c>
      <c r="V142" s="10" t="s">
        <v>89</v>
      </c>
      <c r="W142" s="114">
        <f>$D$12</f>
        <v>0</v>
      </c>
      <c r="X142" s="46"/>
    </row>
    <row r="143" spans="1:24" s="45" customFormat="1" ht="33" customHeight="1" x14ac:dyDescent="0.25">
      <c r="A143" s="41"/>
      <c r="B143" s="397"/>
      <c r="C143" s="398"/>
      <c r="D143" s="406" t="str">
        <f>IF(D137&gt;=10,"6",IF(D137&gt;=5.6,"5",IF(D137&gt;=3.6,"4",IF(D137&gt;=1.6,"3",IF(D137&gt;=1,"2",IF(D137&gt;=0.01,"1","0"))))))</f>
        <v>0</v>
      </c>
      <c r="E143" s="407"/>
      <c r="F143" s="408"/>
      <c r="G143" s="407" t="str">
        <f>IF(G137&gt;=10,"6",IF(G137&gt;=5.6,"5",IF(G137&gt;=3.6,"4",IF(G137&gt;=1.6,"3",IF(G137&gt;=1,"2",IF(G137&gt;=0.01,"1","0"))))))</f>
        <v>0</v>
      </c>
      <c r="H143" s="407"/>
      <c r="I143" s="407"/>
      <c r="J143" s="406" t="str">
        <f>IF(J137&gt;=10,"6",IF(J137&gt;=5.6,"5",IF(J137&gt;=3.6,"4",IF(J137&gt;=1.6,"3",IF(J137&gt;=1,"2",IF(J137&gt;=0.01,"1","0"))))))</f>
        <v>0</v>
      </c>
      <c r="K143" s="407"/>
      <c r="L143" s="408"/>
      <c r="M143" s="407" t="str">
        <f>IF(M137&gt;=10,"6",IF(M137&gt;=5.6,"5",IF(M137&gt;=3.6,"4",IF(M137&gt;=1.6,"3",IF(M137&gt;=1,"2",IF(M137&gt;=0.01,"1","0"))))))</f>
        <v>0</v>
      </c>
      <c r="N143" s="407"/>
      <c r="O143" s="407"/>
      <c r="P143" s="406" t="str">
        <f>IF(P137&gt;=10,"6",IF(P137&gt;=5.6,"5",IF(P137&gt;=3.6,"4",IF(P137&gt;=1.6,"3",IF(P137&gt;=1,"2",IF(P137&gt;=0.01,"1","0"))))))</f>
        <v>0</v>
      </c>
      <c r="Q143" s="407"/>
      <c r="R143" s="408"/>
      <c r="S143" s="124">
        <f>IF(OR(AND(D133&gt;0,D134&lt;=0),AND(G133&gt;0,G134&lt;=0),AND(J133&gt;0,J134&lt;=0),AND(M133&gt;0,M134&lt;=0),AND(P133&gt;0,P134&lt;=0)),"Check number of subjects/visits",V143/1560)</f>
        <v>0</v>
      </c>
      <c r="T143" s="89" t="str">
        <f>IF(S143="Check number of subjects/visits","0.00",IF(AND(W144=0,S143&gt;=0),"Please complete page duration (D12)",IF(S143=0,"0.00",S143/W144)))</f>
        <v>Please complete page duration (D12)</v>
      </c>
      <c r="U143" s="113">
        <f>(S134+S135+$E$26+$E$27+$E$28+$L$18)</f>
        <v>0</v>
      </c>
      <c r="V143" s="113">
        <f>(U143/60)</f>
        <v>0</v>
      </c>
      <c r="W143" s="114">
        <f>$F$12</f>
        <v>0</v>
      </c>
      <c r="X143" s="46"/>
    </row>
    <row r="144" spans="1:24" s="45" customFormat="1" ht="19.5" customHeight="1" x14ac:dyDescent="0.25">
      <c r="A144" s="41"/>
      <c r="B144" s="17"/>
      <c r="C144" s="56"/>
      <c r="D144" s="41"/>
      <c r="E144" s="41"/>
      <c r="F144" s="41"/>
      <c r="G144" s="41"/>
      <c r="H144" s="41"/>
      <c r="I144" s="41"/>
      <c r="J144" s="41"/>
      <c r="K144" s="41"/>
      <c r="L144" s="41"/>
      <c r="M144" s="41"/>
      <c r="N144" s="41"/>
      <c r="O144" s="41"/>
      <c r="P144" s="41"/>
      <c r="Q144" s="41"/>
      <c r="R144" s="41"/>
      <c r="S144" s="41"/>
      <c r="T144" s="41"/>
      <c r="U144" s="41"/>
      <c r="V144" s="41"/>
      <c r="W144" s="123">
        <f>W142+(W143/12)</f>
        <v>0</v>
      </c>
      <c r="X144" s="46"/>
    </row>
    <row r="145" spans="1:24" s="45" customFormat="1" ht="19.5" customHeight="1" x14ac:dyDescent="0.25">
      <c r="A145" s="41"/>
      <c r="B145" s="33" t="s">
        <v>90</v>
      </c>
      <c r="C145" s="399"/>
      <c r="D145" s="272" t="s">
        <v>1</v>
      </c>
      <c r="E145" s="272"/>
      <c r="F145" s="370"/>
      <c r="G145" s="367" t="s">
        <v>2</v>
      </c>
      <c r="H145" s="272"/>
      <c r="I145" s="368"/>
      <c r="J145" s="369" t="s">
        <v>3</v>
      </c>
      <c r="K145" s="272"/>
      <c r="L145" s="370"/>
      <c r="M145" s="367" t="s">
        <v>4</v>
      </c>
      <c r="N145" s="272"/>
      <c r="O145" s="368"/>
      <c r="P145" s="367" t="s">
        <v>5</v>
      </c>
      <c r="Q145" s="272"/>
      <c r="R145" s="368"/>
      <c r="S145" s="380" t="s">
        <v>6</v>
      </c>
      <c r="T145" s="380"/>
      <c r="U145" s="380"/>
      <c r="V145" s="381"/>
      <c r="W145" s="46"/>
      <c r="X145" s="46"/>
    </row>
    <row r="146" spans="1:24" s="45" customFormat="1" ht="19.5" customHeight="1" x14ac:dyDescent="0.25">
      <c r="A146" s="41"/>
      <c r="B146" s="114" t="str">
        <f>IF('SIT Page 1'!B146="[enter MDT2 title here]","[enter MDT2 title on SIT Page 1, B146]", IF('SIT Page 1'!B146="","[enter MDT2 title on SIT Page 1, B146]",'SIT Page 1'!B146))</f>
        <v>[enter MDT2 title on SIT Page 1, B146]</v>
      </c>
      <c r="C146" s="400"/>
      <c r="D146" s="272"/>
      <c r="E146" s="272"/>
      <c r="F146" s="370"/>
      <c r="G146" s="367"/>
      <c r="H146" s="272"/>
      <c r="I146" s="368"/>
      <c r="J146" s="369"/>
      <c r="K146" s="272"/>
      <c r="L146" s="370"/>
      <c r="M146" s="367"/>
      <c r="N146" s="272"/>
      <c r="O146" s="368"/>
      <c r="P146" s="367"/>
      <c r="Q146" s="272"/>
      <c r="R146" s="368"/>
      <c r="S146" s="401"/>
      <c r="T146" s="401"/>
      <c r="U146" s="401"/>
      <c r="V146" s="402"/>
      <c r="W146" s="46"/>
      <c r="X146" s="46"/>
    </row>
    <row r="147" spans="1:24" s="45" customFormat="1" ht="30.75" customHeight="1" outlineLevel="1" x14ac:dyDescent="0.25">
      <c r="A147" s="41"/>
      <c r="B147" s="34" t="s">
        <v>7</v>
      </c>
      <c r="C147" s="33" t="s">
        <v>8</v>
      </c>
      <c r="D147" s="76" t="s">
        <v>9</v>
      </c>
      <c r="E147" s="61" t="s">
        <v>12</v>
      </c>
      <c r="F147" s="77" t="s">
        <v>11</v>
      </c>
      <c r="G147" s="78" t="s">
        <v>9</v>
      </c>
      <c r="H147" s="61" t="s">
        <v>12</v>
      </c>
      <c r="I147" s="33" t="s">
        <v>11</v>
      </c>
      <c r="J147" s="76" t="s">
        <v>9</v>
      </c>
      <c r="K147" s="61" t="s">
        <v>12</v>
      </c>
      <c r="L147" s="77" t="s">
        <v>11</v>
      </c>
      <c r="M147" s="78" t="s">
        <v>9</v>
      </c>
      <c r="N147" s="61" t="s">
        <v>12</v>
      </c>
      <c r="O147" s="33" t="s">
        <v>11</v>
      </c>
      <c r="P147" s="76" t="s">
        <v>9</v>
      </c>
      <c r="Q147" s="61" t="s">
        <v>12</v>
      </c>
      <c r="R147" s="77" t="s">
        <v>11</v>
      </c>
      <c r="S147" s="382"/>
      <c r="T147" s="382"/>
      <c r="U147" s="382"/>
      <c r="V147" s="383"/>
      <c r="W147" s="46"/>
      <c r="X147" s="46"/>
    </row>
    <row r="148" spans="1:24" s="45" customFormat="1" ht="19.5" customHeight="1" outlineLevel="1" x14ac:dyDescent="0.25">
      <c r="A148" s="41"/>
      <c r="B148" s="101" t="s">
        <v>36</v>
      </c>
      <c r="C148" s="103"/>
      <c r="D148" s="99"/>
      <c r="E148" s="100"/>
      <c r="F148" s="115">
        <f t="shared" ref="F148:F161" si="14">C148*D148*E148</f>
        <v>0</v>
      </c>
      <c r="G148" s="99"/>
      <c r="H148" s="100"/>
      <c r="I148" s="116">
        <f t="shared" ref="I148:I161" si="15">C148*G148*H148</f>
        <v>0</v>
      </c>
      <c r="J148" s="99"/>
      <c r="K148" s="100"/>
      <c r="L148" s="115">
        <f t="shared" ref="L148:L161" si="16">C148*J148*K148</f>
        <v>0</v>
      </c>
      <c r="M148" s="99"/>
      <c r="N148" s="100"/>
      <c r="O148" s="116">
        <f>C148*M148*N148</f>
        <v>0</v>
      </c>
      <c r="P148" s="99"/>
      <c r="Q148" s="100"/>
      <c r="R148" s="115">
        <f t="shared" ref="R148:R161" si="17">C148*P148*Q148</f>
        <v>0</v>
      </c>
      <c r="S148" s="384"/>
      <c r="T148" s="384"/>
      <c r="U148" s="384"/>
      <c r="V148" s="385"/>
      <c r="W148" s="46"/>
      <c r="X148" s="46"/>
    </row>
    <row r="149" spans="1:24" s="45" customFormat="1" ht="19.5" customHeight="1" outlineLevel="1" x14ac:dyDescent="0.25">
      <c r="A149" s="41"/>
      <c r="B149" s="101" t="s">
        <v>36</v>
      </c>
      <c r="C149" s="103"/>
      <c r="D149" s="99"/>
      <c r="E149" s="100"/>
      <c r="F149" s="115">
        <f t="shared" si="14"/>
        <v>0</v>
      </c>
      <c r="G149" s="99"/>
      <c r="H149" s="100"/>
      <c r="I149" s="116">
        <f t="shared" si="15"/>
        <v>0</v>
      </c>
      <c r="J149" s="99"/>
      <c r="K149" s="100"/>
      <c r="L149" s="115">
        <f t="shared" si="16"/>
        <v>0</v>
      </c>
      <c r="M149" s="99"/>
      <c r="N149" s="100"/>
      <c r="O149" s="116">
        <f>C149*M149*N149</f>
        <v>0</v>
      </c>
      <c r="P149" s="99"/>
      <c r="Q149" s="100"/>
      <c r="R149" s="115">
        <f t="shared" si="17"/>
        <v>0</v>
      </c>
      <c r="S149" s="384"/>
      <c r="T149" s="384"/>
      <c r="U149" s="384"/>
      <c r="V149" s="385"/>
      <c r="W149" s="46"/>
      <c r="X149" s="46"/>
    </row>
    <row r="150" spans="1:24" s="45" customFormat="1" ht="19.5" customHeight="1" outlineLevel="1" x14ac:dyDescent="0.25">
      <c r="A150" s="41"/>
      <c r="B150" s="101" t="s">
        <v>36</v>
      </c>
      <c r="C150" s="103"/>
      <c r="D150" s="99"/>
      <c r="E150" s="100"/>
      <c r="F150" s="115">
        <f t="shared" si="14"/>
        <v>0</v>
      </c>
      <c r="G150" s="99"/>
      <c r="H150" s="100"/>
      <c r="I150" s="116">
        <f t="shared" si="15"/>
        <v>0</v>
      </c>
      <c r="J150" s="99"/>
      <c r="K150" s="100"/>
      <c r="L150" s="115">
        <f t="shared" si="16"/>
        <v>0</v>
      </c>
      <c r="M150" s="99"/>
      <c r="N150" s="100"/>
      <c r="O150" s="116">
        <f>C150*M150*N150</f>
        <v>0</v>
      </c>
      <c r="P150" s="99"/>
      <c r="Q150" s="100"/>
      <c r="R150" s="115">
        <f t="shared" si="17"/>
        <v>0</v>
      </c>
      <c r="S150" s="384"/>
      <c r="T150" s="384"/>
      <c r="U150" s="384"/>
      <c r="V150" s="385"/>
      <c r="W150" s="46"/>
      <c r="X150" s="46"/>
    </row>
    <row r="151" spans="1:24" s="45" customFormat="1" ht="19.5" customHeight="1" outlineLevel="1" x14ac:dyDescent="0.25">
      <c r="A151" s="41"/>
      <c r="B151" s="101" t="s">
        <v>36</v>
      </c>
      <c r="C151" s="103"/>
      <c r="D151" s="99"/>
      <c r="E151" s="100"/>
      <c r="F151" s="115">
        <f t="shared" si="14"/>
        <v>0</v>
      </c>
      <c r="G151" s="99"/>
      <c r="H151" s="100"/>
      <c r="I151" s="116">
        <f t="shared" si="15"/>
        <v>0</v>
      </c>
      <c r="J151" s="99"/>
      <c r="K151" s="100"/>
      <c r="L151" s="115">
        <f t="shared" si="16"/>
        <v>0</v>
      </c>
      <c r="M151" s="99"/>
      <c r="N151" s="100"/>
      <c r="O151" s="116">
        <f>C151*M151*N151</f>
        <v>0</v>
      </c>
      <c r="P151" s="99"/>
      <c r="Q151" s="100"/>
      <c r="R151" s="115">
        <f t="shared" si="17"/>
        <v>0</v>
      </c>
      <c r="S151" s="384"/>
      <c r="T151" s="384"/>
      <c r="U151" s="384"/>
      <c r="V151" s="385"/>
      <c r="W151" s="46"/>
      <c r="X151" s="46"/>
    </row>
    <row r="152" spans="1:24" s="45" customFormat="1" ht="19.5" customHeight="1" outlineLevel="1" x14ac:dyDescent="0.25">
      <c r="A152" s="41"/>
      <c r="B152" s="101" t="s">
        <v>36</v>
      </c>
      <c r="C152" s="103"/>
      <c r="D152" s="99"/>
      <c r="E152" s="100"/>
      <c r="F152" s="115">
        <f t="shared" si="14"/>
        <v>0</v>
      </c>
      <c r="G152" s="99"/>
      <c r="H152" s="100"/>
      <c r="I152" s="116">
        <f t="shared" si="15"/>
        <v>0</v>
      </c>
      <c r="J152" s="99"/>
      <c r="K152" s="100"/>
      <c r="L152" s="115">
        <f t="shared" si="16"/>
        <v>0</v>
      </c>
      <c r="M152" s="99"/>
      <c r="N152" s="100"/>
      <c r="O152" s="116">
        <f>F152*M152*N152</f>
        <v>0</v>
      </c>
      <c r="P152" s="99"/>
      <c r="Q152" s="100"/>
      <c r="R152" s="115">
        <f t="shared" si="17"/>
        <v>0</v>
      </c>
      <c r="S152" s="384"/>
      <c r="T152" s="384"/>
      <c r="U152" s="384"/>
      <c r="V152" s="385"/>
      <c r="W152" s="46"/>
      <c r="X152" s="46"/>
    </row>
    <row r="153" spans="1:24" s="45" customFormat="1" ht="19.5" customHeight="1" outlineLevel="1" x14ac:dyDescent="0.25">
      <c r="A153" s="41"/>
      <c r="B153" s="101" t="s">
        <v>36</v>
      </c>
      <c r="C153" s="103"/>
      <c r="D153" s="99"/>
      <c r="E153" s="100"/>
      <c r="F153" s="115">
        <f t="shared" si="14"/>
        <v>0</v>
      </c>
      <c r="G153" s="99"/>
      <c r="H153" s="100"/>
      <c r="I153" s="116">
        <f t="shared" si="15"/>
        <v>0</v>
      </c>
      <c r="J153" s="99"/>
      <c r="K153" s="100"/>
      <c r="L153" s="115">
        <f t="shared" si="16"/>
        <v>0</v>
      </c>
      <c r="M153" s="99"/>
      <c r="N153" s="100"/>
      <c r="O153" s="116">
        <f>F153*M153*N153</f>
        <v>0</v>
      </c>
      <c r="P153" s="99"/>
      <c r="Q153" s="100"/>
      <c r="R153" s="115">
        <f t="shared" si="17"/>
        <v>0</v>
      </c>
      <c r="S153" s="384"/>
      <c r="T153" s="384"/>
      <c r="U153" s="384"/>
      <c r="V153" s="385"/>
      <c r="W153" s="46"/>
      <c r="X153" s="46"/>
    </row>
    <row r="154" spans="1:24" s="45" customFormat="1" ht="19.5" customHeight="1" outlineLevel="1" x14ac:dyDescent="0.25">
      <c r="A154" s="41"/>
      <c r="B154" s="101" t="s">
        <v>36</v>
      </c>
      <c r="C154" s="103"/>
      <c r="D154" s="99"/>
      <c r="E154" s="100"/>
      <c r="F154" s="115">
        <f t="shared" si="14"/>
        <v>0</v>
      </c>
      <c r="G154" s="99"/>
      <c r="H154" s="100"/>
      <c r="I154" s="116">
        <f t="shared" si="15"/>
        <v>0</v>
      </c>
      <c r="J154" s="99"/>
      <c r="K154" s="100"/>
      <c r="L154" s="115">
        <f t="shared" si="16"/>
        <v>0</v>
      </c>
      <c r="M154" s="99"/>
      <c r="N154" s="100"/>
      <c r="O154" s="116">
        <f>F154*M154*N154</f>
        <v>0</v>
      </c>
      <c r="P154" s="99"/>
      <c r="Q154" s="100"/>
      <c r="R154" s="115">
        <f t="shared" si="17"/>
        <v>0</v>
      </c>
      <c r="S154" s="384"/>
      <c r="T154" s="384"/>
      <c r="U154" s="384"/>
      <c r="V154" s="385"/>
      <c r="W154" s="46"/>
      <c r="X154" s="46"/>
    </row>
    <row r="155" spans="1:24" s="45" customFormat="1" ht="19.5" customHeight="1" outlineLevel="1" x14ac:dyDescent="0.25">
      <c r="A155" s="41"/>
      <c r="B155" s="101" t="s">
        <v>36</v>
      </c>
      <c r="C155" s="103"/>
      <c r="D155" s="99"/>
      <c r="E155" s="100"/>
      <c r="F155" s="115">
        <f t="shared" si="14"/>
        <v>0</v>
      </c>
      <c r="G155" s="99"/>
      <c r="H155" s="100"/>
      <c r="I155" s="116">
        <f t="shared" si="15"/>
        <v>0</v>
      </c>
      <c r="J155" s="99"/>
      <c r="K155" s="100"/>
      <c r="L155" s="115">
        <f t="shared" si="16"/>
        <v>0</v>
      </c>
      <c r="M155" s="99"/>
      <c r="N155" s="100"/>
      <c r="O155" s="116">
        <f t="shared" ref="O155:O161" si="18">C155*M155*N155</f>
        <v>0</v>
      </c>
      <c r="P155" s="99"/>
      <c r="Q155" s="100"/>
      <c r="R155" s="115">
        <f t="shared" si="17"/>
        <v>0</v>
      </c>
      <c r="S155" s="384"/>
      <c r="T155" s="384"/>
      <c r="U155" s="384"/>
      <c r="V155" s="385"/>
      <c r="W155" s="46"/>
      <c r="X155" s="46"/>
    </row>
    <row r="156" spans="1:24" s="45" customFormat="1" ht="19.5" customHeight="1" outlineLevel="1" x14ac:dyDescent="0.25">
      <c r="A156" s="41"/>
      <c r="B156" s="101" t="s">
        <v>36</v>
      </c>
      <c r="C156" s="103"/>
      <c r="D156" s="99"/>
      <c r="E156" s="100"/>
      <c r="F156" s="115">
        <f t="shared" si="14"/>
        <v>0</v>
      </c>
      <c r="G156" s="99"/>
      <c r="H156" s="100"/>
      <c r="I156" s="116">
        <f t="shared" si="15"/>
        <v>0</v>
      </c>
      <c r="J156" s="99"/>
      <c r="K156" s="100"/>
      <c r="L156" s="115">
        <f t="shared" si="16"/>
        <v>0</v>
      </c>
      <c r="M156" s="99"/>
      <c r="N156" s="100"/>
      <c r="O156" s="116">
        <f t="shared" si="18"/>
        <v>0</v>
      </c>
      <c r="P156" s="99"/>
      <c r="Q156" s="100"/>
      <c r="R156" s="115">
        <f t="shared" si="17"/>
        <v>0</v>
      </c>
      <c r="S156" s="384"/>
      <c r="T156" s="384"/>
      <c r="U156" s="384"/>
      <c r="V156" s="385"/>
      <c r="W156" s="46"/>
      <c r="X156" s="46"/>
    </row>
    <row r="157" spans="1:24" s="45" customFormat="1" ht="19.5" customHeight="1" outlineLevel="1" x14ac:dyDescent="0.25">
      <c r="A157" s="41"/>
      <c r="B157" s="101" t="s">
        <v>36</v>
      </c>
      <c r="C157" s="103"/>
      <c r="D157" s="99"/>
      <c r="E157" s="100"/>
      <c r="F157" s="115">
        <f t="shared" si="14"/>
        <v>0</v>
      </c>
      <c r="G157" s="99"/>
      <c r="H157" s="100"/>
      <c r="I157" s="116">
        <f t="shared" si="15"/>
        <v>0</v>
      </c>
      <c r="J157" s="99"/>
      <c r="K157" s="100"/>
      <c r="L157" s="115">
        <f t="shared" si="16"/>
        <v>0</v>
      </c>
      <c r="M157" s="99"/>
      <c r="N157" s="100"/>
      <c r="O157" s="116">
        <f t="shared" si="18"/>
        <v>0</v>
      </c>
      <c r="P157" s="99"/>
      <c r="Q157" s="100"/>
      <c r="R157" s="115">
        <f t="shared" si="17"/>
        <v>0</v>
      </c>
      <c r="S157" s="384"/>
      <c r="T157" s="384"/>
      <c r="U157" s="384"/>
      <c r="V157" s="385"/>
      <c r="W157" s="46"/>
      <c r="X157" s="46"/>
    </row>
    <row r="158" spans="1:24" s="45" customFormat="1" ht="19.5" customHeight="1" outlineLevel="1" x14ac:dyDescent="0.25">
      <c r="A158" s="41"/>
      <c r="B158" s="101" t="s">
        <v>36</v>
      </c>
      <c r="C158" s="103"/>
      <c r="D158" s="99"/>
      <c r="E158" s="100"/>
      <c r="F158" s="115">
        <f t="shared" si="14"/>
        <v>0</v>
      </c>
      <c r="G158" s="99"/>
      <c r="H158" s="100"/>
      <c r="I158" s="116">
        <f t="shared" si="15"/>
        <v>0</v>
      </c>
      <c r="J158" s="99"/>
      <c r="K158" s="100"/>
      <c r="L158" s="115">
        <f t="shared" si="16"/>
        <v>0</v>
      </c>
      <c r="M158" s="99"/>
      <c r="N158" s="100"/>
      <c r="O158" s="116">
        <f t="shared" si="18"/>
        <v>0</v>
      </c>
      <c r="P158" s="99"/>
      <c r="Q158" s="100"/>
      <c r="R158" s="115">
        <f t="shared" si="17"/>
        <v>0</v>
      </c>
      <c r="S158" s="384"/>
      <c r="T158" s="384"/>
      <c r="U158" s="384"/>
      <c r="V158" s="385"/>
      <c r="W158" s="46"/>
      <c r="X158" s="46"/>
    </row>
    <row r="159" spans="1:24" s="45" customFormat="1" ht="19.5" customHeight="1" outlineLevel="1" x14ac:dyDescent="0.25">
      <c r="A159" s="41"/>
      <c r="B159" s="101" t="s">
        <v>36</v>
      </c>
      <c r="C159" s="103"/>
      <c r="D159" s="99"/>
      <c r="E159" s="100"/>
      <c r="F159" s="115">
        <f t="shared" si="14"/>
        <v>0</v>
      </c>
      <c r="G159" s="99"/>
      <c r="H159" s="100"/>
      <c r="I159" s="116">
        <f t="shared" si="15"/>
        <v>0</v>
      </c>
      <c r="J159" s="99"/>
      <c r="K159" s="100"/>
      <c r="L159" s="115">
        <f t="shared" si="16"/>
        <v>0</v>
      </c>
      <c r="M159" s="99"/>
      <c r="N159" s="100"/>
      <c r="O159" s="116">
        <f t="shared" si="18"/>
        <v>0</v>
      </c>
      <c r="P159" s="99"/>
      <c r="Q159" s="100"/>
      <c r="R159" s="115">
        <f t="shared" si="17"/>
        <v>0</v>
      </c>
      <c r="S159" s="384"/>
      <c r="T159" s="384"/>
      <c r="U159" s="384"/>
      <c r="V159" s="385"/>
      <c r="W159" s="46"/>
      <c r="X159" s="46"/>
    </row>
    <row r="160" spans="1:24" s="45" customFormat="1" ht="19.5" customHeight="1" outlineLevel="1" x14ac:dyDescent="0.25">
      <c r="A160" s="41"/>
      <c r="B160" s="101" t="s">
        <v>79</v>
      </c>
      <c r="C160" s="103"/>
      <c r="D160" s="99"/>
      <c r="E160" s="100"/>
      <c r="F160" s="115">
        <f t="shared" si="14"/>
        <v>0</v>
      </c>
      <c r="G160" s="99"/>
      <c r="H160" s="100"/>
      <c r="I160" s="116">
        <f t="shared" si="15"/>
        <v>0</v>
      </c>
      <c r="J160" s="99"/>
      <c r="K160" s="100"/>
      <c r="L160" s="115">
        <f t="shared" si="16"/>
        <v>0</v>
      </c>
      <c r="M160" s="99"/>
      <c r="N160" s="100"/>
      <c r="O160" s="116">
        <f t="shared" si="18"/>
        <v>0</v>
      </c>
      <c r="P160" s="99"/>
      <c r="Q160" s="100"/>
      <c r="R160" s="115">
        <f t="shared" si="17"/>
        <v>0</v>
      </c>
      <c r="S160" s="384"/>
      <c r="T160" s="384"/>
      <c r="U160" s="384"/>
      <c r="V160" s="385"/>
      <c r="W160" s="46"/>
      <c r="X160" s="46"/>
    </row>
    <row r="161" spans="1:24" s="45" customFormat="1" ht="19.5" customHeight="1" outlineLevel="1" x14ac:dyDescent="0.25">
      <c r="A161" s="41"/>
      <c r="B161" s="101" t="s">
        <v>43</v>
      </c>
      <c r="C161" s="103"/>
      <c r="D161" s="99"/>
      <c r="E161" s="100"/>
      <c r="F161" s="115">
        <f t="shared" si="14"/>
        <v>0</v>
      </c>
      <c r="G161" s="99"/>
      <c r="H161" s="100"/>
      <c r="I161" s="116">
        <f t="shared" si="15"/>
        <v>0</v>
      </c>
      <c r="J161" s="99"/>
      <c r="K161" s="100"/>
      <c r="L161" s="115">
        <f t="shared" si="16"/>
        <v>0</v>
      </c>
      <c r="M161" s="99"/>
      <c r="N161" s="100"/>
      <c r="O161" s="116">
        <f t="shared" si="18"/>
        <v>0</v>
      </c>
      <c r="P161" s="99"/>
      <c r="Q161" s="100"/>
      <c r="R161" s="115">
        <f t="shared" si="17"/>
        <v>0</v>
      </c>
      <c r="S161" s="384"/>
      <c r="T161" s="384"/>
      <c r="U161" s="384"/>
      <c r="V161" s="385"/>
      <c r="W161" s="46"/>
      <c r="X161" s="46"/>
    </row>
    <row r="162" spans="1:24" s="45" customFormat="1" ht="21" customHeight="1" outlineLevel="1" x14ac:dyDescent="0.25">
      <c r="A162" s="41"/>
      <c r="B162" s="66" t="s">
        <v>92</v>
      </c>
      <c r="C162" s="15" t="s">
        <v>51</v>
      </c>
      <c r="D162" s="312" t="s">
        <v>46</v>
      </c>
      <c r="E162" s="305"/>
      <c r="F162" s="313"/>
      <c r="G162" s="305" t="s">
        <v>47</v>
      </c>
      <c r="H162" s="305"/>
      <c r="I162" s="305"/>
      <c r="J162" s="312" t="s">
        <v>48</v>
      </c>
      <c r="K162" s="305"/>
      <c r="L162" s="313"/>
      <c r="M162" s="305" t="s">
        <v>49</v>
      </c>
      <c r="N162" s="305"/>
      <c r="O162" s="305"/>
      <c r="P162" s="312" t="s">
        <v>50</v>
      </c>
      <c r="Q162" s="305"/>
      <c r="R162" s="313"/>
      <c r="S162" s="16" t="s">
        <v>93</v>
      </c>
      <c r="T162" s="386" t="s">
        <v>52</v>
      </c>
      <c r="U162" s="387" t="s">
        <v>52</v>
      </c>
      <c r="V162" s="388"/>
      <c r="W162" s="46"/>
      <c r="X162" s="46"/>
    </row>
    <row r="163" spans="1:24" s="45" customFormat="1" ht="21" customHeight="1" outlineLevel="1" x14ac:dyDescent="0.25">
      <c r="A163" s="41"/>
      <c r="B163" s="18" t="s">
        <v>94</v>
      </c>
      <c r="C163" s="128">
        <f>D163+G163+J163+M163+P163</f>
        <v>0</v>
      </c>
      <c r="D163" s="315">
        <f>SUM(F148:F161)</f>
        <v>0</v>
      </c>
      <c r="E163" s="314"/>
      <c r="F163" s="316"/>
      <c r="G163" s="314">
        <f>SUM(I148:I161)</f>
        <v>0</v>
      </c>
      <c r="H163" s="314"/>
      <c r="I163" s="314"/>
      <c r="J163" s="315">
        <f>SUM(L148:L161)</f>
        <v>0</v>
      </c>
      <c r="K163" s="314"/>
      <c r="L163" s="316"/>
      <c r="M163" s="314">
        <f>SUM(O148:O161)</f>
        <v>0</v>
      </c>
      <c r="N163" s="314"/>
      <c r="O163" s="314"/>
      <c r="P163" s="315">
        <f>SUM(R148:R161)</f>
        <v>0</v>
      </c>
      <c r="Q163" s="314"/>
      <c r="R163" s="316"/>
      <c r="S163" s="128">
        <f t="shared" ref="S163:S168" si="19">D163+G163+J163+M163+P163</f>
        <v>0</v>
      </c>
      <c r="T163" s="389"/>
      <c r="U163" s="390"/>
      <c r="V163" s="391"/>
      <c r="W163" s="46"/>
      <c r="X163" s="46"/>
    </row>
    <row r="164" spans="1:24" s="45" customFormat="1" ht="21" customHeight="1" outlineLevel="1" x14ac:dyDescent="0.25">
      <c r="A164" s="41"/>
      <c r="B164" s="18" t="s">
        <v>95</v>
      </c>
      <c r="C164" s="128">
        <f>D164+G164+J164+M164+P164</f>
        <v>0</v>
      </c>
      <c r="D164" s="315">
        <f>SUM(F148:F161)*$D$42</f>
        <v>0</v>
      </c>
      <c r="E164" s="314"/>
      <c r="F164" s="316"/>
      <c r="G164" s="314">
        <f>SUM(I148:I161)*$G$42</f>
        <v>0</v>
      </c>
      <c r="H164" s="314"/>
      <c r="I164" s="314"/>
      <c r="J164" s="315">
        <f>SUM(L148:L161)*$J$42</f>
        <v>0</v>
      </c>
      <c r="K164" s="314"/>
      <c r="L164" s="316"/>
      <c r="M164" s="314">
        <f>SUM(O148:O161)*$M$42</f>
        <v>0</v>
      </c>
      <c r="N164" s="314"/>
      <c r="O164" s="314"/>
      <c r="P164" s="315">
        <f>SUM(R148:R161)*$P$42</f>
        <v>0</v>
      </c>
      <c r="Q164" s="314"/>
      <c r="R164" s="316"/>
      <c r="S164" s="128">
        <f t="shared" si="19"/>
        <v>0</v>
      </c>
      <c r="T164" s="389"/>
      <c r="U164" s="390"/>
      <c r="V164" s="391"/>
      <c r="W164" s="46"/>
      <c r="X164" s="46"/>
    </row>
    <row r="165" spans="1:24" s="45" customFormat="1" ht="21" customHeight="1" outlineLevel="1" x14ac:dyDescent="0.25">
      <c r="A165" s="41"/>
      <c r="B165" s="18" t="s">
        <v>55</v>
      </c>
      <c r="C165" s="128">
        <f>S165</f>
        <v>0</v>
      </c>
      <c r="D165" s="315">
        <f>D164*0.05</f>
        <v>0</v>
      </c>
      <c r="E165" s="314"/>
      <c r="F165" s="316"/>
      <c r="G165" s="314">
        <f>G164*0.05</f>
        <v>0</v>
      </c>
      <c r="H165" s="314"/>
      <c r="I165" s="314"/>
      <c r="J165" s="315">
        <f>J164*0.05</f>
        <v>0</v>
      </c>
      <c r="K165" s="314"/>
      <c r="L165" s="316"/>
      <c r="M165" s="314">
        <f>M164*0.05</f>
        <v>0</v>
      </c>
      <c r="N165" s="314"/>
      <c r="O165" s="314"/>
      <c r="P165" s="315">
        <f>P164*0.05</f>
        <v>0</v>
      </c>
      <c r="Q165" s="314"/>
      <c r="R165" s="316"/>
      <c r="S165" s="128">
        <f t="shared" si="19"/>
        <v>0</v>
      </c>
      <c r="T165" s="389"/>
      <c r="U165" s="390"/>
      <c r="V165" s="391"/>
      <c r="W165" s="46"/>
      <c r="X165" s="46"/>
    </row>
    <row r="166" spans="1:24" s="45" customFormat="1" ht="21" customHeight="1" outlineLevel="1" x14ac:dyDescent="0.25">
      <c r="A166" s="41"/>
      <c r="B166" s="18" t="s">
        <v>96</v>
      </c>
      <c r="C166" s="128">
        <f>S166</f>
        <v>0</v>
      </c>
      <c r="D166" s="315">
        <f>IF($D$42=0,0,((D164+D165)/$D$42)/$D$43)</f>
        <v>0</v>
      </c>
      <c r="E166" s="314"/>
      <c r="F166" s="316"/>
      <c r="G166" s="314">
        <f>IF($G$42=0,0,((G164+G165)/$G$42)/$G$43)</f>
        <v>0</v>
      </c>
      <c r="H166" s="314"/>
      <c r="I166" s="314"/>
      <c r="J166" s="315">
        <f>IF($J$42=0,0,((J164+J165)/$J$42)/$J$43)</f>
        <v>0</v>
      </c>
      <c r="K166" s="314"/>
      <c r="L166" s="316"/>
      <c r="M166" s="314">
        <f>IF($M$42=0,0,((M164+M165)/$M$42)/$M$43)</f>
        <v>0</v>
      </c>
      <c r="N166" s="314"/>
      <c r="O166" s="314"/>
      <c r="P166" s="315">
        <f>IF($P$42=0,0,((P164+P165)/$P$42)/$P$43)</f>
        <v>0</v>
      </c>
      <c r="Q166" s="314"/>
      <c r="R166" s="316"/>
      <c r="S166" s="128">
        <f t="shared" si="19"/>
        <v>0</v>
      </c>
      <c r="T166" s="389"/>
      <c r="U166" s="390"/>
      <c r="V166" s="391"/>
      <c r="W166" s="46"/>
      <c r="X166" s="46"/>
    </row>
    <row r="167" spans="1:24" s="45" customFormat="1" ht="21" customHeight="1" outlineLevel="1" x14ac:dyDescent="0.25">
      <c r="A167" s="41"/>
      <c r="B167" s="18" t="s">
        <v>97</v>
      </c>
      <c r="C167" s="128">
        <f>S167</f>
        <v>0</v>
      </c>
      <c r="D167" s="315">
        <f>IF($D$166=0,0,(D166/60))</f>
        <v>0</v>
      </c>
      <c r="E167" s="314"/>
      <c r="F167" s="316"/>
      <c r="G167" s="314">
        <f>IF($G$166=0,0,(G166/60))</f>
        <v>0</v>
      </c>
      <c r="H167" s="314"/>
      <c r="I167" s="314"/>
      <c r="J167" s="315">
        <f>IF($J$166=0,0,(J166/60))</f>
        <v>0</v>
      </c>
      <c r="K167" s="314"/>
      <c r="L167" s="316"/>
      <c r="M167" s="314">
        <f>IF($M$166=0,0,(M166/60))</f>
        <v>0</v>
      </c>
      <c r="N167" s="314"/>
      <c r="O167" s="314"/>
      <c r="P167" s="315">
        <f>IF($P$166=0,0,(P166/60))</f>
        <v>0</v>
      </c>
      <c r="Q167" s="314"/>
      <c r="R167" s="316"/>
      <c r="S167" s="128">
        <f t="shared" si="19"/>
        <v>0</v>
      </c>
      <c r="T167" s="389"/>
      <c r="U167" s="390"/>
      <c r="V167" s="391"/>
      <c r="W167" s="46"/>
      <c r="X167" s="46"/>
    </row>
    <row r="168" spans="1:24" s="45" customFormat="1" ht="21" customHeight="1" outlineLevel="1" x14ac:dyDescent="0.25">
      <c r="A168" s="41"/>
      <c r="B168" s="19" t="s">
        <v>440</v>
      </c>
      <c r="C168" s="128">
        <f>SUM(D168:R168)</f>
        <v>0</v>
      </c>
      <c r="D168" s="392"/>
      <c r="E168" s="393"/>
      <c r="F168" s="394"/>
      <c r="G168" s="393"/>
      <c r="H168" s="393"/>
      <c r="I168" s="393"/>
      <c r="J168" s="392"/>
      <c r="K168" s="393"/>
      <c r="L168" s="394"/>
      <c r="M168" s="393"/>
      <c r="N168" s="393"/>
      <c r="O168" s="393"/>
      <c r="P168" s="392"/>
      <c r="Q168" s="393"/>
      <c r="R168" s="394"/>
      <c r="S168" s="128">
        <f t="shared" si="19"/>
        <v>0</v>
      </c>
      <c r="T168" s="389"/>
      <c r="U168" s="390"/>
      <c r="V168" s="391"/>
      <c r="W168" s="46"/>
      <c r="X168" s="46"/>
    </row>
    <row r="169" spans="1:24" s="45" customFormat="1" ht="21" customHeight="1" outlineLevel="1" x14ac:dyDescent="0.25">
      <c r="A169" s="41"/>
      <c r="B169" s="19" t="s">
        <v>58</v>
      </c>
      <c r="C169" s="129">
        <f>SUM(D169:R169)</f>
        <v>0</v>
      </c>
      <c r="D169" s="317">
        <f>(D168*D$42)*($F$32-$F$31)</f>
        <v>0</v>
      </c>
      <c r="E169" s="274"/>
      <c r="F169" s="318"/>
      <c r="G169" s="317">
        <f>(G168*G$42)*($F$32-$F$31)</f>
        <v>0</v>
      </c>
      <c r="H169" s="274"/>
      <c r="I169" s="318"/>
      <c r="J169" s="317">
        <f>(J168*J$42)*($F$32-$F$31)</f>
        <v>0</v>
      </c>
      <c r="K169" s="274"/>
      <c r="L169" s="318"/>
      <c r="M169" s="317">
        <f>(M168*M$42)*($F$32-$F$31)</f>
        <v>0</v>
      </c>
      <c r="N169" s="274"/>
      <c r="O169" s="318"/>
      <c r="P169" s="317">
        <f>(P168*P$42)*($F$32-$F$31)</f>
        <v>0</v>
      </c>
      <c r="Q169" s="274"/>
      <c r="R169" s="318"/>
      <c r="S169" s="129">
        <f>SUM(D169:R169)</f>
        <v>0</v>
      </c>
      <c r="T169" s="389"/>
      <c r="U169" s="390"/>
      <c r="V169" s="391"/>
      <c r="W169" s="46"/>
      <c r="X169" s="46"/>
    </row>
    <row r="170" spans="1:24" s="45" customFormat="1" ht="21" customHeight="1" outlineLevel="1" x14ac:dyDescent="0.25">
      <c r="A170" s="41"/>
      <c r="B170" s="19" t="s">
        <v>98</v>
      </c>
      <c r="C170" s="129">
        <f>SUM(D170:R170)</f>
        <v>0</v>
      </c>
      <c r="D170" s="317">
        <f>IF(D167=0,0, (((D167*$F$31))+(D169/D$42/D$43)))</f>
        <v>0</v>
      </c>
      <c r="E170" s="274"/>
      <c r="F170" s="318"/>
      <c r="G170" s="317">
        <f>IF(G167=0,0, (((G167*$F$31))+(G169/G$42/G$43)))</f>
        <v>0</v>
      </c>
      <c r="H170" s="274"/>
      <c r="I170" s="318"/>
      <c r="J170" s="317">
        <f>IF(J167=0,0, (((J167*$F$31))+(J169/J$42/J$43)))</f>
        <v>0</v>
      </c>
      <c r="K170" s="274"/>
      <c r="L170" s="318"/>
      <c r="M170" s="317">
        <f>IF(M167=0,0, (((M167*$F$31))+(M169/M$42/M$43)))</f>
        <v>0</v>
      </c>
      <c r="N170" s="274"/>
      <c r="O170" s="318"/>
      <c r="P170" s="317">
        <f>IF(P167=0,0, (((P167*$F$31))+(P169/P$42/P$43)))</f>
        <v>0</v>
      </c>
      <c r="Q170" s="274"/>
      <c r="R170" s="318"/>
      <c r="S170" s="129">
        <f>SUM(D170:R170)</f>
        <v>0</v>
      </c>
      <c r="T170" s="389"/>
      <c r="U170" s="390"/>
      <c r="V170" s="391"/>
      <c r="W170" s="46"/>
      <c r="X170" s="46"/>
    </row>
    <row r="171" spans="1:24" s="45" customFormat="1" ht="21" customHeight="1" outlineLevel="1" x14ac:dyDescent="0.25">
      <c r="A171" s="41"/>
      <c r="B171" s="68" t="s">
        <v>99</v>
      </c>
      <c r="C171" s="129">
        <f>SUM(D171:R171)</f>
        <v>0</v>
      </c>
      <c r="D171" s="317">
        <f>(((D164+D165)/60)*$F$31)+D169</f>
        <v>0</v>
      </c>
      <c r="E171" s="274"/>
      <c r="F171" s="318"/>
      <c r="G171" s="317">
        <f>(((G164+G165)/60)*$F$31)+G169</f>
        <v>0</v>
      </c>
      <c r="H171" s="274"/>
      <c r="I171" s="318"/>
      <c r="J171" s="317">
        <f>(((J164+J165)/60)*$F$31)+J169</f>
        <v>0</v>
      </c>
      <c r="K171" s="274"/>
      <c r="L171" s="318"/>
      <c r="M171" s="317">
        <f>(((M164+M165)/60)*$F$31)+M169</f>
        <v>0</v>
      </c>
      <c r="N171" s="274"/>
      <c r="O171" s="318"/>
      <c r="P171" s="317">
        <f>(((P164+P165)/60)*$F$31)+P169</f>
        <v>0</v>
      </c>
      <c r="Q171" s="274"/>
      <c r="R171" s="318"/>
      <c r="S171" s="129">
        <f>SUM(D171:R171)</f>
        <v>0</v>
      </c>
      <c r="T171" s="389"/>
      <c r="U171" s="390"/>
      <c r="V171" s="391"/>
      <c r="W171" s="20" t="s">
        <v>61</v>
      </c>
      <c r="X171" s="46"/>
    </row>
    <row r="172" spans="1:24" s="45" customFormat="1" ht="27.75" customHeight="1" x14ac:dyDescent="0.25">
      <c r="A172" s="41"/>
      <c r="B172" s="395"/>
      <c r="C172" s="396"/>
      <c r="D172" s="403" t="s">
        <v>100</v>
      </c>
      <c r="E172" s="404"/>
      <c r="F172" s="405"/>
      <c r="G172" s="404" t="s">
        <v>101</v>
      </c>
      <c r="H172" s="404"/>
      <c r="I172" s="404"/>
      <c r="J172" s="403" t="s">
        <v>102</v>
      </c>
      <c r="K172" s="404"/>
      <c r="L172" s="405"/>
      <c r="M172" s="404" t="s">
        <v>103</v>
      </c>
      <c r="N172" s="404"/>
      <c r="O172" s="404"/>
      <c r="P172" s="403" t="s">
        <v>104</v>
      </c>
      <c r="Q172" s="404"/>
      <c r="R172" s="405"/>
      <c r="S172" s="75" t="s">
        <v>67</v>
      </c>
      <c r="T172" s="69" t="s">
        <v>68</v>
      </c>
      <c r="U172" s="10" t="s">
        <v>105</v>
      </c>
      <c r="V172" s="10" t="s">
        <v>106</v>
      </c>
      <c r="W172" s="114">
        <f>$D$12</f>
        <v>0</v>
      </c>
      <c r="X172" s="46"/>
    </row>
    <row r="173" spans="1:24" s="45" customFormat="1" ht="32.25" customHeight="1" x14ac:dyDescent="0.25">
      <c r="A173" s="41"/>
      <c r="B173" s="397"/>
      <c r="C173" s="398"/>
      <c r="D173" s="406" t="str">
        <f>IF(D167&gt;=10,"6",IF(D167&gt;=5.6,"5",IF(D167&gt;=3.6,"4",IF(D167&gt;=1.6,"3",IF(D167&gt;=1,"2",IF(D167&gt;=0.01,"1","0"))))))</f>
        <v>0</v>
      </c>
      <c r="E173" s="407"/>
      <c r="F173" s="408"/>
      <c r="G173" s="407" t="str">
        <f>IF(G167&gt;=10,"6",IF(G167&gt;=5.6,"5",IF(G167&gt;=3.6,"4",IF(G167&gt;=1.6,"3",IF(G167&gt;=1,"2",IF(G167&gt;=0.01,"1","0"))))))</f>
        <v>0</v>
      </c>
      <c r="H173" s="407"/>
      <c r="I173" s="407"/>
      <c r="J173" s="406" t="str">
        <f>IF(J167&gt;=10,"6",IF(J167&gt;=5.6,"5",IF(J167&gt;=3.6,"4",IF(J167&gt;=1.6,"3",IF(J167&gt;=1,"2",IF(J167&gt;=0.01,"1","0"))))))</f>
        <v>0</v>
      </c>
      <c r="K173" s="407"/>
      <c r="L173" s="408"/>
      <c r="M173" s="407" t="str">
        <f>IF(M167&gt;=10,"6",IF(M167&gt;=5.6,"5",IF(M167&gt;=3.6,"4",IF(M167&gt;=1.6,"3",IF(M167&gt;=1,"2",IF(M167&gt;=0.01,"1","0"))))))</f>
        <v>0</v>
      </c>
      <c r="N173" s="407"/>
      <c r="O173" s="407"/>
      <c r="P173" s="406" t="str">
        <f>IF(P167&gt;=10,"6",IF(P167&gt;=5.6,"5",IF(P167&gt;=3.6,"4",IF(P167&gt;=1.6,"3",IF(P167&gt;=1,"2",IF(P167&gt;=0.01,"1","0"))))))</f>
        <v>0</v>
      </c>
      <c r="Q173" s="407"/>
      <c r="R173" s="408"/>
      <c r="S173" s="124">
        <f>IF(OR(AND(D163&gt;0,D164&lt;=0),AND(G163&gt;0,G164&lt;=0),AND(J163&gt;0,J164&lt;=0),AND(M163&gt;0,M164&lt;=0),AND(P163&gt;0,P164&lt;=0)),"Check number of subjects/visits",V173/1560)</f>
        <v>0</v>
      </c>
      <c r="T173" s="89" t="str">
        <f>IF(S173="Check number of subjects/visits","0.00",IF(AND(W174=0,S173&gt;=0),"Please complete page duration (D12)",IF(S173=0,"0.00",S173/W174)))</f>
        <v>Please complete page duration (D12)</v>
      </c>
      <c r="U173" s="113">
        <f>(S164+S165+$F$26+$F$27+$F$28+$L$19)</f>
        <v>0</v>
      </c>
      <c r="V173" s="113">
        <f>(U173/60)</f>
        <v>0</v>
      </c>
      <c r="W173" s="114">
        <f>$F$12</f>
        <v>0</v>
      </c>
      <c r="X173" s="46"/>
    </row>
    <row r="174" spans="1:24" s="45" customFormat="1" ht="19.5" customHeight="1" x14ac:dyDescent="0.25">
      <c r="A174" s="41"/>
      <c r="B174" s="17"/>
      <c r="C174" s="56"/>
      <c r="D174" s="41"/>
      <c r="E174" s="41"/>
      <c r="F174" s="41"/>
      <c r="G174" s="41"/>
      <c r="H174" s="41"/>
      <c r="I174" s="41"/>
      <c r="J174" s="41"/>
      <c r="K174" s="41"/>
      <c r="L174" s="41"/>
      <c r="M174" s="41"/>
      <c r="N174" s="41"/>
      <c r="O174" s="41"/>
      <c r="P174" s="41"/>
      <c r="Q174" s="41"/>
      <c r="R174" s="41"/>
      <c r="S174" s="41"/>
      <c r="T174" s="41"/>
      <c r="U174" s="41"/>
      <c r="V174" s="41"/>
      <c r="W174" s="123">
        <f>W172+(W173/12)</f>
        <v>0</v>
      </c>
      <c r="X174" s="46"/>
    </row>
    <row r="175" spans="1:24" s="45" customFormat="1" ht="19.5" customHeight="1" x14ac:dyDescent="0.25">
      <c r="A175" s="41"/>
      <c r="B175" s="33" t="s">
        <v>107</v>
      </c>
      <c r="C175" s="399"/>
      <c r="D175" s="272" t="s">
        <v>1</v>
      </c>
      <c r="E175" s="272"/>
      <c r="F175" s="370"/>
      <c r="G175" s="367" t="s">
        <v>2</v>
      </c>
      <c r="H175" s="272"/>
      <c r="I175" s="368"/>
      <c r="J175" s="369" t="s">
        <v>3</v>
      </c>
      <c r="K175" s="272"/>
      <c r="L175" s="370"/>
      <c r="M175" s="367" t="s">
        <v>4</v>
      </c>
      <c r="N175" s="272"/>
      <c r="O175" s="368"/>
      <c r="P175" s="367" t="s">
        <v>5</v>
      </c>
      <c r="Q175" s="272"/>
      <c r="R175" s="368"/>
      <c r="S175" s="380" t="s">
        <v>6</v>
      </c>
      <c r="T175" s="380"/>
      <c r="U175" s="380"/>
      <c r="V175" s="381"/>
      <c r="W175" s="46"/>
      <c r="X175" s="46"/>
    </row>
    <row r="176" spans="1:24" s="45" customFormat="1" ht="19.5" customHeight="1" x14ac:dyDescent="0.25">
      <c r="A176" s="41"/>
      <c r="B176" s="114" t="str">
        <f>IF('SIT Page 1'!B176="[enter MDT3 title here]","[enter MDT3 title on SIT Page 1, B176]", IF('SIT Page 1'!B176="","[enter MDT3 title on SIT Page 1, B176]",'SIT Page 1'!B176))</f>
        <v>[enter MDT3 title on SIT Page 1, B176]</v>
      </c>
      <c r="C176" s="400"/>
      <c r="D176" s="272"/>
      <c r="E176" s="272"/>
      <c r="F176" s="370"/>
      <c r="G176" s="367"/>
      <c r="H176" s="272"/>
      <c r="I176" s="368"/>
      <c r="J176" s="369"/>
      <c r="K176" s="272"/>
      <c r="L176" s="370"/>
      <c r="M176" s="367"/>
      <c r="N176" s="272"/>
      <c r="O176" s="368"/>
      <c r="P176" s="367"/>
      <c r="Q176" s="272"/>
      <c r="R176" s="368"/>
      <c r="S176" s="401"/>
      <c r="T176" s="401"/>
      <c r="U176" s="401"/>
      <c r="V176" s="402"/>
      <c r="W176" s="46"/>
      <c r="X176" s="46"/>
    </row>
    <row r="177" spans="1:24" s="45" customFormat="1" ht="30.75" customHeight="1" outlineLevel="1" x14ac:dyDescent="0.25">
      <c r="A177" s="41"/>
      <c r="B177" s="34" t="s">
        <v>7</v>
      </c>
      <c r="C177" s="33" t="s">
        <v>8</v>
      </c>
      <c r="D177" s="76" t="s">
        <v>9</v>
      </c>
      <c r="E177" s="61" t="s">
        <v>12</v>
      </c>
      <c r="F177" s="77" t="s">
        <v>11</v>
      </c>
      <c r="G177" s="78" t="s">
        <v>9</v>
      </c>
      <c r="H177" s="61" t="s">
        <v>12</v>
      </c>
      <c r="I177" s="33" t="s">
        <v>11</v>
      </c>
      <c r="J177" s="76" t="s">
        <v>9</v>
      </c>
      <c r="K177" s="61" t="s">
        <v>12</v>
      </c>
      <c r="L177" s="77" t="s">
        <v>11</v>
      </c>
      <c r="M177" s="78" t="s">
        <v>9</v>
      </c>
      <c r="N177" s="61" t="s">
        <v>12</v>
      </c>
      <c r="O177" s="33" t="s">
        <v>11</v>
      </c>
      <c r="P177" s="76" t="s">
        <v>9</v>
      </c>
      <c r="Q177" s="61" t="s">
        <v>12</v>
      </c>
      <c r="R177" s="77" t="s">
        <v>11</v>
      </c>
      <c r="S177" s="382"/>
      <c r="T177" s="382"/>
      <c r="U177" s="382"/>
      <c r="V177" s="383"/>
      <c r="W177" s="46"/>
      <c r="X177" s="46"/>
    </row>
    <row r="178" spans="1:24" s="45" customFormat="1" ht="19.5" customHeight="1" outlineLevel="1" x14ac:dyDescent="0.25">
      <c r="A178" s="41"/>
      <c r="B178" s="101" t="s">
        <v>36</v>
      </c>
      <c r="C178" s="103"/>
      <c r="D178" s="99"/>
      <c r="E178" s="100"/>
      <c r="F178" s="115">
        <f t="shared" ref="F178:F190" si="20">C178*D178*E178</f>
        <v>0</v>
      </c>
      <c r="G178" s="99"/>
      <c r="H178" s="100"/>
      <c r="I178" s="116">
        <f t="shared" ref="I178:I190" si="21">C178*G178*H178</f>
        <v>0</v>
      </c>
      <c r="J178" s="99"/>
      <c r="K178" s="100"/>
      <c r="L178" s="115">
        <f t="shared" ref="L178:L190" si="22">C178*J178*K178</f>
        <v>0</v>
      </c>
      <c r="M178" s="99"/>
      <c r="N178" s="100"/>
      <c r="O178" s="116">
        <f t="shared" ref="O178:O190" si="23">C178*M178*N178</f>
        <v>0</v>
      </c>
      <c r="P178" s="99"/>
      <c r="Q178" s="100"/>
      <c r="R178" s="115">
        <f t="shared" ref="R178:R190" si="24">C178*P178*Q178</f>
        <v>0</v>
      </c>
      <c r="S178" s="384"/>
      <c r="T178" s="384"/>
      <c r="U178" s="384"/>
      <c r="V178" s="385"/>
      <c r="W178" s="46"/>
      <c r="X178" s="46"/>
    </row>
    <row r="179" spans="1:24" s="45" customFormat="1" ht="19.5" customHeight="1" outlineLevel="1" x14ac:dyDescent="0.25">
      <c r="A179" s="41"/>
      <c r="B179" s="101" t="s">
        <v>36</v>
      </c>
      <c r="C179" s="103"/>
      <c r="D179" s="99"/>
      <c r="E179" s="100"/>
      <c r="F179" s="115">
        <f t="shared" si="20"/>
        <v>0</v>
      </c>
      <c r="G179" s="99"/>
      <c r="H179" s="100"/>
      <c r="I179" s="116">
        <f t="shared" si="21"/>
        <v>0</v>
      </c>
      <c r="J179" s="99"/>
      <c r="K179" s="100"/>
      <c r="L179" s="115">
        <f t="shared" si="22"/>
        <v>0</v>
      </c>
      <c r="M179" s="99"/>
      <c r="N179" s="100"/>
      <c r="O179" s="116">
        <f t="shared" si="23"/>
        <v>0</v>
      </c>
      <c r="P179" s="99"/>
      <c r="Q179" s="100"/>
      <c r="R179" s="115">
        <f t="shared" si="24"/>
        <v>0</v>
      </c>
      <c r="S179" s="384"/>
      <c r="T179" s="384"/>
      <c r="U179" s="384"/>
      <c r="V179" s="385"/>
      <c r="W179" s="46"/>
      <c r="X179" s="46"/>
    </row>
    <row r="180" spans="1:24" s="45" customFormat="1" ht="19.5" customHeight="1" outlineLevel="1" x14ac:dyDescent="0.25">
      <c r="A180" s="41"/>
      <c r="B180" s="101" t="s">
        <v>36</v>
      </c>
      <c r="C180" s="103"/>
      <c r="D180" s="99"/>
      <c r="E180" s="100"/>
      <c r="F180" s="115">
        <f t="shared" si="20"/>
        <v>0</v>
      </c>
      <c r="G180" s="99"/>
      <c r="H180" s="100"/>
      <c r="I180" s="116">
        <f t="shared" si="21"/>
        <v>0</v>
      </c>
      <c r="J180" s="99"/>
      <c r="K180" s="100"/>
      <c r="L180" s="115">
        <f t="shared" si="22"/>
        <v>0</v>
      </c>
      <c r="M180" s="99"/>
      <c r="N180" s="100"/>
      <c r="O180" s="116">
        <f t="shared" si="23"/>
        <v>0</v>
      </c>
      <c r="P180" s="99"/>
      <c r="Q180" s="100"/>
      <c r="R180" s="115">
        <f t="shared" si="24"/>
        <v>0</v>
      </c>
      <c r="S180" s="384"/>
      <c r="T180" s="384"/>
      <c r="U180" s="384"/>
      <c r="V180" s="385"/>
      <c r="W180" s="46"/>
      <c r="X180" s="46"/>
    </row>
    <row r="181" spans="1:24" s="45" customFormat="1" ht="19.5" customHeight="1" outlineLevel="1" x14ac:dyDescent="0.25">
      <c r="A181" s="41"/>
      <c r="B181" s="101" t="s">
        <v>36</v>
      </c>
      <c r="C181" s="103"/>
      <c r="D181" s="99"/>
      <c r="E181" s="100"/>
      <c r="F181" s="115">
        <f t="shared" si="20"/>
        <v>0</v>
      </c>
      <c r="G181" s="99"/>
      <c r="H181" s="100"/>
      <c r="I181" s="116">
        <f t="shared" si="21"/>
        <v>0</v>
      </c>
      <c r="J181" s="99"/>
      <c r="K181" s="100"/>
      <c r="L181" s="115">
        <f t="shared" si="22"/>
        <v>0</v>
      </c>
      <c r="M181" s="99"/>
      <c r="N181" s="100"/>
      <c r="O181" s="116">
        <f t="shared" si="23"/>
        <v>0</v>
      </c>
      <c r="P181" s="99"/>
      <c r="Q181" s="100"/>
      <c r="R181" s="115">
        <f t="shared" si="24"/>
        <v>0</v>
      </c>
      <c r="S181" s="384"/>
      <c r="T181" s="384"/>
      <c r="U181" s="384"/>
      <c r="V181" s="385"/>
      <c r="W181" s="46"/>
      <c r="X181" s="46"/>
    </row>
    <row r="182" spans="1:24" s="45" customFormat="1" ht="19.5" customHeight="1" outlineLevel="1" x14ac:dyDescent="0.25">
      <c r="A182" s="41"/>
      <c r="B182" s="101" t="s">
        <v>36</v>
      </c>
      <c r="C182" s="103"/>
      <c r="D182" s="99"/>
      <c r="E182" s="100"/>
      <c r="F182" s="115">
        <f t="shared" si="20"/>
        <v>0</v>
      </c>
      <c r="G182" s="99"/>
      <c r="H182" s="100"/>
      <c r="I182" s="116">
        <f t="shared" si="21"/>
        <v>0</v>
      </c>
      <c r="J182" s="99"/>
      <c r="K182" s="100"/>
      <c r="L182" s="115">
        <f t="shared" si="22"/>
        <v>0</v>
      </c>
      <c r="M182" s="99"/>
      <c r="N182" s="100"/>
      <c r="O182" s="116">
        <f t="shared" si="23"/>
        <v>0</v>
      </c>
      <c r="P182" s="99"/>
      <c r="Q182" s="100"/>
      <c r="R182" s="115">
        <f t="shared" si="24"/>
        <v>0</v>
      </c>
      <c r="S182" s="384"/>
      <c r="T182" s="384"/>
      <c r="U182" s="384"/>
      <c r="V182" s="385"/>
      <c r="W182" s="46"/>
      <c r="X182" s="46"/>
    </row>
    <row r="183" spans="1:24" s="45" customFormat="1" ht="19.5" customHeight="1" outlineLevel="1" x14ac:dyDescent="0.25">
      <c r="A183" s="41"/>
      <c r="B183" s="101" t="s">
        <v>36</v>
      </c>
      <c r="C183" s="103"/>
      <c r="D183" s="99"/>
      <c r="E183" s="100"/>
      <c r="F183" s="115">
        <f t="shared" si="20"/>
        <v>0</v>
      </c>
      <c r="G183" s="99"/>
      <c r="H183" s="100"/>
      <c r="I183" s="116">
        <f t="shared" si="21"/>
        <v>0</v>
      </c>
      <c r="J183" s="99"/>
      <c r="K183" s="100"/>
      <c r="L183" s="115">
        <f t="shared" si="22"/>
        <v>0</v>
      </c>
      <c r="M183" s="99"/>
      <c r="N183" s="100"/>
      <c r="O183" s="116">
        <f t="shared" si="23"/>
        <v>0</v>
      </c>
      <c r="P183" s="99"/>
      <c r="Q183" s="100"/>
      <c r="R183" s="115">
        <f t="shared" si="24"/>
        <v>0</v>
      </c>
      <c r="S183" s="384"/>
      <c r="T183" s="384"/>
      <c r="U183" s="384"/>
      <c r="V183" s="385"/>
      <c r="W183" s="46"/>
      <c r="X183" s="46"/>
    </row>
    <row r="184" spans="1:24" s="45" customFormat="1" ht="19.5" customHeight="1" outlineLevel="1" x14ac:dyDescent="0.25">
      <c r="A184" s="41"/>
      <c r="B184" s="101" t="s">
        <v>36</v>
      </c>
      <c r="C184" s="103"/>
      <c r="D184" s="99"/>
      <c r="E184" s="100"/>
      <c r="F184" s="115">
        <f t="shared" si="20"/>
        <v>0</v>
      </c>
      <c r="G184" s="99"/>
      <c r="H184" s="100"/>
      <c r="I184" s="116">
        <f t="shared" si="21"/>
        <v>0</v>
      </c>
      <c r="J184" s="99"/>
      <c r="K184" s="100"/>
      <c r="L184" s="115">
        <f t="shared" si="22"/>
        <v>0</v>
      </c>
      <c r="M184" s="99"/>
      <c r="N184" s="100"/>
      <c r="O184" s="116">
        <f t="shared" si="23"/>
        <v>0</v>
      </c>
      <c r="P184" s="99"/>
      <c r="Q184" s="100"/>
      <c r="R184" s="115">
        <f t="shared" si="24"/>
        <v>0</v>
      </c>
      <c r="S184" s="384"/>
      <c r="T184" s="384"/>
      <c r="U184" s="384"/>
      <c r="V184" s="385"/>
      <c r="W184" s="46"/>
      <c r="X184" s="46"/>
    </row>
    <row r="185" spans="1:24" s="45" customFormat="1" ht="19.5" customHeight="1" outlineLevel="1" x14ac:dyDescent="0.25">
      <c r="A185" s="41"/>
      <c r="B185" s="101" t="s">
        <v>36</v>
      </c>
      <c r="C185" s="103"/>
      <c r="D185" s="99"/>
      <c r="E185" s="100"/>
      <c r="F185" s="115">
        <f t="shared" si="20"/>
        <v>0</v>
      </c>
      <c r="G185" s="99"/>
      <c r="H185" s="100"/>
      <c r="I185" s="116">
        <f t="shared" si="21"/>
        <v>0</v>
      </c>
      <c r="J185" s="99"/>
      <c r="K185" s="100"/>
      <c r="L185" s="115">
        <f t="shared" si="22"/>
        <v>0</v>
      </c>
      <c r="M185" s="99"/>
      <c r="N185" s="100"/>
      <c r="O185" s="116">
        <f t="shared" si="23"/>
        <v>0</v>
      </c>
      <c r="P185" s="99"/>
      <c r="Q185" s="100"/>
      <c r="R185" s="115">
        <f t="shared" si="24"/>
        <v>0</v>
      </c>
      <c r="S185" s="384"/>
      <c r="T185" s="384"/>
      <c r="U185" s="384"/>
      <c r="V185" s="385"/>
      <c r="W185" s="46"/>
      <c r="X185" s="46"/>
    </row>
    <row r="186" spans="1:24" s="45" customFormat="1" ht="19.5" customHeight="1" outlineLevel="1" x14ac:dyDescent="0.25">
      <c r="A186" s="41"/>
      <c r="B186" s="101" t="s">
        <v>36</v>
      </c>
      <c r="C186" s="103"/>
      <c r="D186" s="99"/>
      <c r="E186" s="100"/>
      <c r="F186" s="115">
        <f t="shared" si="20"/>
        <v>0</v>
      </c>
      <c r="G186" s="99"/>
      <c r="H186" s="100"/>
      <c r="I186" s="116">
        <f t="shared" si="21"/>
        <v>0</v>
      </c>
      <c r="J186" s="99"/>
      <c r="K186" s="100"/>
      <c r="L186" s="115">
        <f t="shared" si="22"/>
        <v>0</v>
      </c>
      <c r="M186" s="99"/>
      <c r="N186" s="100"/>
      <c r="O186" s="116">
        <f t="shared" si="23"/>
        <v>0</v>
      </c>
      <c r="P186" s="99"/>
      <c r="Q186" s="100"/>
      <c r="R186" s="115">
        <f t="shared" si="24"/>
        <v>0</v>
      </c>
      <c r="S186" s="384"/>
      <c r="T186" s="384"/>
      <c r="U186" s="384"/>
      <c r="V186" s="385"/>
      <c r="W186" s="46"/>
      <c r="X186" s="46"/>
    </row>
    <row r="187" spans="1:24" s="45" customFormat="1" ht="19.5" customHeight="1" outlineLevel="1" x14ac:dyDescent="0.25">
      <c r="A187" s="41"/>
      <c r="B187" s="101" t="s">
        <v>36</v>
      </c>
      <c r="C187" s="103"/>
      <c r="D187" s="99"/>
      <c r="E187" s="100"/>
      <c r="F187" s="115">
        <f t="shared" si="20"/>
        <v>0</v>
      </c>
      <c r="G187" s="99"/>
      <c r="H187" s="100"/>
      <c r="I187" s="116">
        <f t="shared" si="21"/>
        <v>0</v>
      </c>
      <c r="J187" s="99"/>
      <c r="K187" s="100"/>
      <c r="L187" s="115">
        <f t="shared" si="22"/>
        <v>0</v>
      </c>
      <c r="M187" s="99"/>
      <c r="N187" s="100"/>
      <c r="O187" s="116">
        <f t="shared" si="23"/>
        <v>0</v>
      </c>
      <c r="P187" s="99"/>
      <c r="Q187" s="100"/>
      <c r="R187" s="115">
        <f t="shared" si="24"/>
        <v>0</v>
      </c>
      <c r="S187" s="384"/>
      <c r="T187" s="384"/>
      <c r="U187" s="384"/>
      <c r="V187" s="385"/>
      <c r="W187" s="46"/>
      <c r="X187" s="46"/>
    </row>
    <row r="188" spans="1:24" s="45" customFormat="1" ht="19.5" customHeight="1" outlineLevel="1" x14ac:dyDescent="0.25">
      <c r="A188" s="41"/>
      <c r="B188" s="101" t="s">
        <v>36</v>
      </c>
      <c r="C188" s="103"/>
      <c r="D188" s="99"/>
      <c r="E188" s="100"/>
      <c r="F188" s="115">
        <f t="shared" si="20"/>
        <v>0</v>
      </c>
      <c r="G188" s="99"/>
      <c r="H188" s="100"/>
      <c r="I188" s="116">
        <f t="shared" si="21"/>
        <v>0</v>
      </c>
      <c r="J188" s="99"/>
      <c r="K188" s="100"/>
      <c r="L188" s="115">
        <f t="shared" si="22"/>
        <v>0</v>
      </c>
      <c r="M188" s="99"/>
      <c r="N188" s="100"/>
      <c r="O188" s="116">
        <f t="shared" si="23"/>
        <v>0</v>
      </c>
      <c r="P188" s="99"/>
      <c r="Q188" s="100"/>
      <c r="R188" s="115">
        <f t="shared" si="24"/>
        <v>0</v>
      </c>
      <c r="S188" s="384"/>
      <c r="T188" s="384"/>
      <c r="U188" s="384"/>
      <c r="V188" s="385"/>
      <c r="W188" s="46"/>
      <c r="X188" s="46"/>
    </row>
    <row r="189" spans="1:24" s="45" customFormat="1" ht="19.5" customHeight="1" outlineLevel="1" x14ac:dyDescent="0.25">
      <c r="A189" s="41"/>
      <c r="B189" s="101" t="s">
        <v>79</v>
      </c>
      <c r="C189" s="103"/>
      <c r="D189" s="99"/>
      <c r="E189" s="100"/>
      <c r="F189" s="115">
        <f t="shared" si="20"/>
        <v>0</v>
      </c>
      <c r="G189" s="99"/>
      <c r="H189" s="100"/>
      <c r="I189" s="116">
        <f t="shared" si="21"/>
        <v>0</v>
      </c>
      <c r="J189" s="99"/>
      <c r="K189" s="100"/>
      <c r="L189" s="115">
        <f t="shared" si="22"/>
        <v>0</v>
      </c>
      <c r="M189" s="99"/>
      <c r="N189" s="100"/>
      <c r="O189" s="116">
        <f t="shared" si="23"/>
        <v>0</v>
      </c>
      <c r="P189" s="99"/>
      <c r="Q189" s="100"/>
      <c r="R189" s="115">
        <f t="shared" si="24"/>
        <v>0</v>
      </c>
      <c r="S189" s="384"/>
      <c r="T189" s="384"/>
      <c r="U189" s="384"/>
      <c r="V189" s="385"/>
      <c r="W189" s="46"/>
      <c r="X189" s="46"/>
    </row>
    <row r="190" spans="1:24" s="45" customFormat="1" ht="19.5" customHeight="1" outlineLevel="1" x14ac:dyDescent="0.25">
      <c r="A190" s="41"/>
      <c r="B190" s="101" t="s">
        <v>43</v>
      </c>
      <c r="C190" s="103"/>
      <c r="D190" s="99"/>
      <c r="E190" s="100"/>
      <c r="F190" s="115">
        <f t="shared" si="20"/>
        <v>0</v>
      </c>
      <c r="G190" s="99"/>
      <c r="H190" s="100"/>
      <c r="I190" s="116">
        <f t="shared" si="21"/>
        <v>0</v>
      </c>
      <c r="J190" s="99"/>
      <c r="K190" s="100"/>
      <c r="L190" s="115">
        <f t="shared" si="22"/>
        <v>0</v>
      </c>
      <c r="M190" s="99"/>
      <c r="N190" s="100"/>
      <c r="O190" s="116">
        <f t="shared" si="23"/>
        <v>0</v>
      </c>
      <c r="P190" s="99"/>
      <c r="Q190" s="100"/>
      <c r="R190" s="115">
        <f t="shared" si="24"/>
        <v>0</v>
      </c>
      <c r="S190" s="384"/>
      <c r="T190" s="384"/>
      <c r="U190" s="384"/>
      <c r="V190" s="385"/>
      <c r="W190" s="46"/>
      <c r="X190" s="46"/>
    </row>
    <row r="191" spans="1:24" s="45" customFormat="1" ht="21.75" customHeight="1" outlineLevel="1" x14ac:dyDescent="0.25">
      <c r="A191" s="41"/>
      <c r="B191" s="66" t="s">
        <v>109</v>
      </c>
      <c r="C191" s="15" t="s">
        <v>51</v>
      </c>
      <c r="D191" s="312" t="s">
        <v>81</v>
      </c>
      <c r="E191" s="305"/>
      <c r="F191" s="313"/>
      <c r="G191" s="305" t="s">
        <v>47</v>
      </c>
      <c r="H191" s="305"/>
      <c r="I191" s="305"/>
      <c r="J191" s="312" t="s">
        <v>48</v>
      </c>
      <c r="K191" s="305"/>
      <c r="L191" s="313"/>
      <c r="M191" s="305" t="s">
        <v>49</v>
      </c>
      <c r="N191" s="305"/>
      <c r="O191" s="305"/>
      <c r="P191" s="312" t="s">
        <v>50</v>
      </c>
      <c r="Q191" s="305"/>
      <c r="R191" s="313"/>
      <c r="S191" s="16" t="s">
        <v>51</v>
      </c>
      <c r="T191" s="386" t="s">
        <v>52</v>
      </c>
      <c r="U191" s="387" t="s">
        <v>52</v>
      </c>
      <c r="V191" s="388"/>
      <c r="W191" s="46"/>
      <c r="X191" s="46"/>
    </row>
    <row r="192" spans="1:24" s="45" customFormat="1" ht="21.75" customHeight="1" outlineLevel="1" x14ac:dyDescent="0.25">
      <c r="A192" s="41"/>
      <c r="B192" s="18" t="s">
        <v>110</v>
      </c>
      <c r="C192" s="128">
        <f>D192+G192+J192+M192+P192</f>
        <v>0</v>
      </c>
      <c r="D192" s="315">
        <f>SUM(F178:F190)</f>
        <v>0</v>
      </c>
      <c r="E192" s="314"/>
      <c r="F192" s="316"/>
      <c r="G192" s="314">
        <f>SUM(I178:I190)</f>
        <v>0</v>
      </c>
      <c r="H192" s="314"/>
      <c r="I192" s="314"/>
      <c r="J192" s="315">
        <f>SUM(L178:L190)</f>
        <v>0</v>
      </c>
      <c r="K192" s="314"/>
      <c r="L192" s="316"/>
      <c r="M192" s="314">
        <f>SUM(O178:O190)</f>
        <v>0</v>
      </c>
      <c r="N192" s="314"/>
      <c r="O192" s="314"/>
      <c r="P192" s="315">
        <f>SUM(R178:R190)</f>
        <v>0</v>
      </c>
      <c r="Q192" s="314"/>
      <c r="R192" s="316"/>
      <c r="S192" s="128">
        <f t="shared" ref="S192:S197" si="25">D192+G192+J192+M192+P192</f>
        <v>0</v>
      </c>
      <c r="T192" s="389"/>
      <c r="U192" s="390"/>
      <c r="V192" s="391"/>
      <c r="W192" s="46"/>
      <c r="X192" s="46"/>
    </row>
    <row r="193" spans="1:24" s="45" customFormat="1" ht="21.75" customHeight="1" outlineLevel="1" x14ac:dyDescent="0.25">
      <c r="A193" s="41"/>
      <c r="B193" s="18" t="s">
        <v>111</v>
      </c>
      <c r="C193" s="128">
        <f>D193+G193+J193+M193+P193</f>
        <v>0</v>
      </c>
      <c r="D193" s="315">
        <f>SUM(F178:F190)*$D$42</f>
        <v>0</v>
      </c>
      <c r="E193" s="314"/>
      <c r="F193" s="316"/>
      <c r="G193" s="314">
        <f>SUM(I178:I190)*$G$42</f>
        <v>0</v>
      </c>
      <c r="H193" s="314"/>
      <c r="I193" s="314"/>
      <c r="J193" s="315">
        <f>SUM(L178:L190)*$J$42</f>
        <v>0</v>
      </c>
      <c r="K193" s="314"/>
      <c r="L193" s="316"/>
      <c r="M193" s="314">
        <f>SUM(O178:O190)*$M$42</f>
        <v>0</v>
      </c>
      <c r="N193" s="314"/>
      <c r="O193" s="314"/>
      <c r="P193" s="315">
        <f>SUM(R178:R190)*$P$42</f>
        <v>0</v>
      </c>
      <c r="Q193" s="314"/>
      <c r="R193" s="316"/>
      <c r="S193" s="128">
        <f t="shared" si="25"/>
        <v>0</v>
      </c>
      <c r="T193" s="389"/>
      <c r="U193" s="390"/>
      <c r="V193" s="391"/>
      <c r="W193" s="46"/>
      <c r="X193" s="46"/>
    </row>
    <row r="194" spans="1:24" s="45" customFormat="1" ht="21.75" customHeight="1" outlineLevel="1" x14ac:dyDescent="0.25">
      <c r="A194" s="41"/>
      <c r="B194" s="18" t="s">
        <v>55</v>
      </c>
      <c r="C194" s="128">
        <f>S194</f>
        <v>0</v>
      </c>
      <c r="D194" s="315">
        <f>D193*0.05</f>
        <v>0</v>
      </c>
      <c r="E194" s="314"/>
      <c r="F194" s="316"/>
      <c r="G194" s="314">
        <f>G193*0.05</f>
        <v>0</v>
      </c>
      <c r="H194" s="314"/>
      <c r="I194" s="314"/>
      <c r="J194" s="315">
        <f>J193*0.05</f>
        <v>0</v>
      </c>
      <c r="K194" s="314"/>
      <c r="L194" s="316"/>
      <c r="M194" s="314">
        <f>M193*0.05</f>
        <v>0</v>
      </c>
      <c r="N194" s="314"/>
      <c r="O194" s="314"/>
      <c r="P194" s="315">
        <f>P193*0.05</f>
        <v>0</v>
      </c>
      <c r="Q194" s="314"/>
      <c r="R194" s="316"/>
      <c r="S194" s="128">
        <f t="shared" si="25"/>
        <v>0</v>
      </c>
      <c r="T194" s="389"/>
      <c r="U194" s="390"/>
      <c r="V194" s="391"/>
      <c r="W194" s="46"/>
      <c r="X194" s="46"/>
    </row>
    <row r="195" spans="1:24" s="45" customFormat="1" ht="21.75" customHeight="1" outlineLevel="1" x14ac:dyDescent="0.25">
      <c r="A195" s="41"/>
      <c r="B195" s="18" t="s">
        <v>112</v>
      </c>
      <c r="C195" s="128">
        <f>S195</f>
        <v>0</v>
      </c>
      <c r="D195" s="315">
        <f>IF($D$42=0,0,((D193+D194)/$D$42)/$D$43)</f>
        <v>0</v>
      </c>
      <c r="E195" s="314"/>
      <c r="F195" s="316"/>
      <c r="G195" s="314">
        <f>IF($G$42=0,0,((G193+G194)/$G$42)/$G$43)</f>
        <v>0</v>
      </c>
      <c r="H195" s="314"/>
      <c r="I195" s="314"/>
      <c r="J195" s="315">
        <f>IF($J$42=0,0,((J193+J194)/$J$42)/$J$43)</f>
        <v>0</v>
      </c>
      <c r="K195" s="314"/>
      <c r="L195" s="316"/>
      <c r="M195" s="314">
        <f>IF($M$42=0,0,((M193+M194)/$M$42)/$M$43)</f>
        <v>0</v>
      </c>
      <c r="N195" s="314"/>
      <c r="O195" s="314"/>
      <c r="P195" s="315">
        <f>IF($P$42=0,0,((P193+P194)/$P$42)/$P$43)</f>
        <v>0</v>
      </c>
      <c r="Q195" s="314"/>
      <c r="R195" s="316"/>
      <c r="S195" s="128">
        <f t="shared" si="25"/>
        <v>0</v>
      </c>
      <c r="T195" s="389"/>
      <c r="U195" s="390"/>
      <c r="V195" s="391"/>
      <c r="W195" s="46"/>
      <c r="X195" s="46"/>
    </row>
    <row r="196" spans="1:24" s="45" customFormat="1" ht="21.75" customHeight="1" outlineLevel="1" x14ac:dyDescent="0.25">
      <c r="A196" s="41"/>
      <c r="B196" s="18" t="s">
        <v>113</v>
      </c>
      <c r="C196" s="128">
        <f>S196</f>
        <v>0</v>
      </c>
      <c r="D196" s="315">
        <f>IF($D$195=0,0,(D195/60))</f>
        <v>0</v>
      </c>
      <c r="E196" s="314"/>
      <c r="F196" s="316"/>
      <c r="G196" s="314">
        <f>IF($G$195=0,0,(G195/60))</f>
        <v>0</v>
      </c>
      <c r="H196" s="314"/>
      <c r="I196" s="314"/>
      <c r="J196" s="315">
        <f>IF($J$195=0,0,(J195/60))</f>
        <v>0</v>
      </c>
      <c r="K196" s="314"/>
      <c r="L196" s="316"/>
      <c r="M196" s="314">
        <f>IF($M$195=0,0,(M195/60))</f>
        <v>0</v>
      </c>
      <c r="N196" s="314"/>
      <c r="O196" s="314"/>
      <c r="P196" s="315">
        <f>IF($P$195=0,0,(P195/60))</f>
        <v>0</v>
      </c>
      <c r="Q196" s="314"/>
      <c r="R196" s="316"/>
      <c r="S196" s="128">
        <f t="shared" si="25"/>
        <v>0</v>
      </c>
      <c r="T196" s="389"/>
      <c r="U196" s="390"/>
      <c r="V196" s="391"/>
      <c r="W196" s="46"/>
      <c r="X196" s="46"/>
    </row>
    <row r="197" spans="1:24" s="45" customFormat="1" ht="21.75" customHeight="1" outlineLevel="1" x14ac:dyDescent="0.25">
      <c r="A197" s="41"/>
      <c r="B197" s="19" t="s">
        <v>440</v>
      </c>
      <c r="C197" s="128">
        <f>SUM(D197:R197)</f>
        <v>0</v>
      </c>
      <c r="D197" s="392"/>
      <c r="E197" s="393"/>
      <c r="F197" s="394"/>
      <c r="G197" s="393"/>
      <c r="H197" s="393"/>
      <c r="I197" s="393"/>
      <c r="J197" s="392"/>
      <c r="K197" s="393"/>
      <c r="L197" s="394"/>
      <c r="M197" s="393"/>
      <c r="N197" s="393"/>
      <c r="O197" s="393"/>
      <c r="P197" s="392"/>
      <c r="Q197" s="393"/>
      <c r="R197" s="394"/>
      <c r="S197" s="128">
        <f t="shared" si="25"/>
        <v>0</v>
      </c>
      <c r="T197" s="389"/>
      <c r="U197" s="390"/>
      <c r="V197" s="391"/>
      <c r="W197" s="46"/>
      <c r="X197" s="46"/>
    </row>
    <row r="198" spans="1:24" s="45" customFormat="1" ht="21.75" customHeight="1" outlineLevel="1" x14ac:dyDescent="0.25">
      <c r="A198" s="41"/>
      <c r="B198" s="19" t="s">
        <v>58</v>
      </c>
      <c r="C198" s="129">
        <f>SUM(D198:R198)</f>
        <v>0</v>
      </c>
      <c r="D198" s="317">
        <f>(D197*D$42)*($G$32-$G$31)</f>
        <v>0</v>
      </c>
      <c r="E198" s="274"/>
      <c r="F198" s="318"/>
      <c r="G198" s="317">
        <f>(G197*G$42)*($G$32-$G$31)</f>
        <v>0</v>
      </c>
      <c r="H198" s="274"/>
      <c r="I198" s="318"/>
      <c r="J198" s="317">
        <f>(J197*J$42)*($G$32-$G$31)</f>
        <v>0</v>
      </c>
      <c r="K198" s="274"/>
      <c r="L198" s="318"/>
      <c r="M198" s="317">
        <f>(M197*M$42)*($G$32-$G$31)</f>
        <v>0</v>
      </c>
      <c r="N198" s="274"/>
      <c r="O198" s="318"/>
      <c r="P198" s="317">
        <f>(P197*P$42)*($G$32-$G$31)</f>
        <v>0</v>
      </c>
      <c r="Q198" s="274"/>
      <c r="R198" s="318"/>
      <c r="S198" s="129">
        <f>SUM(D198:R198)</f>
        <v>0</v>
      </c>
      <c r="T198" s="389"/>
      <c r="U198" s="390"/>
      <c r="V198" s="391"/>
      <c r="W198" s="46"/>
      <c r="X198" s="46"/>
    </row>
    <row r="199" spans="1:24" s="45" customFormat="1" ht="21.75" customHeight="1" outlineLevel="1" x14ac:dyDescent="0.25">
      <c r="A199" s="41"/>
      <c r="B199" s="19" t="s">
        <v>114</v>
      </c>
      <c r="C199" s="129">
        <f>SUM(D199:R199)</f>
        <v>0</v>
      </c>
      <c r="D199" s="317">
        <f>IF(D196=0,0, (((D196*$G$31))+(D198/D$42/D$43)))</f>
        <v>0</v>
      </c>
      <c r="E199" s="274"/>
      <c r="F199" s="318"/>
      <c r="G199" s="317">
        <f>IF(G196=0,0, (((G196*$G$31))+(G198/G$42/G$43)))</f>
        <v>0</v>
      </c>
      <c r="H199" s="274"/>
      <c r="I199" s="318"/>
      <c r="J199" s="317">
        <f>IF(J196=0,0, (((J196*$G$31))+(J198/J$42/J$43)))</f>
        <v>0</v>
      </c>
      <c r="K199" s="274"/>
      <c r="L199" s="318"/>
      <c r="M199" s="317">
        <f>IF(M196=0,0, (((M196*$G$31))+(M198/M$42/M$43)))</f>
        <v>0</v>
      </c>
      <c r="N199" s="274"/>
      <c r="O199" s="318"/>
      <c r="P199" s="317">
        <f>IF(P196=0,0, (((P196*$G$31))+(P198/P$42/P$43)))</f>
        <v>0</v>
      </c>
      <c r="Q199" s="274"/>
      <c r="R199" s="318"/>
      <c r="S199" s="129">
        <f>SUM(D199:R199)</f>
        <v>0</v>
      </c>
      <c r="T199" s="389"/>
      <c r="U199" s="390"/>
      <c r="V199" s="391"/>
      <c r="W199" s="46"/>
      <c r="X199" s="46"/>
    </row>
    <row r="200" spans="1:24" s="45" customFormat="1" ht="21.75" customHeight="1" outlineLevel="1" x14ac:dyDescent="0.25">
      <c r="A200" s="41"/>
      <c r="B200" s="68" t="s">
        <v>115</v>
      </c>
      <c r="C200" s="129">
        <f>SUM(D200:R200)</f>
        <v>0</v>
      </c>
      <c r="D200" s="317">
        <f>(((D193+D194)/60)*$G$31)+D198</f>
        <v>0</v>
      </c>
      <c r="E200" s="274"/>
      <c r="F200" s="318"/>
      <c r="G200" s="317">
        <f>(((G193+G194)/60)*$G$31)+G198</f>
        <v>0</v>
      </c>
      <c r="H200" s="274"/>
      <c r="I200" s="318"/>
      <c r="J200" s="317">
        <f>(((J193+J194)/60)*$G$31)+J198</f>
        <v>0</v>
      </c>
      <c r="K200" s="274"/>
      <c r="L200" s="318"/>
      <c r="M200" s="317">
        <f>(((M193+M194)/60)*$G$31)+M198</f>
        <v>0</v>
      </c>
      <c r="N200" s="274"/>
      <c r="O200" s="318"/>
      <c r="P200" s="317">
        <f>(((P193+P194)/60)*$G$31)+P198</f>
        <v>0</v>
      </c>
      <c r="Q200" s="274"/>
      <c r="R200" s="318"/>
      <c r="S200" s="129">
        <f>SUM(D200:R200)</f>
        <v>0</v>
      </c>
      <c r="T200" s="389"/>
      <c r="U200" s="390"/>
      <c r="V200" s="391"/>
      <c r="W200" s="120" t="s">
        <v>61</v>
      </c>
      <c r="X200" s="46"/>
    </row>
    <row r="201" spans="1:24" s="45" customFormat="1" ht="27.75" customHeight="1" x14ac:dyDescent="0.25">
      <c r="A201" s="41"/>
      <c r="B201" s="395"/>
      <c r="C201" s="396"/>
      <c r="D201" s="409" t="s">
        <v>100</v>
      </c>
      <c r="E201" s="410"/>
      <c r="F201" s="411"/>
      <c r="G201" s="410" t="s">
        <v>101</v>
      </c>
      <c r="H201" s="410"/>
      <c r="I201" s="410"/>
      <c r="J201" s="409" t="s">
        <v>102</v>
      </c>
      <c r="K201" s="410"/>
      <c r="L201" s="411"/>
      <c r="M201" s="410" t="s">
        <v>103</v>
      </c>
      <c r="N201" s="410"/>
      <c r="O201" s="410"/>
      <c r="P201" s="409" t="s">
        <v>104</v>
      </c>
      <c r="Q201" s="410"/>
      <c r="R201" s="411"/>
      <c r="S201" s="117" t="s">
        <v>67</v>
      </c>
      <c r="T201" s="118" t="s">
        <v>68</v>
      </c>
      <c r="U201" s="119" t="s">
        <v>116</v>
      </c>
      <c r="V201" s="119" t="s">
        <v>117</v>
      </c>
      <c r="W201" s="114">
        <f>$D$12</f>
        <v>0</v>
      </c>
      <c r="X201" s="46"/>
    </row>
    <row r="202" spans="1:24" s="45" customFormat="1" ht="27.75" customHeight="1" x14ac:dyDescent="0.25">
      <c r="A202" s="41"/>
      <c r="B202" s="397"/>
      <c r="C202" s="398"/>
      <c r="D202" s="406" t="str">
        <f>IF(D196&gt;=10,"6",IF(D196&gt;=5.6,"5",IF(D196&gt;=3.6,"4",IF(D196&gt;=1.6,"3",IF(D196&gt;=1,"2",IF(D196&gt;=0.01,"1","0"))))))</f>
        <v>0</v>
      </c>
      <c r="E202" s="407"/>
      <c r="F202" s="408"/>
      <c r="G202" s="407" t="str">
        <f>IF(G196&gt;=10,"6",IF(G196&gt;=5.6,"5",IF(G196&gt;=3.6,"4",IF(G196&gt;=1.6,"3",IF(G196&gt;=1,"2",IF(G196&gt;=0.01,"1","0"))))))</f>
        <v>0</v>
      </c>
      <c r="H202" s="407"/>
      <c r="I202" s="407"/>
      <c r="J202" s="406" t="str">
        <f>IF(J196&gt;=10,"6",IF(J196&gt;=5.6,"5",IF(J196&gt;=3.6,"4",IF(J196&gt;=1.6,"3",IF(J196&gt;=1,"2",IF(J196&gt;=0.01,"1","0"))))))</f>
        <v>0</v>
      </c>
      <c r="K202" s="407"/>
      <c r="L202" s="408"/>
      <c r="M202" s="407" t="str">
        <f>IF(M196&gt;=10,"6",IF(M196&gt;=5.6,"5",IF(M196&gt;=3.6,"4",IF(M196&gt;=1.6,"3",IF(M196&gt;=1,"2",IF(M196&gt;=0.01,"1","0"))))))</f>
        <v>0</v>
      </c>
      <c r="N202" s="407"/>
      <c r="O202" s="407"/>
      <c r="P202" s="406" t="str">
        <f>IF(P196&gt;=10,"6",IF(P196&gt;=5.6,"5",IF(P196&gt;=3.6,"4",IF(P196&gt;=1.6,"3",IF(P196&gt;=1,"2",IF(P196&gt;=0.01,"1","0"))))))</f>
        <v>0</v>
      </c>
      <c r="Q202" s="407"/>
      <c r="R202" s="408"/>
      <c r="S202" s="124">
        <f>IF(OR(AND(D192&gt;0,D193&lt;=0),AND(G192&gt;0,G193&lt;=0),AND(J192&gt;0,J193&lt;=0),AND(M192&gt;0,M193&lt;=0),AND(P192&gt;0,P193&lt;=0)),"Check number of subjects/visits",V202/1560)</f>
        <v>0</v>
      </c>
      <c r="T202" s="89" t="str">
        <f>IF(S202="Check number of subjects/visits","0.00",IF(AND(W203=0,S202&gt;=0),"Please complete page duration (D12)",IF(S202=0,"0.00",S202/W203)))</f>
        <v>Please complete page duration (D12)</v>
      </c>
      <c r="U202" s="113">
        <f>(S193+S194+$G$26+$G$27+$G$28)</f>
        <v>0</v>
      </c>
      <c r="V202" s="113">
        <f>U202/60</f>
        <v>0</v>
      </c>
      <c r="W202" s="114">
        <f>$F$12</f>
        <v>0</v>
      </c>
      <c r="X202" s="46"/>
    </row>
    <row r="203" spans="1:24" s="45" customFormat="1" ht="19.5" customHeight="1" x14ac:dyDescent="0.25">
      <c r="A203" s="41"/>
      <c r="B203" s="17"/>
      <c r="C203" s="56"/>
      <c r="D203" s="41"/>
      <c r="E203" s="41"/>
      <c r="F203" s="41"/>
      <c r="G203" s="41"/>
      <c r="H203" s="41"/>
      <c r="I203" s="41"/>
      <c r="J203" s="41"/>
      <c r="K203" s="41"/>
      <c r="L203" s="41"/>
      <c r="M203" s="41"/>
      <c r="N203" s="41"/>
      <c r="O203" s="41"/>
      <c r="P203" s="41"/>
      <c r="Q203" s="41"/>
      <c r="R203" s="41"/>
      <c r="S203" s="41"/>
      <c r="T203" s="41"/>
      <c r="U203" s="41"/>
      <c r="V203" s="41"/>
      <c r="W203" s="123">
        <f>W201+(W202/12)</f>
        <v>0</v>
      </c>
      <c r="X203" s="46"/>
    </row>
    <row r="204" spans="1:24" s="45" customFormat="1" ht="19.5" customHeight="1" x14ac:dyDescent="0.25">
      <c r="A204" s="41"/>
      <c r="B204" s="33" t="s">
        <v>118</v>
      </c>
      <c r="C204" s="399"/>
      <c r="D204" s="272" t="s">
        <v>1</v>
      </c>
      <c r="E204" s="272"/>
      <c r="F204" s="370"/>
      <c r="G204" s="367" t="s">
        <v>2</v>
      </c>
      <c r="H204" s="272"/>
      <c r="I204" s="368"/>
      <c r="J204" s="369" t="s">
        <v>3</v>
      </c>
      <c r="K204" s="272"/>
      <c r="L204" s="370"/>
      <c r="M204" s="367" t="s">
        <v>119</v>
      </c>
      <c r="N204" s="272"/>
      <c r="O204" s="368"/>
      <c r="P204" s="367" t="s">
        <v>5</v>
      </c>
      <c r="Q204" s="272"/>
      <c r="R204" s="368"/>
      <c r="S204" s="380" t="s">
        <v>6</v>
      </c>
      <c r="T204" s="380"/>
      <c r="U204" s="380"/>
      <c r="V204" s="381"/>
      <c r="W204" s="46"/>
      <c r="X204" s="46"/>
    </row>
    <row r="205" spans="1:24" s="45" customFormat="1" ht="19.5" customHeight="1" x14ac:dyDescent="0.25">
      <c r="A205" s="41"/>
      <c r="B205" s="114" t="str">
        <f>IF('SIT Page 1'!B205="[enter MDT4 title here]","[enter MDT4 title on SIT Page 1, B205]", IF('SIT Page 1'!B205="","[enter MDT4 title on SIT Page 1, B205]",'SIT Page 1'!B205))</f>
        <v>[enter MDT4 title on SIT Page 1, B205]</v>
      </c>
      <c r="C205" s="400"/>
      <c r="D205" s="272"/>
      <c r="E205" s="272"/>
      <c r="F205" s="370"/>
      <c r="G205" s="367"/>
      <c r="H205" s="272"/>
      <c r="I205" s="368"/>
      <c r="J205" s="369"/>
      <c r="K205" s="272"/>
      <c r="L205" s="370"/>
      <c r="M205" s="367"/>
      <c r="N205" s="272"/>
      <c r="O205" s="368"/>
      <c r="P205" s="367"/>
      <c r="Q205" s="272"/>
      <c r="R205" s="368"/>
      <c r="S205" s="401"/>
      <c r="T205" s="401"/>
      <c r="U205" s="401"/>
      <c r="V205" s="402"/>
      <c r="W205" s="46"/>
      <c r="X205" s="46"/>
    </row>
    <row r="206" spans="1:24" s="45" customFormat="1" ht="30" customHeight="1" outlineLevel="1" x14ac:dyDescent="0.25">
      <c r="A206" s="41"/>
      <c r="B206" s="34" t="s">
        <v>7</v>
      </c>
      <c r="C206" s="33" t="s">
        <v>8</v>
      </c>
      <c r="D206" s="76" t="s">
        <v>9</v>
      </c>
      <c r="E206" s="61" t="s">
        <v>12</v>
      </c>
      <c r="F206" s="77" t="s">
        <v>11</v>
      </c>
      <c r="G206" s="78" t="s">
        <v>9</v>
      </c>
      <c r="H206" s="61" t="s">
        <v>12</v>
      </c>
      <c r="I206" s="33" t="s">
        <v>11</v>
      </c>
      <c r="J206" s="76" t="s">
        <v>9</v>
      </c>
      <c r="K206" s="61" t="s">
        <v>12</v>
      </c>
      <c r="L206" s="77" t="s">
        <v>11</v>
      </c>
      <c r="M206" s="78" t="s">
        <v>9</v>
      </c>
      <c r="N206" s="61" t="s">
        <v>12</v>
      </c>
      <c r="O206" s="33" t="s">
        <v>11</v>
      </c>
      <c r="P206" s="76" t="s">
        <v>9</v>
      </c>
      <c r="Q206" s="61" t="s">
        <v>12</v>
      </c>
      <c r="R206" s="77" t="s">
        <v>11</v>
      </c>
      <c r="S206" s="382"/>
      <c r="T206" s="382"/>
      <c r="U206" s="382"/>
      <c r="V206" s="383"/>
      <c r="W206" s="46"/>
      <c r="X206" s="46"/>
    </row>
    <row r="207" spans="1:24" s="45" customFormat="1" ht="19.5" customHeight="1" outlineLevel="1" x14ac:dyDescent="0.25">
      <c r="A207" s="41"/>
      <c r="B207" s="101" t="s">
        <v>36</v>
      </c>
      <c r="C207" s="103"/>
      <c r="D207" s="99"/>
      <c r="E207" s="100"/>
      <c r="F207" s="115">
        <f t="shared" ref="F207:F219" si="26">C207*D207*E207</f>
        <v>0</v>
      </c>
      <c r="G207" s="99"/>
      <c r="H207" s="100"/>
      <c r="I207" s="116">
        <f t="shared" ref="I207:I219" si="27">C207*G207*H207</f>
        <v>0</v>
      </c>
      <c r="J207" s="99"/>
      <c r="K207" s="100"/>
      <c r="L207" s="115">
        <f t="shared" ref="L207:L219" si="28">C207*J207*K207</f>
        <v>0</v>
      </c>
      <c r="M207" s="99"/>
      <c r="N207" s="100"/>
      <c r="O207" s="116">
        <f t="shared" ref="O207:O219" si="29">C207*M207*N207</f>
        <v>0</v>
      </c>
      <c r="P207" s="99"/>
      <c r="Q207" s="100"/>
      <c r="R207" s="115">
        <f t="shared" ref="R207:R219" si="30">C207*P207*Q207</f>
        <v>0</v>
      </c>
      <c r="S207" s="384"/>
      <c r="T207" s="384"/>
      <c r="U207" s="384"/>
      <c r="V207" s="385"/>
      <c r="W207" s="46"/>
      <c r="X207" s="46"/>
    </row>
    <row r="208" spans="1:24" s="45" customFormat="1" ht="19.5" customHeight="1" outlineLevel="1" x14ac:dyDescent="0.25">
      <c r="A208" s="41"/>
      <c r="B208" s="101" t="s">
        <v>36</v>
      </c>
      <c r="C208" s="103"/>
      <c r="D208" s="99"/>
      <c r="E208" s="100"/>
      <c r="F208" s="115">
        <f t="shared" si="26"/>
        <v>0</v>
      </c>
      <c r="G208" s="99"/>
      <c r="H208" s="100"/>
      <c r="I208" s="116">
        <f t="shared" si="27"/>
        <v>0</v>
      </c>
      <c r="J208" s="99"/>
      <c r="K208" s="100"/>
      <c r="L208" s="115">
        <f t="shared" si="28"/>
        <v>0</v>
      </c>
      <c r="M208" s="99"/>
      <c r="N208" s="100"/>
      <c r="O208" s="116">
        <f t="shared" si="29"/>
        <v>0</v>
      </c>
      <c r="P208" s="99"/>
      <c r="Q208" s="100"/>
      <c r="R208" s="115">
        <f t="shared" si="30"/>
        <v>0</v>
      </c>
      <c r="S208" s="384"/>
      <c r="T208" s="384"/>
      <c r="U208" s="384"/>
      <c r="V208" s="385"/>
      <c r="W208" s="46"/>
      <c r="X208" s="46"/>
    </row>
    <row r="209" spans="1:24" s="45" customFormat="1" ht="19.5" customHeight="1" outlineLevel="1" x14ac:dyDescent="0.25">
      <c r="A209" s="41"/>
      <c r="B209" s="101" t="s">
        <v>36</v>
      </c>
      <c r="C209" s="103"/>
      <c r="D209" s="99"/>
      <c r="E209" s="100"/>
      <c r="F209" s="115">
        <f t="shared" si="26"/>
        <v>0</v>
      </c>
      <c r="G209" s="99"/>
      <c r="H209" s="100"/>
      <c r="I209" s="116">
        <f t="shared" si="27"/>
        <v>0</v>
      </c>
      <c r="J209" s="99"/>
      <c r="K209" s="100"/>
      <c r="L209" s="115">
        <f t="shared" si="28"/>
        <v>0</v>
      </c>
      <c r="M209" s="99"/>
      <c r="N209" s="100"/>
      <c r="O209" s="116">
        <f t="shared" si="29"/>
        <v>0</v>
      </c>
      <c r="P209" s="99"/>
      <c r="Q209" s="100"/>
      <c r="R209" s="115">
        <f t="shared" si="30"/>
        <v>0</v>
      </c>
      <c r="S209" s="384"/>
      <c r="T209" s="384"/>
      <c r="U209" s="384"/>
      <c r="V209" s="385"/>
      <c r="W209" s="46"/>
      <c r="X209" s="46"/>
    </row>
    <row r="210" spans="1:24" s="45" customFormat="1" ht="19.5" customHeight="1" outlineLevel="1" x14ac:dyDescent="0.25">
      <c r="A210" s="41"/>
      <c r="B210" s="101" t="s">
        <v>36</v>
      </c>
      <c r="C210" s="103"/>
      <c r="D210" s="99"/>
      <c r="E210" s="100"/>
      <c r="F210" s="115">
        <f t="shared" si="26"/>
        <v>0</v>
      </c>
      <c r="G210" s="99"/>
      <c r="H210" s="100"/>
      <c r="I210" s="116">
        <f t="shared" si="27"/>
        <v>0</v>
      </c>
      <c r="J210" s="99"/>
      <c r="K210" s="100"/>
      <c r="L210" s="115">
        <f t="shared" si="28"/>
        <v>0</v>
      </c>
      <c r="M210" s="99"/>
      <c r="N210" s="100"/>
      <c r="O210" s="116">
        <f t="shared" si="29"/>
        <v>0</v>
      </c>
      <c r="P210" s="99"/>
      <c r="Q210" s="100"/>
      <c r="R210" s="115">
        <f t="shared" si="30"/>
        <v>0</v>
      </c>
      <c r="S210" s="384"/>
      <c r="T210" s="384"/>
      <c r="U210" s="384"/>
      <c r="V210" s="385"/>
      <c r="W210" s="46"/>
      <c r="X210" s="46"/>
    </row>
    <row r="211" spans="1:24" s="45" customFormat="1" ht="19.5" customHeight="1" outlineLevel="1" x14ac:dyDescent="0.25">
      <c r="A211" s="41"/>
      <c r="B211" s="101" t="s">
        <v>36</v>
      </c>
      <c r="C211" s="103"/>
      <c r="D211" s="99"/>
      <c r="E211" s="100"/>
      <c r="F211" s="115">
        <f t="shared" si="26"/>
        <v>0</v>
      </c>
      <c r="G211" s="99"/>
      <c r="H211" s="100"/>
      <c r="I211" s="116">
        <f t="shared" si="27"/>
        <v>0</v>
      </c>
      <c r="J211" s="99"/>
      <c r="K211" s="100"/>
      <c r="L211" s="115">
        <f t="shared" si="28"/>
        <v>0</v>
      </c>
      <c r="M211" s="99"/>
      <c r="N211" s="100"/>
      <c r="O211" s="116">
        <f t="shared" si="29"/>
        <v>0</v>
      </c>
      <c r="P211" s="99"/>
      <c r="Q211" s="100"/>
      <c r="R211" s="115">
        <f t="shared" si="30"/>
        <v>0</v>
      </c>
      <c r="S211" s="384"/>
      <c r="T211" s="384"/>
      <c r="U211" s="384"/>
      <c r="V211" s="385"/>
      <c r="W211" s="46"/>
      <c r="X211" s="46"/>
    </row>
    <row r="212" spans="1:24" s="45" customFormat="1" ht="19.5" customHeight="1" outlineLevel="1" x14ac:dyDescent="0.25">
      <c r="A212" s="41"/>
      <c r="B212" s="101" t="s">
        <v>36</v>
      </c>
      <c r="C212" s="103"/>
      <c r="D212" s="99"/>
      <c r="E212" s="100"/>
      <c r="F212" s="115">
        <f t="shared" si="26"/>
        <v>0</v>
      </c>
      <c r="G212" s="99"/>
      <c r="H212" s="100"/>
      <c r="I212" s="116">
        <f t="shared" si="27"/>
        <v>0</v>
      </c>
      <c r="J212" s="99"/>
      <c r="K212" s="100"/>
      <c r="L212" s="115">
        <f t="shared" si="28"/>
        <v>0</v>
      </c>
      <c r="M212" s="99"/>
      <c r="N212" s="100"/>
      <c r="O212" s="116">
        <f t="shared" si="29"/>
        <v>0</v>
      </c>
      <c r="P212" s="99"/>
      <c r="Q212" s="100"/>
      <c r="R212" s="115">
        <f t="shared" si="30"/>
        <v>0</v>
      </c>
      <c r="S212" s="384"/>
      <c r="T212" s="384"/>
      <c r="U212" s="384"/>
      <c r="V212" s="385"/>
      <c r="W212" s="46"/>
      <c r="X212" s="46"/>
    </row>
    <row r="213" spans="1:24" s="45" customFormat="1" ht="19.5" customHeight="1" outlineLevel="1" x14ac:dyDescent="0.25">
      <c r="A213" s="41"/>
      <c r="B213" s="101" t="s">
        <v>36</v>
      </c>
      <c r="C213" s="103"/>
      <c r="D213" s="99"/>
      <c r="E213" s="100"/>
      <c r="F213" s="115">
        <f t="shared" si="26"/>
        <v>0</v>
      </c>
      <c r="G213" s="99"/>
      <c r="H213" s="100"/>
      <c r="I213" s="116">
        <f t="shared" si="27"/>
        <v>0</v>
      </c>
      <c r="J213" s="99"/>
      <c r="K213" s="100"/>
      <c r="L213" s="115">
        <f t="shared" si="28"/>
        <v>0</v>
      </c>
      <c r="M213" s="99"/>
      <c r="N213" s="100"/>
      <c r="O213" s="116">
        <f t="shared" si="29"/>
        <v>0</v>
      </c>
      <c r="P213" s="99"/>
      <c r="Q213" s="100"/>
      <c r="R213" s="115">
        <f t="shared" si="30"/>
        <v>0</v>
      </c>
      <c r="S213" s="384"/>
      <c r="T213" s="384"/>
      <c r="U213" s="384"/>
      <c r="V213" s="385"/>
      <c r="W213" s="46"/>
      <c r="X213" s="46"/>
    </row>
    <row r="214" spans="1:24" s="45" customFormat="1" ht="19.5" customHeight="1" outlineLevel="1" x14ac:dyDescent="0.25">
      <c r="A214" s="41"/>
      <c r="B214" s="101" t="s">
        <v>36</v>
      </c>
      <c r="C214" s="103"/>
      <c r="D214" s="99"/>
      <c r="E214" s="100"/>
      <c r="F214" s="115">
        <f t="shared" si="26"/>
        <v>0</v>
      </c>
      <c r="G214" s="99"/>
      <c r="H214" s="100"/>
      <c r="I214" s="116">
        <f t="shared" si="27"/>
        <v>0</v>
      </c>
      <c r="J214" s="99"/>
      <c r="K214" s="100"/>
      <c r="L214" s="115">
        <f t="shared" si="28"/>
        <v>0</v>
      </c>
      <c r="M214" s="99"/>
      <c r="N214" s="100"/>
      <c r="O214" s="116">
        <f t="shared" si="29"/>
        <v>0</v>
      </c>
      <c r="P214" s="99"/>
      <c r="Q214" s="100"/>
      <c r="R214" s="115">
        <f t="shared" si="30"/>
        <v>0</v>
      </c>
      <c r="S214" s="384"/>
      <c r="T214" s="384"/>
      <c r="U214" s="384"/>
      <c r="V214" s="385"/>
      <c r="W214" s="46"/>
      <c r="X214" s="46"/>
    </row>
    <row r="215" spans="1:24" s="45" customFormat="1" ht="19.5" customHeight="1" outlineLevel="1" x14ac:dyDescent="0.25">
      <c r="A215" s="41"/>
      <c r="B215" s="101" t="s">
        <v>36</v>
      </c>
      <c r="C215" s="103"/>
      <c r="D215" s="99"/>
      <c r="E215" s="100"/>
      <c r="F215" s="115">
        <f t="shared" si="26"/>
        <v>0</v>
      </c>
      <c r="G215" s="99"/>
      <c r="H215" s="100"/>
      <c r="I215" s="116">
        <f t="shared" si="27"/>
        <v>0</v>
      </c>
      <c r="J215" s="99"/>
      <c r="K215" s="100"/>
      <c r="L215" s="115">
        <f t="shared" si="28"/>
        <v>0</v>
      </c>
      <c r="M215" s="99"/>
      <c r="N215" s="100"/>
      <c r="O215" s="116">
        <f t="shared" si="29"/>
        <v>0</v>
      </c>
      <c r="P215" s="99"/>
      <c r="Q215" s="100"/>
      <c r="R215" s="115">
        <f t="shared" si="30"/>
        <v>0</v>
      </c>
      <c r="S215" s="384"/>
      <c r="T215" s="384"/>
      <c r="U215" s="384"/>
      <c r="V215" s="385"/>
      <c r="W215" s="46"/>
      <c r="X215" s="46"/>
    </row>
    <row r="216" spans="1:24" s="45" customFormat="1" ht="19.5" customHeight="1" outlineLevel="1" x14ac:dyDescent="0.25">
      <c r="A216" s="41"/>
      <c r="B216" s="101" t="s">
        <v>36</v>
      </c>
      <c r="C216" s="103"/>
      <c r="D216" s="99"/>
      <c r="E216" s="100"/>
      <c r="F216" s="115">
        <f t="shared" si="26"/>
        <v>0</v>
      </c>
      <c r="G216" s="99"/>
      <c r="H216" s="100"/>
      <c r="I216" s="116">
        <f t="shared" si="27"/>
        <v>0</v>
      </c>
      <c r="J216" s="99"/>
      <c r="K216" s="100"/>
      <c r="L216" s="115">
        <f t="shared" si="28"/>
        <v>0</v>
      </c>
      <c r="M216" s="99"/>
      <c r="N216" s="100"/>
      <c r="O216" s="116">
        <f t="shared" si="29"/>
        <v>0</v>
      </c>
      <c r="P216" s="99"/>
      <c r="Q216" s="100"/>
      <c r="R216" s="115">
        <f t="shared" si="30"/>
        <v>0</v>
      </c>
      <c r="S216" s="384"/>
      <c r="T216" s="384"/>
      <c r="U216" s="384"/>
      <c r="V216" s="385"/>
      <c r="W216" s="46"/>
      <c r="X216" s="46"/>
    </row>
    <row r="217" spans="1:24" s="45" customFormat="1" ht="19.5" customHeight="1" outlineLevel="1" x14ac:dyDescent="0.25">
      <c r="A217" s="41"/>
      <c r="B217" s="101" t="s">
        <v>36</v>
      </c>
      <c r="C217" s="103"/>
      <c r="D217" s="99"/>
      <c r="E217" s="100"/>
      <c r="F217" s="115">
        <f t="shared" si="26"/>
        <v>0</v>
      </c>
      <c r="G217" s="99"/>
      <c r="H217" s="100"/>
      <c r="I217" s="116">
        <f t="shared" si="27"/>
        <v>0</v>
      </c>
      <c r="J217" s="99"/>
      <c r="K217" s="100"/>
      <c r="L217" s="115">
        <f t="shared" si="28"/>
        <v>0</v>
      </c>
      <c r="M217" s="99"/>
      <c r="N217" s="100"/>
      <c r="O217" s="116">
        <f t="shared" si="29"/>
        <v>0</v>
      </c>
      <c r="P217" s="99"/>
      <c r="Q217" s="100"/>
      <c r="R217" s="115">
        <f t="shared" si="30"/>
        <v>0</v>
      </c>
      <c r="S217" s="384"/>
      <c r="T217" s="384"/>
      <c r="U217" s="384"/>
      <c r="V217" s="385"/>
      <c r="W217" s="46"/>
      <c r="X217" s="46"/>
    </row>
    <row r="218" spans="1:24" s="45" customFormat="1" ht="19.5" customHeight="1" outlineLevel="1" x14ac:dyDescent="0.25">
      <c r="A218" s="41"/>
      <c r="B218" s="101" t="s">
        <v>79</v>
      </c>
      <c r="C218" s="103"/>
      <c r="D218" s="99"/>
      <c r="E218" s="100"/>
      <c r="F218" s="115">
        <f t="shared" si="26"/>
        <v>0</v>
      </c>
      <c r="G218" s="99"/>
      <c r="H218" s="100"/>
      <c r="I218" s="116">
        <f t="shared" si="27"/>
        <v>0</v>
      </c>
      <c r="J218" s="99"/>
      <c r="K218" s="100"/>
      <c r="L218" s="115">
        <f t="shared" si="28"/>
        <v>0</v>
      </c>
      <c r="M218" s="99"/>
      <c r="N218" s="100"/>
      <c r="O218" s="116">
        <f t="shared" si="29"/>
        <v>0</v>
      </c>
      <c r="P218" s="99"/>
      <c r="Q218" s="100"/>
      <c r="R218" s="115">
        <f t="shared" si="30"/>
        <v>0</v>
      </c>
      <c r="S218" s="384"/>
      <c r="T218" s="384"/>
      <c r="U218" s="384"/>
      <c r="V218" s="385"/>
      <c r="W218" s="46"/>
      <c r="X218" s="46"/>
    </row>
    <row r="219" spans="1:24" s="45" customFormat="1" ht="19.5" customHeight="1" outlineLevel="1" x14ac:dyDescent="0.25">
      <c r="A219" s="41"/>
      <c r="B219" s="101" t="s">
        <v>43</v>
      </c>
      <c r="C219" s="103"/>
      <c r="D219" s="99"/>
      <c r="E219" s="100"/>
      <c r="F219" s="115">
        <f t="shared" si="26"/>
        <v>0</v>
      </c>
      <c r="G219" s="99"/>
      <c r="H219" s="100"/>
      <c r="I219" s="116">
        <f t="shared" si="27"/>
        <v>0</v>
      </c>
      <c r="J219" s="99"/>
      <c r="K219" s="100"/>
      <c r="L219" s="115">
        <f t="shared" si="28"/>
        <v>0</v>
      </c>
      <c r="M219" s="99"/>
      <c r="N219" s="100"/>
      <c r="O219" s="116">
        <f t="shared" si="29"/>
        <v>0</v>
      </c>
      <c r="P219" s="99"/>
      <c r="Q219" s="100"/>
      <c r="R219" s="115">
        <f t="shared" si="30"/>
        <v>0</v>
      </c>
      <c r="S219" s="384"/>
      <c r="T219" s="384"/>
      <c r="U219" s="384"/>
      <c r="V219" s="385"/>
      <c r="W219" s="46"/>
      <c r="X219" s="46"/>
    </row>
    <row r="220" spans="1:24" s="45" customFormat="1" ht="21" customHeight="1" outlineLevel="1" x14ac:dyDescent="0.25">
      <c r="A220" s="41"/>
      <c r="B220" s="66" t="s">
        <v>121</v>
      </c>
      <c r="C220" s="15" t="s">
        <v>51</v>
      </c>
      <c r="D220" s="312" t="s">
        <v>81</v>
      </c>
      <c r="E220" s="305"/>
      <c r="F220" s="313"/>
      <c r="G220" s="305" t="s">
        <v>47</v>
      </c>
      <c r="H220" s="305"/>
      <c r="I220" s="305"/>
      <c r="J220" s="312" t="s">
        <v>48</v>
      </c>
      <c r="K220" s="305"/>
      <c r="L220" s="313"/>
      <c r="M220" s="305" t="s">
        <v>49</v>
      </c>
      <c r="N220" s="305"/>
      <c r="O220" s="305"/>
      <c r="P220" s="312" t="s">
        <v>50</v>
      </c>
      <c r="Q220" s="305"/>
      <c r="R220" s="313"/>
      <c r="S220" s="16" t="s">
        <v>51</v>
      </c>
      <c r="T220" s="386" t="s">
        <v>52</v>
      </c>
      <c r="U220" s="387" t="s">
        <v>52</v>
      </c>
      <c r="V220" s="388"/>
      <c r="W220" s="46"/>
      <c r="X220" s="46"/>
    </row>
    <row r="221" spans="1:24" s="45" customFormat="1" ht="21" customHeight="1" outlineLevel="1" x14ac:dyDescent="0.25">
      <c r="A221" s="41"/>
      <c r="B221" s="18" t="s">
        <v>122</v>
      </c>
      <c r="C221" s="128">
        <f>D221+G221+J221+M221+P221</f>
        <v>0</v>
      </c>
      <c r="D221" s="315">
        <f>SUM(F207:F219)</f>
        <v>0</v>
      </c>
      <c r="E221" s="314"/>
      <c r="F221" s="316"/>
      <c r="G221" s="314">
        <f>SUM(I207:I219)</f>
        <v>0</v>
      </c>
      <c r="H221" s="314"/>
      <c r="I221" s="314"/>
      <c r="J221" s="315">
        <f>SUM(L207:L219)</f>
        <v>0</v>
      </c>
      <c r="K221" s="314"/>
      <c r="L221" s="316"/>
      <c r="M221" s="314">
        <f>SUM(O207:O219)</f>
        <v>0</v>
      </c>
      <c r="N221" s="314"/>
      <c r="O221" s="314"/>
      <c r="P221" s="315">
        <f>SUM(R207:R219)</f>
        <v>0</v>
      </c>
      <c r="Q221" s="314"/>
      <c r="R221" s="316"/>
      <c r="S221" s="128">
        <f>SUM(D221:R221)</f>
        <v>0</v>
      </c>
      <c r="T221" s="389"/>
      <c r="U221" s="390"/>
      <c r="V221" s="391"/>
      <c r="W221" s="46"/>
      <c r="X221" s="46"/>
    </row>
    <row r="222" spans="1:24" s="45" customFormat="1" ht="21" customHeight="1" outlineLevel="1" x14ac:dyDescent="0.25">
      <c r="A222" s="41"/>
      <c r="B222" s="18" t="s">
        <v>123</v>
      </c>
      <c r="C222" s="128">
        <f>D222+G222+J222+M222+P222</f>
        <v>0</v>
      </c>
      <c r="D222" s="315">
        <f>SUM(F207:F219)*$D$42</f>
        <v>0</v>
      </c>
      <c r="E222" s="314"/>
      <c r="F222" s="316"/>
      <c r="G222" s="314">
        <f>SUM(I207:I219)*$G$42</f>
        <v>0</v>
      </c>
      <c r="H222" s="314"/>
      <c r="I222" s="314"/>
      <c r="J222" s="315">
        <f>SUM(L207:L219)*$J$42</f>
        <v>0</v>
      </c>
      <c r="K222" s="314"/>
      <c r="L222" s="316"/>
      <c r="M222" s="314">
        <f>SUM(O207:O219)*$M$42</f>
        <v>0</v>
      </c>
      <c r="N222" s="314"/>
      <c r="O222" s="314"/>
      <c r="P222" s="315">
        <f>SUM(R207:R219)*$P$42</f>
        <v>0</v>
      </c>
      <c r="Q222" s="314"/>
      <c r="R222" s="316"/>
      <c r="S222" s="128">
        <f>D222+G222+J222+M222+P222</f>
        <v>0</v>
      </c>
      <c r="T222" s="389"/>
      <c r="U222" s="390"/>
      <c r="V222" s="391"/>
      <c r="W222" s="46"/>
      <c r="X222" s="46"/>
    </row>
    <row r="223" spans="1:24" s="45" customFormat="1" ht="21" customHeight="1" outlineLevel="1" x14ac:dyDescent="0.25">
      <c r="A223" s="41"/>
      <c r="B223" s="18" t="s">
        <v>55</v>
      </c>
      <c r="C223" s="128">
        <f>S223</f>
        <v>0</v>
      </c>
      <c r="D223" s="315">
        <f>D222*0.05</f>
        <v>0</v>
      </c>
      <c r="E223" s="314"/>
      <c r="F223" s="316"/>
      <c r="G223" s="314">
        <f>G222*0.05</f>
        <v>0</v>
      </c>
      <c r="H223" s="314"/>
      <c r="I223" s="314"/>
      <c r="J223" s="315">
        <f>J222*0.05</f>
        <v>0</v>
      </c>
      <c r="K223" s="314"/>
      <c r="L223" s="316"/>
      <c r="M223" s="314">
        <f>M222*0.05</f>
        <v>0</v>
      </c>
      <c r="N223" s="314"/>
      <c r="O223" s="314"/>
      <c r="P223" s="315">
        <f>P222*0.05</f>
        <v>0</v>
      </c>
      <c r="Q223" s="314"/>
      <c r="R223" s="316"/>
      <c r="S223" s="128">
        <f>D223+G223+J223+M223+P223</f>
        <v>0</v>
      </c>
      <c r="T223" s="389"/>
      <c r="U223" s="390"/>
      <c r="V223" s="391"/>
      <c r="W223" s="46"/>
      <c r="X223" s="46"/>
    </row>
    <row r="224" spans="1:24" s="45" customFormat="1" ht="21" customHeight="1" outlineLevel="1" x14ac:dyDescent="0.25">
      <c r="A224" s="41"/>
      <c r="B224" s="18" t="s">
        <v>124</v>
      </c>
      <c r="C224" s="128">
        <f>S224</f>
        <v>0</v>
      </c>
      <c r="D224" s="315">
        <f>IF($D$42=0,0,((D222+D223)/$D$42)/$D$43)</f>
        <v>0</v>
      </c>
      <c r="E224" s="314"/>
      <c r="F224" s="316"/>
      <c r="G224" s="314">
        <f>IF($G$42=0,0,((G222+G223)/$G$42)/$G$43)</f>
        <v>0</v>
      </c>
      <c r="H224" s="314"/>
      <c r="I224" s="314"/>
      <c r="J224" s="315">
        <f>IF($J$42=0,0,((J222+J223)/$J$42)/$J$43)</f>
        <v>0</v>
      </c>
      <c r="K224" s="314"/>
      <c r="L224" s="316"/>
      <c r="M224" s="314">
        <f>IF($M$42=0,0,((M222+M223)/$M$42)/$M$43)</f>
        <v>0</v>
      </c>
      <c r="N224" s="314"/>
      <c r="O224" s="314"/>
      <c r="P224" s="315">
        <f>IF($P$42=0,0,((P222+P223)/$P$42)/$P$43)</f>
        <v>0</v>
      </c>
      <c r="Q224" s="314"/>
      <c r="R224" s="316"/>
      <c r="S224" s="128">
        <f>D224+G224+J224+M224+P224</f>
        <v>0</v>
      </c>
      <c r="T224" s="389"/>
      <c r="U224" s="390"/>
      <c r="V224" s="391"/>
      <c r="W224" s="46"/>
      <c r="X224" s="46"/>
    </row>
    <row r="225" spans="1:24" s="45" customFormat="1" ht="21" customHeight="1" outlineLevel="1" x14ac:dyDescent="0.25">
      <c r="A225" s="41"/>
      <c r="B225" s="18" t="s">
        <v>125</v>
      </c>
      <c r="C225" s="128">
        <f>S225</f>
        <v>0</v>
      </c>
      <c r="D225" s="315">
        <f>IF($D$224=0,0,(D224/60))</f>
        <v>0</v>
      </c>
      <c r="E225" s="314"/>
      <c r="F225" s="316"/>
      <c r="G225" s="314">
        <f>IF($G$224=0,0,(G224/60))</f>
        <v>0</v>
      </c>
      <c r="H225" s="314"/>
      <c r="I225" s="314"/>
      <c r="J225" s="315">
        <f>IF($J$224=0,0,(J224/60))</f>
        <v>0</v>
      </c>
      <c r="K225" s="314"/>
      <c r="L225" s="316"/>
      <c r="M225" s="314">
        <f>IF($M$224=0,0,(M224/60))</f>
        <v>0</v>
      </c>
      <c r="N225" s="314"/>
      <c r="O225" s="314"/>
      <c r="P225" s="315">
        <f>IF($P$224=0,0,(P224/60))</f>
        <v>0</v>
      </c>
      <c r="Q225" s="314"/>
      <c r="R225" s="316"/>
      <c r="S225" s="128">
        <f>SUM(D225:R225)</f>
        <v>0</v>
      </c>
      <c r="T225" s="389"/>
      <c r="U225" s="390"/>
      <c r="V225" s="391"/>
      <c r="W225" s="46"/>
      <c r="X225" s="46"/>
    </row>
    <row r="226" spans="1:24" s="45" customFormat="1" ht="21" customHeight="1" outlineLevel="1" x14ac:dyDescent="0.25">
      <c r="A226" s="41"/>
      <c r="B226" s="19" t="s">
        <v>440</v>
      </c>
      <c r="C226" s="128">
        <f>SUM(D226:R226)</f>
        <v>0</v>
      </c>
      <c r="D226" s="392"/>
      <c r="E226" s="393"/>
      <c r="F226" s="394"/>
      <c r="G226" s="393"/>
      <c r="H226" s="393"/>
      <c r="I226" s="393"/>
      <c r="J226" s="392"/>
      <c r="K226" s="393"/>
      <c r="L226" s="394"/>
      <c r="M226" s="393"/>
      <c r="N226" s="393"/>
      <c r="O226" s="393"/>
      <c r="P226" s="392"/>
      <c r="Q226" s="393"/>
      <c r="R226" s="394"/>
      <c r="S226" s="128">
        <f>SUM(D226:R226)</f>
        <v>0</v>
      </c>
      <c r="T226" s="389"/>
      <c r="U226" s="390"/>
      <c r="V226" s="391"/>
      <c r="W226" s="46"/>
      <c r="X226" s="46"/>
    </row>
    <row r="227" spans="1:24" s="45" customFormat="1" ht="21" customHeight="1" outlineLevel="1" x14ac:dyDescent="0.25">
      <c r="A227" s="41"/>
      <c r="B227" s="19" t="s">
        <v>58</v>
      </c>
      <c r="C227" s="129">
        <f>SUM(D227:R227)</f>
        <v>0</v>
      </c>
      <c r="D227" s="317">
        <f>(D226*D$42)*($H$32-$H$31)</f>
        <v>0</v>
      </c>
      <c r="E227" s="274"/>
      <c r="F227" s="318"/>
      <c r="G227" s="317">
        <f>(G226*G$42)*($H$32-$H$31)</f>
        <v>0</v>
      </c>
      <c r="H227" s="274"/>
      <c r="I227" s="318"/>
      <c r="J227" s="317">
        <f>(J226*J$42)*($H$32-$H$31)</f>
        <v>0</v>
      </c>
      <c r="K227" s="274"/>
      <c r="L227" s="318"/>
      <c r="M227" s="317">
        <f>(M226*M$42)*($H$32-$H$31)</f>
        <v>0</v>
      </c>
      <c r="N227" s="274"/>
      <c r="O227" s="318"/>
      <c r="P227" s="317">
        <f>(P226*P$42)*($H$32-$H$31)</f>
        <v>0</v>
      </c>
      <c r="Q227" s="274"/>
      <c r="R227" s="318"/>
      <c r="S227" s="129">
        <f>SUM(D227:R227)</f>
        <v>0</v>
      </c>
      <c r="T227" s="389"/>
      <c r="U227" s="390"/>
      <c r="V227" s="391"/>
      <c r="W227" s="46"/>
      <c r="X227" s="46"/>
    </row>
    <row r="228" spans="1:24" s="45" customFormat="1" ht="21" customHeight="1" outlineLevel="1" x14ac:dyDescent="0.25">
      <c r="A228" s="41"/>
      <c r="B228" s="19" t="s">
        <v>126</v>
      </c>
      <c r="C228" s="129">
        <f>SUM(D228:R228)</f>
        <v>0</v>
      </c>
      <c r="D228" s="317">
        <f>IF(D225=0,0, (((D225*$H$31))+(D227/D$42/D$43)))</f>
        <v>0</v>
      </c>
      <c r="E228" s="274"/>
      <c r="F228" s="318"/>
      <c r="G228" s="317">
        <f>IF(G225=0,0, (((G225*$H$31))+(G227/G$42/G$43)))</f>
        <v>0</v>
      </c>
      <c r="H228" s="274"/>
      <c r="I228" s="318"/>
      <c r="J228" s="317">
        <f>IF(J225=0,0, (((J225*$H$31))+(J227/J$42/J$43)))</f>
        <v>0</v>
      </c>
      <c r="K228" s="274"/>
      <c r="L228" s="318"/>
      <c r="M228" s="317">
        <f>IF(M225=0,0, (((M225*$H$31))+(M227/M$42/M$43)))</f>
        <v>0</v>
      </c>
      <c r="N228" s="274"/>
      <c r="O228" s="318"/>
      <c r="P228" s="317">
        <f>IF(P225=0,0, (((P225*$H$31))+(P227/P$42/P$43)))</f>
        <v>0</v>
      </c>
      <c r="Q228" s="274"/>
      <c r="R228" s="318"/>
      <c r="S228" s="129">
        <f>SUM(D228:R228)</f>
        <v>0</v>
      </c>
      <c r="T228" s="389"/>
      <c r="U228" s="390"/>
      <c r="V228" s="391"/>
      <c r="W228" s="46"/>
      <c r="X228" s="46"/>
    </row>
    <row r="229" spans="1:24" s="45" customFormat="1" ht="21" customHeight="1" outlineLevel="1" x14ac:dyDescent="0.25">
      <c r="A229" s="41"/>
      <c r="B229" s="68" t="s">
        <v>127</v>
      </c>
      <c r="C229" s="129">
        <f>SUM(D229:R229)</f>
        <v>0</v>
      </c>
      <c r="D229" s="317">
        <f>(((D222+D223)/60)*$H$31)+D227</f>
        <v>0</v>
      </c>
      <c r="E229" s="274"/>
      <c r="F229" s="318"/>
      <c r="G229" s="317">
        <f>(((G222+G223)/60)*$H$31)+G227</f>
        <v>0</v>
      </c>
      <c r="H229" s="274"/>
      <c r="I229" s="318"/>
      <c r="J229" s="317">
        <f>(((J222+J223)/60)*$H$31)+J227</f>
        <v>0</v>
      </c>
      <c r="K229" s="274"/>
      <c r="L229" s="318"/>
      <c r="M229" s="317">
        <f>(((M222+M223)/60)*$H$31)+M227</f>
        <v>0</v>
      </c>
      <c r="N229" s="274"/>
      <c r="O229" s="318"/>
      <c r="P229" s="317">
        <f>(((P222+P223)/60)*$H$31)+P227</f>
        <v>0</v>
      </c>
      <c r="Q229" s="274"/>
      <c r="R229" s="318"/>
      <c r="S229" s="129">
        <f>SUM(D229:R229)</f>
        <v>0</v>
      </c>
      <c r="T229" s="389"/>
      <c r="U229" s="390"/>
      <c r="V229" s="391"/>
      <c r="W229" s="120" t="s">
        <v>61</v>
      </c>
      <c r="X229" s="46"/>
    </row>
    <row r="230" spans="1:24" s="45" customFormat="1" ht="32.25" customHeight="1" x14ac:dyDescent="0.25">
      <c r="A230" s="41"/>
      <c r="B230" s="395"/>
      <c r="C230" s="396"/>
      <c r="D230" s="409" t="s">
        <v>100</v>
      </c>
      <c r="E230" s="410"/>
      <c r="F230" s="411"/>
      <c r="G230" s="410" t="s">
        <v>101</v>
      </c>
      <c r="H230" s="410"/>
      <c r="I230" s="410"/>
      <c r="J230" s="409" t="s">
        <v>102</v>
      </c>
      <c r="K230" s="410"/>
      <c r="L230" s="411"/>
      <c r="M230" s="410" t="s">
        <v>103</v>
      </c>
      <c r="N230" s="410"/>
      <c r="O230" s="410"/>
      <c r="P230" s="409" t="s">
        <v>104</v>
      </c>
      <c r="Q230" s="410"/>
      <c r="R230" s="411"/>
      <c r="S230" s="117" t="s">
        <v>67</v>
      </c>
      <c r="T230" s="118" t="s">
        <v>68</v>
      </c>
      <c r="U230" s="119" t="s">
        <v>128</v>
      </c>
      <c r="V230" s="119" t="s">
        <v>129</v>
      </c>
      <c r="W230" s="114">
        <f>$D$12</f>
        <v>0</v>
      </c>
      <c r="X230" s="46"/>
    </row>
    <row r="231" spans="1:24" s="45" customFormat="1" ht="32.25" customHeight="1" x14ac:dyDescent="0.25">
      <c r="A231" s="41"/>
      <c r="B231" s="397"/>
      <c r="C231" s="398"/>
      <c r="D231" s="406" t="str">
        <f>IF(D225&gt;=10,"6",IF(D225&gt;=5.6,"5",IF(D225&gt;=3.6,"4",IF(D225&gt;=1.6,"3",IF(D225&gt;=1,"2",IF(D225&gt;=0.01,"1","0"))))))</f>
        <v>0</v>
      </c>
      <c r="E231" s="407"/>
      <c r="F231" s="408"/>
      <c r="G231" s="407" t="str">
        <f>IF(G225&gt;=10,"6",IF(G225&gt;=5.6,"5",IF(G225&gt;=3.6,"4",IF(G225&gt;=1.6,"3",IF(G225&gt;=1,"2",IF(G225&gt;=0.01,"1","0"))))))</f>
        <v>0</v>
      </c>
      <c r="H231" s="407"/>
      <c r="I231" s="407"/>
      <c r="J231" s="406" t="str">
        <f>IF(J225&gt;=10,"6",IF(J225&gt;=5.6,"5",IF(J225&gt;=3.6,"4",IF(J225&gt;=1.6,"3",IF(J225&gt;=1,"2",IF(J225&gt;=0.01,"1","0"))))))</f>
        <v>0</v>
      </c>
      <c r="K231" s="407"/>
      <c r="L231" s="408"/>
      <c r="M231" s="407" t="str">
        <f>IF(M225&gt;=10,"6",IF(M225&gt;=5.6,"5",IF(M225&gt;=3.6,"4",IF(M225&gt;=1.6,"3",IF(M225&gt;=1,"2",IF(M225&gt;=0.01,"1","0"))))))</f>
        <v>0</v>
      </c>
      <c r="N231" s="407"/>
      <c r="O231" s="407"/>
      <c r="P231" s="406" t="str">
        <f>IF(P225&gt;=10,"6",IF(P225&gt;=5.6,"5",IF(P225&gt;=3.6,"4",IF(P225&gt;=1.6,"3",IF(P225&gt;=1,"2",IF(P225&gt;=0.01,"1","0"))))))</f>
        <v>0</v>
      </c>
      <c r="Q231" s="407"/>
      <c r="R231" s="408"/>
      <c r="S231" s="124">
        <f>IF(OR(AND(D221&gt;0,D222&lt;=0),AND(G221&gt;0,G222&lt;=0),AND(J221&gt;0,J222&lt;=0),AND(M221&gt;0,M222&lt;=0),AND(P221&gt;0,P222&lt;=0)),"Check number of subjects/visits",V231/1560)</f>
        <v>0</v>
      </c>
      <c r="T231" s="89" t="str">
        <f>IF(S231="Check number of subjects/visits","0.00",IF(AND(W232=0,S231&gt;=0),"Please complete page duration (D12)",IF(S231=0,"0.00",S231/W232)))</f>
        <v>Please complete page duration (D12)</v>
      </c>
      <c r="U231" s="113">
        <f>S222+S223+H26+H27+H28</f>
        <v>0</v>
      </c>
      <c r="V231" s="113">
        <f>U231/60</f>
        <v>0</v>
      </c>
      <c r="W231" s="114">
        <f>$F$12</f>
        <v>0</v>
      </c>
      <c r="X231" s="46"/>
    </row>
    <row r="232" spans="1:24" s="45" customFormat="1" ht="19.5" customHeight="1" x14ac:dyDescent="0.25">
      <c r="A232" s="41"/>
      <c r="B232" s="17"/>
      <c r="C232" s="56"/>
      <c r="D232" s="41"/>
      <c r="E232" s="41"/>
      <c r="F232" s="41"/>
      <c r="G232" s="41"/>
      <c r="H232" s="41"/>
      <c r="I232" s="41"/>
      <c r="J232" s="41"/>
      <c r="K232" s="41"/>
      <c r="L232" s="41"/>
      <c r="M232" s="41"/>
      <c r="N232" s="41"/>
      <c r="O232" s="41"/>
      <c r="P232" s="41"/>
      <c r="Q232" s="41"/>
      <c r="R232" s="41"/>
      <c r="S232" s="41"/>
      <c r="T232" s="41"/>
      <c r="U232" s="41"/>
      <c r="V232" s="41"/>
      <c r="W232" s="123">
        <f>W230+(W231/12)</f>
        <v>0</v>
      </c>
      <c r="X232" s="46"/>
    </row>
    <row r="233" spans="1:24" s="52" customFormat="1" ht="19.5" customHeight="1" x14ac:dyDescent="0.25">
      <c r="A233" s="51"/>
      <c r="B233" s="33" t="s">
        <v>130</v>
      </c>
      <c r="C233" s="70"/>
      <c r="D233" s="367" t="s">
        <v>1</v>
      </c>
      <c r="E233" s="272"/>
      <c r="F233" s="368"/>
      <c r="G233" s="369" t="s">
        <v>2</v>
      </c>
      <c r="H233" s="272"/>
      <c r="I233" s="370"/>
      <c r="J233" s="367" t="s">
        <v>3</v>
      </c>
      <c r="K233" s="272"/>
      <c r="L233" s="368"/>
      <c r="M233" s="369" t="s">
        <v>4</v>
      </c>
      <c r="N233" s="272"/>
      <c r="O233" s="370"/>
      <c r="P233" s="367" t="s">
        <v>5</v>
      </c>
      <c r="Q233" s="272"/>
      <c r="R233" s="368"/>
      <c r="S233" s="380" t="s">
        <v>6</v>
      </c>
      <c r="T233" s="380"/>
      <c r="U233" s="380"/>
      <c r="V233" s="381"/>
      <c r="W233" s="46"/>
      <c r="X233" s="46"/>
    </row>
    <row r="234" spans="1:24" s="52" customFormat="1" ht="29.25" customHeight="1" outlineLevel="1" x14ac:dyDescent="0.25">
      <c r="A234" s="51"/>
      <c r="B234" s="62" t="s">
        <v>131</v>
      </c>
      <c r="C234" s="71" t="s">
        <v>8</v>
      </c>
      <c r="D234" s="73" t="s">
        <v>9</v>
      </c>
      <c r="E234" s="63" t="s">
        <v>10</v>
      </c>
      <c r="F234" s="74" t="s">
        <v>11</v>
      </c>
      <c r="G234" s="8" t="s">
        <v>9</v>
      </c>
      <c r="H234" s="63" t="s">
        <v>12</v>
      </c>
      <c r="I234" s="71" t="s">
        <v>11</v>
      </c>
      <c r="J234" s="73" t="s">
        <v>9</v>
      </c>
      <c r="K234" s="63" t="s">
        <v>12</v>
      </c>
      <c r="L234" s="74" t="s">
        <v>11</v>
      </c>
      <c r="M234" s="8" t="s">
        <v>9</v>
      </c>
      <c r="N234" s="63" t="s">
        <v>12</v>
      </c>
      <c r="O234" s="71" t="s">
        <v>11</v>
      </c>
      <c r="P234" s="73" t="s">
        <v>9</v>
      </c>
      <c r="Q234" s="63" t="s">
        <v>12</v>
      </c>
      <c r="R234" s="74" t="s">
        <v>11</v>
      </c>
      <c r="S234" s="382"/>
      <c r="T234" s="382"/>
      <c r="U234" s="382"/>
      <c r="V234" s="383"/>
      <c r="W234" s="46"/>
      <c r="X234" s="46"/>
    </row>
    <row r="235" spans="1:24" s="45" customFormat="1" ht="19.5" customHeight="1" outlineLevel="1" x14ac:dyDescent="0.25">
      <c r="A235" s="41"/>
      <c r="B235" s="64" t="s">
        <v>132</v>
      </c>
      <c r="C235" s="72">
        <v>30</v>
      </c>
      <c r="D235" s="99"/>
      <c r="E235" s="100"/>
      <c r="F235" s="115">
        <f t="shared" ref="F235:F253" si="31">C235*D235*E235</f>
        <v>0</v>
      </c>
      <c r="G235" s="99"/>
      <c r="H235" s="100"/>
      <c r="I235" s="116">
        <f t="shared" ref="I235:I253" si="32">C235*G235*H235</f>
        <v>0</v>
      </c>
      <c r="J235" s="99"/>
      <c r="K235" s="100"/>
      <c r="L235" s="115">
        <f t="shared" ref="L235:L253" si="33">C235*J235*K235</f>
        <v>0</v>
      </c>
      <c r="M235" s="99"/>
      <c r="N235" s="100"/>
      <c r="O235" s="116">
        <f t="shared" ref="O235:O253" si="34">C235*M235*N235</f>
        <v>0</v>
      </c>
      <c r="P235" s="99"/>
      <c r="Q235" s="100"/>
      <c r="R235" s="115">
        <f t="shared" ref="R235:R253" si="35">C235*P235*Q235</f>
        <v>0</v>
      </c>
      <c r="S235" s="384"/>
      <c r="T235" s="384"/>
      <c r="U235" s="384"/>
      <c r="V235" s="385"/>
      <c r="W235" s="46"/>
      <c r="X235" s="46"/>
    </row>
    <row r="236" spans="1:24" s="45" customFormat="1" ht="19.5" customHeight="1" outlineLevel="1" x14ac:dyDescent="0.25">
      <c r="A236" s="41"/>
      <c r="B236" s="64" t="s">
        <v>133</v>
      </c>
      <c r="C236" s="72">
        <v>3</v>
      </c>
      <c r="D236" s="99"/>
      <c r="E236" s="100"/>
      <c r="F236" s="115">
        <f t="shared" si="31"/>
        <v>0</v>
      </c>
      <c r="G236" s="99"/>
      <c r="H236" s="100"/>
      <c r="I236" s="116">
        <f t="shared" si="32"/>
        <v>0</v>
      </c>
      <c r="J236" s="99"/>
      <c r="K236" s="100"/>
      <c r="L236" s="115">
        <f t="shared" si="33"/>
        <v>0</v>
      </c>
      <c r="M236" s="99"/>
      <c r="N236" s="100"/>
      <c r="O236" s="116">
        <f t="shared" si="34"/>
        <v>0</v>
      </c>
      <c r="P236" s="99"/>
      <c r="Q236" s="100"/>
      <c r="R236" s="115">
        <f t="shared" si="35"/>
        <v>0</v>
      </c>
      <c r="S236" s="384"/>
      <c r="T236" s="384"/>
      <c r="U236" s="384"/>
      <c r="V236" s="385"/>
      <c r="W236" s="46"/>
      <c r="X236" s="46"/>
    </row>
    <row r="237" spans="1:24" s="45" customFormat="1" ht="19.5" customHeight="1" outlineLevel="1" x14ac:dyDescent="0.25">
      <c r="A237" s="41"/>
      <c r="B237" s="64" t="s">
        <v>134</v>
      </c>
      <c r="C237" s="72">
        <v>2</v>
      </c>
      <c r="D237" s="99"/>
      <c r="E237" s="100"/>
      <c r="F237" s="115">
        <f t="shared" si="31"/>
        <v>0</v>
      </c>
      <c r="G237" s="99"/>
      <c r="H237" s="100"/>
      <c r="I237" s="116">
        <f t="shared" si="32"/>
        <v>0</v>
      </c>
      <c r="J237" s="99"/>
      <c r="K237" s="100"/>
      <c r="L237" s="115">
        <f t="shared" si="33"/>
        <v>0</v>
      </c>
      <c r="M237" s="99"/>
      <c r="N237" s="100"/>
      <c r="O237" s="116">
        <f t="shared" si="34"/>
        <v>0</v>
      </c>
      <c r="P237" s="99"/>
      <c r="Q237" s="100"/>
      <c r="R237" s="115">
        <f t="shared" si="35"/>
        <v>0</v>
      </c>
      <c r="S237" s="384"/>
      <c r="T237" s="384"/>
      <c r="U237" s="384"/>
      <c r="V237" s="385"/>
      <c r="W237" s="46"/>
      <c r="X237" s="46"/>
    </row>
    <row r="238" spans="1:24" s="45" customFormat="1" ht="19.5" customHeight="1" outlineLevel="1" x14ac:dyDescent="0.25">
      <c r="A238" s="41"/>
      <c r="B238" s="64" t="s">
        <v>135</v>
      </c>
      <c r="C238" s="72">
        <v>30</v>
      </c>
      <c r="D238" s="99"/>
      <c r="E238" s="100"/>
      <c r="F238" s="115">
        <f t="shared" si="31"/>
        <v>0</v>
      </c>
      <c r="G238" s="99"/>
      <c r="H238" s="100"/>
      <c r="I238" s="116">
        <f t="shared" si="32"/>
        <v>0</v>
      </c>
      <c r="J238" s="99"/>
      <c r="K238" s="100"/>
      <c r="L238" s="115">
        <f t="shared" si="33"/>
        <v>0</v>
      </c>
      <c r="M238" s="99"/>
      <c r="N238" s="100"/>
      <c r="O238" s="116">
        <f t="shared" si="34"/>
        <v>0</v>
      </c>
      <c r="P238" s="99"/>
      <c r="Q238" s="100"/>
      <c r="R238" s="115">
        <f t="shared" si="35"/>
        <v>0</v>
      </c>
      <c r="S238" s="384"/>
      <c r="T238" s="384"/>
      <c r="U238" s="384"/>
      <c r="V238" s="385"/>
      <c r="W238" s="46"/>
      <c r="X238" s="46"/>
    </row>
    <row r="239" spans="1:24" s="45" customFormat="1" ht="19.5" customHeight="1" outlineLevel="1" x14ac:dyDescent="0.25">
      <c r="A239" s="41"/>
      <c r="B239" s="64" t="s">
        <v>136</v>
      </c>
      <c r="C239" s="72">
        <v>5</v>
      </c>
      <c r="D239" s="99"/>
      <c r="E239" s="100"/>
      <c r="F239" s="115">
        <f t="shared" si="31"/>
        <v>0</v>
      </c>
      <c r="G239" s="99"/>
      <c r="H239" s="100"/>
      <c r="I239" s="116">
        <f t="shared" si="32"/>
        <v>0</v>
      </c>
      <c r="J239" s="99"/>
      <c r="K239" s="100"/>
      <c r="L239" s="115">
        <f t="shared" si="33"/>
        <v>0</v>
      </c>
      <c r="M239" s="99"/>
      <c r="N239" s="100"/>
      <c r="O239" s="116">
        <f t="shared" si="34"/>
        <v>0</v>
      </c>
      <c r="P239" s="99"/>
      <c r="Q239" s="100"/>
      <c r="R239" s="115">
        <f t="shared" si="35"/>
        <v>0</v>
      </c>
      <c r="S239" s="384"/>
      <c r="T239" s="384"/>
      <c r="U239" s="384"/>
      <c r="V239" s="385"/>
      <c r="W239" s="46"/>
      <c r="X239" s="46"/>
    </row>
    <row r="240" spans="1:24" s="45" customFormat="1" ht="19.5" customHeight="1" outlineLevel="1" x14ac:dyDescent="0.25">
      <c r="A240" s="41"/>
      <c r="B240" s="64" t="s">
        <v>137</v>
      </c>
      <c r="C240" s="72">
        <v>2</v>
      </c>
      <c r="D240" s="99"/>
      <c r="E240" s="100"/>
      <c r="F240" s="115">
        <f t="shared" si="31"/>
        <v>0</v>
      </c>
      <c r="G240" s="99"/>
      <c r="H240" s="100"/>
      <c r="I240" s="116">
        <f t="shared" si="32"/>
        <v>0</v>
      </c>
      <c r="J240" s="99"/>
      <c r="K240" s="100"/>
      <c r="L240" s="115">
        <f t="shared" si="33"/>
        <v>0</v>
      </c>
      <c r="M240" s="99"/>
      <c r="N240" s="100"/>
      <c r="O240" s="116">
        <f t="shared" si="34"/>
        <v>0</v>
      </c>
      <c r="P240" s="99"/>
      <c r="Q240" s="100"/>
      <c r="R240" s="115">
        <f t="shared" si="35"/>
        <v>0</v>
      </c>
      <c r="S240" s="384"/>
      <c r="T240" s="384"/>
      <c r="U240" s="384"/>
      <c r="V240" s="385"/>
      <c r="W240" s="46"/>
      <c r="X240" s="46"/>
    </row>
    <row r="241" spans="1:24" s="45" customFormat="1" ht="19.5" customHeight="1" outlineLevel="1" x14ac:dyDescent="0.25">
      <c r="A241" s="41"/>
      <c r="B241" s="64" t="s">
        <v>138</v>
      </c>
      <c r="C241" s="72">
        <v>5</v>
      </c>
      <c r="D241" s="99"/>
      <c r="E241" s="100"/>
      <c r="F241" s="115">
        <f t="shared" si="31"/>
        <v>0</v>
      </c>
      <c r="G241" s="99"/>
      <c r="H241" s="100"/>
      <c r="I241" s="116">
        <f t="shared" si="32"/>
        <v>0</v>
      </c>
      <c r="J241" s="99"/>
      <c r="K241" s="100"/>
      <c r="L241" s="115">
        <f t="shared" si="33"/>
        <v>0</v>
      </c>
      <c r="M241" s="99"/>
      <c r="N241" s="100"/>
      <c r="O241" s="116">
        <f t="shared" si="34"/>
        <v>0</v>
      </c>
      <c r="P241" s="99"/>
      <c r="Q241" s="100"/>
      <c r="R241" s="115">
        <f t="shared" si="35"/>
        <v>0</v>
      </c>
      <c r="S241" s="384"/>
      <c r="T241" s="384"/>
      <c r="U241" s="384"/>
      <c r="V241" s="385"/>
      <c r="W241" s="46"/>
      <c r="X241" s="46"/>
    </row>
    <row r="242" spans="1:24" s="45" customFormat="1" ht="19.5" customHeight="1" outlineLevel="1" x14ac:dyDescent="0.25">
      <c r="A242" s="41"/>
      <c r="B242" s="64" t="s">
        <v>139</v>
      </c>
      <c r="C242" s="72">
        <v>10</v>
      </c>
      <c r="D242" s="99"/>
      <c r="E242" s="100"/>
      <c r="F242" s="115">
        <f t="shared" si="31"/>
        <v>0</v>
      </c>
      <c r="G242" s="99"/>
      <c r="H242" s="100"/>
      <c r="I242" s="116">
        <f t="shared" si="32"/>
        <v>0</v>
      </c>
      <c r="J242" s="99"/>
      <c r="K242" s="100"/>
      <c r="L242" s="115">
        <f t="shared" si="33"/>
        <v>0</v>
      </c>
      <c r="M242" s="99"/>
      <c r="N242" s="100"/>
      <c r="O242" s="116">
        <f t="shared" si="34"/>
        <v>0</v>
      </c>
      <c r="P242" s="99"/>
      <c r="Q242" s="100"/>
      <c r="R242" s="115">
        <f t="shared" si="35"/>
        <v>0</v>
      </c>
      <c r="S242" s="384"/>
      <c r="T242" s="384"/>
      <c r="U242" s="384"/>
      <c r="V242" s="385"/>
      <c r="W242" s="46"/>
      <c r="X242" s="46"/>
    </row>
    <row r="243" spans="1:24" s="45" customFormat="1" ht="19.5" customHeight="1" outlineLevel="1" x14ac:dyDescent="0.25">
      <c r="A243" s="41"/>
      <c r="B243" s="64" t="s">
        <v>140</v>
      </c>
      <c r="C243" s="72">
        <v>90</v>
      </c>
      <c r="D243" s="99"/>
      <c r="E243" s="100"/>
      <c r="F243" s="115">
        <f t="shared" si="31"/>
        <v>0</v>
      </c>
      <c r="G243" s="99"/>
      <c r="H243" s="100"/>
      <c r="I243" s="116">
        <f t="shared" si="32"/>
        <v>0</v>
      </c>
      <c r="J243" s="99"/>
      <c r="K243" s="100"/>
      <c r="L243" s="115">
        <f t="shared" si="33"/>
        <v>0</v>
      </c>
      <c r="M243" s="99"/>
      <c r="N243" s="100"/>
      <c r="O243" s="116">
        <f t="shared" si="34"/>
        <v>0</v>
      </c>
      <c r="P243" s="99"/>
      <c r="Q243" s="100"/>
      <c r="R243" s="115">
        <f t="shared" si="35"/>
        <v>0</v>
      </c>
      <c r="S243" s="384"/>
      <c r="T243" s="384"/>
      <c r="U243" s="384"/>
      <c r="V243" s="385"/>
      <c r="W243" s="46"/>
      <c r="X243" s="46"/>
    </row>
    <row r="244" spans="1:24" s="45" customFormat="1" ht="19.5" customHeight="1" outlineLevel="1" x14ac:dyDescent="0.25">
      <c r="A244" s="41"/>
      <c r="B244" s="64" t="s">
        <v>141</v>
      </c>
      <c r="C244" s="72">
        <v>120</v>
      </c>
      <c r="D244" s="99"/>
      <c r="E244" s="100"/>
      <c r="F244" s="115">
        <f t="shared" si="31"/>
        <v>0</v>
      </c>
      <c r="G244" s="99"/>
      <c r="H244" s="100"/>
      <c r="I244" s="116">
        <f t="shared" si="32"/>
        <v>0</v>
      </c>
      <c r="J244" s="99"/>
      <c r="K244" s="100"/>
      <c r="L244" s="115">
        <f t="shared" si="33"/>
        <v>0</v>
      </c>
      <c r="M244" s="99"/>
      <c r="N244" s="100"/>
      <c r="O244" s="116">
        <f t="shared" si="34"/>
        <v>0</v>
      </c>
      <c r="P244" s="99"/>
      <c r="Q244" s="100"/>
      <c r="R244" s="115">
        <f t="shared" si="35"/>
        <v>0</v>
      </c>
      <c r="S244" s="384"/>
      <c r="T244" s="384"/>
      <c r="U244" s="384"/>
      <c r="V244" s="385"/>
      <c r="W244" s="46"/>
      <c r="X244" s="46"/>
    </row>
    <row r="245" spans="1:24" s="45" customFormat="1" ht="19.5" customHeight="1" outlineLevel="1" x14ac:dyDescent="0.25">
      <c r="A245" s="41"/>
      <c r="B245" s="64" t="s">
        <v>142</v>
      </c>
      <c r="C245" s="72">
        <v>5</v>
      </c>
      <c r="D245" s="99"/>
      <c r="E245" s="100"/>
      <c r="F245" s="115">
        <f t="shared" si="31"/>
        <v>0</v>
      </c>
      <c r="G245" s="99"/>
      <c r="H245" s="100"/>
      <c r="I245" s="116">
        <f t="shared" si="32"/>
        <v>0</v>
      </c>
      <c r="J245" s="99"/>
      <c r="K245" s="100"/>
      <c r="L245" s="115">
        <f t="shared" si="33"/>
        <v>0</v>
      </c>
      <c r="M245" s="99"/>
      <c r="N245" s="100"/>
      <c r="O245" s="116">
        <f t="shared" si="34"/>
        <v>0</v>
      </c>
      <c r="P245" s="99"/>
      <c r="Q245" s="100"/>
      <c r="R245" s="115">
        <f t="shared" si="35"/>
        <v>0</v>
      </c>
      <c r="S245" s="384"/>
      <c r="T245" s="384"/>
      <c r="U245" s="384"/>
      <c r="V245" s="385"/>
      <c r="W245" s="46"/>
      <c r="X245" s="46"/>
    </row>
    <row r="246" spans="1:24" s="45" customFormat="1" ht="19.5" customHeight="1" outlineLevel="1" x14ac:dyDescent="0.25">
      <c r="A246" s="41"/>
      <c r="B246" s="101" t="s">
        <v>36</v>
      </c>
      <c r="C246" s="103"/>
      <c r="D246" s="99"/>
      <c r="E246" s="100"/>
      <c r="F246" s="115">
        <f t="shared" si="31"/>
        <v>0</v>
      </c>
      <c r="G246" s="99"/>
      <c r="H246" s="100"/>
      <c r="I246" s="116">
        <f t="shared" si="32"/>
        <v>0</v>
      </c>
      <c r="J246" s="99"/>
      <c r="K246" s="100"/>
      <c r="L246" s="115">
        <f t="shared" si="33"/>
        <v>0</v>
      </c>
      <c r="M246" s="99"/>
      <c r="N246" s="100"/>
      <c r="O246" s="116">
        <f t="shared" si="34"/>
        <v>0</v>
      </c>
      <c r="P246" s="99"/>
      <c r="Q246" s="100"/>
      <c r="R246" s="115">
        <f t="shared" si="35"/>
        <v>0</v>
      </c>
      <c r="S246" s="384"/>
      <c r="T246" s="384"/>
      <c r="U246" s="384"/>
      <c r="V246" s="385"/>
      <c r="W246" s="46"/>
      <c r="X246" s="46"/>
    </row>
    <row r="247" spans="1:24" s="45" customFormat="1" ht="19.5" customHeight="1" outlineLevel="1" x14ac:dyDescent="0.25">
      <c r="A247" s="41"/>
      <c r="B247" s="101" t="s">
        <v>36</v>
      </c>
      <c r="C247" s="103"/>
      <c r="D247" s="99"/>
      <c r="E247" s="100"/>
      <c r="F247" s="115">
        <f t="shared" si="31"/>
        <v>0</v>
      </c>
      <c r="G247" s="99"/>
      <c r="H247" s="100"/>
      <c r="I247" s="116">
        <f t="shared" si="32"/>
        <v>0</v>
      </c>
      <c r="J247" s="99"/>
      <c r="K247" s="100"/>
      <c r="L247" s="115">
        <f t="shared" si="33"/>
        <v>0</v>
      </c>
      <c r="M247" s="99"/>
      <c r="N247" s="100"/>
      <c r="O247" s="116">
        <f t="shared" si="34"/>
        <v>0</v>
      </c>
      <c r="P247" s="99"/>
      <c r="Q247" s="100"/>
      <c r="R247" s="115">
        <f t="shared" si="35"/>
        <v>0</v>
      </c>
      <c r="S247" s="384"/>
      <c r="T247" s="384"/>
      <c r="U247" s="384"/>
      <c r="V247" s="385"/>
      <c r="W247" s="46"/>
      <c r="X247" s="46"/>
    </row>
    <row r="248" spans="1:24" s="45" customFormat="1" ht="19.5" customHeight="1" outlineLevel="1" x14ac:dyDescent="0.25">
      <c r="A248" s="41"/>
      <c r="B248" s="101" t="s">
        <v>36</v>
      </c>
      <c r="C248" s="103"/>
      <c r="D248" s="99"/>
      <c r="E248" s="100"/>
      <c r="F248" s="115">
        <f t="shared" si="31"/>
        <v>0</v>
      </c>
      <c r="G248" s="99"/>
      <c r="H248" s="100"/>
      <c r="I248" s="116">
        <f t="shared" si="32"/>
        <v>0</v>
      </c>
      <c r="J248" s="99"/>
      <c r="K248" s="100"/>
      <c r="L248" s="115">
        <f t="shared" si="33"/>
        <v>0</v>
      </c>
      <c r="M248" s="99"/>
      <c r="N248" s="100"/>
      <c r="O248" s="116">
        <f t="shared" si="34"/>
        <v>0</v>
      </c>
      <c r="P248" s="99"/>
      <c r="Q248" s="100"/>
      <c r="R248" s="115">
        <f t="shared" si="35"/>
        <v>0</v>
      </c>
      <c r="S248" s="384"/>
      <c r="T248" s="384"/>
      <c r="U248" s="384"/>
      <c r="V248" s="385"/>
      <c r="W248" s="46"/>
      <c r="X248" s="46"/>
    </row>
    <row r="249" spans="1:24" s="45" customFormat="1" ht="19.5" customHeight="1" outlineLevel="1" x14ac:dyDescent="0.25">
      <c r="A249" s="41"/>
      <c r="B249" s="101" t="s">
        <v>36</v>
      </c>
      <c r="C249" s="103"/>
      <c r="D249" s="99"/>
      <c r="E249" s="100"/>
      <c r="F249" s="115">
        <f t="shared" si="31"/>
        <v>0</v>
      </c>
      <c r="G249" s="99"/>
      <c r="H249" s="100"/>
      <c r="I249" s="116">
        <f t="shared" si="32"/>
        <v>0</v>
      </c>
      <c r="J249" s="99"/>
      <c r="K249" s="100"/>
      <c r="L249" s="115">
        <f t="shared" si="33"/>
        <v>0</v>
      </c>
      <c r="M249" s="99"/>
      <c r="N249" s="100"/>
      <c r="O249" s="116">
        <f t="shared" si="34"/>
        <v>0</v>
      </c>
      <c r="P249" s="99"/>
      <c r="Q249" s="100"/>
      <c r="R249" s="115">
        <f t="shared" si="35"/>
        <v>0</v>
      </c>
      <c r="S249" s="384"/>
      <c r="T249" s="384"/>
      <c r="U249" s="384"/>
      <c r="V249" s="385"/>
      <c r="W249" s="46"/>
      <c r="X249" s="46"/>
    </row>
    <row r="250" spans="1:24" s="45" customFormat="1" ht="19.5" customHeight="1" outlineLevel="1" x14ac:dyDescent="0.25">
      <c r="A250" s="41"/>
      <c r="B250" s="101" t="s">
        <v>36</v>
      </c>
      <c r="C250" s="103"/>
      <c r="D250" s="99"/>
      <c r="E250" s="100"/>
      <c r="F250" s="115">
        <f t="shared" si="31"/>
        <v>0</v>
      </c>
      <c r="G250" s="99"/>
      <c r="H250" s="100"/>
      <c r="I250" s="116">
        <f t="shared" si="32"/>
        <v>0</v>
      </c>
      <c r="J250" s="99"/>
      <c r="K250" s="100"/>
      <c r="L250" s="115">
        <f t="shared" si="33"/>
        <v>0</v>
      </c>
      <c r="M250" s="99"/>
      <c r="N250" s="100"/>
      <c r="O250" s="116">
        <f t="shared" si="34"/>
        <v>0</v>
      </c>
      <c r="P250" s="99"/>
      <c r="Q250" s="100"/>
      <c r="R250" s="115">
        <f t="shared" si="35"/>
        <v>0</v>
      </c>
      <c r="S250" s="384"/>
      <c r="T250" s="384"/>
      <c r="U250" s="384"/>
      <c r="V250" s="385"/>
      <c r="W250" s="46"/>
      <c r="X250" s="46"/>
    </row>
    <row r="251" spans="1:24" s="45" customFormat="1" ht="19.5" customHeight="1" outlineLevel="1" x14ac:dyDescent="0.25">
      <c r="A251" s="41"/>
      <c r="B251" s="101" t="s">
        <v>143</v>
      </c>
      <c r="C251" s="103">
        <v>5</v>
      </c>
      <c r="D251" s="99"/>
      <c r="E251" s="100"/>
      <c r="F251" s="115">
        <f t="shared" si="31"/>
        <v>0</v>
      </c>
      <c r="G251" s="99"/>
      <c r="H251" s="100"/>
      <c r="I251" s="116">
        <f t="shared" si="32"/>
        <v>0</v>
      </c>
      <c r="J251" s="99"/>
      <c r="K251" s="100"/>
      <c r="L251" s="115">
        <f t="shared" si="33"/>
        <v>0</v>
      </c>
      <c r="M251" s="99"/>
      <c r="N251" s="100"/>
      <c r="O251" s="116">
        <f t="shared" si="34"/>
        <v>0</v>
      </c>
      <c r="P251" s="99"/>
      <c r="Q251" s="100"/>
      <c r="R251" s="115">
        <f t="shared" si="35"/>
        <v>0</v>
      </c>
      <c r="S251" s="384"/>
      <c r="T251" s="384"/>
      <c r="U251" s="384"/>
      <c r="V251" s="385"/>
      <c r="W251" s="46"/>
      <c r="X251" s="46"/>
    </row>
    <row r="252" spans="1:24" s="45" customFormat="1" ht="19.5" customHeight="1" outlineLevel="1" x14ac:dyDescent="0.25">
      <c r="A252" s="41"/>
      <c r="B252" s="101" t="s">
        <v>144</v>
      </c>
      <c r="C252" s="103">
        <v>10</v>
      </c>
      <c r="D252" s="99"/>
      <c r="E252" s="100"/>
      <c r="F252" s="115">
        <f t="shared" si="31"/>
        <v>0</v>
      </c>
      <c r="G252" s="99"/>
      <c r="H252" s="100"/>
      <c r="I252" s="116">
        <f t="shared" si="32"/>
        <v>0</v>
      </c>
      <c r="J252" s="99"/>
      <c r="K252" s="100"/>
      <c r="L252" s="115">
        <f t="shared" si="33"/>
        <v>0</v>
      </c>
      <c r="M252" s="99"/>
      <c r="N252" s="100"/>
      <c r="O252" s="116">
        <f t="shared" si="34"/>
        <v>0</v>
      </c>
      <c r="P252" s="99"/>
      <c r="Q252" s="100"/>
      <c r="R252" s="115">
        <f t="shared" si="35"/>
        <v>0</v>
      </c>
      <c r="S252" s="384"/>
      <c r="T252" s="384"/>
      <c r="U252" s="384"/>
      <c r="V252" s="385"/>
      <c r="W252" s="46"/>
      <c r="X252" s="46"/>
    </row>
    <row r="253" spans="1:24" s="45" customFormat="1" ht="19.5" customHeight="1" outlineLevel="1" x14ac:dyDescent="0.25">
      <c r="A253" s="41"/>
      <c r="B253" s="101" t="s">
        <v>43</v>
      </c>
      <c r="C253" s="103"/>
      <c r="D253" s="99"/>
      <c r="E253" s="100"/>
      <c r="F253" s="115">
        <f t="shared" si="31"/>
        <v>0</v>
      </c>
      <c r="G253" s="99"/>
      <c r="H253" s="100"/>
      <c r="I253" s="116">
        <f t="shared" si="32"/>
        <v>0</v>
      </c>
      <c r="J253" s="99"/>
      <c r="K253" s="100"/>
      <c r="L253" s="115">
        <f t="shared" si="33"/>
        <v>0</v>
      </c>
      <c r="M253" s="99"/>
      <c r="N253" s="100"/>
      <c r="O253" s="116">
        <f t="shared" si="34"/>
        <v>0</v>
      </c>
      <c r="P253" s="99"/>
      <c r="Q253" s="100"/>
      <c r="R253" s="115">
        <f t="shared" si="35"/>
        <v>0</v>
      </c>
      <c r="S253" s="384"/>
      <c r="T253" s="384"/>
      <c r="U253" s="384"/>
      <c r="V253" s="385"/>
      <c r="W253" s="46"/>
      <c r="X253" s="46"/>
    </row>
    <row r="254" spans="1:24" s="45" customFormat="1" ht="22.5" customHeight="1" outlineLevel="1" x14ac:dyDescent="0.25">
      <c r="A254" s="41"/>
      <c r="B254" s="66" t="s">
        <v>145</v>
      </c>
      <c r="C254" s="15" t="s">
        <v>51</v>
      </c>
      <c r="D254" s="312" t="s">
        <v>81</v>
      </c>
      <c r="E254" s="305"/>
      <c r="F254" s="313"/>
      <c r="G254" s="305" t="s">
        <v>47</v>
      </c>
      <c r="H254" s="305"/>
      <c r="I254" s="305"/>
      <c r="J254" s="312" t="s">
        <v>48</v>
      </c>
      <c r="K254" s="305"/>
      <c r="L254" s="313"/>
      <c r="M254" s="305" t="s">
        <v>49</v>
      </c>
      <c r="N254" s="305"/>
      <c r="O254" s="305"/>
      <c r="P254" s="312" t="s">
        <v>50</v>
      </c>
      <c r="Q254" s="305"/>
      <c r="R254" s="313"/>
      <c r="S254" s="16" t="s">
        <v>51</v>
      </c>
      <c r="T254" s="386" t="s">
        <v>52</v>
      </c>
      <c r="U254" s="387" t="s">
        <v>52</v>
      </c>
      <c r="V254" s="388"/>
      <c r="W254" s="46"/>
      <c r="X254" s="46"/>
    </row>
    <row r="255" spans="1:24" s="45" customFormat="1" ht="22.5" customHeight="1" outlineLevel="1" x14ac:dyDescent="0.25">
      <c r="A255" s="41"/>
      <c r="B255" s="18" t="s">
        <v>146</v>
      </c>
      <c r="C255" s="128">
        <f>D255+G255+J255+M255+P255</f>
        <v>0</v>
      </c>
      <c r="D255" s="315">
        <f>SUM(F235:F253)</f>
        <v>0</v>
      </c>
      <c r="E255" s="314"/>
      <c r="F255" s="316"/>
      <c r="G255" s="314">
        <f>SUM(I235:I253)</f>
        <v>0</v>
      </c>
      <c r="H255" s="314"/>
      <c r="I255" s="314"/>
      <c r="J255" s="315">
        <f>SUM(L235:L253)</f>
        <v>0</v>
      </c>
      <c r="K255" s="314"/>
      <c r="L255" s="316"/>
      <c r="M255" s="314">
        <f>SUM(O235:O253)</f>
        <v>0</v>
      </c>
      <c r="N255" s="314"/>
      <c r="O255" s="314"/>
      <c r="P255" s="315">
        <f>SUM(R235:R253)</f>
        <v>0</v>
      </c>
      <c r="Q255" s="314"/>
      <c r="R255" s="316"/>
      <c r="S255" s="128">
        <f>SUM(D255:R255)</f>
        <v>0</v>
      </c>
      <c r="T255" s="389"/>
      <c r="U255" s="390"/>
      <c r="V255" s="391"/>
      <c r="W255" s="46"/>
      <c r="X255" s="46"/>
    </row>
    <row r="256" spans="1:24" s="45" customFormat="1" ht="22.5" customHeight="1" outlineLevel="1" x14ac:dyDescent="0.25">
      <c r="A256" s="41"/>
      <c r="B256" s="18" t="s">
        <v>147</v>
      </c>
      <c r="C256" s="128">
        <f>D256+G256+J256+M256+P256</f>
        <v>0</v>
      </c>
      <c r="D256" s="315">
        <f>SUM(F235:F253)*$D$42</f>
        <v>0</v>
      </c>
      <c r="E256" s="314"/>
      <c r="F256" s="316"/>
      <c r="G256" s="314">
        <f>SUM(I235:I253)*$G$42</f>
        <v>0</v>
      </c>
      <c r="H256" s="314"/>
      <c r="I256" s="314"/>
      <c r="J256" s="315">
        <f>SUM(L235:L253)*$J$42</f>
        <v>0</v>
      </c>
      <c r="K256" s="314"/>
      <c r="L256" s="316"/>
      <c r="M256" s="314">
        <f>SUM(O235:O253)*$M$42</f>
        <v>0</v>
      </c>
      <c r="N256" s="314"/>
      <c r="O256" s="314"/>
      <c r="P256" s="315">
        <f>SUM(R235:R253)*$P$42</f>
        <v>0</v>
      </c>
      <c r="Q256" s="314"/>
      <c r="R256" s="316"/>
      <c r="S256" s="128">
        <f>D256+G256+J256+M256+P256</f>
        <v>0</v>
      </c>
      <c r="T256" s="389"/>
      <c r="U256" s="390"/>
      <c r="V256" s="391"/>
      <c r="W256" s="46"/>
      <c r="X256" s="46"/>
    </row>
    <row r="257" spans="1:24" s="45" customFormat="1" ht="22.5" customHeight="1" outlineLevel="1" x14ac:dyDescent="0.25">
      <c r="A257" s="41"/>
      <c r="B257" s="18" t="s">
        <v>55</v>
      </c>
      <c r="C257" s="128">
        <f>S257</f>
        <v>0</v>
      </c>
      <c r="D257" s="315">
        <f>D256*0.05</f>
        <v>0</v>
      </c>
      <c r="E257" s="314"/>
      <c r="F257" s="316"/>
      <c r="G257" s="314">
        <f>G256*0.05</f>
        <v>0</v>
      </c>
      <c r="H257" s="314"/>
      <c r="I257" s="314"/>
      <c r="J257" s="315">
        <f>J256*0.05</f>
        <v>0</v>
      </c>
      <c r="K257" s="314"/>
      <c r="L257" s="316"/>
      <c r="M257" s="314">
        <f>M256*0.05</f>
        <v>0</v>
      </c>
      <c r="N257" s="314"/>
      <c r="O257" s="314"/>
      <c r="P257" s="315">
        <f>P256*0.05</f>
        <v>0</v>
      </c>
      <c r="Q257" s="314"/>
      <c r="R257" s="316"/>
      <c r="S257" s="128">
        <f>D257+G257+J257+M257+P257</f>
        <v>0</v>
      </c>
      <c r="T257" s="389"/>
      <c r="U257" s="390"/>
      <c r="V257" s="391"/>
      <c r="W257" s="46"/>
      <c r="X257" s="46"/>
    </row>
    <row r="258" spans="1:24" s="45" customFormat="1" ht="22.5" customHeight="1" outlineLevel="1" x14ac:dyDescent="0.25">
      <c r="A258" s="41"/>
      <c r="B258" s="18" t="s">
        <v>148</v>
      </c>
      <c r="C258" s="128">
        <f>S258</f>
        <v>0</v>
      </c>
      <c r="D258" s="315">
        <f>IF($D$42=0,0,((D256+D257)/$D$42)/$D$43)</f>
        <v>0</v>
      </c>
      <c r="E258" s="314"/>
      <c r="F258" s="316"/>
      <c r="G258" s="314">
        <f>IF($G$42=0,0,((G256+G257)/$G$42)/$G$43)</f>
        <v>0</v>
      </c>
      <c r="H258" s="314"/>
      <c r="I258" s="314"/>
      <c r="J258" s="315">
        <f>IF($J$42=0,0,((J256+J257)/$J$42)/$J$43)</f>
        <v>0</v>
      </c>
      <c r="K258" s="314"/>
      <c r="L258" s="316"/>
      <c r="M258" s="314">
        <f>IF($M$42=0,0,((M256+M257)/$M$42)/$M$43)</f>
        <v>0</v>
      </c>
      <c r="N258" s="314"/>
      <c r="O258" s="314"/>
      <c r="P258" s="315">
        <f>IF($P$42=0,0,((P256+P257)/$P$42)/$P$43)</f>
        <v>0</v>
      </c>
      <c r="Q258" s="314"/>
      <c r="R258" s="316"/>
      <c r="S258" s="128">
        <f>D258+G258+J258+M258+P258</f>
        <v>0</v>
      </c>
      <c r="T258" s="389"/>
      <c r="U258" s="390"/>
      <c r="V258" s="391"/>
      <c r="W258" s="46"/>
      <c r="X258" s="46"/>
    </row>
    <row r="259" spans="1:24" s="45" customFormat="1" ht="22.5" customHeight="1" outlineLevel="1" x14ac:dyDescent="0.25">
      <c r="A259" s="41"/>
      <c r="B259" s="18" t="s">
        <v>149</v>
      </c>
      <c r="C259" s="128">
        <f>S259</f>
        <v>0</v>
      </c>
      <c r="D259" s="315">
        <f>IF($D$258=0,0,(D258/60))</f>
        <v>0</v>
      </c>
      <c r="E259" s="314"/>
      <c r="F259" s="316"/>
      <c r="G259" s="314">
        <f>IF($G$258=0,0,(G258/60))</f>
        <v>0</v>
      </c>
      <c r="H259" s="314"/>
      <c r="I259" s="314"/>
      <c r="J259" s="315">
        <f>IF($J$258=0,0,(J258/60))</f>
        <v>0</v>
      </c>
      <c r="K259" s="314"/>
      <c r="L259" s="316"/>
      <c r="M259" s="314">
        <f>IF($M$258=0,0,(M258/60))</f>
        <v>0</v>
      </c>
      <c r="N259" s="314"/>
      <c r="O259" s="314"/>
      <c r="P259" s="315">
        <f>IF($P$258=0,0,(P258/60))</f>
        <v>0</v>
      </c>
      <c r="Q259" s="314"/>
      <c r="R259" s="316"/>
      <c r="S259" s="128">
        <f>SUM(D259:R259)</f>
        <v>0</v>
      </c>
      <c r="T259" s="389"/>
      <c r="U259" s="390"/>
      <c r="V259" s="391"/>
      <c r="W259" s="46"/>
      <c r="X259" s="46"/>
    </row>
    <row r="260" spans="1:24" s="45" customFormat="1" ht="22.5" customHeight="1" outlineLevel="1" x14ac:dyDescent="0.25">
      <c r="A260" s="41"/>
      <c r="B260" s="19" t="s">
        <v>440</v>
      </c>
      <c r="C260" s="128">
        <f>SUM(D260:R260)</f>
        <v>0</v>
      </c>
      <c r="D260" s="392"/>
      <c r="E260" s="393"/>
      <c r="F260" s="394"/>
      <c r="G260" s="393"/>
      <c r="H260" s="393"/>
      <c r="I260" s="393"/>
      <c r="J260" s="392"/>
      <c r="K260" s="393"/>
      <c r="L260" s="394"/>
      <c r="M260" s="393"/>
      <c r="N260" s="393"/>
      <c r="O260" s="393"/>
      <c r="P260" s="392"/>
      <c r="Q260" s="393"/>
      <c r="R260" s="394"/>
      <c r="S260" s="128">
        <f>SUM(D260:R260)</f>
        <v>0</v>
      </c>
      <c r="T260" s="389"/>
      <c r="U260" s="390"/>
      <c r="V260" s="391"/>
      <c r="W260" s="46"/>
      <c r="X260" s="46"/>
    </row>
    <row r="261" spans="1:24" s="45" customFormat="1" ht="22.5" customHeight="1" outlineLevel="1" x14ac:dyDescent="0.25">
      <c r="A261" s="41"/>
      <c r="B261" s="19" t="s">
        <v>58</v>
      </c>
      <c r="C261" s="129">
        <f>SUM(D261:R261)</f>
        <v>0</v>
      </c>
      <c r="D261" s="317">
        <f>(D260*D$42)*($I$32-$I$31)</f>
        <v>0</v>
      </c>
      <c r="E261" s="274"/>
      <c r="F261" s="318"/>
      <c r="G261" s="317">
        <f>(G260*G$42)*($I$32-$I$31)</f>
        <v>0</v>
      </c>
      <c r="H261" s="274"/>
      <c r="I261" s="318"/>
      <c r="J261" s="317">
        <f>(J260*J$42)*($I$32-$I$31)</f>
        <v>0</v>
      </c>
      <c r="K261" s="274"/>
      <c r="L261" s="318"/>
      <c r="M261" s="317">
        <f>(M260*M$42)*($I$32-$I$31)</f>
        <v>0</v>
      </c>
      <c r="N261" s="274"/>
      <c r="O261" s="318"/>
      <c r="P261" s="317">
        <f>(P260*P$42)*($I$32-$I$31)</f>
        <v>0</v>
      </c>
      <c r="Q261" s="274"/>
      <c r="R261" s="318"/>
      <c r="S261" s="129">
        <f>SUM(D261:R261)</f>
        <v>0</v>
      </c>
      <c r="T261" s="389"/>
      <c r="U261" s="390"/>
      <c r="V261" s="391"/>
      <c r="W261" s="46"/>
      <c r="X261" s="46"/>
    </row>
    <row r="262" spans="1:24" s="45" customFormat="1" ht="22.5" customHeight="1" outlineLevel="1" x14ac:dyDescent="0.25">
      <c r="A262" s="41"/>
      <c r="B262" s="19" t="s">
        <v>150</v>
      </c>
      <c r="C262" s="129">
        <f>SUM(D262:R262)</f>
        <v>0</v>
      </c>
      <c r="D262" s="317">
        <f>IF(D259=0,0, (((D259*$I$31))+(D261/D$42/D$43)))</f>
        <v>0</v>
      </c>
      <c r="E262" s="274"/>
      <c r="F262" s="318"/>
      <c r="G262" s="317">
        <f>IF(G259=0,0, (((G259*$I$31))+(G261/G$42/G$43)))</f>
        <v>0</v>
      </c>
      <c r="H262" s="274"/>
      <c r="I262" s="318"/>
      <c r="J262" s="317">
        <f>IF(J259=0,0, (((J259*$I$31))+(J261/J$42/J$43)))</f>
        <v>0</v>
      </c>
      <c r="K262" s="274"/>
      <c r="L262" s="318"/>
      <c r="M262" s="317">
        <f>IF(M259=0,0, (((M259*$I$31))+(M261/M$42/M$43)))</f>
        <v>0</v>
      </c>
      <c r="N262" s="274"/>
      <c r="O262" s="318"/>
      <c r="P262" s="317">
        <f>IF(P259=0,0, (((P259*$I$31))+(P261/P$42/P$43)))</f>
        <v>0</v>
      </c>
      <c r="Q262" s="274"/>
      <c r="R262" s="318"/>
      <c r="S262" s="129">
        <f>SUM(D262:R262)</f>
        <v>0</v>
      </c>
      <c r="T262" s="389"/>
      <c r="U262" s="390"/>
      <c r="V262" s="391"/>
      <c r="W262" s="46"/>
      <c r="X262" s="46"/>
    </row>
    <row r="263" spans="1:24" s="45" customFormat="1" ht="22.5" customHeight="1" outlineLevel="1" x14ac:dyDescent="0.25">
      <c r="A263" s="41"/>
      <c r="B263" s="68" t="s">
        <v>151</v>
      </c>
      <c r="C263" s="129">
        <f>SUM(D263:R263)</f>
        <v>0</v>
      </c>
      <c r="D263" s="317">
        <f>(((D256+D257)/60)*$I$31)+D261</f>
        <v>0</v>
      </c>
      <c r="E263" s="274"/>
      <c r="F263" s="318"/>
      <c r="G263" s="317">
        <f>(((G256+G257)/60)*$I$31)+G261</f>
        <v>0</v>
      </c>
      <c r="H263" s="274"/>
      <c r="I263" s="318"/>
      <c r="J263" s="317">
        <f>(((J256+J257)/60)*$I$31)+J261</f>
        <v>0</v>
      </c>
      <c r="K263" s="274"/>
      <c r="L263" s="318"/>
      <c r="M263" s="317">
        <f>(((M256+M257)/60)*$I$31)+M261</f>
        <v>0</v>
      </c>
      <c r="N263" s="274"/>
      <c r="O263" s="318"/>
      <c r="P263" s="317">
        <f>(((P256+P257)/60)*$I$31)+P261</f>
        <v>0</v>
      </c>
      <c r="Q263" s="274"/>
      <c r="R263" s="318"/>
      <c r="S263" s="129">
        <f>SUM(D263:R263)</f>
        <v>0</v>
      </c>
      <c r="T263" s="389"/>
      <c r="U263" s="390"/>
      <c r="V263" s="391"/>
      <c r="W263" s="120" t="s">
        <v>61</v>
      </c>
      <c r="X263" s="46"/>
    </row>
    <row r="264" spans="1:24" s="45" customFormat="1" ht="32.25" customHeight="1" x14ac:dyDescent="0.25">
      <c r="A264" s="41"/>
      <c r="B264" s="395"/>
      <c r="C264" s="396"/>
      <c r="D264" s="403" t="s">
        <v>100</v>
      </c>
      <c r="E264" s="404"/>
      <c r="F264" s="405"/>
      <c r="G264" s="404" t="s">
        <v>101</v>
      </c>
      <c r="H264" s="404"/>
      <c r="I264" s="404"/>
      <c r="J264" s="403" t="s">
        <v>102</v>
      </c>
      <c r="K264" s="404"/>
      <c r="L264" s="405"/>
      <c r="M264" s="404" t="s">
        <v>103</v>
      </c>
      <c r="N264" s="404"/>
      <c r="O264" s="404"/>
      <c r="P264" s="403" t="s">
        <v>104</v>
      </c>
      <c r="Q264" s="404"/>
      <c r="R264" s="405"/>
      <c r="S264" s="75" t="s">
        <v>67</v>
      </c>
      <c r="T264" s="69" t="s">
        <v>68</v>
      </c>
      <c r="U264" s="10" t="s">
        <v>152</v>
      </c>
      <c r="V264" s="10" t="s">
        <v>153</v>
      </c>
      <c r="W264" s="114">
        <f>$D$12</f>
        <v>0</v>
      </c>
      <c r="X264" s="46"/>
    </row>
    <row r="265" spans="1:24" s="45" customFormat="1" ht="32.25" customHeight="1" x14ac:dyDescent="0.25">
      <c r="A265" s="41"/>
      <c r="B265" s="397"/>
      <c r="C265" s="398"/>
      <c r="D265" s="406" t="str">
        <f>IF(D259&gt;=10,"6",IF(D259&gt;=5.6,"5",IF(D259&gt;=3.6,"4",IF(D259&gt;=1.6,"3",IF(D259&gt;=1,"2",IF(D259&gt;=0.01,"1","0"))))))</f>
        <v>0</v>
      </c>
      <c r="E265" s="407"/>
      <c r="F265" s="408"/>
      <c r="G265" s="407" t="str">
        <f>IF(G259&gt;=10,"6",IF(G259&gt;=5.6,"5",IF(G259&gt;=3.6,"4",IF(G259&gt;=1.6,"3",IF(G259&gt;=1,"2",IF(G259&gt;=0.01,"1","0"))))))</f>
        <v>0</v>
      </c>
      <c r="H265" s="407"/>
      <c r="I265" s="407"/>
      <c r="J265" s="406" t="str">
        <f>IF(J259&gt;=10,"6",IF(J259&gt;=5.6,"5",IF(J259&gt;=3.6,"4",IF(J259&gt;=1.6,"3",IF(J259&gt;=1,"2",IF(J259&gt;=0.01,"1","0"))))))</f>
        <v>0</v>
      </c>
      <c r="K265" s="407"/>
      <c r="L265" s="408"/>
      <c r="M265" s="407" t="str">
        <f>IF(M259&gt;=10,"6",IF(M259&gt;=5.6,"5",IF(M259&gt;=3.6,"4",IF(M259&gt;=1.6,"3",IF(M259&gt;=1,"2",IF(M259&gt;=0.01,"1","0"))))))</f>
        <v>0</v>
      </c>
      <c r="N265" s="407"/>
      <c r="O265" s="407"/>
      <c r="P265" s="406" t="str">
        <f>IF(P259&gt;=10,"6",IF(P259&gt;=5.6,"5",IF(P259&gt;=3.6,"4",IF(P259&gt;=1.6,"3",IF(P259&gt;=1,"2",IF(P259&gt;=0.01,"1","0"))))))</f>
        <v>0</v>
      </c>
      <c r="Q265" s="407"/>
      <c r="R265" s="408"/>
      <c r="S265" s="124">
        <f>IF(OR(AND(D255&gt;0,D256&lt;=0),AND(G255&gt;0,G256&lt;=0),AND(J255&gt;0,J256&lt;=0),AND(M255&gt;0,M256&lt;=0),AND(P255&gt;0,P256&lt;=0)),"Check number of subjects/visits",V265/1560)</f>
        <v>0</v>
      </c>
      <c r="T265" s="89" t="str">
        <f>IF(S265="Check number of subjects/visits","0.00",IF(AND(W266=0,S265&gt;=0),"Please complete page duration (D12)",IF(S265=0,"0.00",S265/W266)))</f>
        <v>Please complete page duration (D12)</v>
      </c>
      <c r="U265" s="113">
        <f>S256+S257+I$26+I$27+I$28</f>
        <v>0</v>
      </c>
      <c r="V265" s="113">
        <f>U265/60</f>
        <v>0</v>
      </c>
      <c r="W265" s="114">
        <f>$F$12</f>
        <v>0</v>
      </c>
      <c r="X265" s="46"/>
    </row>
    <row r="266" spans="1:24" s="45" customFormat="1" ht="19.5" customHeight="1" x14ac:dyDescent="0.25">
      <c r="A266" s="41"/>
      <c r="B266" s="17"/>
      <c r="C266" s="56"/>
      <c r="D266" s="41"/>
      <c r="E266" s="41"/>
      <c r="F266" s="41"/>
      <c r="G266" s="41"/>
      <c r="H266" s="41"/>
      <c r="I266" s="41"/>
      <c r="J266" s="41"/>
      <c r="K266" s="41"/>
      <c r="L266" s="41"/>
      <c r="M266" s="41"/>
      <c r="N266" s="41"/>
      <c r="O266" s="41"/>
      <c r="P266" s="41"/>
      <c r="Q266" s="41"/>
      <c r="R266" s="41"/>
      <c r="S266" s="41"/>
      <c r="T266" s="41"/>
      <c r="U266" s="41"/>
      <c r="V266" s="41"/>
      <c r="W266" s="123">
        <f>W264+(W265/12)</f>
        <v>0</v>
      </c>
      <c r="X266" s="46"/>
    </row>
    <row r="267" spans="1:24" s="52" customFormat="1" ht="19.5" customHeight="1" x14ac:dyDescent="0.25">
      <c r="A267" s="51"/>
      <c r="B267" s="33" t="s">
        <v>154</v>
      </c>
      <c r="C267" s="70"/>
      <c r="D267" s="367" t="s">
        <v>1</v>
      </c>
      <c r="E267" s="272"/>
      <c r="F267" s="368"/>
      <c r="G267" s="369" t="s">
        <v>2</v>
      </c>
      <c r="H267" s="272"/>
      <c r="I267" s="370"/>
      <c r="J267" s="367" t="s">
        <v>3</v>
      </c>
      <c r="K267" s="272"/>
      <c r="L267" s="368"/>
      <c r="M267" s="369" t="s">
        <v>4</v>
      </c>
      <c r="N267" s="272"/>
      <c r="O267" s="370"/>
      <c r="P267" s="367" t="s">
        <v>5</v>
      </c>
      <c r="Q267" s="272"/>
      <c r="R267" s="368"/>
      <c r="S267" s="380" t="s">
        <v>6</v>
      </c>
      <c r="T267" s="380"/>
      <c r="U267" s="380"/>
      <c r="V267" s="381"/>
      <c r="W267" s="46"/>
      <c r="X267" s="46"/>
    </row>
    <row r="268" spans="1:24" s="52" customFormat="1" ht="29.25" customHeight="1" outlineLevel="1" x14ac:dyDescent="0.25">
      <c r="A268" s="51"/>
      <c r="B268" s="62" t="s">
        <v>131</v>
      </c>
      <c r="C268" s="71" t="s">
        <v>8</v>
      </c>
      <c r="D268" s="73" t="s">
        <v>9</v>
      </c>
      <c r="E268" s="63" t="s">
        <v>10</v>
      </c>
      <c r="F268" s="74" t="s">
        <v>11</v>
      </c>
      <c r="G268" s="8" t="s">
        <v>9</v>
      </c>
      <c r="H268" s="63" t="s">
        <v>12</v>
      </c>
      <c r="I268" s="71" t="s">
        <v>11</v>
      </c>
      <c r="J268" s="73" t="s">
        <v>9</v>
      </c>
      <c r="K268" s="63" t="s">
        <v>12</v>
      </c>
      <c r="L268" s="74" t="s">
        <v>11</v>
      </c>
      <c r="M268" s="8" t="s">
        <v>9</v>
      </c>
      <c r="N268" s="63" t="s">
        <v>12</v>
      </c>
      <c r="O268" s="71" t="s">
        <v>11</v>
      </c>
      <c r="P268" s="73" t="s">
        <v>9</v>
      </c>
      <c r="Q268" s="63" t="s">
        <v>12</v>
      </c>
      <c r="R268" s="74" t="s">
        <v>11</v>
      </c>
      <c r="S268" s="382"/>
      <c r="T268" s="382"/>
      <c r="U268" s="382"/>
      <c r="V268" s="383"/>
      <c r="W268" s="46"/>
      <c r="X268" s="46"/>
    </row>
    <row r="269" spans="1:24" s="45" customFormat="1" ht="19.5" customHeight="1" outlineLevel="1" x14ac:dyDescent="0.25">
      <c r="A269" s="41"/>
      <c r="B269" s="64" t="s">
        <v>155</v>
      </c>
      <c r="C269" s="72">
        <v>10</v>
      </c>
      <c r="D269" s="99"/>
      <c r="E269" s="100"/>
      <c r="F269" s="115">
        <f t="shared" ref="F269:F275" si="36">C269*D269*E269</f>
        <v>0</v>
      </c>
      <c r="G269" s="99"/>
      <c r="H269" s="100"/>
      <c r="I269" s="116">
        <f t="shared" ref="I269:I275" si="37">C269*G269*H269</f>
        <v>0</v>
      </c>
      <c r="J269" s="99"/>
      <c r="K269" s="100"/>
      <c r="L269" s="115">
        <f t="shared" ref="L269:L275" si="38">C269*J269*K269</f>
        <v>0</v>
      </c>
      <c r="M269" s="99"/>
      <c r="N269" s="100"/>
      <c r="O269" s="116">
        <f t="shared" ref="O269:O275" si="39">C269*M269*N269</f>
        <v>0</v>
      </c>
      <c r="P269" s="99"/>
      <c r="Q269" s="100"/>
      <c r="R269" s="115">
        <f t="shared" ref="R269:R275" si="40">C269*P269*Q269</f>
        <v>0</v>
      </c>
      <c r="S269" s="384"/>
      <c r="T269" s="384"/>
      <c r="U269" s="384"/>
      <c r="V269" s="385"/>
      <c r="W269" s="46"/>
      <c r="X269" s="46"/>
    </row>
    <row r="270" spans="1:24" s="45" customFormat="1" ht="19.5" customHeight="1" outlineLevel="1" x14ac:dyDescent="0.25">
      <c r="A270" s="41"/>
      <c r="B270" s="101" t="s">
        <v>156</v>
      </c>
      <c r="C270" s="103">
        <v>30</v>
      </c>
      <c r="D270" s="99"/>
      <c r="E270" s="100"/>
      <c r="F270" s="115">
        <f t="shared" si="36"/>
        <v>0</v>
      </c>
      <c r="G270" s="99"/>
      <c r="H270" s="100"/>
      <c r="I270" s="116">
        <f t="shared" si="37"/>
        <v>0</v>
      </c>
      <c r="J270" s="99"/>
      <c r="K270" s="100"/>
      <c r="L270" s="115">
        <f t="shared" si="38"/>
        <v>0</v>
      </c>
      <c r="M270" s="99"/>
      <c r="N270" s="100"/>
      <c r="O270" s="116">
        <f t="shared" si="39"/>
        <v>0</v>
      </c>
      <c r="P270" s="99"/>
      <c r="Q270" s="100"/>
      <c r="R270" s="115">
        <f t="shared" si="40"/>
        <v>0</v>
      </c>
      <c r="S270" s="384"/>
      <c r="T270" s="384"/>
      <c r="U270" s="384"/>
      <c r="V270" s="385"/>
      <c r="W270" s="46"/>
      <c r="X270" s="46"/>
    </row>
    <row r="271" spans="1:24" s="45" customFormat="1" ht="19.5" customHeight="1" outlineLevel="1" x14ac:dyDescent="0.25">
      <c r="A271" s="41"/>
      <c r="B271" s="101" t="s">
        <v>157</v>
      </c>
      <c r="C271" s="103">
        <v>60</v>
      </c>
      <c r="D271" s="99"/>
      <c r="E271" s="100"/>
      <c r="F271" s="115">
        <f t="shared" si="36"/>
        <v>0</v>
      </c>
      <c r="G271" s="99"/>
      <c r="H271" s="100"/>
      <c r="I271" s="116">
        <f t="shared" si="37"/>
        <v>0</v>
      </c>
      <c r="J271" s="99"/>
      <c r="K271" s="100"/>
      <c r="L271" s="115">
        <f t="shared" si="38"/>
        <v>0</v>
      </c>
      <c r="M271" s="99"/>
      <c r="N271" s="100"/>
      <c r="O271" s="116">
        <f t="shared" si="39"/>
        <v>0</v>
      </c>
      <c r="P271" s="99"/>
      <c r="Q271" s="100"/>
      <c r="R271" s="115">
        <f t="shared" si="40"/>
        <v>0</v>
      </c>
      <c r="S271" s="384"/>
      <c r="T271" s="384"/>
      <c r="U271" s="384"/>
      <c r="V271" s="385"/>
      <c r="W271" s="46"/>
      <c r="X271" s="46"/>
    </row>
    <row r="272" spans="1:24" s="45" customFormat="1" ht="19.5" customHeight="1" outlineLevel="1" x14ac:dyDescent="0.25">
      <c r="A272" s="41"/>
      <c r="B272" s="101" t="s">
        <v>158</v>
      </c>
      <c r="C272" s="103">
        <v>10</v>
      </c>
      <c r="D272" s="99"/>
      <c r="E272" s="100"/>
      <c r="F272" s="115">
        <f t="shared" si="36"/>
        <v>0</v>
      </c>
      <c r="G272" s="99"/>
      <c r="H272" s="100"/>
      <c r="I272" s="116">
        <f t="shared" si="37"/>
        <v>0</v>
      </c>
      <c r="J272" s="99"/>
      <c r="K272" s="100"/>
      <c r="L272" s="115">
        <f t="shared" si="38"/>
        <v>0</v>
      </c>
      <c r="M272" s="99"/>
      <c r="N272" s="100"/>
      <c r="O272" s="116">
        <f t="shared" si="39"/>
        <v>0</v>
      </c>
      <c r="P272" s="99"/>
      <c r="Q272" s="100"/>
      <c r="R272" s="115">
        <f t="shared" si="40"/>
        <v>0</v>
      </c>
      <c r="S272" s="384"/>
      <c r="T272" s="384"/>
      <c r="U272" s="384"/>
      <c r="V272" s="385"/>
      <c r="W272" s="46"/>
      <c r="X272" s="46"/>
    </row>
    <row r="273" spans="1:24" s="45" customFormat="1" ht="19.5" customHeight="1" outlineLevel="1" x14ac:dyDescent="0.25">
      <c r="A273" s="41"/>
      <c r="B273" s="101" t="s">
        <v>159</v>
      </c>
      <c r="C273" s="103"/>
      <c r="D273" s="99"/>
      <c r="E273" s="100"/>
      <c r="F273" s="115">
        <f t="shared" si="36"/>
        <v>0</v>
      </c>
      <c r="G273" s="99"/>
      <c r="H273" s="100"/>
      <c r="I273" s="116">
        <f t="shared" si="37"/>
        <v>0</v>
      </c>
      <c r="J273" s="99"/>
      <c r="K273" s="100"/>
      <c r="L273" s="115">
        <f t="shared" si="38"/>
        <v>0</v>
      </c>
      <c r="M273" s="99"/>
      <c r="N273" s="100"/>
      <c r="O273" s="116">
        <f t="shared" si="39"/>
        <v>0</v>
      </c>
      <c r="P273" s="99"/>
      <c r="Q273" s="100"/>
      <c r="R273" s="115">
        <f t="shared" si="40"/>
        <v>0</v>
      </c>
      <c r="S273" s="384"/>
      <c r="T273" s="384"/>
      <c r="U273" s="384"/>
      <c r="V273" s="385"/>
      <c r="W273" s="46"/>
      <c r="X273" s="46"/>
    </row>
    <row r="274" spans="1:24" s="45" customFormat="1" ht="19.5" customHeight="1" outlineLevel="1" x14ac:dyDescent="0.25">
      <c r="A274" s="41"/>
      <c r="B274" s="101" t="s">
        <v>159</v>
      </c>
      <c r="C274" s="103"/>
      <c r="D274" s="99"/>
      <c r="E274" s="100"/>
      <c r="F274" s="115">
        <f t="shared" si="36"/>
        <v>0</v>
      </c>
      <c r="G274" s="99"/>
      <c r="H274" s="100"/>
      <c r="I274" s="116">
        <f t="shared" si="37"/>
        <v>0</v>
      </c>
      <c r="J274" s="99"/>
      <c r="K274" s="100"/>
      <c r="L274" s="115">
        <f t="shared" si="38"/>
        <v>0</v>
      </c>
      <c r="M274" s="99"/>
      <c r="N274" s="100"/>
      <c r="O274" s="116">
        <f t="shared" si="39"/>
        <v>0</v>
      </c>
      <c r="P274" s="99"/>
      <c r="Q274" s="100"/>
      <c r="R274" s="115">
        <f t="shared" si="40"/>
        <v>0</v>
      </c>
      <c r="S274" s="384"/>
      <c r="T274" s="384"/>
      <c r="U274" s="384"/>
      <c r="V274" s="385"/>
      <c r="W274" s="46"/>
      <c r="X274" s="46"/>
    </row>
    <row r="275" spans="1:24" s="45" customFormat="1" ht="19.5" customHeight="1" outlineLevel="1" x14ac:dyDescent="0.25">
      <c r="A275" s="41"/>
      <c r="B275" s="101" t="s">
        <v>43</v>
      </c>
      <c r="C275" s="103"/>
      <c r="D275" s="99"/>
      <c r="E275" s="100"/>
      <c r="F275" s="115">
        <f t="shared" si="36"/>
        <v>0</v>
      </c>
      <c r="G275" s="99"/>
      <c r="H275" s="100"/>
      <c r="I275" s="116">
        <f t="shared" si="37"/>
        <v>0</v>
      </c>
      <c r="J275" s="99"/>
      <c r="K275" s="100"/>
      <c r="L275" s="115">
        <f t="shared" si="38"/>
        <v>0</v>
      </c>
      <c r="M275" s="99"/>
      <c r="N275" s="100"/>
      <c r="O275" s="116">
        <f t="shared" si="39"/>
        <v>0</v>
      </c>
      <c r="P275" s="99"/>
      <c r="Q275" s="100"/>
      <c r="R275" s="115">
        <f t="shared" si="40"/>
        <v>0</v>
      </c>
      <c r="S275" s="384"/>
      <c r="T275" s="384"/>
      <c r="U275" s="384"/>
      <c r="V275" s="385"/>
      <c r="W275" s="46"/>
      <c r="X275" s="46"/>
    </row>
    <row r="276" spans="1:24" s="45" customFormat="1" ht="21" customHeight="1" outlineLevel="1" x14ac:dyDescent="0.25">
      <c r="A276" s="41"/>
      <c r="B276" s="66" t="s">
        <v>160</v>
      </c>
      <c r="C276" s="15" t="s">
        <v>161</v>
      </c>
      <c r="D276" s="312" t="s">
        <v>46</v>
      </c>
      <c r="E276" s="305"/>
      <c r="F276" s="313"/>
      <c r="G276" s="305" t="s">
        <v>47</v>
      </c>
      <c r="H276" s="305"/>
      <c r="I276" s="305"/>
      <c r="J276" s="312" t="s">
        <v>48</v>
      </c>
      <c r="K276" s="305"/>
      <c r="L276" s="313"/>
      <c r="M276" s="305" t="s">
        <v>49</v>
      </c>
      <c r="N276" s="305"/>
      <c r="O276" s="305"/>
      <c r="P276" s="312" t="s">
        <v>50</v>
      </c>
      <c r="Q276" s="305"/>
      <c r="R276" s="313"/>
      <c r="S276" s="16" t="s">
        <v>51</v>
      </c>
      <c r="T276" s="386" t="s">
        <v>52</v>
      </c>
      <c r="U276" s="387" t="s">
        <v>52</v>
      </c>
      <c r="V276" s="388"/>
      <c r="W276" s="46"/>
      <c r="X276" s="46"/>
    </row>
    <row r="277" spans="1:24" s="45" customFormat="1" ht="21" customHeight="1" outlineLevel="1" x14ac:dyDescent="0.25">
      <c r="A277" s="41"/>
      <c r="B277" s="18" t="s">
        <v>162</v>
      </c>
      <c r="C277" s="128">
        <f>D277+G277+J277+M277+P277</f>
        <v>0</v>
      </c>
      <c r="D277" s="315">
        <f>SUM(F269:F275)</f>
        <v>0</v>
      </c>
      <c r="E277" s="314"/>
      <c r="F277" s="316"/>
      <c r="G277" s="314">
        <f>SUM(I269:I275)</f>
        <v>0</v>
      </c>
      <c r="H277" s="314"/>
      <c r="I277" s="314"/>
      <c r="J277" s="315">
        <f>SUM(L269:L275)</f>
        <v>0</v>
      </c>
      <c r="K277" s="314"/>
      <c r="L277" s="316"/>
      <c r="M277" s="314">
        <f>SUM(O269:O275)</f>
        <v>0</v>
      </c>
      <c r="N277" s="314"/>
      <c r="O277" s="314"/>
      <c r="P277" s="315">
        <f>SUM(R269:R275)</f>
        <v>0</v>
      </c>
      <c r="Q277" s="314"/>
      <c r="R277" s="316"/>
      <c r="S277" s="128">
        <f>SUM(D277:R277)</f>
        <v>0</v>
      </c>
      <c r="T277" s="389"/>
      <c r="U277" s="390"/>
      <c r="V277" s="391"/>
      <c r="W277" s="46"/>
      <c r="X277" s="46"/>
    </row>
    <row r="278" spans="1:24" s="45" customFormat="1" ht="21" customHeight="1" outlineLevel="1" x14ac:dyDescent="0.25">
      <c r="A278" s="41"/>
      <c r="B278" s="18" t="s">
        <v>163</v>
      </c>
      <c r="C278" s="128">
        <f>D278+G278+J278+M278+P278</f>
        <v>0</v>
      </c>
      <c r="D278" s="315">
        <f>SUM(F269:F275)*$D$42</f>
        <v>0</v>
      </c>
      <c r="E278" s="314"/>
      <c r="F278" s="316"/>
      <c r="G278" s="314">
        <f>SUM(I269:I275)*$G$42</f>
        <v>0</v>
      </c>
      <c r="H278" s="314"/>
      <c r="I278" s="314"/>
      <c r="J278" s="315">
        <f>SUM(L269:L275)*$J$42</f>
        <v>0</v>
      </c>
      <c r="K278" s="314"/>
      <c r="L278" s="316"/>
      <c r="M278" s="314">
        <f>SUM(O269:O275)*$M$42</f>
        <v>0</v>
      </c>
      <c r="N278" s="314"/>
      <c r="O278" s="314"/>
      <c r="P278" s="315">
        <f>SUM(R269:R275)*$P$42</f>
        <v>0</v>
      </c>
      <c r="Q278" s="314"/>
      <c r="R278" s="316"/>
      <c r="S278" s="128">
        <f>D278+G278+J278+M278+P278</f>
        <v>0</v>
      </c>
      <c r="T278" s="389"/>
      <c r="U278" s="390"/>
      <c r="V278" s="391"/>
      <c r="W278" s="46"/>
      <c r="X278" s="46"/>
    </row>
    <row r="279" spans="1:24" s="45" customFormat="1" ht="21" customHeight="1" outlineLevel="1" x14ac:dyDescent="0.25">
      <c r="A279" s="41"/>
      <c r="B279" s="18" t="s">
        <v>55</v>
      </c>
      <c r="C279" s="128">
        <f>S279</f>
        <v>0</v>
      </c>
      <c r="D279" s="315">
        <f>D278*0.05</f>
        <v>0</v>
      </c>
      <c r="E279" s="314"/>
      <c r="F279" s="316"/>
      <c r="G279" s="314">
        <f>G278*0.05</f>
        <v>0</v>
      </c>
      <c r="H279" s="314"/>
      <c r="I279" s="314"/>
      <c r="J279" s="315">
        <f>J278*0.05</f>
        <v>0</v>
      </c>
      <c r="K279" s="314"/>
      <c r="L279" s="316"/>
      <c r="M279" s="314">
        <f>M278*0.05</f>
        <v>0</v>
      </c>
      <c r="N279" s="314"/>
      <c r="O279" s="314"/>
      <c r="P279" s="315">
        <f>P278*0.05</f>
        <v>0</v>
      </c>
      <c r="Q279" s="314"/>
      <c r="R279" s="316"/>
      <c r="S279" s="128">
        <f>D279+G279+J279+M279+P279</f>
        <v>0</v>
      </c>
      <c r="T279" s="389"/>
      <c r="U279" s="390"/>
      <c r="V279" s="391"/>
      <c r="W279" s="46"/>
      <c r="X279" s="46"/>
    </row>
    <row r="280" spans="1:24" s="45" customFormat="1" ht="21" customHeight="1" outlineLevel="1" x14ac:dyDescent="0.25">
      <c r="A280" s="41"/>
      <c r="B280" s="18" t="s">
        <v>164</v>
      </c>
      <c r="C280" s="128">
        <f>S280</f>
        <v>0</v>
      </c>
      <c r="D280" s="315">
        <f>IF($D$42=0,0,((D278+D279)/$D$42)/$D$43)</f>
        <v>0</v>
      </c>
      <c r="E280" s="314"/>
      <c r="F280" s="316"/>
      <c r="G280" s="314">
        <f>IF($G$42=0,0,((G278+G279)/$G$42)/$G$43)</f>
        <v>0</v>
      </c>
      <c r="H280" s="314"/>
      <c r="I280" s="314"/>
      <c r="J280" s="315">
        <f>IF($J$42=0,0,((J278+J279)/$J$42)/$J$43)</f>
        <v>0</v>
      </c>
      <c r="K280" s="314"/>
      <c r="L280" s="316"/>
      <c r="M280" s="314">
        <f>IF($M$42=0,0,((M278+M279)/$M$42)/$M$43)</f>
        <v>0</v>
      </c>
      <c r="N280" s="314"/>
      <c r="O280" s="314"/>
      <c r="P280" s="315">
        <f>IF($P$42=0,0,((P278+P279)/$P$42)/$P$43)</f>
        <v>0</v>
      </c>
      <c r="Q280" s="314"/>
      <c r="R280" s="316"/>
      <c r="S280" s="128">
        <f>D280+G280+J280+M280+P280</f>
        <v>0</v>
      </c>
      <c r="T280" s="389"/>
      <c r="U280" s="390"/>
      <c r="V280" s="391"/>
      <c r="W280" s="46"/>
      <c r="X280" s="46"/>
    </row>
    <row r="281" spans="1:24" s="45" customFormat="1" ht="21" customHeight="1" outlineLevel="1" x14ac:dyDescent="0.25">
      <c r="A281" s="41"/>
      <c r="B281" s="18" t="s">
        <v>165</v>
      </c>
      <c r="C281" s="128">
        <f>S281</f>
        <v>0</v>
      </c>
      <c r="D281" s="315">
        <f>IF($D$280=0,0,(D280/60))</f>
        <v>0</v>
      </c>
      <c r="E281" s="314"/>
      <c r="F281" s="316"/>
      <c r="G281" s="314">
        <f>IF($G$280=0,0,(G280/60))</f>
        <v>0</v>
      </c>
      <c r="H281" s="314"/>
      <c r="I281" s="314"/>
      <c r="J281" s="315">
        <f>IF($J$43=0,0,(J280/60))</f>
        <v>0</v>
      </c>
      <c r="K281" s="314"/>
      <c r="L281" s="316"/>
      <c r="M281" s="314">
        <f>IF($M$280=0,0,(M280/60))</f>
        <v>0</v>
      </c>
      <c r="N281" s="314"/>
      <c r="O281" s="314"/>
      <c r="P281" s="315">
        <f>IF($P$43=0,0,(P280/60))</f>
        <v>0</v>
      </c>
      <c r="Q281" s="314"/>
      <c r="R281" s="316"/>
      <c r="S281" s="128">
        <f>SUM(D281:R281)</f>
        <v>0</v>
      </c>
      <c r="T281" s="389"/>
      <c r="U281" s="390"/>
      <c r="V281" s="391"/>
      <c r="W281" s="46"/>
      <c r="X281" s="46"/>
    </row>
    <row r="282" spans="1:24" s="45" customFormat="1" ht="21" customHeight="1" outlineLevel="1" x14ac:dyDescent="0.25">
      <c r="A282" s="41"/>
      <c r="B282" s="19" t="s">
        <v>440</v>
      </c>
      <c r="C282" s="128">
        <f>SUM(D282:R282)</f>
        <v>0</v>
      </c>
      <c r="D282" s="392"/>
      <c r="E282" s="393"/>
      <c r="F282" s="394"/>
      <c r="G282" s="393"/>
      <c r="H282" s="393"/>
      <c r="I282" s="393"/>
      <c r="J282" s="392"/>
      <c r="K282" s="393"/>
      <c r="L282" s="394"/>
      <c r="M282" s="393"/>
      <c r="N282" s="393"/>
      <c r="O282" s="393"/>
      <c r="P282" s="392"/>
      <c r="Q282" s="393"/>
      <c r="R282" s="394"/>
      <c r="S282" s="128">
        <f>SUM(D282:R282)</f>
        <v>0</v>
      </c>
      <c r="T282" s="389"/>
      <c r="U282" s="390"/>
      <c r="V282" s="391"/>
      <c r="W282" s="46"/>
      <c r="X282" s="46"/>
    </row>
    <row r="283" spans="1:24" s="45" customFormat="1" ht="21" customHeight="1" outlineLevel="1" x14ac:dyDescent="0.25">
      <c r="A283" s="41"/>
      <c r="B283" s="19" t="s">
        <v>58</v>
      </c>
      <c r="C283" s="129">
        <f>SUM(D283:R283)</f>
        <v>0</v>
      </c>
      <c r="D283" s="317">
        <f>(D282*D$42)*($J$32-$J$31)</f>
        <v>0</v>
      </c>
      <c r="E283" s="274"/>
      <c r="F283" s="318"/>
      <c r="G283" s="317">
        <f>(G282*G$42)*($J$32-$J$31)</f>
        <v>0</v>
      </c>
      <c r="H283" s="274"/>
      <c r="I283" s="318"/>
      <c r="J283" s="317">
        <f>(J282*J$42)*($J$32-$J$31)</f>
        <v>0</v>
      </c>
      <c r="K283" s="274"/>
      <c r="L283" s="318"/>
      <c r="M283" s="317">
        <f>(M282*M$42)*($J$32-$J$31)</f>
        <v>0</v>
      </c>
      <c r="N283" s="274"/>
      <c r="O283" s="318"/>
      <c r="P283" s="317">
        <f>(P282*P$42)*($J$32-$J$31)</f>
        <v>0</v>
      </c>
      <c r="Q283" s="274"/>
      <c r="R283" s="318"/>
      <c r="S283" s="129">
        <f>SUM(D283:R283)</f>
        <v>0</v>
      </c>
      <c r="T283" s="389"/>
      <c r="U283" s="390"/>
      <c r="V283" s="391"/>
      <c r="W283" s="46"/>
      <c r="X283" s="46"/>
    </row>
    <row r="284" spans="1:24" s="45" customFormat="1" ht="21" customHeight="1" outlineLevel="1" x14ac:dyDescent="0.25">
      <c r="A284" s="41"/>
      <c r="B284" s="19" t="s">
        <v>166</v>
      </c>
      <c r="C284" s="129">
        <f>SUM(D284:R284)</f>
        <v>0</v>
      </c>
      <c r="D284" s="317">
        <f>IF(D281=0,0, (((D281*$J$31))+(D283/D$42/D$43)))</f>
        <v>0</v>
      </c>
      <c r="E284" s="274"/>
      <c r="F284" s="318"/>
      <c r="G284" s="317">
        <f>IF(G281=0,0, (((G281*$J$31))+(G283/G$42/G$43)))</f>
        <v>0</v>
      </c>
      <c r="H284" s="274"/>
      <c r="I284" s="318"/>
      <c r="J284" s="317">
        <f>IF(J281=0,0, (((J281*$J$31))+(J283/J$42/J$43)))</f>
        <v>0</v>
      </c>
      <c r="K284" s="274"/>
      <c r="L284" s="318"/>
      <c r="M284" s="317">
        <f>IF(M281=0,0, (((M281*$J$31))+(M283/M$42/M$43)))</f>
        <v>0</v>
      </c>
      <c r="N284" s="274"/>
      <c r="O284" s="318"/>
      <c r="P284" s="317">
        <f>IF(P281=0,0, (((P281*$J$31))+(P283/P$42/P$43)))</f>
        <v>0</v>
      </c>
      <c r="Q284" s="274"/>
      <c r="R284" s="318"/>
      <c r="S284" s="129">
        <f>SUM(D284:R284)</f>
        <v>0</v>
      </c>
      <c r="T284" s="389"/>
      <c r="U284" s="390"/>
      <c r="V284" s="391"/>
      <c r="W284" s="46"/>
      <c r="X284" s="46"/>
    </row>
    <row r="285" spans="1:24" s="45" customFormat="1" ht="21" customHeight="1" outlineLevel="1" x14ac:dyDescent="0.25">
      <c r="A285" s="41"/>
      <c r="B285" s="68" t="s">
        <v>167</v>
      </c>
      <c r="C285" s="129">
        <f>SUM(D285:R285)</f>
        <v>0</v>
      </c>
      <c r="D285" s="317">
        <f>(((D278+D279)/60)*$J$31)+D283</f>
        <v>0</v>
      </c>
      <c r="E285" s="274"/>
      <c r="F285" s="318"/>
      <c r="G285" s="317">
        <f>(((G278+G279)/60)*$J$31)+G283</f>
        <v>0</v>
      </c>
      <c r="H285" s="274"/>
      <c r="I285" s="318"/>
      <c r="J285" s="317">
        <f>(((J278+J279)/60)*$J$31)+J283</f>
        <v>0</v>
      </c>
      <c r="K285" s="274"/>
      <c r="L285" s="318"/>
      <c r="M285" s="317">
        <f>(((M278+M279)/60)*$J$31)+M283</f>
        <v>0</v>
      </c>
      <c r="N285" s="274"/>
      <c r="O285" s="318"/>
      <c r="P285" s="317">
        <f>(((P278+P279)/60)*$J$31)+P283</f>
        <v>0</v>
      </c>
      <c r="Q285" s="274"/>
      <c r="R285" s="318"/>
      <c r="S285" s="129">
        <f>SUM(D285:R285)</f>
        <v>0</v>
      </c>
      <c r="T285" s="389"/>
      <c r="U285" s="390"/>
      <c r="V285" s="391"/>
      <c r="W285" s="120" t="s">
        <v>61</v>
      </c>
      <c r="X285" s="46"/>
    </row>
    <row r="286" spans="1:24" s="45" customFormat="1" ht="32.25" customHeight="1" x14ac:dyDescent="0.25">
      <c r="A286" s="41"/>
      <c r="B286" s="395"/>
      <c r="C286" s="396"/>
      <c r="D286" s="403" t="s">
        <v>100</v>
      </c>
      <c r="E286" s="404"/>
      <c r="F286" s="405"/>
      <c r="G286" s="404" t="s">
        <v>101</v>
      </c>
      <c r="H286" s="404"/>
      <c r="I286" s="404"/>
      <c r="J286" s="403" t="s">
        <v>102</v>
      </c>
      <c r="K286" s="404"/>
      <c r="L286" s="405"/>
      <c r="M286" s="404" t="s">
        <v>103</v>
      </c>
      <c r="N286" s="404"/>
      <c r="O286" s="404"/>
      <c r="P286" s="403" t="s">
        <v>104</v>
      </c>
      <c r="Q286" s="404"/>
      <c r="R286" s="405"/>
      <c r="S286" s="75" t="s">
        <v>67</v>
      </c>
      <c r="T286" s="69" t="s">
        <v>68</v>
      </c>
      <c r="U286" s="10" t="s">
        <v>168</v>
      </c>
      <c r="V286" s="10" t="s">
        <v>169</v>
      </c>
      <c r="W286" s="114">
        <f>$D$12</f>
        <v>0</v>
      </c>
      <c r="X286" s="46"/>
    </row>
    <row r="287" spans="1:24" s="45" customFormat="1" ht="30" customHeight="1" x14ac:dyDescent="0.25">
      <c r="A287" s="41"/>
      <c r="B287" s="397"/>
      <c r="C287" s="398"/>
      <c r="D287" s="406" t="str">
        <f>IF(D281&gt;=10,"6",IF(D281&gt;=5.6,"5",IF(D281&gt;=3.6,"4",IF(D281&gt;=1.6,"3",IF(D281&gt;=1,"2",IF(D281&gt;=0.01,"1","0"))))))</f>
        <v>0</v>
      </c>
      <c r="E287" s="407"/>
      <c r="F287" s="408"/>
      <c r="G287" s="407" t="str">
        <f>IF(G281&gt;=10,"6",IF(G281&gt;=5.6,"5",IF(G281&gt;=3.6,"4",IF(G281&gt;=1.6,"3",IF(G281&gt;=1,"2",IF(G281&gt;=0.01,"1","0"))))))</f>
        <v>0</v>
      </c>
      <c r="H287" s="407"/>
      <c r="I287" s="407"/>
      <c r="J287" s="406" t="str">
        <f>IF(J281&gt;=10,"6",IF(J281&gt;=5.6,"5",IF(J281&gt;=3.6,"4",IF(J281&gt;=1.6,"3",IF(J281&gt;=1,"2",IF(J281&gt;=0.01,"1","0"))))))</f>
        <v>0</v>
      </c>
      <c r="K287" s="407"/>
      <c r="L287" s="408"/>
      <c r="M287" s="407" t="str">
        <f>IF(M281&gt;=10,"6",IF(M281&gt;=5.6,"5",IF(M281&gt;=3.6,"4",IF(M281&gt;=1.6,"3",IF(M281&gt;=1,"2",IF(M281&gt;=0.01,"1","0"))))))</f>
        <v>0</v>
      </c>
      <c r="N287" s="407"/>
      <c r="O287" s="407"/>
      <c r="P287" s="406" t="str">
        <f>IF(P281&gt;=10,"6",IF(P281&gt;=5.6,"5",IF(P281&gt;=3.6,"4",IF(P281&gt;=1.6,"3",IF(P281&gt;=1,"2",IF(P281&gt;=0.01,"1","0"))))))</f>
        <v>0</v>
      </c>
      <c r="Q287" s="407"/>
      <c r="R287" s="408"/>
      <c r="S287" s="124">
        <f>IF(OR(AND(D277&gt;0,D278&lt;=0),AND(G277&gt;0,G278&lt;=0),AND(J277&gt;0,J278&lt;=0),AND(M277&gt;0,M278&lt;=0),AND(P277&gt;0,P278&lt;=0)),"Check number of subjects/visits",V287/1560)</f>
        <v>0</v>
      </c>
      <c r="T287" s="89" t="str">
        <f>IF(S287="Check number of subjects/visits","0.00",IF(AND(W288=0,S287&gt;=0),"Please complete page duration (D12)",IF(S287=0,"0.00",S287/W288)))</f>
        <v>Please complete page duration (D12)</v>
      </c>
      <c r="U287" s="113">
        <f>S278+S279+J$26+J$27+J$28</f>
        <v>0</v>
      </c>
      <c r="V287" s="113">
        <f>U287/60</f>
        <v>0</v>
      </c>
      <c r="W287" s="114">
        <f>$F$12</f>
        <v>0</v>
      </c>
      <c r="X287" s="46"/>
    </row>
    <row r="288" spans="1:24" s="45" customFormat="1" ht="19.5" customHeight="1" x14ac:dyDescent="0.25">
      <c r="A288" s="41"/>
      <c r="B288" s="53"/>
      <c r="C288" s="56"/>
      <c r="D288" s="41"/>
      <c r="E288" s="41"/>
      <c r="F288" s="41"/>
      <c r="G288" s="41"/>
      <c r="H288" s="41"/>
      <c r="I288" s="41"/>
      <c r="J288" s="41"/>
      <c r="K288" s="41"/>
      <c r="L288" s="41"/>
      <c r="M288" s="41"/>
      <c r="N288" s="41"/>
      <c r="O288" s="41"/>
      <c r="P288" s="41"/>
      <c r="Q288" s="41"/>
      <c r="R288" s="41"/>
      <c r="S288" s="41"/>
      <c r="T288" s="41"/>
      <c r="U288" s="41"/>
      <c r="V288" s="41"/>
      <c r="W288" s="123">
        <f>W286+(W287/12)</f>
        <v>0</v>
      </c>
      <c r="X288" s="46"/>
    </row>
    <row r="289" spans="1:24" s="45" customFormat="1" ht="19.5" customHeight="1" x14ac:dyDescent="0.25">
      <c r="A289" s="41"/>
      <c r="B289" s="296" t="s">
        <v>170</v>
      </c>
      <c r="C289" s="296"/>
      <c r="D289" s="305" t="s">
        <v>1</v>
      </c>
      <c r="E289" s="305"/>
      <c r="F289" s="305"/>
      <c r="G289" s="296" t="s">
        <v>2</v>
      </c>
      <c r="H289" s="296"/>
      <c r="I289" s="296"/>
      <c r="J289" s="296" t="s">
        <v>3</v>
      </c>
      <c r="K289" s="296"/>
      <c r="L289" s="296"/>
      <c r="M289" s="296" t="s">
        <v>4</v>
      </c>
      <c r="N289" s="296"/>
      <c r="O289" s="296"/>
      <c r="P289" s="296" t="s">
        <v>5</v>
      </c>
      <c r="Q289" s="296"/>
      <c r="R289" s="296"/>
      <c r="S289" s="46"/>
      <c r="T289" s="46"/>
      <c r="U289" s="46"/>
      <c r="V289" s="46"/>
      <c r="W289" s="41"/>
      <c r="X289" s="46"/>
    </row>
    <row r="290" spans="1:24" s="45" customFormat="1" ht="19.5" customHeight="1" x14ac:dyDescent="0.25">
      <c r="A290" s="41"/>
      <c r="B290" s="297" t="s">
        <v>171</v>
      </c>
      <c r="C290" s="297"/>
      <c r="D290" s="300">
        <f>D$103+D$137+D$167+D$196+D$225+D$259+D$281</f>
        <v>0</v>
      </c>
      <c r="E290" s="301"/>
      <c r="F290" s="302"/>
      <c r="G290" s="300">
        <f>G$103+G$137+G$167+G$196+G$225+G$259+G$281</f>
        <v>0</v>
      </c>
      <c r="H290" s="301"/>
      <c r="I290" s="302"/>
      <c r="J290" s="300">
        <f>J$103+J$137+J$167+J$196+J$225+J$259+J$281</f>
        <v>0</v>
      </c>
      <c r="K290" s="301"/>
      <c r="L290" s="302"/>
      <c r="M290" s="300">
        <f>M$103+M$137+M$167+M$196+M$225+M$259+M$281</f>
        <v>0</v>
      </c>
      <c r="N290" s="301"/>
      <c r="O290" s="302"/>
      <c r="P290" s="300">
        <f>P$103+P$137+P$167+P$196+P$225+P$259+P$281</f>
        <v>0</v>
      </c>
      <c r="Q290" s="301"/>
      <c r="R290" s="302"/>
      <c r="S290" s="46"/>
      <c r="T290" s="46"/>
      <c r="U290" s="46"/>
      <c r="V290" s="46"/>
      <c r="W290" s="41"/>
      <c r="X290" s="46"/>
    </row>
    <row r="291" spans="1:24" s="45" customFormat="1" ht="19.5" customHeight="1" x14ac:dyDescent="0.25">
      <c r="A291" s="41"/>
      <c r="B291" s="298" t="s">
        <v>172</v>
      </c>
      <c r="C291" s="298"/>
      <c r="D291" s="276" t="str">
        <f>IF($D$290&gt;=10,"6",IF($D$290&gt;=5.6,"5",IF($D$290&gt;=3.6,"4",IF($D$290&gt;=1.6,"3",IF($D$290&gt;=1,"2",IF($D$290&gt;=0.01,"1","0"))))))</f>
        <v>0</v>
      </c>
      <c r="E291" s="277"/>
      <c r="F291" s="278"/>
      <c r="G291" s="276" t="str">
        <f>IF($G$290&gt;=10,"6",IF($G$290&gt;=5.6,"5",IF($G$290&gt;=3.6,"4",IF($G$290&gt;=1.6,"3",IF($G$290&gt;=1,"2",IF($G$290&gt;=0.01,"1","0"))))))</f>
        <v>0</v>
      </c>
      <c r="H291" s="277"/>
      <c r="I291" s="278"/>
      <c r="J291" s="276" t="str">
        <f>IF($J$290&gt;=10,"6",IF($J$290&gt;=5.6,"5",IF($J$290&gt;=3.6,"4",IF($J$290&gt;=1.6,"3",IF($J$290&gt;=1,"2",IF($J$290&gt;=0.01,"1","0"))))))</f>
        <v>0</v>
      </c>
      <c r="K291" s="277"/>
      <c r="L291" s="278"/>
      <c r="M291" s="276" t="str">
        <f>IF($M$290&gt;=10,"6",IF($M$290&gt;=5.6,"5",IF($M$290&gt;=3.6,"4",IF($M$290&gt;=1.6,"3",IF($M$290&gt;=1,"2",IF($M$290&gt;=0.01,"1","0"))))))</f>
        <v>0</v>
      </c>
      <c r="N291" s="277"/>
      <c r="O291" s="278"/>
      <c r="P291" s="276" t="str">
        <f>IF($P$290&gt;=10,"6",IF($P$290&gt;=5.6,"5",IF($P$290&gt;=3.6,"4",IF($P$290&gt;=1.6,"3",IF($P$290&gt;=1,"2",IF($P$290&gt;=0.01,"1","0"))))))</f>
        <v>0</v>
      </c>
      <c r="Q291" s="277"/>
      <c r="R291" s="278"/>
      <c r="S291" s="46"/>
      <c r="T291" s="46"/>
      <c r="U291" s="46"/>
      <c r="V291" s="46"/>
      <c r="W291" s="41"/>
      <c r="X291" s="46"/>
    </row>
    <row r="292" spans="1:24" s="45" customFormat="1" ht="19.5" customHeight="1" x14ac:dyDescent="0.25">
      <c r="A292" s="41"/>
      <c r="B292" s="298" t="s">
        <v>173</v>
      </c>
      <c r="C292" s="298"/>
      <c r="D292" s="276" t="str">
        <f>IF(VALUE($D$290)&gt;=10,"High",IF(VALUE($D$290)&gt;=5.6,"High",IF(VALUE($D$290)&gt;=3.6,"Medium",IF(VALUE($D$290)&gt;=1.6,"Medium",IF(VALUE($D$290)&gt;=0.01,"Low","-")))))</f>
        <v>-</v>
      </c>
      <c r="E292" s="277"/>
      <c r="F292" s="278"/>
      <c r="G292" s="276" t="str">
        <f>IF(VALUE($G$290)&gt;=10,"High",IF(VALUE($G$290)&gt;=5.6,"High",IF(VALUE($G$290)&gt;=3.6,"Medium",IF(VALUE($G$290)&gt;=1.6,"Medium",IF(VALUE($G$290)&gt;=0.01,"Low","-")))))</f>
        <v>-</v>
      </c>
      <c r="H292" s="277"/>
      <c r="I292" s="278"/>
      <c r="J292" s="276" t="str">
        <f>IF(VALUE($J$290)&gt;=10,"High",IF(VALUE($J$290)&gt;=5.6,"High",IF(VALUE($J$290)&gt;=3.6,"Medium",IF(VALUE($J$290)&gt;=1.6,"Medium",IF(VALUE($J$290)&gt;=0.01,"Low","-")))))</f>
        <v>-</v>
      </c>
      <c r="K292" s="277"/>
      <c r="L292" s="278"/>
      <c r="M292" s="276" t="str">
        <f>IF(VALUE($M$290)&gt;=10,"High",IF(VALUE($M$290)&gt;=5.6,"High",IF(VALUE($M$290)&gt;=3.6,"Medium",IF(VALUE($M$290)&gt;=1.6,"Medium",IF(VALUE($M$290)&gt;=0.01,"Low","-")))))</f>
        <v>-</v>
      </c>
      <c r="N292" s="277"/>
      <c r="O292" s="278"/>
      <c r="P292" s="276" t="str">
        <f>IF(VALUE($P$290)&gt;=10,"High",IF(VALUE($P$290)&gt;=5.6,"High",IF(VALUE($P$290)&gt;=3.6,"Medium",IF(VALUE($P$290)&gt;=1.6,"Medium",IF(VALUE($P$290)&gt;=0.01,"Low","-")))))</f>
        <v>-</v>
      </c>
      <c r="Q292" s="277"/>
      <c r="R292" s="278"/>
      <c r="S292" s="46"/>
      <c r="T292" s="46"/>
      <c r="U292" s="46"/>
      <c r="V292" s="46"/>
      <c r="W292" s="41"/>
      <c r="X292" s="46"/>
    </row>
    <row r="293" spans="1:24" s="45" customFormat="1" ht="19.5" customHeight="1" x14ac:dyDescent="0.25">
      <c r="A293" s="41"/>
      <c r="B293" s="299" t="s">
        <v>174</v>
      </c>
      <c r="C293" s="299"/>
      <c r="D293" s="273">
        <f>D106+D140+D199+D170+D228+D262+D284</f>
        <v>0</v>
      </c>
      <c r="E293" s="274"/>
      <c r="F293" s="275"/>
      <c r="G293" s="273">
        <f>G106+G140+G199+G170+G228+G262+G284</f>
        <v>0</v>
      </c>
      <c r="H293" s="274"/>
      <c r="I293" s="275"/>
      <c r="J293" s="273">
        <f>J106+J140+J199+J170+J228+J262+J284</f>
        <v>0</v>
      </c>
      <c r="K293" s="274"/>
      <c r="L293" s="275"/>
      <c r="M293" s="273">
        <f>M106+M140+M199+M170+M228+M262+M284</f>
        <v>0</v>
      </c>
      <c r="N293" s="274"/>
      <c r="O293" s="275"/>
      <c r="P293" s="273">
        <f>P106+P140+P199+P170+P228+P262+P284</f>
        <v>0</v>
      </c>
      <c r="Q293" s="274"/>
      <c r="R293" s="275"/>
      <c r="S293" s="46"/>
      <c r="T293" s="46"/>
      <c r="U293" s="46"/>
      <c r="V293" s="46"/>
      <c r="W293" s="41"/>
      <c r="X293" s="46"/>
    </row>
    <row r="294" spans="1:24" s="45" customFormat="1" ht="19.5" customHeight="1" x14ac:dyDescent="0.25">
      <c r="A294" s="41"/>
      <c r="B294" s="299" t="s">
        <v>445</v>
      </c>
      <c r="C294" s="299"/>
      <c r="D294" s="273">
        <f>D293*D43</f>
        <v>0</v>
      </c>
      <c r="E294" s="274"/>
      <c r="F294" s="275"/>
      <c r="G294" s="273">
        <f>G293*G43</f>
        <v>0</v>
      </c>
      <c r="H294" s="274"/>
      <c r="I294" s="275"/>
      <c r="J294" s="273">
        <f>J293*J43</f>
        <v>0</v>
      </c>
      <c r="K294" s="274"/>
      <c r="L294" s="275"/>
      <c r="M294" s="273">
        <f>M293*M43</f>
        <v>0</v>
      </c>
      <c r="N294" s="274"/>
      <c r="O294" s="275"/>
      <c r="P294" s="273">
        <f>P293*P43</f>
        <v>0</v>
      </c>
      <c r="Q294" s="274"/>
      <c r="R294" s="275"/>
      <c r="S294" s="46"/>
      <c r="T294" s="46"/>
      <c r="U294" s="46"/>
      <c r="V294" s="46"/>
      <c r="W294" s="41"/>
      <c r="X294" s="46"/>
    </row>
    <row r="295" spans="1:24" s="45" customFormat="1" ht="19.5" customHeight="1" x14ac:dyDescent="0.25">
      <c r="A295" s="41"/>
      <c r="B295" s="299" t="s">
        <v>175</v>
      </c>
      <c r="C295" s="299"/>
      <c r="D295" s="273">
        <f>D293*D43*D42</f>
        <v>0</v>
      </c>
      <c r="E295" s="274"/>
      <c r="F295" s="275"/>
      <c r="G295" s="273">
        <f>G293*G43*G42</f>
        <v>0</v>
      </c>
      <c r="H295" s="274"/>
      <c r="I295" s="275"/>
      <c r="J295" s="273">
        <f>J293*J43*J42</f>
        <v>0</v>
      </c>
      <c r="K295" s="274"/>
      <c r="L295" s="275"/>
      <c r="M295" s="273">
        <f>M293*M43*M42</f>
        <v>0</v>
      </c>
      <c r="N295" s="274"/>
      <c r="O295" s="275"/>
      <c r="P295" s="273">
        <f>P293*P43*P42</f>
        <v>0</v>
      </c>
      <c r="Q295" s="274"/>
      <c r="R295" s="275"/>
      <c r="S295" s="46"/>
      <c r="T295" s="46"/>
      <c r="U295" s="46"/>
      <c r="V295" s="46"/>
      <c r="W295" s="41"/>
      <c r="X295" s="46"/>
    </row>
    <row r="296" spans="1:24" s="45" customFormat="1" ht="19.5" customHeight="1" x14ac:dyDescent="0.25">
      <c r="A296" s="41"/>
      <c r="B296" s="41"/>
      <c r="C296" s="56"/>
      <c r="D296" s="41"/>
      <c r="E296" s="41"/>
      <c r="F296" s="41"/>
      <c r="G296" s="41"/>
      <c r="H296" s="41"/>
      <c r="I296" s="41"/>
      <c r="J296" s="41"/>
      <c r="K296" s="41"/>
      <c r="L296" s="41"/>
      <c r="M296" s="41"/>
      <c r="N296" s="41"/>
      <c r="O296" s="41"/>
      <c r="P296" s="41"/>
      <c r="Q296" s="41"/>
      <c r="R296" s="41"/>
      <c r="S296" s="41"/>
      <c r="T296" s="41"/>
      <c r="U296" s="41"/>
      <c r="V296" s="41"/>
      <c r="W296" s="41"/>
      <c r="X296" s="41"/>
    </row>
    <row r="297" spans="1:24" s="45" customFormat="1" ht="19.5" customHeight="1" x14ac:dyDescent="0.25">
      <c r="A297" s="41"/>
      <c r="B297" s="303" t="s">
        <v>237</v>
      </c>
      <c r="C297" s="304"/>
      <c r="D297" s="41"/>
      <c r="E297" s="290" t="s">
        <v>238</v>
      </c>
      <c r="F297" s="291"/>
      <c r="G297" s="291"/>
      <c r="H297" s="291"/>
      <c r="I297" s="291"/>
      <c r="J297" s="291"/>
      <c r="K297" s="291"/>
      <c r="L297" s="291"/>
      <c r="M297" s="291"/>
      <c r="N297" s="291"/>
      <c r="O297" s="291"/>
      <c r="P297" s="291"/>
      <c r="Q297" s="291"/>
      <c r="R297" s="292"/>
      <c r="S297" s="41"/>
      <c r="T297" s="41"/>
      <c r="U297" s="41"/>
      <c r="V297" s="41"/>
      <c r="W297" s="41"/>
      <c r="X297" s="41"/>
    </row>
    <row r="298" spans="1:24" s="45" customFormat="1" ht="19.5" customHeight="1" x14ac:dyDescent="0.25">
      <c r="A298" s="41"/>
      <c r="B298" s="279" t="str">
        <f>IF($D$6=0,"[Enter Page Title in cell C6]",$D$6)</f>
        <v>[Enter Page Title in cell C6]</v>
      </c>
      <c r="C298" s="280"/>
      <c r="D298" s="41"/>
      <c r="E298" s="293"/>
      <c r="F298" s="294"/>
      <c r="G298" s="294"/>
      <c r="H298" s="294"/>
      <c r="I298" s="294"/>
      <c r="J298" s="294"/>
      <c r="K298" s="294"/>
      <c r="L298" s="294"/>
      <c r="M298" s="294"/>
      <c r="N298" s="294"/>
      <c r="O298" s="294"/>
      <c r="P298" s="294"/>
      <c r="Q298" s="294"/>
      <c r="R298" s="295"/>
      <c r="S298" s="41"/>
      <c r="T298" s="41"/>
      <c r="U298" s="41"/>
      <c r="V298" s="41"/>
      <c r="W298" s="41"/>
      <c r="X298" s="41"/>
    </row>
    <row r="299" spans="1:24" s="45" customFormat="1" ht="19.5" customHeight="1" x14ac:dyDescent="0.25">
      <c r="A299" s="41"/>
      <c r="B299" s="130" t="s">
        <v>239</v>
      </c>
      <c r="C299" s="105">
        <f>IF(D14=0,0,(((D42*D43*D290)+(G42*G43*G290)+(J42*J43*J290)+(M42*M43*M290)+(P42*P43*P290))/D14))</f>
        <v>0</v>
      </c>
      <c r="D299" s="41"/>
      <c r="E299" s="281"/>
      <c r="F299" s="282"/>
      <c r="G299" s="282"/>
      <c r="H299" s="282"/>
      <c r="I299" s="282"/>
      <c r="J299" s="282"/>
      <c r="K299" s="282"/>
      <c r="L299" s="282"/>
      <c r="M299" s="282"/>
      <c r="N299" s="282"/>
      <c r="O299" s="282"/>
      <c r="P299" s="282"/>
      <c r="Q299" s="282"/>
      <c r="R299" s="283"/>
      <c r="S299" s="41"/>
      <c r="T299" s="41"/>
      <c r="U299" s="46"/>
      <c r="V299" s="46"/>
      <c r="W299" s="41"/>
      <c r="X299" s="41"/>
    </row>
    <row r="300" spans="1:24" s="45" customFormat="1" ht="19.5" customHeight="1" x14ac:dyDescent="0.25">
      <c r="A300" s="41"/>
      <c r="B300" s="131" t="s">
        <v>240</v>
      </c>
      <c r="C300" s="106" t="str">
        <f>IF($C$299&gt;=10,"6",IF($C$299&gt;=5.6,"5",IF($C$299&gt;=3.6,"4",IF($C$299&gt;=1.6,"3",IF($C$299&gt;=1,"2",IF($C$299&gt;=0.01,"1","0"))))))</f>
        <v>0</v>
      </c>
      <c r="D300" s="41"/>
      <c r="E300" s="284"/>
      <c r="F300" s="285"/>
      <c r="G300" s="285"/>
      <c r="H300" s="285"/>
      <c r="I300" s="285"/>
      <c r="J300" s="285"/>
      <c r="K300" s="285"/>
      <c r="L300" s="285"/>
      <c r="M300" s="285"/>
      <c r="N300" s="285"/>
      <c r="O300" s="285"/>
      <c r="P300" s="285"/>
      <c r="Q300" s="285"/>
      <c r="R300" s="286"/>
      <c r="S300" s="41"/>
      <c r="T300" s="41"/>
      <c r="U300" s="46"/>
      <c r="V300" s="46"/>
      <c r="W300" s="41"/>
      <c r="X300" s="41"/>
    </row>
    <row r="301" spans="1:24" s="45" customFormat="1" ht="19.5" customHeight="1" thickBot="1" x14ac:dyDescent="0.3">
      <c r="A301" s="41"/>
      <c r="B301" s="132" t="s">
        <v>241</v>
      </c>
      <c r="C301" s="107" t="str">
        <f>IF(VALUE($C$299)&gt;=10,"High",IF(VALUE($C$299)&gt;=5.6,"High",IF(VALUE($C$299)&gt;=3.6,"Medium",IF(VALUE($C$299)&gt;=1.6,"Medium",IF(VALUE($C$299)&gt;=0.01,"Low","-")))))</f>
        <v>-</v>
      </c>
      <c r="D301" s="41"/>
      <c r="E301" s="284"/>
      <c r="F301" s="285"/>
      <c r="G301" s="285"/>
      <c r="H301" s="285"/>
      <c r="I301" s="285"/>
      <c r="J301" s="285"/>
      <c r="K301" s="285"/>
      <c r="L301" s="285"/>
      <c r="M301" s="285"/>
      <c r="N301" s="285"/>
      <c r="O301" s="285"/>
      <c r="P301" s="285"/>
      <c r="Q301" s="285"/>
      <c r="R301" s="286"/>
      <c r="S301" s="41"/>
      <c r="T301" s="41"/>
      <c r="U301" s="46"/>
      <c r="V301" s="46"/>
      <c r="W301" s="41"/>
      <c r="X301" s="41"/>
    </row>
    <row r="302" spans="1:24" s="45" customFormat="1" ht="19.5" customHeight="1" thickBot="1" x14ac:dyDescent="0.3">
      <c r="A302" s="41"/>
      <c r="B302" s="133" t="s">
        <v>242</v>
      </c>
      <c r="C302" s="108">
        <f>IF(ISERROR($S$109+$S$143+$S$173+$S$202+$S$231+$S$265+$S$287),"Check Data",($S$109+$S$143+$S$173+$S$202+$S$231+$S$265+$S$287))</f>
        <v>0</v>
      </c>
      <c r="D302" s="41"/>
      <c r="E302" s="284"/>
      <c r="F302" s="285"/>
      <c r="G302" s="285"/>
      <c r="H302" s="285"/>
      <c r="I302" s="285"/>
      <c r="J302" s="285"/>
      <c r="K302" s="285"/>
      <c r="L302" s="285"/>
      <c r="M302" s="285"/>
      <c r="N302" s="285"/>
      <c r="O302" s="285"/>
      <c r="P302" s="285"/>
      <c r="Q302" s="285"/>
      <c r="R302" s="286"/>
      <c r="S302" s="41"/>
      <c r="T302" s="41"/>
      <c r="U302" s="46"/>
      <c r="V302" s="46"/>
      <c r="W302" s="41"/>
      <c r="X302" s="41"/>
    </row>
    <row r="303" spans="1:24" s="45" customFormat="1" ht="19.5" customHeight="1" x14ac:dyDescent="0.25">
      <c r="A303" s="41"/>
      <c r="B303" s="134" t="s">
        <v>243</v>
      </c>
      <c r="C303" s="109">
        <f>K39</f>
        <v>0</v>
      </c>
      <c r="D303" s="41"/>
      <c r="E303" s="284"/>
      <c r="F303" s="285"/>
      <c r="G303" s="285"/>
      <c r="H303" s="285"/>
      <c r="I303" s="285"/>
      <c r="J303" s="285"/>
      <c r="K303" s="285"/>
      <c r="L303" s="285"/>
      <c r="M303" s="285"/>
      <c r="N303" s="285"/>
      <c r="O303" s="285"/>
      <c r="P303" s="285"/>
      <c r="Q303" s="285"/>
      <c r="R303" s="286"/>
      <c r="S303" s="41"/>
      <c r="T303" s="41"/>
      <c r="U303" s="46"/>
      <c r="V303" s="46"/>
      <c r="W303" s="41"/>
      <c r="X303" s="41"/>
    </row>
    <row r="304" spans="1:24" s="45" customFormat="1" ht="19.5" customHeight="1" x14ac:dyDescent="0.25">
      <c r="A304" s="41"/>
      <c r="B304" s="19" t="s">
        <v>244</v>
      </c>
      <c r="C304" s="110">
        <f>K38</f>
        <v>0</v>
      </c>
      <c r="D304" s="41"/>
      <c r="E304" s="284"/>
      <c r="F304" s="285"/>
      <c r="G304" s="285"/>
      <c r="H304" s="285"/>
      <c r="I304" s="285"/>
      <c r="J304" s="285"/>
      <c r="K304" s="285"/>
      <c r="L304" s="285"/>
      <c r="M304" s="285"/>
      <c r="N304" s="285"/>
      <c r="O304" s="285"/>
      <c r="P304" s="285"/>
      <c r="Q304" s="285"/>
      <c r="R304" s="286"/>
      <c r="S304" s="41"/>
      <c r="T304" s="41"/>
      <c r="U304" s="46"/>
      <c r="V304" s="46"/>
      <c r="W304" s="41"/>
      <c r="X304" s="41"/>
    </row>
    <row r="305" spans="1:24" s="45" customFormat="1" ht="19.5" customHeight="1" x14ac:dyDescent="0.25">
      <c r="A305" s="41"/>
      <c r="B305" s="19" t="s">
        <v>245</v>
      </c>
      <c r="C305" s="110">
        <f>C283+C261+C227+C198+C169+C139+C105</f>
        <v>0</v>
      </c>
      <c r="D305" s="41"/>
      <c r="E305" s="284"/>
      <c r="F305" s="285"/>
      <c r="G305" s="285"/>
      <c r="H305" s="285"/>
      <c r="I305" s="285"/>
      <c r="J305" s="285"/>
      <c r="K305" s="285"/>
      <c r="L305" s="285"/>
      <c r="M305" s="285"/>
      <c r="N305" s="285"/>
      <c r="O305" s="285"/>
      <c r="P305" s="285"/>
      <c r="Q305" s="285"/>
      <c r="R305" s="286"/>
      <c r="S305" s="41"/>
      <c r="T305" s="41"/>
      <c r="U305" s="46"/>
      <c r="V305" s="46"/>
      <c r="W305" s="41"/>
      <c r="X305" s="41"/>
    </row>
    <row r="306" spans="1:24" s="45" customFormat="1" ht="19.5" customHeight="1" x14ac:dyDescent="0.25">
      <c r="A306" s="41"/>
      <c r="B306" s="19" t="s">
        <v>246</v>
      </c>
      <c r="C306" s="110">
        <f>S107+S141+S171+S200+S229+S263+S285</f>
        <v>0</v>
      </c>
      <c r="D306" s="41"/>
      <c r="E306" s="284"/>
      <c r="F306" s="285"/>
      <c r="G306" s="285"/>
      <c r="H306" s="285"/>
      <c r="I306" s="285"/>
      <c r="J306" s="285"/>
      <c r="K306" s="285"/>
      <c r="L306" s="285"/>
      <c r="M306" s="285"/>
      <c r="N306" s="285"/>
      <c r="O306" s="285"/>
      <c r="P306" s="285"/>
      <c r="Q306" s="285"/>
      <c r="R306" s="286"/>
      <c r="S306" s="41"/>
      <c r="T306" s="41"/>
      <c r="U306" s="46"/>
      <c r="V306" s="46"/>
      <c r="W306" s="41"/>
      <c r="X306" s="41"/>
    </row>
    <row r="307" spans="1:24" s="45" customFormat="1" ht="19.5" customHeight="1" thickBot="1" x14ac:dyDescent="0.3">
      <c r="A307" s="41"/>
      <c r="B307" s="135" t="s">
        <v>446</v>
      </c>
      <c r="C307" s="111">
        <f>SUM(D294:R294)</f>
        <v>0</v>
      </c>
      <c r="D307" s="41"/>
      <c r="E307" s="284"/>
      <c r="F307" s="285"/>
      <c r="G307" s="285"/>
      <c r="H307" s="285"/>
      <c r="I307" s="285"/>
      <c r="J307" s="285"/>
      <c r="K307" s="285"/>
      <c r="L307" s="285"/>
      <c r="M307" s="285"/>
      <c r="N307" s="285"/>
      <c r="O307" s="285"/>
      <c r="P307" s="285"/>
      <c r="Q307" s="285"/>
      <c r="R307" s="286"/>
      <c r="S307" s="41"/>
      <c r="T307" s="41"/>
      <c r="U307" s="46"/>
      <c r="V307" s="46"/>
      <c r="W307" s="41"/>
      <c r="X307" s="41"/>
    </row>
    <row r="308" spans="1:24" s="45" customFormat="1" ht="19.5" customHeight="1" thickTop="1" x14ac:dyDescent="0.25">
      <c r="A308" s="41"/>
      <c r="B308" s="127" t="s">
        <v>247</v>
      </c>
      <c r="C308" s="112">
        <f>C306+C304+C303</f>
        <v>0</v>
      </c>
      <c r="D308" s="41"/>
      <c r="E308" s="287"/>
      <c r="F308" s="288"/>
      <c r="G308" s="288"/>
      <c r="H308" s="288"/>
      <c r="I308" s="288"/>
      <c r="J308" s="288"/>
      <c r="K308" s="288"/>
      <c r="L308" s="288"/>
      <c r="M308" s="288"/>
      <c r="N308" s="288"/>
      <c r="O308" s="288"/>
      <c r="P308" s="288"/>
      <c r="Q308" s="288"/>
      <c r="R308" s="289"/>
      <c r="S308" s="41"/>
      <c r="T308" s="41"/>
      <c r="U308" s="46"/>
      <c r="V308" s="46"/>
      <c r="W308" s="41"/>
      <c r="X308" s="41"/>
    </row>
    <row r="309" spans="1:24" s="45" customFormat="1" ht="19.5" customHeight="1" x14ac:dyDescent="0.25">
      <c r="A309" s="41"/>
      <c r="B309" s="41"/>
      <c r="C309" s="56"/>
      <c r="D309" s="41"/>
      <c r="E309" s="41"/>
      <c r="F309" s="41"/>
      <c r="G309" s="41"/>
      <c r="H309" s="41"/>
      <c r="I309" s="41"/>
      <c r="J309" s="41"/>
      <c r="K309" s="41"/>
      <c r="L309" s="41"/>
      <c r="M309" s="41"/>
      <c r="N309" s="41"/>
      <c r="O309" s="41"/>
      <c r="P309" s="41"/>
      <c r="Q309" s="41"/>
      <c r="R309" s="41"/>
      <c r="S309" s="41"/>
      <c r="T309" s="41"/>
      <c r="U309" s="41"/>
      <c r="V309" s="41"/>
      <c r="W309" s="41"/>
      <c r="X309" s="41"/>
    </row>
    <row r="310" spans="1:24" s="45" customFormat="1" ht="19.5" customHeight="1" x14ac:dyDescent="0.25">
      <c r="A310" s="41"/>
      <c r="B310" s="41"/>
      <c r="C310" s="56"/>
      <c r="D310" s="41"/>
      <c r="E310" s="41"/>
      <c r="F310" s="41"/>
      <c r="G310" s="41"/>
      <c r="H310" s="41"/>
      <c r="I310" s="41"/>
      <c r="J310" s="41"/>
      <c r="K310" s="41"/>
      <c r="L310" s="41"/>
      <c r="M310" s="41"/>
      <c r="N310" s="41"/>
      <c r="O310" s="41"/>
      <c r="P310" s="41"/>
      <c r="Q310" s="41"/>
      <c r="R310" s="41"/>
      <c r="S310" s="41"/>
      <c r="T310" s="41"/>
      <c r="U310" s="41"/>
      <c r="V310" s="41"/>
      <c r="W310" s="41"/>
      <c r="X310" s="41"/>
    </row>
  </sheetData>
  <sheetProtection algorithmName="SHA-512" hashValue="uK8umzZ3NCXHnsJIK7MLoY7AAC2Ezi9bH1Kx9E2CungrgRO4tAafJwee/Zx3/ppNNnt6uL7TL9hgjUqnKP6tgQ==" saltValue="RaSG5mFiqJkSZPlZte1QGA==" spinCount="100000" sheet="1" objects="1" scenarios="1" formatRows="0"/>
  <mergeCells count="825">
    <mergeCell ref="B297:C297"/>
    <mergeCell ref="E297:R298"/>
    <mergeCell ref="B298:C298"/>
    <mergeCell ref="E299:R308"/>
    <mergeCell ref="B295:C295"/>
    <mergeCell ref="D295:F295"/>
    <mergeCell ref="G295:I295"/>
    <mergeCell ref="J295:L295"/>
    <mergeCell ref="M295:O295"/>
    <mergeCell ref="P295:R295"/>
    <mergeCell ref="B294:C294"/>
    <mergeCell ref="D294:F294"/>
    <mergeCell ref="G294:I294"/>
    <mergeCell ref="J294:L294"/>
    <mergeCell ref="M294:O294"/>
    <mergeCell ref="P294:R294"/>
    <mergeCell ref="B293:C293"/>
    <mergeCell ref="D293:F293"/>
    <mergeCell ref="G293:I293"/>
    <mergeCell ref="J293:L293"/>
    <mergeCell ref="M293:O293"/>
    <mergeCell ref="P293:R293"/>
    <mergeCell ref="B292:C292"/>
    <mergeCell ref="D292:F292"/>
    <mergeCell ref="G292:I292"/>
    <mergeCell ref="J292:L292"/>
    <mergeCell ref="M292:O292"/>
    <mergeCell ref="P292:R292"/>
    <mergeCell ref="B291:C291"/>
    <mergeCell ref="D291:F291"/>
    <mergeCell ref="G291:I291"/>
    <mergeCell ref="J291:L291"/>
    <mergeCell ref="M291:O291"/>
    <mergeCell ref="P291:R291"/>
    <mergeCell ref="B290:C290"/>
    <mergeCell ref="D290:F290"/>
    <mergeCell ref="G290:I290"/>
    <mergeCell ref="J290:L290"/>
    <mergeCell ref="M290:O290"/>
    <mergeCell ref="P290:R290"/>
    <mergeCell ref="P287:R287"/>
    <mergeCell ref="B289:C289"/>
    <mergeCell ref="D289:F289"/>
    <mergeCell ref="G289:I289"/>
    <mergeCell ref="J289:L289"/>
    <mergeCell ref="M289:O289"/>
    <mergeCell ref="P289:R289"/>
    <mergeCell ref="B286:C287"/>
    <mergeCell ref="D286:F286"/>
    <mergeCell ref="G286:I286"/>
    <mergeCell ref="J286:L286"/>
    <mergeCell ref="M286:O286"/>
    <mergeCell ref="P286:R286"/>
    <mergeCell ref="D287:F287"/>
    <mergeCell ref="G287:I287"/>
    <mergeCell ref="J287:L287"/>
    <mergeCell ref="M287:O287"/>
    <mergeCell ref="D285:F285"/>
    <mergeCell ref="G285:I285"/>
    <mergeCell ref="J285:L285"/>
    <mergeCell ref="M285:O285"/>
    <mergeCell ref="P285:R285"/>
    <mergeCell ref="T285:V285"/>
    <mergeCell ref="D284:F284"/>
    <mergeCell ref="G284:I284"/>
    <mergeCell ref="J284:L284"/>
    <mergeCell ref="M284:O284"/>
    <mergeCell ref="P284:R284"/>
    <mergeCell ref="T284:V284"/>
    <mergeCell ref="D283:F283"/>
    <mergeCell ref="G283:I283"/>
    <mergeCell ref="J283:L283"/>
    <mergeCell ref="M283:O283"/>
    <mergeCell ref="P283:R283"/>
    <mergeCell ref="T283:V283"/>
    <mergeCell ref="D282:F282"/>
    <mergeCell ref="G282:I282"/>
    <mergeCell ref="J282:L282"/>
    <mergeCell ref="M282:O282"/>
    <mergeCell ref="P282:R282"/>
    <mergeCell ref="T282:V282"/>
    <mergeCell ref="D281:F281"/>
    <mergeCell ref="G281:I281"/>
    <mergeCell ref="J281:L281"/>
    <mergeCell ref="M281:O281"/>
    <mergeCell ref="P281:R281"/>
    <mergeCell ref="T281:V281"/>
    <mergeCell ref="D280:F280"/>
    <mergeCell ref="G280:I280"/>
    <mergeCell ref="J280:L280"/>
    <mergeCell ref="M280:O280"/>
    <mergeCell ref="P280:R280"/>
    <mergeCell ref="T280:V280"/>
    <mergeCell ref="D279:F279"/>
    <mergeCell ref="G279:I279"/>
    <mergeCell ref="J279:L279"/>
    <mergeCell ref="M279:O279"/>
    <mergeCell ref="P279:R279"/>
    <mergeCell ref="T279:V279"/>
    <mergeCell ref="D278:F278"/>
    <mergeCell ref="G278:I278"/>
    <mergeCell ref="J278:L278"/>
    <mergeCell ref="M278:O278"/>
    <mergeCell ref="P278:R278"/>
    <mergeCell ref="T278:V278"/>
    <mergeCell ref="D277:F277"/>
    <mergeCell ref="G277:I277"/>
    <mergeCell ref="J277:L277"/>
    <mergeCell ref="M277:O277"/>
    <mergeCell ref="P277:R277"/>
    <mergeCell ref="T277:V277"/>
    <mergeCell ref="S274:V274"/>
    <mergeCell ref="S275:V275"/>
    <mergeCell ref="D276:F276"/>
    <mergeCell ref="G276:I276"/>
    <mergeCell ref="J276:L276"/>
    <mergeCell ref="M276:O276"/>
    <mergeCell ref="P276:R276"/>
    <mergeCell ref="T276:V276"/>
    <mergeCell ref="S267:V268"/>
    <mergeCell ref="S269:V269"/>
    <mergeCell ref="S270:V270"/>
    <mergeCell ref="S271:V271"/>
    <mergeCell ref="S272:V272"/>
    <mergeCell ref="S273:V273"/>
    <mergeCell ref="P265:R265"/>
    <mergeCell ref="D267:F267"/>
    <mergeCell ref="G267:I267"/>
    <mergeCell ref="J267:L267"/>
    <mergeCell ref="M267:O267"/>
    <mergeCell ref="P267:R267"/>
    <mergeCell ref="B264:C265"/>
    <mergeCell ref="D264:F264"/>
    <mergeCell ref="G264:I264"/>
    <mergeCell ref="J264:L264"/>
    <mergeCell ref="M264:O264"/>
    <mergeCell ref="P264:R264"/>
    <mergeCell ref="D265:F265"/>
    <mergeCell ref="G265:I265"/>
    <mergeCell ref="J265:L265"/>
    <mergeCell ref="M265:O265"/>
    <mergeCell ref="D263:F263"/>
    <mergeCell ref="G263:I263"/>
    <mergeCell ref="J263:L263"/>
    <mergeCell ref="M263:O263"/>
    <mergeCell ref="P263:R263"/>
    <mergeCell ref="T263:V263"/>
    <mergeCell ref="D262:F262"/>
    <mergeCell ref="G262:I262"/>
    <mergeCell ref="J262:L262"/>
    <mergeCell ref="M262:O262"/>
    <mergeCell ref="P262:R262"/>
    <mergeCell ref="T262:V262"/>
    <mergeCell ref="D261:F261"/>
    <mergeCell ref="G261:I261"/>
    <mergeCell ref="J261:L261"/>
    <mergeCell ref="M261:O261"/>
    <mergeCell ref="P261:R261"/>
    <mergeCell ref="T261:V261"/>
    <mergeCell ref="D260:F260"/>
    <mergeCell ref="G260:I260"/>
    <mergeCell ref="J260:L260"/>
    <mergeCell ref="M260:O260"/>
    <mergeCell ref="P260:R260"/>
    <mergeCell ref="T260:V260"/>
    <mergeCell ref="D259:F259"/>
    <mergeCell ref="G259:I259"/>
    <mergeCell ref="J259:L259"/>
    <mergeCell ref="M259:O259"/>
    <mergeCell ref="P259:R259"/>
    <mergeCell ref="T259:V259"/>
    <mergeCell ref="D258:F258"/>
    <mergeCell ref="G258:I258"/>
    <mergeCell ref="J258:L258"/>
    <mergeCell ref="M258:O258"/>
    <mergeCell ref="P258:R258"/>
    <mergeCell ref="T258:V258"/>
    <mergeCell ref="D257:F257"/>
    <mergeCell ref="G257:I257"/>
    <mergeCell ref="J257:L257"/>
    <mergeCell ref="M257:O257"/>
    <mergeCell ref="P257:R257"/>
    <mergeCell ref="T257:V257"/>
    <mergeCell ref="D256:F256"/>
    <mergeCell ref="G256:I256"/>
    <mergeCell ref="J256:L256"/>
    <mergeCell ref="M256:O256"/>
    <mergeCell ref="P256:R256"/>
    <mergeCell ref="T256:V256"/>
    <mergeCell ref="D255:F255"/>
    <mergeCell ref="G255:I255"/>
    <mergeCell ref="J255:L255"/>
    <mergeCell ref="M255:O255"/>
    <mergeCell ref="P255:R255"/>
    <mergeCell ref="T255:V255"/>
    <mergeCell ref="S252:V252"/>
    <mergeCell ref="S253:V253"/>
    <mergeCell ref="D254:F254"/>
    <mergeCell ref="G254:I254"/>
    <mergeCell ref="J254:L254"/>
    <mergeCell ref="M254:O254"/>
    <mergeCell ref="P254:R254"/>
    <mergeCell ref="T254:V254"/>
    <mergeCell ref="S246:V246"/>
    <mergeCell ref="S247:V247"/>
    <mergeCell ref="S248:V248"/>
    <mergeCell ref="S249:V249"/>
    <mergeCell ref="S250:V250"/>
    <mergeCell ref="S251:V251"/>
    <mergeCell ref="S240:V240"/>
    <mergeCell ref="S241:V241"/>
    <mergeCell ref="S242:V242"/>
    <mergeCell ref="S243:V243"/>
    <mergeCell ref="S244:V244"/>
    <mergeCell ref="S245:V245"/>
    <mergeCell ref="S233:V234"/>
    <mergeCell ref="S235:V235"/>
    <mergeCell ref="S236:V236"/>
    <mergeCell ref="S237:V237"/>
    <mergeCell ref="S238:V238"/>
    <mergeCell ref="S239:V239"/>
    <mergeCell ref="P231:R231"/>
    <mergeCell ref="D233:F233"/>
    <mergeCell ref="G233:I233"/>
    <mergeCell ref="J233:L233"/>
    <mergeCell ref="M233:O233"/>
    <mergeCell ref="P233:R233"/>
    <mergeCell ref="B230:C231"/>
    <mergeCell ref="D230:F230"/>
    <mergeCell ref="G230:I230"/>
    <mergeCell ref="J230:L230"/>
    <mergeCell ref="M230:O230"/>
    <mergeCell ref="P230:R230"/>
    <mergeCell ref="D231:F231"/>
    <mergeCell ref="G231:I231"/>
    <mergeCell ref="J231:L231"/>
    <mergeCell ref="M231:O231"/>
    <mergeCell ref="D229:F229"/>
    <mergeCell ref="G229:I229"/>
    <mergeCell ref="J229:L229"/>
    <mergeCell ref="M229:O229"/>
    <mergeCell ref="P229:R229"/>
    <mergeCell ref="T229:V229"/>
    <mergeCell ref="D228:F228"/>
    <mergeCell ref="G228:I228"/>
    <mergeCell ref="J228:L228"/>
    <mergeCell ref="M228:O228"/>
    <mergeCell ref="P228:R228"/>
    <mergeCell ref="T228:V228"/>
    <mergeCell ref="D227:F227"/>
    <mergeCell ref="G227:I227"/>
    <mergeCell ref="J227:L227"/>
    <mergeCell ref="M227:O227"/>
    <mergeCell ref="P227:R227"/>
    <mergeCell ref="T227:V227"/>
    <mergeCell ref="D226:F226"/>
    <mergeCell ref="G226:I226"/>
    <mergeCell ref="J226:L226"/>
    <mergeCell ref="M226:O226"/>
    <mergeCell ref="P226:R226"/>
    <mergeCell ref="T226:V226"/>
    <mergeCell ref="D225:F225"/>
    <mergeCell ref="G225:I225"/>
    <mergeCell ref="J225:L225"/>
    <mergeCell ref="M225:O225"/>
    <mergeCell ref="P225:R225"/>
    <mergeCell ref="T225:V225"/>
    <mergeCell ref="D224:F224"/>
    <mergeCell ref="G224:I224"/>
    <mergeCell ref="J224:L224"/>
    <mergeCell ref="M224:O224"/>
    <mergeCell ref="P224:R224"/>
    <mergeCell ref="T224:V224"/>
    <mergeCell ref="D223:F223"/>
    <mergeCell ref="G223:I223"/>
    <mergeCell ref="J223:L223"/>
    <mergeCell ref="M223:O223"/>
    <mergeCell ref="P223:R223"/>
    <mergeCell ref="T223:V223"/>
    <mergeCell ref="D222:F222"/>
    <mergeCell ref="G222:I222"/>
    <mergeCell ref="J222:L222"/>
    <mergeCell ref="M222:O222"/>
    <mergeCell ref="P222:R222"/>
    <mergeCell ref="T222:V222"/>
    <mergeCell ref="D221:F221"/>
    <mergeCell ref="G221:I221"/>
    <mergeCell ref="J221:L221"/>
    <mergeCell ref="M221:O221"/>
    <mergeCell ref="P221:R221"/>
    <mergeCell ref="T221:V221"/>
    <mergeCell ref="S218:V218"/>
    <mergeCell ref="S219:V219"/>
    <mergeCell ref="D220:F220"/>
    <mergeCell ref="G220:I220"/>
    <mergeCell ref="J220:L220"/>
    <mergeCell ref="M220:O220"/>
    <mergeCell ref="P220:R220"/>
    <mergeCell ref="T220:V220"/>
    <mergeCell ref="S212:V212"/>
    <mergeCell ref="S213:V213"/>
    <mergeCell ref="S214:V214"/>
    <mergeCell ref="S215:V215"/>
    <mergeCell ref="S216:V216"/>
    <mergeCell ref="S217:V217"/>
    <mergeCell ref="S204:V206"/>
    <mergeCell ref="S207:V207"/>
    <mergeCell ref="S208:V208"/>
    <mergeCell ref="S209:V209"/>
    <mergeCell ref="S210:V210"/>
    <mergeCell ref="S211:V211"/>
    <mergeCell ref="P202:R202"/>
    <mergeCell ref="C204:C205"/>
    <mergeCell ref="D204:F205"/>
    <mergeCell ref="G204:I205"/>
    <mergeCell ref="J204:L205"/>
    <mergeCell ref="M204:O205"/>
    <mergeCell ref="P204:R205"/>
    <mergeCell ref="B201:C202"/>
    <mergeCell ref="D201:F201"/>
    <mergeCell ref="G201:I201"/>
    <mergeCell ref="J201:L201"/>
    <mergeCell ref="M201:O201"/>
    <mergeCell ref="P201:R201"/>
    <mergeCell ref="D202:F202"/>
    <mergeCell ref="G202:I202"/>
    <mergeCell ref="J202:L202"/>
    <mergeCell ref="M202:O202"/>
    <mergeCell ref="D200:F200"/>
    <mergeCell ref="G200:I200"/>
    <mergeCell ref="J200:L200"/>
    <mergeCell ref="M200:O200"/>
    <mergeCell ref="P200:R200"/>
    <mergeCell ref="T200:V200"/>
    <mergeCell ref="D199:F199"/>
    <mergeCell ref="G199:I199"/>
    <mergeCell ref="J199:L199"/>
    <mergeCell ref="M199:O199"/>
    <mergeCell ref="P199:R199"/>
    <mergeCell ref="T199:V199"/>
    <mergeCell ref="D198:F198"/>
    <mergeCell ref="G198:I198"/>
    <mergeCell ref="J198:L198"/>
    <mergeCell ref="M198:O198"/>
    <mergeCell ref="P198:R198"/>
    <mergeCell ref="T198:V198"/>
    <mergeCell ref="D197:F197"/>
    <mergeCell ref="G197:I197"/>
    <mergeCell ref="J197:L197"/>
    <mergeCell ref="M197:O197"/>
    <mergeCell ref="P197:R197"/>
    <mergeCell ref="T197:V197"/>
    <mergeCell ref="D196:F196"/>
    <mergeCell ref="G196:I196"/>
    <mergeCell ref="J196:L196"/>
    <mergeCell ref="M196:O196"/>
    <mergeCell ref="P196:R196"/>
    <mergeCell ref="T196:V196"/>
    <mergeCell ref="D195:F195"/>
    <mergeCell ref="G195:I195"/>
    <mergeCell ref="J195:L195"/>
    <mergeCell ref="M195:O195"/>
    <mergeCell ref="P195:R195"/>
    <mergeCell ref="T195:V195"/>
    <mergeCell ref="D194:F194"/>
    <mergeCell ref="G194:I194"/>
    <mergeCell ref="J194:L194"/>
    <mergeCell ref="M194:O194"/>
    <mergeCell ref="P194:R194"/>
    <mergeCell ref="T194:V194"/>
    <mergeCell ref="D193:F193"/>
    <mergeCell ref="G193:I193"/>
    <mergeCell ref="J193:L193"/>
    <mergeCell ref="M193:O193"/>
    <mergeCell ref="P193:R193"/>
    <mergeCell ref="T193:V193"/>
    <mergeCell ref="D192:F192"/>
    <mergeCell ref="G192:I192"/>
    <mergeCell ref="J192:L192"/>
    <mergeCell ref="M192:O192"/>
    <mergeCell ref="P192:R192"/>
    <mergeCell ref="T192:V192"/>
    <mergeCell ref="S189:V189"/>
    <mergeCell ref="S190:V190"/>
    <mergeCell ref="D191:F191"/>
    <mergeCell ref="G191:I191"/>
    <mergeCell ref="J191:L191"/>
    <mergeCell ref="M191:O191"/>
    <mergeCell ref="P191:R191"/>
    <mergeCell ref="T191:V191"/>
    <mergeCell ref="S183:V183"/>
    <mergeCell ref="S184:V184"/>
    <mergeCell ref="S185:V185"/>
    <mergeCell ref="S186:V186"/>
    <mergeCell ref="S187:V187"/>
    <mergeCell ref="S188:V188"/>
    <mergeCell ref="S175:V177"/>
    <mergeCell ref="S178:V178"/>
    <mergeCell ref="S179:V179"/>
    <mergeCell ref="S180:V180"/>
    <mergeCell ref="S181:V181"/>
    <mergeCell ref="S182:V182"/>
    <mergeCell ref="P173:R173"/>
    <mergeCell ref="C175:C176"/>
    <mergeCell ref="D175:F176"/>
    <mergeCell ref="G175:I176"/>
    <mergeCell ref="J175:L176"/>
    <mergeCell ref="M175:O176"/>
    <mergeCell ref="P175:R176"/>
    <mergeCell ref="B172:C173"/>
    <mergeCell ref="D172:F172"/>
    <mergeCell ref="G172:I172"/>
    <mergeCell ref="J172:L172"/>
    <mergeCell ref="M172:O172"/>
    <mergeCell ref="P172:R172"/>
    <mergeCell ref="D173:F173"/>
    <mergeCell ref="G173:I173"/>
    <mergeCell ref="J173:L173"/>
    <mergeCell ref="M173:O173"/>
    <mergeCell ref="D171:F171"/>
    <mergeCell ref="G171:I171"/>
    <mergeCell ref="J171:L171"/>
    <mergeCell ref="M171:O171"/>
    <mergeCell ref="P171:R171"/>
    <mergeCell ref="T171:V171"/>
    <mergeCell ref="D170:F170"/>
    <mergeCell ref="G170:I170"/>
    <mergeCell ref="J170:L170"/>
    <mergeCell ref="M170:O170"/>
    <mergeCell ref="P170:R170"/>
    <mergeCell ref="T170:V170"/>
    <mergeCell ref="D169:F169"/>
    <mergeCell ref="G169:I169"/>
    <mergeCell ref="J169:L169"/>
    <mergeCell ref="M169:O169"/>
    <mergeCell ref="P169:R169"/>
    <mergeCell ref="T169:V169"/>
    <mergeCell ref="D168:F168"/>
    <mergeCell ref="G168:I168"/>
    <mergeCell ref="J168:L168"/>
    <mergeCell ref="M168:O168"/>
    <mergeCell ref="P168:R168"/>
    <mergeCell ref="T168:V168"/>
    <mergeCell ref="D167:F167"/>
    <mergeCell ref="G167:I167"/>
    <mergeCell ref="J167:L167"/>
    <mergeCell ref="M167:O167"/>
    <mergeCell ref="P167:R167"/>
    <mergeCell ref="T167:V167"/>
    <mergeCell ref="D166:F166"/>
    <mergeCell ref="G166:I166"/>
    <mergeCell ref="J166:L166"/>
    <mergeCell ref="M166:O166"/>
    <mergeCell ref="P166:R166"/>
    <mergeCell ref="T166:V166"/>
    <mergeCell ref="D165:F165"/>
    <mergeCell ref="G165:I165"/>
    <mergeCell ref="J165:L165"/>
    <mergeCell ref="M165:O165"/>
    <mergeCell ref="P165:R165"/>
    <mergeCell ref="T165:V165"/>
    <mergeCell ref="D164:F164"/>
    <mergeCell ref="G164:I164"/>
    <mergeCell ref="J164:L164"/>
    <mergeCell ref="M164:O164"/>
    <mergeCell ref="P164:R164"/>
    <mergeCell ref="T164:V164"/>
    <mergeCell ref="D163:F163"/>
    <mergeCell ref="G163:I163"/>
    <mergeCell ref="J163:L163"/>
    <mergeCell ref="M163:O163"/>
    <mergeCell ref="P163:R163"/>
    <mergeCell ref="T163:V163"/>
    <mergeCell ref="S159:V159"/>
    <mergeCell ref="S160:V160"/>
    <mergeCell ref="S161:V161"/>
    <mergeCell ref="D162:F162"/>
    <mergeCell ref="G162:I162"/>
    <mergeCell ref="J162:L162"/>
    <mergeCell ref="M162:O162"/>
    <mergeCell ref="P162:R162"/>
    <mergeCell ref="T162:V162"/>
    <mergeCell ref="S153:V153"/>
    <mergeCell ref="S154:V154"/>
    <mergeCell ref="S155:V155"/>
    <mergeCell ref="S156:V156"/>
    <mergeCell ref="S157:V157"/>
    <mergeCell ref="S158:V158"/>
    <mergeCell ref="S145:V147"/>
    <mergeCell ref="S148:V148"/>
    <mergeCell ref="S149:V149"/>
    <mergeCell ref="S150:V150"/>
    <mergeCell ref="S151:V151"/>
    <mergeCell ref="S152:V152"/>
    <mergeCell ref="P143:R143"/>
    <mergeCell ref="C145:C146"/>
    <mergeCell ref="D145:F146"/>
    <mergeCell ref="G145:I146"/>
    <mergeCell ref="J145:L146"/>
    <mergeCell ref="M145:O146"/>
    <mergeCell ref="P145:R146"/>
    <mergeCell ref="B142:C143"/>
    <mergeCell ref="D142:F142"/>
    <mergeCell ref="G142:I142"/>
    <mergeCell ref="J142:L142"/>
    <mergeCell ref="M142:O142"/>
    <mergeCell ref="P142:R142"/>
    <mergeCell ref="D143:F143"/>
    <mergeCell ref="G143:I143"/>
    <mergeCell ref="J143:L143"/>
    <mergeCell ref="M143:O143"/>
    <mergeCell ref="D141:F141"/>
    <mergeCell ref="G141:I141"/>
    <mergeCell ref="J141:L141"/>
    <mergeCell ref="M141:O141"/>
    <mergeCell ref="P141:R141"/>
    <mergeCell ref="T141:V141"/>
    <mergeCell ref="D140:F140"/>
    <mergeCell ref="G140:I140"/>
    <mergeCell ref="J140:L140"/>
    <mergeCell ref="M140:O140"/>
    <mergeCell ref="P140:R140"/>
    <mergeCell ref="T140:V140"/>
    <mergeCell ref="D139:F139"/>
    <mergeCell ref="G139:I139"/>
    <mergeCell ref="J139:L139"/>
    <mergeCell ref="M139:O139"/>
    <mergeCell ref="P139:R139"/>
    <mergeCell ref="T139:V139"/>
    <mergeCell ref="D138:F138"/>
    <mergeCell ref="G138:I138"/>
    <mergeCell ref="J138:L138"/>
    <mergeCell ref="M138:O138"/>
    <mergeCell ref="P138:R138"/>
    <mergeCell ref="T138:V138"/>
    <mergeCell ref="D137:F137"/>
    <mergeCell ref="G137:I137"/>
    <mergeCell ref="J137:L137"/>
    <mergeCell ref="M137:O137"/>
    <mergeCell ref="P137:R137"/>
    <mergeCell ref="T137:V137"/>
    <mergeCell ref="D136:F136"/>
    <mergeCell ref="G136:I136"/>
    <mergeCell ref="J136:L136"/>
    <mergeCell ref="M136:O136"/>
    <mergeCell ref="P136:R136"/>
    <mergeCell ref="T136:V136"/>
    <mergeCell ref="D135:F135"/>
    <mergeCell ref="G135:I135"/>
    <mergeCell ref="J135:L135"/>
    <mergeCell ref="M135:O135"/>
    <mergeCell ref="P135:R135"/>
    <mergeCell ref="T135:V135"/>
    <mergeCell ref="D134:F134"/>
    <mergeCell ref="G134:I134"/>
    <mergeCell ref="J134:L134"/>
    <mergeCell ref="M134:O134"/>
    <mergeCell ref="P134:R134"/>
    <mergeCell ref="T134:V134"/>
    <mergeCell ref="D133:F133"/>
    <mergeCell ref="G133:I133"/>
    <mergeCell ref="J133:L133"/>
    <mergeCell ref="M133:O133"/>
    <mergeCell ref="P133:R133"/>
    <mergeCell ref="T133:V133"/>
    <mergeCell ref="S131:V131"/>
    <mergeCell ref="D132:F132"/>
    <mergeCell ref="G132:I132"/>
    <mergeCell ref="J132:L132"/>
    <mergeCell ref="M132:O132"/>
    <mergeCell ref="P132:R132"/>
    <mergeCell ref="T132:V132"/>
    <mergeCell ref="S125:V125"/>
    <mergeCell ref="S126:V126"/>
    <mergeCell ref="S127:V127"/>
    <mergeCell ref="S128:V128"/>
    <mergeCell ref="S129:V129"/>
    <mergeCell ref="S130:V130"/>
    <mergeCell ref="S119:V119"/>
    <mergeCell ref="S120:V120"/>
    <mergeCell ref="S121:V121"/>
    <mergeCell ref="S122:V122"/>
    <mergeCell ref="S123:V123"/>
    <mergeCell ref="S124:V124"/>
    <mergeCell ref="S111:V113"/>
    <mergeCell ref="S114:V114"/>
    <mergeCell ref="S115:V115"/>
    <mergeCell ref="S116:V116"/>
    <mergeCell ref="S117:V117"/>
    <mergeCell ref="S118:V118"/>
    <mergeCell ref="P109:R109"/>
    <mergeCell ref="C111:C112"/>
    <mergeCell ref="D111:F112"/>
    <mergeCell ref="G111:I112"/>
    <mergeCell ref="J111:L112"/>
    <mergeCell ref="M111:O112"/>
    <mergeCell ref="P111:R112"/>
    <mergeCell ref="B108:C109"/>
    <mergeCell ref="D108:F108"/>
    <mergeCell ref="G108:I108"/>
    <mergeCell ref="J108:L108"/>
    <mergeCell ref="M108:O108"/>
    <mergeCell ref="P108:R108"/>
    <mergeCell ref="D109:F109"/>
    <mergeCell ref="G109:I109"/>
    <mergeCell ref="J109:L109"/>
    <mergeCell ref="M109:O109"/>
    <mergeCell ref="D107:F107"/>
    <mergeCell ref="G107:I107"/>
    <mergeCell ref="J107:L107"/>
    <mergeCell ref="M107:O107"/>
    <mergeCell ref="P107:R107"/>
    <mergeCell ref="T107:V107"/>
    <mergeCell ref="D106:F106"/>
    <mergeCell ref="G106:I106"/>
    <mergeCell ref="J106:L106"/>
    <mergeCell ref="M106:O106"/>
    <mergeCell ref="P106:R106"/>
    <mergeCell ref="T106:V106"/>
    <mergeCell ref="D105:F105"/>
    <mergeCell ref="G105:I105"/>
    <mergeCell ref="J105:L105"/>
    <mergeCell ref="M105:O105"/>
    <mergeCell ref="P105:R105"/>
    <mergeCell ref="T105:V105"/>
    <mergeCell ref="D104:F104"/>
    <mergeCell ref="G104:I104"/>
    <mergeCell ref="J104:L104"/>
    <mergeCell ref="M104:O104"/>
    <mergeCell ref="P104:R104"/>
    <mergeCell ref="T104:V104"/>
    <mergeCell ref="D103:F103"/>
    <mergeCell ref="G103:I103"/>
    <mergeCell ref="J103:L103"/>
    <mergeCell ref="M103:O103"/>
    <mergeCell ref="P103:R103"/>
    <mergeCell ref="T103:V103"/>
    <mergeCell ref="D102:F102"/>
    <mergeCell ref="G102:I102"/>
    <mergeCell ref="J102:L102"/>
    <mergeCell ref="M102:O102"/>
    <mergeCell ref="P102:R102"/>
    <mergeCell ref="T102:V102"/>
    <mergeCell ref="D101:F101"/>
    <mergeCell ref="G101:I101"/>
    <mergeCell ref="J101:L101"/>
    <mergeCell ref="M101:O101"/>
    <mergeCell ref="P101:R101"/>
    <mergeCell ref="T101:V101"/>
    <mergeCell ref="D100:F100"/>
    <mergeCell ref="G100:I100"/>
    <mergeCell ref="J100:L100"/>
    <mergeCell ref="M100:O100"/>
    <mergeCell ref="P100:R100"/>
    <mergeCell ref="T100:V100"/>
    <mergeCell ref="D99:F99"/>
    <mergeCell ref="G99:I99"/>
    <mergeCell ref="J99:L99"/>
    <mergeCell ref="M99:O99"/>
    <mergeCell ref="P99:R99"/>
    <mergeCell ref="T99:V99"/>
    <mergeCell ref="S97:V97"/>
    <mergeCell ref="D98:F98"/>
    <mergeCell ref="G98:I98"/>
    <mergeCell ref="J98:L98"/>
    <mergeCell ref="M98:O98"/>
    <mergeCell ref="P98:R98"/>
    <mergeCell ref="T98:V98"/>
    <mergeCell ref="S91:V91"/>
    <mergeCell ref="S92:V92"/>
    <mergeCell ref="S93:V93"/>
    <mergeCell ref="S94:V94"/>
    <mergeCell ref="S95:V95"/>
    <mergeCell ref="S96:V96"/>
    <mergeCell ref="S85:V85"/>
    <mergeCell ref="S86:V86"/>
    <mergeCell ref="S87:V87"/>
    <mergeCell ref="S88:V88"/>
    <mergeCell ref="S89:V89"/>
    <mergeCell ref="S90:V90"/>
    <mergeCell ref="S79:V79"/>
    <mergeCell ref="S80:V80"/>
    <mergeCell ref="S81:V81"/>
    <mergeCell ref="S82:V82"/>
    <mergeCell ref="S83:V83"/>
    <mergeCell ref="S84:V84"/>
    <mergeCell ref="S73:V73"/>
    <mergeCell ref="S74:V74"/>
    <mergeCell ref="S75:V75"/>
    <mergeCell ref="S76:V76"/>
    <mergeCell ref="S77:V77"/>
    <mergeCell ref="S78:V78"/>
    <mergeCell ref="S67:V67"/>
    <mergeCell ref="S68:V68"/>
    <mergeCell ref="S69:V69"/>
    <mergeCell ref="S70:V70"/>
    <mergeCell ref="S71:V71"/>
    <mergeCell ref="S72:V72"/>
    <mergeCell ref="S61:V61"/>
    <mergeCell ref="S62:V62"/>
    <mergeCell ref="S63:V63"/>
    <mergeCell ref="S64:V64"/>
    <mergeCell ref="S65:V65"/>
    <mergeCell ref="S66:V66"/>
    <mergeCell ref="S55:V55"/>
    <mergeCell ref="S56:V56"/>
    <mergeCell ref="S57:V57"/>
    <mergeCell ref="S58:V58"/>
    <mergeCell ref="S59:V59"/>
    <mergeCell ref="S60:V60"/>
    <mergeCell ref="G52:I52"/>
    <mergeCell ref="J52:L52"/>
    <mergeCell ref="M52:O52"/>
    <mergeCell ref="P52:R52"/>
    <mergeCell ref="S52:V53"/>
    <mergeCell ref="S54:V54"/>
    <mergeCell ref="B48:C48"/>
    <mergeCell ref="B49:B50"/>
    <mergeCell ref="C49:C50"/>
    <mergeCell ref="E50:F50"/>
    <mergeCell ref="B51:C51"/>
    <mergeCell ref="D52:F52"/>
    <mergeCell ref="B47:C47"/>
    <mergeCell ref="D47:F47"/>
    <mergeCell ref="G47:I47"/>
    <mergeCell ref="J47:L47"/>
    <mergeCell ref="M47:O47"/>
    <mergeCell ref="P47:R47"/>
    <mergeCell ref="B46:C46"/>
    <mergeCell ref="D46:F46"/>
    <mergeCell ref="G46:I46"/>
    <mergeCell ref="J46:L46"/>
    <mergeCell ref="M46:O46"/>
    <mergeCell ref="P46:R46"/>
    <mergeCell ref="B45:C45"/>
    <mergeCell ref="D45:F45"/>
    <mergeCell ref="G45:I45"/>
    <mergeCell ref="J45:L45"/>
    <mergeCell ref="M45:O45"/>
    <mergeCell ref="P45:R45"/>
    <mergeCell ref="B44:C44"/>
    <mergeCell ref="D44:F44"/>
    <mergeCell ref="G44:I44"/>
    <mergeCell ref="J44:L44"/>
    <mergeCell ref="M44:O44"/>
    <mergeCell ref="P44:R44"/>
    <mergeCell ref="B43:C43"/>
    <mergeCell ref="D43:F43"/>
    <mergeCell ref="G43:I43"/>
    <mergeCell ref="J43:L43"/>
    <mergeCell ref="M43:O43"/>
    <mergeCell ref="P43:R43"/>
    <mergeCell ref="J41:L41"/>
    <mergeCell ref="M41:O41"/>
    <mergeCell ref="P41:R41"/>
    <mergeCell ref="B42:C42"/>
    <mergeCell ref="D42:F42"/>
    <mergeCell ref="G42:I42"/>
    <mergeCell ref="J42:L42"/>
    <mergeCell ref="M42:O42"/>
    <mergeCell ref="P42:R42"/>
    <mergeCell ref="B38:C38"/>
    <mergeCell ref="B39:C39"/>
    <mergeCell ref="B40:C40"/>
    <mergeCell ref="B41:C41"/>
    <mergeCell ref="D41:F41"/>
    <mergeCell ref="G41:I41"/>
    <mergeCell ref="B32:C32"/>
    <mergeCell ref="B33:C33"/>
    <mergeCell ref="B34:C34"/>
    <mergeCell ref="B35:C35"/>
    <mergeCell ref="B36:C36"/>
    <mergeCell ref="B37:C37"/>
    <mergeCell ref="B26:C26"/>
    <mergeCell ref="B27:C27"/>
    <mergeCell ref="B28:C28"/>
    <mergeCell ref="B29:C29"/>
    <mergeCell ref="B30:C30"/>
    <mergeCell ref="B31:C31"/>
    <mergeCell ref="B20:C20"/>
    <mergeCell ref="M20:O20"/>
    <mergeCell ref="B21:C21"/>
    <mergeCell ref="B22:C22"/>
    <mergeCell ref="B23:C23"/>
    <mergeCell ref="B25:C25"/>
    <mergeCell ref="B17:C17"/>
    <mergeCell ref="M17:O17"/>
    <mergeCell ref="B18:C18"/>
    <mergeCell ref="M18:O18"/>
    <mergeCell ref="B19:C19"/>
    <mergeCell ref="M19:O19"/>
    <mergeCell ref="B14:C14"/>
    <mergeCell ref="D14:F14"/>
    <mergeCell ref="G14:H14"/>
    <mergeCell ref="I14:O14"/>
    <mergeCell ref="B16:C16"/>
    <mergeCell ref="I16:J16"/>
    <mergeCell ref="G12:H12"/>
    <mergeCell ref="I12:O12"/>
    <mergeCell ref="B13:C13"/>
    <mergeCell ref="D13:F13"/>
    <mergeCell ref="G13:H13"/>
    <mergeCell ref="I13:O13"/>
    <mergeCell ref="B8:C8"/>
    <mergeCell ref="B9:C9"/>
    <mergeCell ref="D9:F9"/>
    <mergeCell ref="G9:H9"/>
    <mergeCell ref="I9:O11"/>
    <mergeCell ref="B10:C10"/>
    <mergeCell ref="D10:F10"/>
    <mergeCell ref="B11:C12"/>
    <mergeCell ref="D11:E11"/>
    <mergeCell ref="D12:E12"/>
    <mergeCell ref="P2:R2"/>
    <mergeCell ref="B4:C4"/>
    <mergeCell ref="D4:O4"/>
    <mergeCell ref="B5:C5"/>
    <mergeCell ref="D5:O5"/>
    <mergeCell ref="B6:C6"/>
    <mergeCell ref="D6:O6"/>
    <mergeCell ref="B1:C2"/>
    <mergeCell ref="D2:F2"/>
    <mergeCell ref="G2:I2"/>
    <mergeCell ref="J2:L2"/>
    <mergeCell ref="M2:O2"/>
  </mergeCells>
  <dataValidations count="2">
    <dataValidation type="list" allowBlank="1" showInputMessage="1" showErrorMessage="1" sqref="E50" xr:uid="{E6C2BBE2-8ED0-42AC-B215-43EFDE13E35D}">
      <formula1>"Adult, Paediatric"</formula1>
    </dataValidation>
    <dataValidation type="list" allowBlank="1" showInputMessage="1" showErrorMessage="1" sqref="D44 G44 J44 M44 P44" xr:uid="{64ED1203-4CB0-4444-A0A6-638203A03BAD}">
      <formula1>"Study Visit, Telephone Contact, Outreach, Sample Processing"</formula1>
    </dataValidation>
  </dataValidations>
  <pageMargins left="0.7" right="0.7" top="0.75" bottom="0.75" header="0.3" footer="0.3"/>
  <pageSetup orientation="portrait" horizontalDpi="360" verticalDpi="36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D44B1-2B57-4A2B-99CF-BA6C52D70BD7}">
  <dimension ref="A1:AD310"/>
  <sheetViews>
    <sheetView zoomScale="80" zoomScaleNormal="80" workbookViewId="0">
      <pane xSplit="3" ySplit="2" topLeftCell="D37" activePane="bottomRight" state="frozen"/>
      <selection pane="topRight" activeCell="D1" sqref="D1"/>
      <selection pane="bottomLeft" activeCell="A3" sqref="A3"/>
      <selection pane="bottomRight" activeCell="E50" sqref="E50:F50"/>
    </sheetView>
  </sheetViews>
  <sheetFormatPr defaultRowHeight="14.25" outlineLevelRow="1" x14ac:dyDescent="0.25"/>
  <cols>
    <col min="1" max="1" width="1.7109375" style="35" customWidth="1"/>
    <col min="2" max="2" width="46.7109375" style="35" customWidth="1"/>
    <col min="3" max="3" width="20.85546875" style="57" customWidth="1"/>
    <col min="4" max="4" width="14.7109375" style="35" customWidth="1"/>
    <col min="5" max="5" width="18.28515625" style="35" customWidth="1"/>
    <col min="6" max="6" width="16.5703125" style="35" customWidth="1"/>
    <col min="7" max="7" width="16.42578125" style="35" customWidth="1"/>
    <col min="8" max="8" width="16.85546875" style="35" customWidth="1"/>
    <col min="9" max="9" width="17.140625" style="35" customWidth="1"/>
    <col min="10" max="10" width="15.140625" style="35" customWidth="1"/>
    <col min="11" max="11" width="14.42578125" style="35" customWidth="1"/>
    <col min="12" max="12" width="17" style="35" customWidth="1"/>
    <col min="13" max="14" width="13.7109375" style="35" customWidth="1"/>
    <col min="15" max="15" width="16.85546875" style="35" customWidth="1"/>
    <col min="16" max="17" width="13.7109375" style="35" customWidth="1"/>
    <col min="18" max="18" width="17.42578125" style="35" customWidth="1"/>
    <col min="19" max="19" width="22.7109375" style="35" customWidth="1"/>
    <col min="20" max="20" width="18.5703125" style="35" customWidth="1"/>
    <col min="21" max="21" width="16.7109375" style="35" customWidth="1"/>
    <col min="22" max="22" width="14.85546875" style="35" customWidth="1"/>
    <col min="23" max="23" width="11" style="35" customWidth="1"/>
    <col min="24" max="24" width="15.28515625" style="35" customWidth="1"/>
    <col min="25" max="16384" width="9.140625" style="35"/>
  </cols>
  <sheetData>
    <row r="1" spans="1:30" ht="3" customHeight="1" x14ac:dyDescent="0.25">
      <c r="B1" s="371" t="s">
        <v>248</v>
      </c>
      <c r="C1" s="371"/>
      <c r="T1" s="36"/>
      <c r="U1" s="36"/>
      <c r="V1" s="36"/>
    </row>
    <row r="2" spans="1:30" ht="15" x14ac:dyDescent="0.25">
      <c r="B2" s="371"/>
      <c r="C2" s="371"/>
      <c r="D2" s="272" t="s">
        <v>1</v>
      </c>
      <c r="E2" s="272"/>
      <c r="F2" s="272"/>
      <c r="G2" s="272" t="s">
        <v>2</v>
      </c>
      <c r="H2" s="272"/>
      <c r="I2" s="272"/>
      <c r="J2" s="272" t="s">
        <v>3</v>
      </c>
      <c r="K2" s="272"/>
      <c r="L2" s="272"/>
      <c r="M2" s="272" t="s">
        <v>4</v>
      </c>
      <c r="N2" s="272"/>
      <c r="O2" s="272"/>
      <c r="P2" s="272" t="s">
        <v>5</v>
      </c>
      <c r="Q2" s="272"/>
      <c r="R2" s="272"/>
      <c r="S2" s="37"/>
      <c r="T2" s="38" t="s">
        <v>269</v>
      </c>
      <c r="U2" s="36"/>
      <c r="V2" s="36"/>
    </row>
    <row r="3" spans="1:30" x14ac:dyDescent="0.25">
      <c r="A3" s="39"/>
      <c r="B3" s="39"/>
      <c r="C3" s="55"/>
      <c r="D3" s="39"/>
      <c r="E3" s="39"/>
      <c r="F3" s="39"/>
      <c r="G3" s="39"/>
      <c r="H3" s="39"/>
      <c r="I3" s="39"/>
      <c r="J3" s="39"/>
      <c r="K3" s="39"/>
      <c r="L3" s="39"/>
      <c r="M3" s="39"/>
      <c r="N3" s="39"/>
      <c r="O3" s="39"/>
      <c r="P3" s="39"/>
      <c r="Q3" s="39"/>
      <c r="R3" s="39"/>
      <c r="S3" s="39"/>
      <c r="T3" s="39"/>
      <c r="U3" s="36"/>
      <c r="V3" s="36"/>
    </row>
    <row r="4" spans="1:30" ht="27" customHeight="1" x14ac:dyDescent="0.25">
      <c r="A4" s="39"/>
      <c r="B4" s="373" t="s">
        <v>268</v>
      </c>
      <c r="C4" s="373"/>
      <c r="D4" s="364"/>
      <c r="E4" s="365"/>
      <c r="F4" s="365"/>
      <c r="G4" s="365"/>
      <c r="H4" s="365"/>
      <c r="I4" s="365"/>
      <c r="J4" s="365"/>
      <c r="K4" s="365"/>
      <c r="L4" s="365"/>
      <c r="M4" s="365"/>
      <c r="N4" s="365"/>
      <c r="O4" s="366"/>
      <c r="P4" s="39"/>
      <c r="Q4" s="39"/>
      <c r="R4" s="39"/>
      <c r="S4" s="39"/>
      <c r="T4" s="39"/>
      <c r="U4" s="36"/>
      <c r="V4" s="36"/>
      <c r="W4" s="36"/>
      <c r="X4" s="36"/>
      <c r="Y4" s="36"/>
      <c r="Z4" s="36"/>
      <c r="AA4" s="36"/>
      <c r="AB4" s="36"/>
      <c r="AC4" s="36"/>
      <c r="AD4" s="36"/>
    </row>
    <row r="5" spans="1:30" ht="27" customHeight="1" x14ac:dyDescent="0.25">
      <c r="A5" s="39"/>
      <c r="B5" s="374" t="s">
        <v>178</v>
      </c>
      <c r="C5" s="374"/>
      <c r="D5" s="412" t="str">
        <f>IF(COUNTA('SIT Page 1'!D5:Z5)=0, "[enter into tab 'SIT Page 1', cell D5]", 'SIT Page 1'!D5)</f>
        <v>[enter into tab 'SIT Page 1', cell D5]</v>
      </c>
      <c r="E5" s="413"/>
      <c r="F5" s="413"/>
      <c r="G5" s="413"/>
      <c r="H5" s="413"/>
      <c r="I5" s="413"/>
      <c r="J5" s="413"/>
      <c r="K5" s="413"/>
      <c r="L5" s="413"/>
      <c r="M5" s="413"/>
      <c r="N5" s="413"/>
      <c r="O5" s="414"/>
      <c r="P5" s="39"/>
      <c r="Q5" s="39"/>
      <c r="R5" s="39"/>
      <c r="S5" s="39"/>
      <c r="T5" s="39"/>
      <c r="U5" s="36"/>
      <c r="V5" s="36"/>
      <c r="W5" s="36"/>
      <c r="X5" s="36"/>
      <c r="Y5" s="36"/>
      <c r="Z5" s="36"/>
      <c r="AA5" s="36"/>
      <c r="AB5" s="36"/>
      <c r="AC5" s="36"/>
      <c r="AD5" s="36"/>
    </row>
    <row r="6" spans="1:30" ht="27" customHeight="1" x14ac:dyDescent="0.25">
      <c r="A6" s="39"/>
      <c r="B6" s="375" t="s">
        <v>179</v>
      </c>
      <c r="C6" s="375"/>
      <c r="D6" s="361"/>
      <c r="E6" s="362"/>
      <c r="F6" s="362"/>
      <c r="G6" s="362"/>
      <c r="H6" s="362"/>
      <c r="I6" s="362"/>
      <c r="J6" s="362"/>
      <c r="K6" s="362"/>
      <c r="L6" s="362"/>
      <c r="M6" s="362"/>
      <c r="N6" s="362"/>
      <c r="O6" s="363"/>
      <c r="P6" s="39"/>
      <c r="Q6" s="39"/>
      <c r="R6" s="39"/>
      <c r="S6" s="39"/>
      <c r="T6" s="39"/>
      <c r="U6" s="36"/>
      <c r="V6" s="36"/>
      <c r="W6" s="36"/>
      <c r="X6" s="36"/>
      <c r="Y6" s="36"/>
      <c r="Z6" s="36"/>
      <c r="AA6" s="36"/>
      <c r="AB6" s="36"/>
      <c r="AC6" s="36"/>
      <c r="AD6" s="36"/>
    </row>
    <row r="7" spans="1:30" x14ac:dyDescent="0.25">
      <c r="A7" s="39"/>
      <c r="B7" s="58"/>
      <c r="C7" s="59"/>
      <c r="D7" s="40"/>
      <c r="E7" s="40"/>
      <c r="F7" s="39"/>
      <c r="G7" s="39"/>
      <c r="H7" s="39"/>
      <c r="I7" s="39"/>
      <c r="J7" s="39"/>
      <c r="K7" s="39"/>
      <c r="L7" s="39"/>
      <c r="M7" s="39"/>
      <c r="N7" s="39"/>
      <c r="O7" s="39"/>
      <c r="P7" s="39"/>
      <c r="Q7" s="39"/>
      <c r="R7" s="39"/>
      <c r="S7" s="39"/>
      <c r="T7" s="39"/>
      <c r="U7" s="36"/>
      <c r="V7" s="36"/>
      <c r="W7" s="36"/>
      <c r="X7" s="36"/>
      <c r="Y7" s="36"/>
      <c r="Z7" s="36"/>
      <c r="AA7" s="36"/>
      <c r="AB7" s="36"/>
      <c r="AC7" s="36"/>
      <c r="AD7" s="36"/>
    </row>
    <row r="8" spans="1:30" s="45" customFormat="1" ht="19.5" customHeight="1" x14ac:dyDescent="0.25">
      <c r="A8" s="41"/>
      <c r="B8" s="296" t="s">
        <v>180</v>
      </c>
      <c r="C8" s="296"/>
      <c r="D8" s="42"/>
      <c r="E8" s="43"/>
      <c r="F8" s="43"/>
      <c r="G8" s="43"/>
      <c r="H8" s="43"/>
      <c r="I8" s="43"/>
      <c r="J8" s="43"/>
      <c r="K8" s="43"/>
      <c r="L8" s="43"/>
      <c r="M8" s="43"/>
      <c r="N8" s="43"/>
      <c r="O8" s="43"/>
      <c r="P8" s="39"/>
      <c r="Q8" s="39"/>
      <c r="R8" s="39"/>
      <c r="S8" s="39"/>
      <c r="T8" s="39"/>
      <c r="U8" s="44"/>
      <c r="V8" s="44"/>
    </row>
    <row r="9" spans="1:30" s="45" customFormat="1" ht="19.5" customHeight="1" x14ac:dyDescent="0.25">
      <c r="A9" s="41"/>
      <c r="B9" s="324" t="s">
        <v>181</v>
      </c>
      <c r="C9" s="324"/>
      <c r="D9" s="415" t="str">
        <f>IF('SIT Page 1'!D9="","[enter into tab 'SIT Page 1', cell D9]",'SIT Page 1'!D9)</f>
        <v>[enter into tab 'SIT Page 1', cell D9]</v>
      </c>
      <c r="E9" s="415"/>
      <c r="F9" s="415"/>
      <c r="G9" s="376" t="s">
        <v>182</v>
      </c>
      <c r="H9" s="377"/>
      <c r="I9" s="378"/>
      <c r="J9" s="378"/>
      <c r="K9" s="378"/>
      <c r="L9" s="378"/>
      <c r="M9" s="378"/>
      <c r="N9" s="378"/>
      <c r="O9" s="378"/>
      <c r="P9" s="39"/>
      <c r="Q9" s="39"/>
      <c r="R9" s="39"/>
      <c r="S9" s="39"/>
      <c r="T9" s="39"/>
      <c r="U9" s="44"/>
      <c r="V9" s="44"/>
    </row>
    <row r="10" spans="1:30" s="45" customFormat="1" ht="33" customHeight="1" x14ac:dyDescent="0.25">
      <c r="A10" s="41"/>
      <c r="B10" s="324" t="s">
        <v>183</v>
      </c>
      <c r="C10" s="324"/>
      <c r="D10" s="415" t="str">
        <f>IF('SIT Page 1'!D10="","[enter into tab 'SIT Page 1', cell D10]",'SIT Page 1'!D10)</f>
        <v>[enter into tab 'SIT Page 1', cell D10]</v>
      </c>
      <c r="E10" s="415"/>
      <c r="F10" s="415"/>
      <c r="G10" s="79"/>
      <c r="H10" s="80"/>
      <c r="I10" s="378"/>
      <c r="J10" s="378"/>
      <c r="K10" s="378"/>
      <c r="L10" s="378"/>
      <c r="M10" s="378"/>
      <c r="N10" s="378"/>
      <c r="O10" s="378"/>
      <c r="P10" s="39"/>
      <c r="Q10" s="39"/>
      <c r="R10" s="39"/>
      <c r="S10" s="39"/>
      <c r="T10" s="39"/>
      <c r="U10" s="44"/>
      <c r="V10" s="44"/>
    </row>
    <row r="11" spans="1:30" s="45" customFormat="1" ht="19.5" customHeight="1" x14ac:dyDescent="0.25">
      <c r="A11" s="41"/>
      <c r="B11" s="324" t="s">
        <v>184</v>
      </c>
      <c r="C11" s="324"/>
      <c r="D11" s="357" t="s">
        <v>185</v>
      </c>
      <c r="E11" s="357"/>
      <c r="F11" s="20" t="s">
        <v>186</v>
      </c>
      <c r="G11" s="4"/>
      <c r="H11" s="5"/>
      <c r="I11" s="378"/>
      <c r="J11" s="378"/>
      <c r="K11" s="378"/>
      <c r="L11" s="378"/>
      <c r="M11" s="378"/>
      <c r="N11" s="378"/>
      <c r="O11" s="378"/>
      <c r="P11" s="39"/>
      <c r="Q11" s="39"/>
      <c r="R11" s="39"/>
      <c r="S11" s="39"/>
      <c r="T11" s="39"/>
      <c r="U11" s="44"/>
      <c r="V11" s="44"/>
    </row>
    <row r="12" spans="1:30" s="45" customFormat="1" ht="19.5" customHeight="1" x14ac:dyDescent="0.25">
      <c r="A12" s="41"/>
      <c r="B12" s="324"/>
      <c r="C12" s="324"/>
      <c r="D12" s="358"/>
      <c r="E12" s="358"/>
      <c r="F12" s="126"/>
      <c r="G12" s="324" t="s">
        <v>187</v>
      </c>
      <c r="H12" s="324"/>
      <c r="I12" s="356"/>
      <c r="J12" s="356"/>
      <c r="K12" s="356"/>
      <c r="L12" s="356"/>
      <c r="M12" s="356"/>
      <c r="N12" s="356"/>
      <c r="O12" s="356"/>
      <c r="P12" s="39"/>
      <c r="Q12" s="39"/>
      <c r="R12" s="39"/>
      <c r="S12" s="39"/>
      <c r="T12" s="39"/>
      <c r="U12" s="44"/>
      <c r="V12" s="44"/>
    </row>
    <row r="13" spans="1:30" s="45" customFormat="1" ht="19.5" customHeight="1" x14ac:dyDescent="0.25">
      <c r="A13" s="41"/>
      <c r="B13" s="324" t="s">
        <v>188</v>
      </c>
      <c r="C13" s="324"/>
      <c r="D13" s="359"/>
      <c r="E13" s="359"/>
      <c r="F13" s="359"/>
      <c r="G13" s="324" t="s">
        <v>189</v>
      </c>
      <c r="H13" s="324"/>
      <c r="I13" s="379"/>
      <c r="J13" s="379"/>
      <c r="K13" s="379"/>
      <c r="L13" s="379"/>
      <c r="M13" s="379"/>
      <c r="N13" s="379"/>
      <c r="O13" s="379"/>
      <c r="P13" s="39"/>
      <c r="Q13" s="39"/>
      <c r="R13" s="39"/>
      <c r="S13" s="39"/>
      <c r="T13" s="39"/>
      <c r="U13" s="44"/>
      <c r="V13" s="44"/>
    </row>
    <row r="14" spans="1:30" s="45" customFormat="1" ht="19.5" customHeight="1" x14ac:dyDescent="0.25">
      <c r="A14" s="41"/>
      <c r="B14" s="324" t="s">
        <v>190</v>
      </c>
      <c r="C14" s="324"/>
      <c r="D14" s="360">
        <f>D42*D43+G42*G43+J42*J43+M42*M43+P42*P43</f>
        <v>0</v>
      </c>
      <c r="E14" s="360"/>
      <c r="F14" s="360"/>
      <c r="G14" s="324" t="s">
        <v>191</v>
      </c>
      <c r="H14" s="324"/>
      <c r="I14" s="356"/>
      <c r="J14" s="356"/>
      <c r="K14" s="356"/>
      <c r="L14" s="356"/>
      <c r="M14" s="356"/>
      <c r="N14" s="356"/>
      <c r="O14" s="356"/>
      <c r="P14" s="39"/>
      <c r="Q14" s="39"/>
      <c r="R14" s="39"/>
      <c r="S14" s="39"/>
      <c r="T14" s="39"/>
      <c r="U14" s="44"/>
      <c r="V14" s="44"/>
    </row>
    <row r="15" spans="1:30" s="45" customFormat="1" x14ac:dyDescent="0.25">
      <c r="A15" s="41"/>
      <c r="B15" s="17"/>
      <c r="C15" s="60"/>
      <c r="D15" s="41"/>
      <c r="E15" s="41"/>
      <c r="F15" s="41"/>
      <c r="G15" s="41"/>
      <c r="H15" s="41"/>
      <c r="I15" s="41"/>
      <c r="J15" s="41"/>
      <c r="K15" s="41"/>
      <c r="L15" s="41"/>
      <c r="M15" s="41"/>
      <c r="N15" s="41"/>
      <c r="O15" s="41"/>
      <c r="P15" s="39"/>
      <c r="Q15" s="39"/>
      <c r="R15" s="39"/>
      <c r="S15" s="39"/>
      <c r="T15" s="39"/>
      <c r="U15" s="44"/>
      <c r="V15" s="44"/>
    </row>
    <row r="16" spans="1:30" s="2" customFormat="1" ht="31.5" customHeight="1" x14ac:dyDescent="0.25">
      <c r="A16" s="1"/>
      <c r="B16" s="331" t="s">
        <v>192</v>
      </c>
      <c r="C16" s="349"/>
      <c r="D16" s="20" t="s">
        <v>193</v>
      </c>
      <c r="E16" s="20" t="s">
        <v>194</v>
      </c>
      <c r="F16" s="270" t="str">
        <f>IF($B$112="[enter MDT1 title here]","[Enter the MDT1 title into cell B112]",IF($B$112="","[Enter the MDT1 title into cell B112]",$B$112))</f>
        <v>[enter MDT1 title on SIT Page 1, B112]</v>
      </c>
      <c r="G16" s="270" t="str">
        <f>IF($B$146="[enter MDT2 title here]","[Enter the MDT2 title into cell B146]",IF($B$146="","[Enter the MDT2 title into cell B146]",$B$146))</f>
        <v>[enter MDT2 title on SIT Page 1, B146]</v>
      </c>
      <c r="H16" s="1"/>
      <c r="I16" s="416" t="s">
        <v>195</v>
      </c>
      <c r="J16" s="417"/>
      <c r="K16" s="9" t="s">
        <v>196</v>
      </c>
      <c r="L16" s="10" t="s">
        <v>197</v>
      </c>
      <c r="M16" s="54" t="s">
        <v>198</v>
      </c>
      <c r="N16" s="7"/>
      <c r="O16" s="8"/>
      <c r="P16" s="1"/>
      <c r="Q16" s="1"/>
      <c r="R16" s="1"/>
      <c r="S16" s="1"/>
      <c r="T16" s="1"/>
      <c r="U16" s="3"/>
      <c r="V16" s="3"/>
    </row>
    <row r="17" spans="1:22" s="45" customFormat="1" ht="25.5" customHeight="1" x14ac:dyDescent="0.25">
      <c r="A17" s="41"/>
      <c r="B17" s="350" t="s">
        <v>249</v>
      </c>
      <c r="C17" s="351"/>
      <c r="D17" s="84"/>
      <c r="E17" s="84"/>
      <c r="F17" s="84"/>
      <c r="G17" s="84"/>
      <c r="H17" s="41"/>
      <c r="I17" s="81"/>
      <c r="J17" s="11" t="s">
        <v>199</v>
      </c>
      <c r="K17" s="90">
        <f>L17/60</f>
        <v>0</v>
      </c>
      <c r="L17" s="90">
        <f>(D21+E21)*60</f>
        <v>0</v>
      </c>
      <c r="M17" s="340"/>
      <c r="N17" s="341"/>
      <c r="O17" s="342"/>
      <c r="P17" s="41"/>
      <c r="Q17" s="41"/>
      <c r="R17" s="41"/>
      <c r="S17" s="41"/>
      <c r="T17" s="41"/>
      <c r="U17" s="44"/>
      <c r="V17" s="44"/>
    </row>
    <row r="18" spans="1:22" s="45" customFormat="1" ht="21.75" customHeight="1" thickBot="1" x14ac:dyDescent="0.3">
      <c r="A18" s="41"/>
      <c r="B18" s="352" t="s">
        <v>200</v>
      </c>
      <c r="C18" s="353"/>
      <c r="D18" s="85"/>
      <c r="E18" s="85"/>
      <c r="F18" s="85"/>
      <c r="G18" s="85"/>
      <c r="H18" s="41"/>
      <c r="I18" s="81"/>
      <c r="J18" s="11" t="s">
        <v>201</v>
      </c>
      <c r="K18" s="90">
        <f>L18/60</f>
        <v>0</v>
      </c>
      <c r="L18" s="90">
        <f>(F21)*60</f>
        <v>0</v>
      </c>
      <c r="M18" s="340"/>
      <c r="N18" s="341"/>
      <c r="O18" s="342"/>
      <c r="P18" s="41"/>
      <c r="Q18" s="41"/>
      <c r="R18" s="41"/>
      <c r="S18" s="41"/>
      <c r="T18" s="41"/>
      <c r="U18" s="44"/>
      <c r="V18" s="44"/>
    </row>
    <row r="19" spans="1:22" s="45" customFormat="1" ht="25.5" customHeight="1" thickBot="1" x14ac:dyDescent="0.3">
      <c r="A19" s="41"/>
      <c r="B19" s="338" t="s">
        <v>250</v>
      </c>
      <c r="C19" s="339"/>
      <c r="D19" s="86"/>
      <c r="E19" s="86"/>
      <c r="F19" s="86"/>
      <c r="G19" s="86"/>
      <c r="H19" s="41"/>
      <c r="I19" s="82"/>
      <c r="J19" s="12" t="s">
        <v>202</v>
      </c>
      <c r="K19" s="91">
        <f>L19/60</f>
        <v>0</v>
      </c>
      <c r="L19" s="91">
        <f>(G21)*60</f>
        <v>0</v>
      </c>
      <c r="M19" s="343"/>
      <c r="N19" s="344"/>
      <c r="O19" s="345"/>
      <c r="P19" s="41"/>
      <c r="Q19" s="41"/>
      <c r="R19" s="41"/>
      <c r="S19" s="41"/>
      <c r="T19" s="41"/>
      <c r="U19" s="44"/>
      <c r="V19" s="44"/>
    </row>
    <row r="20" spans="1:22" s="45" customFormat="1" ht="24" customHeight="1" thickTop="1" thickBot="1" x14ac:dyDescent="0.3">
      <c r="A20" s="41"/>
      <c r="B20" s="354" t="s">
        <v>203</v>
      </c>
      <c r="C20" s="355"/>
      <c r="D20" s="87"/>
      <c r="E20" s="87"/>
      <c r="F20" s="87"/>
      <c r="G20" s="87"/>
      <c r="H20" s="41"/>
      <c r="I20" s="83"/>
      <c r="J20" s="13" t="s">
        <v>204</v>
      </c>
      <c r="K20" s="88">
        <f>K17+K18+K19</f>
        <v>0</v>
      </c>
      <c r="L20" s="88">
        <f>L17+L18+L19</f>
        <v>0</v>
      </c>
      <c r="M20" s="346"/>
      <c r="N20" s="347"/>
      <c r="O20" s="348"/>
      <c r="P20" s="41"/>
      <c r="Q20" s="41"/>
      <c r="R20" s="41"/>
      <c r="S20" s="41"/>
      <c r="T20" s="41"/>
      <c r="U20" s="44"/>
      <c r="V20" s="44"/>
    </row>
    <row r="21" spans="1:22" s="45" customFormat="1" ht="20.25" customHeight="1" thickTop="1" x14ac:dyDescent="0.25">
      <c r="A21" s="41"/>
      <c r="B21" s="338" t="s">
        <v>205</v>
      </c>
      <c r="C21" s="339"/>
      <c r="D21" s="88">
        <f>D17*D18*(D19+(D20/12))</f>
        <v>0</v>
      </c>
      <c r="E21" s="88">
        <f>E17*E18*(E19+(E20/12))</f>
        <v>0</v>
      </c>
      <c r="F21" s="88">
        <f>F17*F18*(F19+(F20/12))</f>
        <v>0</v>
      </c>
      <c r="G21" s="88">
        <f>G17*G18*(G19+(G20/12))</f>
        <v>0</v>
      </c>
      <c r="H21" s="41"/>
      <c r="I21" s="41"/>
      <c r="J21" s="41"/>
      <c r="K21" s="41"/>
      <c r="L21" s="41"/>
      <c r="M21" s="41"/>
      <c r="N21" s="41"/>
      <c r="O21" s="41"/>
      <c r="P21" s="41"/>
      <c r="Q21" s="41"/>
      <c r="R21" s="41"/>
      <c r="S21" s="41"/>
      <c r="T21" s="41"/>
      <c r="U21" s="44"/>
      <c r="V21" s="44"/>
    </row>
    <row r="22" spans="1:22" s="45" customFormat="1" ht="20.25" customHeight="1" x14ac:dyDescent="0.25">
      <c r="A22" s="41"/>
      <c r="B22" s="334" t="s">
        <v>206</v>
      </c>
      <c r="C22" s="335"/>
      <c r="D22" s="89">
        <f>D21/1560</f>
        <v>0</v>
      </c>
      <c r="E22" s="89">
        <f>E21/1560</f>
        <v>0</v>
      </c>
      <c r="F22" s="89">
        <f>F21/1560</f>
        <v>0</v>
      </c>
      <c r="G22" s="89">
        <f>G21/1560</f>
        <v>0</v>
      </c>
      <c r="H22" s="41"/>
      <c r="I22" s="41"/>
      <c r="J22" s="41"/>
      <c r="K22" s="41"/>
      <c r="L22" s="41"/>
      <c r="M22" s="41"/>
      <c r="N22" s="41"/>
      <c r="O22" s="41"/>
      <c r="P22" s="41"/>
      <c r="Q22" s="41"/>
      <c r="R22" s="41"/>
      <c r="S22" s="41"/>
      <c r="T22" s="41"/>
      <c r="U22" s="44"/>
      <c r="V22" s="44"/>
    </row>
    <row r="23" spans="1:22" s="45" customFormat="1" ht="20.25" customHeight="1" x14ac:dyDescent="0.25">
      <c r="A23" s="41"/>
      <c r="B23" s="334" t="s">
        <v>207</v>
      </c>
      <c r="C23" s="335"/>
      <c r="D23" s="89">
        <f>IF(D21=0,0,IF(AND($D$12="",$F$12=""),"Duration missing",D22/($D$12+($F$12/12))))</f>
        <v>0</v>
      </c>
      <c r="E23" s="89">
        <f>IF(E21=0,0,IF(AND($D$12="",$F$12=""),"Duration missing",E22/($D$12+($F$12/12))))</f>
        <v>0</v>
      </c>
      <c r="F23" s="89">
        <f>IF(F21=0,0,IF(AND($D$12="",$F$12=""),"Duration missing",F22/($D$12+($F$12/12))))</f>
        <v>0</v>
      </c>
      <c r="G23" s="89">
        <f>IF(G21=0,0,IF(AND($D$12="",$F$12=""),"Duration missing",G22/($D$12+($F$12/12))))</f>
        <v>0</v>
      </c>
      <c r="H23" s="41"/>
      <c r="I23" s="41"/>
      <c r="J23" s="41"/>
      <c r="K23" s="41"/>
      <c r="L23" s="41"/>
      <c r="M23" s="41"/>
      <c r="N23" s="41"/>
      <c r="O23" s="41"/>
      <c r="P23" s="41"/>
      <c r="Q23" s="41"/>
      <c r="R23" s="41"/>
      <c r="S23" s="41"/>
      <c r="T23" s="41"/>
      <c r="U23" s="44"/>
      <c r="V23" s="44"/>
    </row>
    <row r="24" spans="1:22" s="45" customFormat="1" ht="20.25" customHeight="1" x14ac:dyDescent="0.25">
      <c r="A24" s="41"/>
      <c r="B24" s="17"/>
      <c r="C24" s="60"/>
      <c r="D24" s="41"/>
      <c r="E24" s="41"/>
      <c r="F24" s="41"/>
      <c r="G24" s="41"/>
      <c r="H24" s="41"/>
      <c r="I24" s="41"/>
      <c r="J24" s="41"/>
      <c r="K24" s="41"/>
      <c r="L24" s="41"/>
      <c r="M24" s="41"/>
      <c r="N24" s="41"/>
      <c r="O24" s="41"/>
      <c r="P24" s="41"/>
      <c r="Q24" s="41"/>
      <c r="R24" s="41"/>
      <c r="S24" s="41"/>
      <c r="T24" s="41"/>
      <c r="U24" s="44"/>
      <c r="V24" s="44"/>
    </row>
    <row r="25" spans="1:22" s="45" customFormat="1" ht="33.75" customHeight="1" x14ac:dyDescent="0.25">
      <c r="A25" s="41"/>
      <c r="B25" s="296" t="s">
        <v>208</v>
      </c>
      <c r="C25" s="296"/>
      <c r="D25" s="20" t="s">
        <v>0</v>
      </c>
      <c r="E25" s="270" t="str">
        <f>IF($B$112="[enter MDT1 title here]","[Enter the MDT1 title into cell B112]",IF($B$112="","[Enter the MDT1 title into cell B112]",$B$112))</f>
        <v>[enter MDT1 title on SIT Page 1, B112]</v>
      </c>
      <c r="F25" s="270" t="str">
        <f>IF($B$146="[enter MDT2 title here]","[Enter the MDT2 title into cell B146]",IF($B$146="","[Enter the MDT2 title into cell B146]",$B$146))</f>
        <v>[enter MDT2 title on SIT Page 1, B146]</v>
      </c>
      <c r="G25" s="270" t="str">
        <f>IF($B$176="[enter MDT3 title here]","[Enter the MDT3 title into cell B176]",IF($B$176="","[Enter the MDT3 title into cell B176]",$B$176))</f>
        <v>[enter MDT3 title on SIT Page 1, B176]</v>
      </c>
      <c r="H25" s="270" t="str">
        <f>IF($B$205="[enter MDT4 title here]","[Enter the MDT4 title into cell B205]",IF($B$205="","[Enter the MDT4 title into cell B205]",$B$205))</f>
        <v>[enter MDT4 title on SIT Page 1, B205]</v>
      </c>
      <c r="I25" s="20" t="s">
        <v>209</v>
      </c>
      <c r="J25" s="20" t="s">
        <v>154</v>
      </c>
      <c r="K25" s="41"/>
      <c r="L25" s="41"/>
      <c r="M25" s="41"/>
      <c r="N25" s="41"/>
      <c r="O25" s="41"/>
      <c r="P25" s="41"/>
      <c r="Q25" s="41"/>
      <c r="R25" s="41"/>
      <c r="S25" s="41"/>
      <c r="T25" s="41"/>
      <c r="U25" s="44"/>
      <c r="V25" s="44"/>
    </row>
    <row r="26" spans="1:22" s="45" customFormat="1" ht="20.25" customHeight="1" x14ac:dyDescent="0.25">
      <c r="A26" s="41"/>
      <c r="B26" s="324" t="s">
        <v>210</v>
      </c>
      <c r="C26" s="324"/>
      <c r="D26" s="100"/>
      <c r="E26" s="100"/>
      <c r="F26" s="100"/>
      <c r="G26" s="100"/>
      <c r="H26" s="100"/>
      <c r="I26" s="100"/>
      <c r="J26" s="100"/>
      <c r="K26" s="41"/>
      <c r="L26" s="41"/>
      <c r="M26" s="41"/>
      <c r="N26" s="41"/>
      <c r="O26" s="41"/>
      <c r="P26" s="41"/>
      <c r="Q26" s="41"/>
      <c r="R26" s="41"/>
      <c r="S26" s="41"/>
      <c r="T26" s="41"/>
      <c r="U26" s="44"/>
      <c r="V26" s="44"/>
    </row>
    <row r="27" spans="1:22" s="45" customFormat="1" ht="20.25" customHeight="1" x14ac:dyDescent="0.25">
      <c r="A27" s="41"/>
      <c r="B27" s="324" t="s">
        <v>211</v>
      </c>
      <c r="C27" s="324"/>
      <c r="D27" s="100"/>
      <c r="E27" s="100"/>
      <c r="F27" s="100"/>
      <c r="G27" s="100"/>
      <c r="H27" s="100"/>
      <c r="I27" s="100"/>
      <c r="J27" s="100"/>
      <c r="K27" s="41"/>
      <c r="L27" s="41"/>
      <c r="M27" s="41"/>
      <c r="N27" s="41"/>
      <c r="O27" s="41"/>
      <c r="P27" s="41"/>
      <c r="Q27" s="41"/>
      <c r="R27" s="41"/>
      <c r="S27" s="41"/>
      <c r="T27" s="41"/>
    </row>
    <row r="28" spans="1:22" s="45" customFormat="1" ht="20.25" customHeight="1" x14ac:dyDescent="0.25">
      <c r="A28" s="41"/>
      <c r="B28" s="324" t="s">
        <v>212</v>
      </c>
      <c r="C28" s="324"/>
      <c r="D28" s="100"/>
      <c r="E28" s="100"/>
      <c r="F28" s="100"/>
      <c r="G28" s="100"/>
      <c r="H28" s="100"/>
      <c r="I28" s="100"/>
      <c r="J28" s="100"/>
      <c r="K28" s="41"/>
      <c r="L28" s="41"/>
      <c r="M28" s="41"/>
      <c r="N28" s="41"/>
      <c r="O28" s="41"/>
      <c r="P28" s="41"/>
      <c r="Q28" s="41"/>
      <c r="R28" s="41"/>
      <c r="S28" s="41"/>
      <c r="T28" s="41"/>
    </row>
    <row r="29" spans="1:22" s="45" customFormat="1" ht="20.25" customHeight="1" x14ac:dyDescent="0.25">
      <c r="A29" s="41"/>
      <c r="B29" s="330"/>
      <c r="C29" s="330"/>
      <c r="D29" s="41"/>
      <c r="E29" s="41"/>
      <c r="F29" s="41"/>
      <c r="G29" s="41"/>
      <c r="H29" s="41"/>
      <c r="I29" s="41"/>
      <c r="J29" s="41"/>
      <c r="K29" s="41"/>
      <c r="L29" s="41"/>
      <c r="M29" s="41"/>
      <c r="N29" s="41"/>
      <c r="O29" s="41"/>
      <c r="P29" s="41"/>
      <c r="Q29" s="41"/>
      <c r="R29" s="41"/>
      <c r="S29" s="41"/>
      <c r="T29" s="41"/>
    </row>
    <row r="30" spans="1:22" s="45" customFormat="1" ht="34.5" customHeight="1" x14ac:dyDescent="0.25">
      <c r="A30" s="41"/>
      <c r="B30" s="333" t="s">
        <v>213</v>
      </c>
      <c r="C30" s="333"/>
      <c r="D30" s="14" t="s">
        <v>0</v>
      </c>
      <c r="E30" s="271" t="str">
        <f>IF($B$112="[enter MDT1 title here]","[Enter the MDT1 title into cell B112]",IF($B$112="","[Enter the MDT1 title into cell B112]",$B$112))</f>
        <v>[enter MDT1 title on SIT Page 1, B112]</v>
      </c>
      <c r="F30" s="271" t="str">
        <f>IF($B$146="[enter MDT2 title here]","[Enter the MDT2 title into cell B146]",IF($B$146="","[Enter the MDT2 title into cell B146]",$B$146))</f>
        <v>[enter MDT2 title on SIT Page 1, B146]</v>
      </c>
      <c r="G30" s="271" t="str">
        <f>IF($B$176="[enter MDT3 title here]","[Enter the MDT3 title into cell B176]",IF($B$176="","[Enter the MDT3 title into cell B176]",$B$176))</f>
        <v>[enter MDT3 title on SIT Page 1, B176]</v>
      </c>
      <c r="H30" s="271" t="str">
        <f>IF($B$205="[enter MDT4 title here]","[Enter the MDT4 title into cell B205]",IF($B$205="","[Enter the MDT4 title into cell B205]",$B$205))</f>
        <v>[enter MDT4 title on SIT Page 1, B205]</v>
      </c>
      <c r="I30" s="14" t="s">
        <v>209</v>
      </c>
      <c r="J30" s="14" t="s">
        <v>154</v>
      </c>
      <c r="K30" s="41"/>
      <c r="L30" s="41"/>
      <c r="M30" s="41"/>
      <c r="N30" s="41"/>
      <c r="O30" s="41"/>
      <c r="P30" s="41"/>
      <c r="Q30" s="41"/>
      <c r="R30" s="41"/>
      <c r="S30" s="41"/>
      <c r="T30" s="41"/>
    </row>
    <row r="31" spans="1:22" s="45" customFormat="1" ht="20.25" customHeight="1" x14ac:dyDescent="0.25">
      <c r="A31" s="41"/>
      <c r="B31" s="332" t="s">
        <v>214</v>
      </c>
      <c r="C31" s="332"/>
      <c r="D31" s="96"/>
      <c r="E31" s="96"/>
      <c r="F31" s="96"/>
      <c r="G31" s="96"/>
      <c r="H31" s="96"/>
      <c r="I31" s="96"/>
      <c r="J31" s="96"/>
      <c r="K31" s="41"/>
      <c r="L31" s="41"/>
      <c r="M31" s="41"/>
      <c r="N31" s="41"/>
      <c r="O31" s="41"/>
      <c r="P31" s="41"/>
      <c r="Q31" s="41"/>
      <c r="R31" s="41"/>
      <c r="S31" s="41"/>
      <c r="T31" s="41"/>
    </row>
    <row r="32" spans="1:22" s="45" customFormat="1" ht="20.25" customHeight="1" x14ac:dyDescent="0.25">
      <c r="A32" s="41"/>
      <c r="B32" s="332" t="s">
        <v>215</v>
      </c>
      <c r="C32" s="332"/>
      <c r="D32" s="96"/>
      <c r="E32" s="96"/>
      <c r="F32" s="96"/>
      <c r="G32" s="96"/>
      <c r="H32" s="96"/>
      <c r="I32" s="96"/>
      <c r="J32" s="96"/>
      <c r="K32" s="41"/>
      <c r="L32" s="41"/>
      <c r="M32" s="41"/>
      <c r="N32" s="41"/>
      <c r="O32" s="41"/>
      <c r="P32" s="41"/>
      <c r="Q32" s="41"/>
      <c r="R32" s="41"/>
      <c r="S32" s="41"/>
      <c r="T32" s="41"/>
    </row>
    <row r="33" spans="1:24" s="45" customFormat="1" ht="20.25" customHeight="1" x14ac:dyDescent="0.25">
      <c r="A33" s="41"/>
      <c r="B33" s="330"/>
      <c r="C33" s="330"/>
      <c r="D33" s="41"/>
      <c r="E33" s="41"/>
      <c r="F33" s="41"/>
      <c r="G33" s="41"/>
      <c r="H33" s="41"/>
      <c r="I33" s="41"/>
      <c r="J33" s="41"/>
      <c r="K33" s="41"/>
      <c r="L33" s="41"/>
      <c r="M33" s="41"/>
      <c r="N33" s="41"/>
      <c r="O33" s="41"/>
      <c r="P33" s="41"/>
      <c r="Q33" s="41"/>
      <c r="R33" s="41"/>
      <c r="S33" s="41"/>
      <c r="T33" s="41"/>
      <c r="U33" s="44"/>
      <c r="V33" s="44"/>
    </row>
    <row r="34" spans="1:24" s="45" customFormat="1" ht="33" customHeight="1" x14ac:dyDescent="0.25">
      <c r="A34" s="41"/>
      <c r="B34" s="333" t="s">
        <v>216</v>
      </c>
      <c r="C34" s="333"/>
      <c r="D34" s="14" t="s">
        <v>0</v>
      </c>
      <c r="E34" s="271" t="str">
        <f>IF($B$112="[enter MDT1 title here]","[Enter the MDT1 title into cell B112]",IF($B$112="","[Enter the MDT1 title into cell B112]",$B$112))</f>
        <v>[enter MDT1 title on SIT Page 1, B112]</v>
      </c>
      <c r="F34" s="271" t="str">
        <f>IF($B$146="[enter MDT2 title here]","[Enter the MDT2 title into cell B146]",IF($B$146="","[Enter the MDT2 title into cell B146]",$B$146))</f>
        <v>[enter MDT2 title on SIT Page 1, B146]</v>
      </c>
      <c r="G34" s="271" t="str">
        <f>IF($B$176="[enter MDT3 title here]","[Enter the MDT3 title into cell B176]",IF($B$176="","[Enter the MDT3 title into cell B176]",$B$176))</f>
        <v>[enter MDT3 title on SIT Page 1, B176]</v>
      </c>
      <c r="H34" s="271" t="str">
        <f>IF($B$205="[enter MDT4 title here]","[Enter the MDT4 title into cell B205]",IF($B$205="","[Enter the MDT4 title into cell B205]",$B$205))</f>
        <v>[enter MDT4 title on SIT Page 1, B205]</v>
      </c>
      <c r="I34" s="14" t="s">
        <v>209</v>
      </c>
      <c r="J34" s="14" t="s">
        <v>154</v>
      </c>
      <c r="K34" s="14" t="s">
        <v>93</v>
      </c>
      <c r="L34" s="41"/>
      <c r="M34" s="41"/>
      <c r="N34" s="41"/>
      <c r="O34" s="41"/>
      <c r="P34" s="41"/>
      <c r="Q34" s="41"/>
      <c r="R34" s="41"/>
      <c r="S34" s="41"/>
      <c r="T34" s="41"/>
      <c r="U34" s="44"/>
      <c r="V34" s="44"/>
    </row>
    <row r="35" spans="1:24" s="45" customFormat="1" ht="20.25" customHeight="1" x14ac:dyDescent="0.25">
      <c r="A35" s="41"/>
      <c r="B35" s="332" t="s">
        <v>217</v>
      </c>
      <c r="C35" s="332"/>
      <c r="D35" s="92">
        <f t="shared" ref="D35:J35" si="0">(D26/60)*D31</f>
        <v>0</v>
      </c>
      <c r="E35" s="92">
        <f t="shared" si="0"/>
        <v>0</v>
      </c>
      <c r="F35" s="92">
        <f t="shared" si="0"/>
        <v>0</v>
      </c>
      <c r="G35" s="92">
        <f t="shared" si="0"/>
        <v>0</v>
      </c>
      <c r="H35" s="92">
        <f t="shared" si="0"/>
        <v>0</v>
      </c>
      <c r="I35" s="92">
        <f t="shared" si="0"/>
        <v>0</v>
      </c>
      <c r="J35" s="92">
        <f t="shared" si="0"/>
        <v>0</v>
      </c>
      <c r="K35" s="92">
        <f>SUM(D35:J35)</f>
        <v>0</v>
      </c>
      <c r="L35" s="41"/>
      <c r="M35" s="41"/>
      <c r="N35" s="41"/>
      <c r="O35" s="41"/>
      <c r="P35" s="41"/>
      <c r="Q35" s="41"/>
      <c r="R35" s="41"/>
      <c r="S35" s="41"/>
      <c r="T35" s="41"/>
      <c r="U35" s="44"/>
      <c r="V35" s="44"/>
    </row>
    <row r="36" spans="1:24" s="45" customFormat="1" ht="20.25" customHeight="1" x14ac:dyDescent="0.25">
      <c r="A36" s="41"/>
      <c r="B36" s="332" t="s">
        <v>218</v>
      </c>
      <c r="C36" s="332"/>
      <c r="D36" s="92">
        <f t="shared" ref="D36:J36" si="1">(D27/60)*D31</f>
        <v>0</v>
      </c>
      <c r="E36" s="92">
        <f t="shared" si="1"/>
        <v>0</v>
      </c>
      <c r="F36" s="92">
        <f t="shared" si="1"/>
        <v>0</v>
      </c>
      <c r="G36" s="92">
        <f t="shared" si="1"/>
        <v>0</v>
      </c>
      <c r="H36" s="92">
        <f t="shared" si="1"/>
        <v>0</v>
      </c>
      <c r="I36" s="92">
        <f t="shared" si="1"/>
        <v>0</v>
      </c>
      <c r="J36" s="92">
        <f t="shared" si="1"/>
        <v>0</v>
      </c>
      <c r="K36" s="92">
        <f>SUM(D36:J36)</f>
        <v>0</v>
      </c>
      <c r="L36" s="41"/>
      <c r="M36" s="41"/>
      <c r="N36" s="41"/>
      <c r="O36" s="41"/>
      <c r="P36" s="41"/>
      <c r="Q36" s="41"/>
      <c r="R36" s="41"/>
      <c r="S36" s="41"/>
      <c r="T36" s="41"/>
      <c r="U36" s="44"/>
      <c r="V36" s="44"/>
    </row>
    <row r="37" spans="1:24" s="45" customFormat="1" ht="20.25" customHeight="1" thickBot="1" x14ac:dyDescent="0.3">
      <c r="A37" s="41"/>
      <c r="B37" s="327" t="s">
        <v>219</v>
      </c>
      <c r="C37" s="327"/>
      <c r="D37" s="93">
        <f t="shared" ref="D37:J37" si="2">(D28/60)*D31</f>
        <v>0</v>
      </c>
      <c r="E37" s="93">
        <f t="shared" si="2"/>
        <v>0</v>
      </c>
      <c r="F37" s="93">
        <f t="shared" si="2"/>
        <v>0</v>
      </c>
      <c r="G37" s="93">
        <f t="shared" si="2"/>
        <v>0</v>
      </c>
      <c r="H37" s="93">
        <f t="shared" si="2"/>
        <v>0</v>
      </c>
      <c r="I37" s="93">
        <f t="shared" si="2"/>
        <v>0</v>
      </c>
      <c r="J37" s="93">
        <f t="shared" si="2"/>
        <v>0</v>
      </c>
      <c r="K37" s="93">
        <f>SUM(D37:J37)</f>
        <v>0</v>
      </c>
      <c r="L37" s="41"/>
      <c r="M37" s="41"/>
      <c r="N37" s="41"/>
      <c r="O37" s="41"/>
      <c r="P37" s="41"/>
      <c r="Q37" s="41"/>
      <c r="R37" s="41"/>
      <c r="S37" s="41"/>
      <c r="T37" s="41"/>
      <c r="U37" s="44"/>
      <c r="V37" s="44"/>
    </row>
    <row r="38" spans="1:24" s="45" customFormat="1" ht="20.25" customHeight="1" thickTop="1" thickBot="1" x14ac:dyDescent="0.3">
      <c r="A38" s="41"/>
      <c r="B38" s="328" t="s">
        <v>220</v>
      </c>
      <c r="C38" s="328"/>
      <c r="D38" s="94">
        <f t="shared" ref="D38:J38" si="3">SUM(D35:D37)</f>
        <v>0</v>
      </c>
      <c r="E38" s="94">
        <f t="shared" si="3"/>
        <v>0</v>
      </c>
      <c r="F38" s="94">
        <f t="shared" si="3"/>
        <v>0</v>
      </c>
      <c r="G38" s="94">
        <f t="shared" si="3"/>
        <v>0</v>
      </c>
      <c r="H38" s="94">
        <f t="shared" si="3"/>
        <v>0</v>
      </c>
      <c r="I38" s="94">
        <f t="shared" si="3"/>
        <v>0</v>
      </c>
      <c r="J38" s="94">
        <f t="shared" si="3"/>
        <v>0</v>
      </c>
      <c r="K38" s="94">
        <f>SUM(D38:J38)</f>
        <v>0</v>
      </c>
      <c r="L38" s="41"/>
      <c r="M38" s="41"/>
      <c r="N38" s="41"/>
      <c r="O38" s="41"/>
      <c r="P38" s="41"/>
      <c r="Q38" s="41"/>
      <c r="R38" s="41"/>
      <c r="S38" s="41"/>
      <c r="T38" s="41"/>
      <c r="U38" s="44"/>
      <c r="V38" s="44"/>
      <c r="W38" s="44"/>
      <c r="X38" s="44"/>
    </row>
    <row r="39" spans="1:24" s="45" customFormat="1" ht="20.25" customHeight="1" x14ac:dyDescent="0.25">
      <c r="A39" s="41"/>
      <c r="B39" s="329" t="s">
        <v>221</v>
      </c>
      <c r="C39" s="329"/>
      <c r="D39" s="95">
        <f>IF(($K$17*$D$31)=0,0,$K$17*$D$31)</f>
        <v>0</v>
      </c>
      <c r="E39" s="95">
        <f>IF(($K$18*$E$31)=0,0,$K$18*$E$31)</f>
        <v>0</v>
      </c>
      <c r="F39" s="95">
        <f>IF(($K$19*$F$31)=0,0,$K$19*$F$31)</f>
        <v>0</v>
      </c>
      <c r="G39" s="95">
        <v>0</v>
      </c>
      <c r="H39" s="95">
        <v>0</v>
      </c>
      <c r="I39" s="95">
        <v>0</v>
      </c>
      <c r="J39" s="95">
        <v>0</v>
      </c>
      <c r="K39" s="95">
        <f>SUM(D39:J39)</f>
        <v>0</v>
      </c>
      <c r="L39" s="41"/>
      <c r="M39" s="41"/>
      <c r="N39" s="41"/>
      <c r="O39" s="41"/>
      <c r="P39" s="41"/>
      <c r="Q39" s="41"/>
      <c r="R39" s="41"/>
      <c r="S39" s="41"/>
      <c r="T39" s="41"/>
      <c r="U39" s="46"/>
      <c r="V39" s="46"/>
      <c r="W39" s="46"/>
      <c r="X39" s="44"/>
    </row>
    <row r="40" spans="1:24" s="45" customFormat="1" ht="20.25" customHeight="1" x14ac:dyDescent="0.25">
      <c r="A40" s="41"/>
      <c r="B40" s="330"/>
      <c r="C40" s="330"/>
      <c r="D40" s="41"/>
      <c r="E40" s="41"/>
      <c r="F40" s="41"/>
      <c r="G40" s="41"/>
      <c r="H40" s="41"/>
      <c r="I40" s="41"/>
      <c r="J40" s="41"/>
      <c r="K40" s="41"/>
      <c r="L40" s="41"/>
      <c r="M40" s="41"/>
      <c r="N40" s="41"/>
      <c r="O40" s="41"/>
      <c r="P40" s="41"/>
      <c r="Q40" s="41"/>
      <c r="R40" s="41"/>
      <c r="S40" s="41"/>
      <c r="T40" s="41"/>
      <c r="U40" s="46"/>
      <c r="V40" s="46"/>
      <c r="W40" s="46"/>
    </row>
    <row r="41" spans="1:24" s="45" customFormat="1" ht="20.25" customHeight="1" x14ac:dyDescent="0.25">
      <c r="A41" s="41"/>
      <c r="B41" s="296" t="s">
        <v>222</v>
      </c>
      <c r="C41" s="331"/>
      <c r="D41" s="272" t="s">
        <v>1</v>
      </c>
      <c r="E41" s="272"/>
      <c r="F41" s="272"/>
      <c r="G41" s="272" t="s">
        <v>2</v>
      </c>
      <c r="H41" s="272"/>
      <c r="I41" s="272"/>
      <c r="J41" s="272" t="s">
        <v>3</v>
      </c>
      <c r="K41" s="272"/>
      <c r="L41" s="272"/>
      <c r="M41" s="272" t="s">
        <v>4</v>
      </c>
      <c r="N41" s="272"/>
      <c r="O41" s="272"/>
      <c r="P41" s="272" t="s">
        <v>5</v>
      </c>
      <c r="Q41" s="272"/>
      <c r="R41" s="272"/>
      <c r="S41" s="122"/>
      <c r="T41" s="41"/>
      <c r="U41" s="46"/>
      <c r="V41" s="46"/>
      <c r="W41" s="46"/>
    </row>
    <row r="42" spans="1:24" s="45" customFormat="1" ht="20.25" customHeight="1" x14ac:dyDescent="0.25">
      <c r="A42" s="41"/>
      <c r="B42" s="324" t="s">
        <v>223</v>
      </c>
      <c r="C42" s="324"/>
      <c r="D42" s="319"/>
      <c r="E42" s="320"/>
      <c r="F42" s="321"/>
      <c r="G42" s="319"/>
      <c r="H42" s="320"/>
      <c r="I42" s="321"/>
      <c r="J42" s="319"/>
      <c r="K42" s="320"/>
      <c r="L42" s="321"/>
      <c r="M42" s="319"/>
      <c r="N42" s="320"/>
      <c r="O42" s="321"/>
      <c r="P42" s="319"/>
      <c r="Q42" s="320"/>
      <c r="R42" s="321"/>
      <c r="S42" s="47" t="s">
        <v>224</v>
      </c>
      <c r="T42" s="41"/>
      <c r="U42" s="46"/>
      <c r="V42" s="46"/>
      <c r="W42" s="46"/>
    </row>
    <row r="43" spans="1:24" s="45" customFormat="1" ht="20.25" customHeight="1" x14ac:dyDescent="0.25">
      <c r="A43" s="41"/>
      <c r="B43" s="324" t="s">
        <v>225</v>
      </c>
      <c r="C43" s="324"/>
      <c r="D43" s="319"/>
      <c r="E43" s="320"/>
      <c r="F43" s="321"/>
      <c r="G43" s="319"/>
      <c r="H43" s="320"/>
      <c r="I43" s="321"/>
      <c r="J43" s="319"/>
      <c r="K43" s="320"/>
      <c r="L43" s="321"/>
      <c r="M43" s="319"/>
      <c r="N43" s="320"/>
      <c r="O43" s="321"/>
      <c r="P43" s="319"/>
      <c r="Q43" s="320"/>
      <c r="R43" s="321"/>
      <c r="S43" s="47" t="s">
        <v>226</v>
      </c>
      <c r="T43" s="41"/>
      <c r="U43" s="46"/>
      <c r="V43" s="46"/>
      <c r="W43" s="46"/>
    </row>
    <row r="44" spans="1:24" s="45" customFormat="1" ht="20.25" customHeight="1" x14ac:dyDescent="0.25">
      <c r="A44" s="41"/>
      <c r="B44" s="324" t="s">
        <v>227</v>
      </c>
      <c r="C44" s="324"/>
      <c r="D44" s="322"/>
      <c r="E44" s="322"/>
      <c r="F44" s="322"/>
      <c r="G44" s="322"/>
      <c r="H44" s="322"/>
      <c r="I44" s="322"/>
      <c r="J44" s="322"/>
      <c r="K44" s="322"/>
      <c r="L44" s="322"/>
      <c r="M44" s="322"/>
      <c r="N44" s="322"/>
      <c r="O44" s="322"/>
      <c r="P44" s="322"/>
      <c r="Q44" s="322"/>
      <c r="R44" s="322"/>
      <c r="S44" s="47" t="s">
        <v>228</v>
      </c>
      <c r="T44" s="41"/>
      <c r="U44" s="46"/>
      <c r="V44" s="46"/>
      <c r="W44" s="46"/>
    </row>
    <row r="45" spans="1:24" s="45" customFormat="1" ht="20.25" customHeight="1" x14ac:dyDescent="0.25">
      <c r="A45" s="41"/>
      <c r="B45" s="324" t="s">
        <v>229</v>
      </c>
      <c r="C45" s="324"/>
      <c r="D45" s="306"/>
      <c r="E45" s="307"/>
      <c r="F45" s="308"/>
      <c r="G45" s="306"/>
      <c r="H45" s="307"/>
      <c r="I45" s="308"/>
      <c r="J45" s="306"/>
      <c r="K45" s="307"/>
      <c r="L45" s="308"/>
      <c r="M45" s="306"/>
      <c r="N45" s="307"/>
      <c r="O45" s="308"/>
      <c r="P45" s="306"/>
      <c r="Q45" s="307"/>
      <c r="R45" s="308"/>
      <c r="S45" s="67" t="s">
        <v>230</v>
      </c>
      <c r="T45" s="41"/>
      <c r="U45" s="46"/>
      <c r="V45" s="46"/>
      <c r="W45" s="46"/>
    </row>
    <row r="46" spans="1:24" s="45" customFormat="1" ht="20.25" customHeight="1" x14ac:dyDescent="0.25">
      <c r="A46" s="41"/>
      <c r="B46" s="324" t="s">
        <v>231</v>
      </c>
      <c r="C46" s="324"/>
      <c r="D46" s="306"/>
      <c r="E46" s="307"/>
      <c r="F46" s="308"/>
      <c r="G46" s="306"/>
      <c r="H46" s="307"/>
      <c r="I46" s="308"/>
      <c r="J46" s="306"/>
      <c r="K46" s="307"/>
      <c r="L46" s="308"/>
      <c r="M46" s="306"/>
      <c r="N46" s="307"/>
      <c r="O46" s="308"/>
      <c r="P46" s="306"/>
      <c r="Q46" s="307"/>
      <c r="R46" s="308"/>
      <c r="S46" s="47" t="s">
        <v>232</v>
      </c>
      <c r="T46" s="41"/>
      <c r="U46" s="46"/>
      <c r="V46" s="46"/>
      <c r="W46" s="46"/>
    </row>
    <row r="47" spans="1:24" s="45" customFormat="1" ht="33.75" customHeight="1" x14ac:dyDescent="0.25">
      <c r="A47" s="41"/>
      <c r="B47" s="324" t="s">
        <v>233</v>
      </c>
      <c r="C47" s="324"/>
      <c r="D47" s="309"/>
      <c r="E47" s="310"/>
      <c r="F47" s="311"/>
      <c r="G47" s="309"/>
      <c r="H47" s="310"/>
      <c r="I47" s="311"/>
      <c r="J47" s="309"/>
      <c r="K47" s="310"/>
      <c r="L47" s="311"/>
      <c r="M47" s="309"/>
      <c r="N47" s="310"/>
      <c r="O47" s="311"/>
      <c r="P47" s="309"/>
      <c r="Q47" s="310"/>
      <c r="R47" s="311"/>
      <c r="S47" s="47" t="s">
        <v>234</v>
      </c>
      <c r="T47" s="41"/>
      <c r="U47" s="46"/>
      <c r="V47" s="46"/>
      <c r="W47" s="46"/>
    </row>
    <row r="48" spans="1:24" s="45" customFormat="1" ht="20.25" customHeight="1" x14ac:dyDescent="0.25">
      <c r="A48" s="41"/>
      <c r="B48" s="323"/>
      <c r="C48" s="323"/>
      <c r="D48" s="41"/>
      <c r="E48" s="41"/>
      <c r="F48" s="41"/>
      <c r="G48" s="41"/>
      <c r="H48" s="41"/>
      <c r="I48" s="41"/>
      <c r="J48" s="41"/>
      <c r="K48" s="41"/>
      <c r="L48" s="41"/>
      <c r="M48" s="41"/>
      <c r="N48" s="41"/>
      <c r="O48" s="41"/>
      <c r="P48" s="41"/>
      <c r="Q48" s="41"/>
      <c r="R48" s="41"/>
      <c r="S48" s="41"/>
      <c r="T48" s="41"/>
      <c r="U48" s="46"/>
      <c r="V48" s="46"/>
      <c r="W48" s="46"/>
    </row>
    <row r="49" spans="1:24" s="45" customFormat="1" ht="20.25" customHeight="1" x14ac:dyDescent="0.25">
      <c r="A49" s="41"/>
      <c r="B49" s="272" t="s">
        <v>235</v>
      </c>
      <c r="C49" s="325"/>
      <c r="D49" s="48"/>
      <c r="E49" s="49" t="s">
        <v>236</v>
      </c>
      <c r="F49" s="50" t="str">
        <f>IF(E50="paediatric","2","1")</f>
        <v>1</v>
      </c>
      <c r="G49" s="41"/>
      <c r="H49" s="41"/>
      <c r="I49" s="41"/>
      <c r="J49" s="41"/>
      <c r="K49" s="41"/>
      <c r="L49" s="41"/>
      <c r="M49" s="41"/>
      <c r="N49" s="41"/>
      <c r="O49" s="41"/>
      <c r="P49" s="41"/>
      <c r="Q49" s="41"/>
      <c r="R49" s="41"/>
      <c r="S49" s="48"/>
      <c r="T49" s="48"/>
      <c r="U49" s="46"/>
      <c r="V49" s="46"/>
      <c r="W49" s="46"/>
    </row>
    <row r="50" spans="1:24" s="45" customFormat="1" ht="20.25" customHeight="1" x14ac:dyDescent="0.25">
      <c r="A50" s="41"/>
      <c r="B50" s="272"/>
      <c r="C50" s="325"/>
      <c r="D50" s="48"/>
      <c r="E50" s="326" t="s">
        <v>265</v>
      </c>
      <c r="F50" s="326"/>
      <c r="G50" s="41"/>
      <c r="H50" s="41"/>
      <c r="I50" s="41"/>
      <c r="J50" s="41"/>
      <c r="K50" s="41"/>
      <c r="L50" s="41"/>
      <c r="M50" s="41"/>
      <c r="N50" s="41"/>
      <c r="O50" s="41"/>
      <c r="P50" s="41"/>
      <c r="Q50" s="41"/>
      <c r="R50" s="41"/>
      <c r="S50" s="41"/>
      <c r="T50" s="46"/>
      <c r="U50" s="46"/>
      <c r="V50" s="46"/>
      <c r="W50" s="46"/>
    </row>
    <row r="51" spans="1:24" s="45" customFormat="1" ht="20.25" customHeight="1" x14ac:dyDescent="0.25">
      <c r="A51" s="41"/>
      <c r="B51" s="323"/>
      <c r="C51" s="323"/>
      <c r="D51" s="41"/>
      <c r="E51" s="41"/>
      <c r="F51" s="41"/>
      <c r="G51" s="41"/>
      <c r="H51" s="41"/>
      <c r="I51" s="41"/>
      <c r="J51" s="41"/>
      <c r="K51" s="41"/>
      <c r="L51" s="41"/>
      <c r="M51" s="41"/>
      <c r="N51" s="41"/>
      <c r="O51" s="41"/>
      <c r="P51" s="41"/>
      <c r="Q51" s="41"/>
      <c r="R51" s="41"/>
      <c r="S51" s="41"/>
      <c r="T51" s="41"/>
      <c r="U51" s="46"/>
      <c r="V51" s="46"/>
      <c r="W51" s="46"/>
      <c r="X51" s="46"/>
    </row>
    <row r="52" spans="1:24" s="52" customFormat="1" ht="19.5" customHeight="1" x14ac:dyDescent="0.25">
      <c r="A52" s="51"/>
      <c r="B52" s="33" t="s">
        <v>0</v>
      </c>
      <c r="C52" s="70"/>
      <c r="D52" s="367" t="s">
        <v>1</v>
      </c>
      <c r="E52" s="272"/>
      <c r="F52" s="368"/>
      <c r="G52" s="369" t="s">
        <v>2</v>
      </c>
      <c r="H52" s="272"/>
      <c r="I52" s="370"/>
      <c r="J52" s="367" t="s">
        <v>3</v>
      </c>
      <c r="K52" s="272"/>
      <c r="L52" s="368"/>
      <c r="M52" s="369" t="s">
        <v>4</v>
      </c>
      <c r="N52" s="272"/>
      <c r="O52" s="370"/>
      <c r="P52" s="367" t="s">
        <v>5</v>
      </c>
      <c r="Q52" s="272"/>
      <c r="R52" s="368"/>
      <c r="S52" s="380" t="s">
        <v>6</v>
      </c>
      <c r="T52" s="380"/>
      <c r="U52" s="380"/>
      <c r="V52" s="381"/>
      <c r="W52" s="46"/>
      <c r="X52" s="46"/>
    </row>
    <row r="53" spans="1:24" s="52" customFormat="1" ht="29.25" customHeight="1" outlineLevel="1" x14ac:dyDescent="0.25">
      <c r="A53" s="51"/>
      <c r="B53" s="62" t="s">
        <v>7</v>
      </c>
      <c r="C53" s="71" t="s">
        <v>8</v>
      </c>
      <c r="D53" s="73" t="s">
        <v>9</v>
      </c>
      <c r="E53" s="63" t="s">
        <v>10</v>
      </c>
      <c r="F53" s="74" t="s">
        <v>11</v>
      </c>
      <c r="G53" s="8" t="s">
        <v>9</v>
      </c>
      <c r="H53" s="63" t="s">
        <v>12</v>
      </c>
      <c r="I53" s="71" t="s">
        <v>11</v>
      </c>
      <c r="J53" s="73" t="s">
        <v>9</v>
      </c>
      <c r="K53" s="63" t="s">
        <v>12</v>
      </c>
      <c r="L53" s="74" t="s">
        <v>11</v>
      </c>
      <c r="M53" s="8" t="s">
        <v>9</v>
      </c>
      <c r="N53" s="63" t="s">
        <v>12</v>
      </c>
      <c r="O53" s="71" t="s">
        <v>11</v>
      </c>
      <c r="P53" s="73" t="s">
        <v>9</v>
      </c>
      <c r="Q53" s="63" t="s">
        <v>12</v>
      </c>
      <c r="R53" s="74" t="s">
        <v>11</v>
      </c>
      <c r="S53" s="382"/>
      <c r="T53" s="382"/>
      <c r="U53" s="382"/>
      <c r="V53" s="383"/>
      <c r="W53" s="46"/>
      <c r="X53" s="46"/>
    </row>
    <row r="54" spans="1:24" s="45" customFormat="1" ht="19.5" customHeight="1" outlineLevel="1" x14ac:dyDescent="0.25">
      <c r="A54" s="41"/>
      <c r="B54" s="98" t="s">
        <v>13</v>
      </c>
      <c r="C54" s="72">
        <v>60</v>
      </c>
      <c r="D54" s="99"/>
      <c r="E54" s="100"/>
      <c r="F54" s="115">
        <f>$C$54*$D$54*$E$54</f>
        <v>0</v>
      </c>
      <c r="G54" s="99"/>
      <c r="H54" s="100"/>
      <c r="I54" s="116">
        <f t="shared" ref="I54:I97" si="4">C54*G54*H54</f>
        <v>0</v>
      </c>
      <c r="J54" s="99"/>
      <c r="K54" s="100"/>
      <c r="L54" s="115">
        <f t="shared" ref="L54:L96" si="5">C54*J54*K54</f>
        <v>0</v>
      </c>
      <c r="M54" s="99"/>
      <c r="N54" s="100"/>
      <c r="O54" s="116">
        <f t="shared" ref="O54:O97" si="6">C54*M54*N54</f>
        <v>0</v>
      </c>
      <c r="P54" s="99"/>
      <c r="Q54" s="100"/>
      <c r="R54" s="115">
        <f t="shared" ref="R54:R97" si="7">C54*P54*Q54</f>
        <v>0</v>
      </c>
      <c r="S54" s="384"/>
      <c r="T54" s="384"/>
      <c r="U54" s="384"/>
      <c r="V54" s="385"/>
      <c r="W54" s="46"/>
      <c r="X54" s="46"/>
    </row>
    <row r="55" spans="1:24" s="45" customFormat="1" ht="19.5" customHeight="1" outlineLevel="1" x14ac:dyDescent="0.25">
      <c r="A55" s="41"/>
      <c r="B55" s="98" t="s">
        <v>14</v>
      </c>
      <c r="C55" s="72">
        <v>20</v>
      </c>
      <c r="D55" s="99"/>
      <c r="E55" s="100"/>
      <c r="F55" s="115">
        <f>$C$55*$D$55*$E$55</f>
        <v>0</v>
      </c>
      <c r="G55" s="99"/>
      <c r="H55" s="100"/>
      <c r="I55" s="116">
        <f t="shared" si="4"/>
        <v>0</v>
      </c>
      <c r="J55" s="99"/>
      <c r="K55" s="100"/>
      <c r="L55" s="115">
        <f t="shared" si="5"/>
        <v>0</v>
      </c>
      <c r="M55" s="99"/>
      <c r="N55" s="100"/>
      <c r="O55" s="116">
        <f t="shared" si="6"/>
        <v>0</v>
      </c>
      <c r="P55" s="99"/>
      <c r="Q55" s="100"/>
      <c r="R55" s="115">
        <f t="shared" si="7"/>
        <v>0</v>
      </c>
      <c r="S55" s="384"/>
      <c r="T55" s="384"/>
      <c r="U55" s="384"/>
      <c r="V55" s="385"/>
      <c r="W55" s="46"/>
      <c r="X55" s="46"/>
    </row>
    <row r="56" spans="1:24" s="45" customFormat="1" ht="19.5" customHeight="1" outlineLevel="1" x14ac:dyDescent="0.25">
      <c r="A56" s="41"/>
      <c r="B56" s="98" t="str">
        <f>IF($F$49="1","Informed consent / assent","Paediatric informed consent / assent")</f>
        <v>Informed consent / assent</v>
      </c>
      <c r="C56" s="97">
        <f>IF($F$49="1",20,45)</f>
        <v>20</v>
      </c>
      <c r="D56" s="99"/>
      <c r="E56" s="100"/>
      <c r="F56" s="115">
        <f>$C$56*$D$56*$E$56</f>
        <v>0</v>
      </c>
      <c r="G56" s="99"/>
      <c r="H56" s="100"/>
      <c r="I56" s="116">
        <f t="shared" si="4"/>
        <v>0</v>
      </c>
      <c r="J56" s="99"/>
      <c r="K56" s="100"/>
      <c r="L56" s="115">
        <f t="shared" si="5"/>
        <v>0</v>
      </c>
      <c r="M56" s="99"/>
      <c r="N56" s="100"/>
      <c r="O56" s="116">
        <f t="shared" si="6"/>
        <v>0</v>
      </c>
      <c r="P56" s="99"/>
      <c r="Q56" s="100"/>
      <c r="R56" s="115">
        <f t="shared" si="7"/>
        <v>0</v>
      </c>
      <c r="S56" s="384"/>
      <c r="T56" s="384"/>
      <c r="U56" s="384"/>
      <c r="V56" s="385"/>
      <c r="W56" s="46"/>
      <c r="X56" s="46"/>
    </row>
    <row r="57" spans="1:24" s="45" customFormat="1" ht="19.5" customHeight="1" outlineLevel="1" x14ac:dyDescent="0.25">
      <c r="A57" s="41"/>
      <c r="B57" s="98" t="str">
        <f>IF($F$49="1","Re-confirm consent / assent","Paediatric re-confirm consent / assent")</f>
        <v>Re-confirm consent / assent</v>
      </c>
      <c r="C57" s="97">
        <f>IF($F$49="1",10,30)</f>
        <v>10</v>
      </c>
      <c r="D57" s="99"/>
      <c r="E57" s="100"/>
      <c r="F57" s="115">
        <f>$C$57*$D$57*$E$57</f>
        <v>0</v>
      </c>
      <c r="G57" s="99"/>
      <c r="H57" s="100"/>
      <c r="I57" s="116">
        <f t="shared" si="4"/>
        <v>0</v>
      </c>
      <c r="J57" s="99"/>
      <c r="K57" s="100"/>
      <c r="L57" s="115">
        <f t="shared" si="5"/>
        <v>0</v>
      </c>
      <c r="M57" s="99"/>
      <c r="N57" s="100"/>
      <c r="O57" s="116">
        <f t="shared" si="6"/>
        <v>0</v>
      </c>
      <c r="P57" s="99"/>
      <c r="Q57" s="100"/>
      <c r="R57" s="115">
        <f t="shared" si="7"/>
        <v>0</v>
      </c>
      <c r="S57" s="384"/>
      <c r="T57" s="384"/>
      <c r="U57" s="384"/>
      <c r="V57" s="385"/>
      <c r="W57" s="46"/>
      <c r="X57" s="46"/>
    </row>
    <row r="58" spans="1:24" s="45" customFormat="1" ht="19.5" customHeight="1" outlineLevel="1" x14ac:dyDescent="0.25">
      <c r="A58" s="41"/>
      <c r="B58" s="98" t="s">
        <v>15</v>
      </c>
      <c r="C58" s="103"/>
      <c r="D58" s="99"/>
      <c r="E58" s="100"/>
      <c r="F58" s="115">
        <f>$C$58*$D$58*$E$58</f>
        <v>0</v>
      </c>
      <c r="G58" s="99"/>
      <c r="H58" s="100"/>
      <c r="I58" s="116">
        <f t="shared" si="4"/>
        <v>0</v>
      </c>
      <c r="J58" s="99"/>
      <c r="K58" s="100"/>
      <c r="L58" s="115">
        <f t="shared" si="5"/>
        <v>0</v>
      </c>
      <c r="M58" s="99"/>
      <c r="N58" s="100"/>
      <c r="O58" s="116">
        <f t="shared" si="6"/>
        <v>0</v>
      </c>
      <c r="P58" s="99"/>
      <c r="Q58" s="100"/>
      <c r="R58" s="115">
        <f t="shared" si="7"/>
        <v>0</v>
      </c>
      <c r="S58" s="384"/>
      <c r="T58" s="384"/>
      <c r="U58" s="384"/>
      <c r="V58" s="385"/>
      <c r="W58" s="46"/>
      <c r="X58" s="46"/>
    </row>
    <row r="59" spans="1:24" s="45" customFormat="1" ht="19.5" customHeight="1" outlineLevel="1" x14ac:dyDescent="0.25">
      <c r="A59" s="41"/>
      <c r="B59" s="98" t="str">
        <f>IF($F$49="1","Vital signs routine","Paediatric vital signs routine")</f>
        <v>Vital signs routine</v>
      </c>
      <c r="C59" s="97">
        <f>IF($F$49="1",5,20)</f>
        <v>5</v>
      </c>
      <c r="D59" s="99"/>
      <c r="E59" s="100"/>
      <c r="F59" s="115">
        <f>$C$59*$D$59*$E$59</f>
        <v>0</v>
      </c>
      <c r="G59" s="99"/>
      <c r="H59" s="100"/>
      <c r="I59" s="116">
        <f t="shared" si="4"/>
        <v>0</v>
      </c>
      <c r="J59" s="99"/>
      <c r="K59" s="100"/>
      <c r="L59" s="115">
        <f t="shared" si="5"/>
        <v>0</v>
      </c>
      <c r="M59" s="99"/>
      <c r="N59" s="100"/>
      <c r="O59" s="116">
        <f t="shared" si="6"/>
        <v>0</v>
      </c>
      <c r="P59" s="99"/>
      <c r="Q59" s="100"/>
      <c r="R59" s="115">
        <f t="shared" si="7"/>
        <v>0</v>
      </c>
      <c r="S59" s="384"/>
      <c r="T59" s="384"/>
      <c r="U59" s="384"/>
      <c r="V59" s="385"/>
      <c r="W59" s="46"/>
      <c r="X59" s="46"/>
    </row>
    <row r="60" spans="1:24" s="45" customFormat="1" ht="19.5" customHeight="1" outlineLevel="1" x14ac:dyDescent="0.25">
      <c r="A60" s="41"/>
      <c r="B60" s="98" t="str">
        <f>IF($F$49="1","Vital signs complex","Paediatric vital signs complex")</f>
        <v>Vital signs complex</v>
      </c>
      <c r="C60" s="97">
        <f>IF($F$49="1",15,30)</f>
        <v>15</v>
      </c>
      <c r="D60" s="99"/>
      <c r="E60" s="100"/>
      <c r="F60" s="115">
        <f>$C$60*$D$60*$E$60</f>
        <v>0</v>
      </c>
      <c r="G60" s="99"/>
      <c r="H60" s="100"/>
      <c r="I60" s="116">
        <f t="shared" si="4"/>
        <v>0</v>
      </c>
      <c r="J60" s="99"/>
      <c r="K60" s="100"/>
      <c r="L60" s="115">
        <f t="shared" si="5"/>
        <v>0</v>
      </c>
      <c r="M60" s="99"/>
      <c r="N60" s="100"/>
      <c r="O60" s="116">
        <f t="shared" si="6"/>
        <v>0</v>
      </c>
      <c r="P60" s="99"/>
      <c r="Q60" s="100"/>
      <c r="R60" s="115">
        <f t="shared" si="7"/>
        <v>0</v>
      </c>
      <c r="S60" s="384"/>
      <c r="T60" s="384"/>
      <c r="U60" s="384"/>
      <c r="V60" s="385"/>
      <c r="W60" s="46"/>
      <c r="X60" s="46"/>
    </row>
    <row r="61" spans="1:24" s="45" customFormat="1" ht="19.5" customHeight="1" outlineLevel="1" x14ac:dyDescent="0.25">
      <c r="A61" s="41"/>
      <c r="B61" s="65" t="s">
        <v>16</v>
      </c>
      <c r="C61" s="103"/>
      <c r="D61" s="99"/>
      <c r="E61" s="100"/>
      <c r="F61" s="115">
        <f>$C$61*$D$61*$E$61</f>
        <v>0</v>
      </c>
      <c r="G61" s="99"/>
      <c r="H61" s="100"/>
      <c r="I61" s="116">
        <f t="shared" si="4"/>
        <v>0</v>
      </c>
      <c r="J61" s="99"/>
      <c r="K61" s="100"/>
      <c r="L61" s="115">
        <f t="shared" si="5"/>
        <v>0</v>
      </c>
      <c r="M61" s="99"/>
      <c r="N61" s="100"/>
      <c r="O61" s="116">
        <f t="shared" si="6"/>
        <v>0</v>
      </c>
      <c r="P61" s="99"/>
      <c r="Q61" s="100"/>
      <c r="R61" s="115">
        <f t="shared" si="7"/>
        <v>0</v>
      </c>
      <c r="S61" s="384"/>
      <c r="T61" s="384"/>
      <c r="U61" s="384"/>
      <c r="V61" s="385"/>
      <c r="W61" s="46"/>
      <c r="X61" s="46"/>
    </row>
    <row r="62" spans="1:24" s="45" customFormat="1" ht="19.5" customHeight="1" outlineLevel="1" x14ac:dyDescent="0.25">
      <c r="A62" s="41"/>
      <c r="B62" s="98" t="str">
        <f>IF($F$49="1","IV access preparation","Paediatric IV access preparation")</f>
        <v>IV access preparation</v>
      </c>
      <c r="C62" s="97">
        <f>IF($F$49="1",20,20)</f>
        <v>20</v>
      </c>
      <c r="D62" s="99"/>
      <c r="E62" s="100"/>
      <c r="F62" s="115">
        <f>$C$62*$D$62*$E$62</f>
        <v>0</v>
      </c>
      <c r="G62" s="99"/>
      <c r="H62" s="100"/>
      <c r="I62" s="116">
        <f t="shared" si="4"/>
        <v>0</v>
      </c>
      <c r="J62" s="99"/>
      <c r="K62" s="100"/>
      <c r="L62" s="115">
        <f t="shared" si="5"/>
        <v>0</v>
      </c>
      <c r="M62" s="99"/>
      <c r="N62" s="100"/>
      <c r="O62" s="116">
        <f t="shared" si="6"/>
        <v>0</v>
      </c>
      <c r="P62" s="99"/>
      <c r="Q62" s="100"/>
      <c r="R62" s="115">
        <f t="shared" si="7"/>
        <v>0</v>
      </c>
      <c r="S62" s="384"/>
      <c r="T62" s="384"/>
      <c r="U62" s="384"/>
      <c r="V62" s="385"/>
      <c r="W62" s="46"/>
      <c r="X62" s="46"/>
    </row>
    <row r="63" spans="1:24" s="45" customFormat="1" ht="19.5" customHeight="1" outlineLevel="1" x14ac:dyDescent="0.25">
      <c r="A63" s="41"/>
      <c r="B63" s="98" t="str">
        <f>IF($F$49="1","IV access","Paediatric IV access")</f>
        <v>IV access</v>
      </c>
      <c r="C63" s="97">
        <f>IF($F$49="1",20,30)</f>
        <v>20</v>
      </c>
      <c r="D63" s="99"/>
      <c r="E63" s="100"/>
      <c r="F63" s="115">
        <f>$C$63*$D$63*$E$63</f>
        <v>0</v>
      </c>
      <c r="G63" s="99"/>
      <c r="H63" s="100"/>
      <c r="I63" s="116">
        <f t="shared" si="4"/>
        <v>0</v>
      </c>
      <c r="J63" s="99"/>
      <c r="K63" s="100"/>
      <c r="L63" s="115">
        <f t="shared" si="5"/>
        <v>0</v>
      </c>
      <c r="M63" s="99"/>
      <c r="N63" s="100"/>
      <c r="O63" s="116">
        <f t="shared" si="6"/>
        <v>0</v>
      </c>
      <c r="P63" s="99"/>
      <c r="Q63" s="100"/>
      <c r="R63" s="115">
        <f t="shared" si="7"/>
        <v>0</v>
      </c>
      <c r="S63" s="384"/>
      <c r="T63" s="384"/>
      <c r="U63" s="384"/>
      <c r="V63" s="385"/>
      <c r="W63" s="46"/>
      <c r="X63" s="46"/>
    </row>
    <row r="64" spans="1:24" s="45" customFormat="1" ht="19.5" customHeight="1" outlineLevel="1" x14ac:dyDescent="0.25">
      <c r="A64" s="41"/>
      <c r="B64" s="98" t="s">
        <v>17</v>
      </c>
      <c r="C64" s="97">
        <v>10</v>
      </c>
      <c r="D64" s="99"/>
      <c r="E64" s="100"/>
      <c r="F64" s="115">
        <f>$C$64*$D$64*$E$64</f>
        <v>0</v>
      </c>
      <c r="G64" s="99"/>
      <c r="H64" s="100"/>
      <c r="I64" s="116">
        <f t="shared" si="4"/>
        <v>0</v>
      </c>
      <c r="J64" s="99"/>
      <c r="K64" s="100"/>
      <c r="L64" s="115">
        <f t="shared" si="5"/>
        <v>0</v>
      </c>
      <c r="M64" s="99"/>
      <c r="N64" s="100"/>
      <c r="O64" s="116">
        <f t="shared" si="6"/>
        <v>0</v>
      </c>
      <c r="P64" s="99"/>
      <c r="Q64" s="100"/>
      <c r="R64" s="115">
        <f t="shared" si="7"/>
        <v>0</v>
      </c>
      <c r="S64" s="384"/>
      <c r="T64" s="384"/>
      <c r="U64" s="384"/>
      <c r="V64" s="385"/>
      <c r="W64" s="46"/>
      <c r="X64" s="46"/>
    </row>
    <row r="65" spans="1:24" s="45" customFormat="1" ht="19.5" customHeight="1" outlineLevel="1" x14ac:dyDescent="0.25">
      <c r="A65" s="41"/>
      <c r="B65" s="98" t="s">
        <v>18</v>
      </c>
      <c r="C65" s="97">
        <v>5</v>
      </c>
      <c r="D65" s="99"/>
      <c r="E65" s="100"/>
      <c r="F65" s="115">
        <f>$C$65*$D$65*$E$65</f>
        <v>0</v>
      </c>
      <c r="G65" s="99"/>
      <c r="H65" s="100"/>
      <c r="I65" s="116">
        <f t="shared" si="4"/>
        <v>0</v>
      </c>
      <c r="J65" s="99"/>
      <c r="K65" s="100"/>
      <c r="L65" s="115">
        <f t="shared" si="5"/>
        <v>0</v>
      </c>
      <c r="M65" s="99"/>
      <c r="N65" s="100"/>
      <c r="O65" s="116">
        <f t="shared" si="6"/>
        <v>0</v>
      </c>
      <c r="P65" s="99"/>
      <c r="Q65" s="100"/>
      <c r="R65" s="115">
        <f t="shared" si="7"/>
        <v>0</v>
      </c>
      <c r="S65" s="384"/>
      <c r="T65" s="384"/>
      <c r="U65" s="384"/>
      <c r="V65" s="385"/>
      <c r="W65" s="46"/>
      <c r="X65" s="46"/>
    </row>
    <row r="66" spans="1:24" s="45" customFormat="1" ht="19.5" customHeight="1" outlineLevel="1" x14ac:dyDescent="0.25">
      <c r="A66" s="41"/>
      <c r="B66" s="98" t="s">
        <v>19</v>
      </c>
      <c r="C66" s="97">
        <v>5</v>
      </c>
      <c r="D66" s="99"/>
      <c r="E66" s="100"/>
      <c r="F66" s="115">
        <f>$C$66*$D$66*$E$66</f>
        <v>0</v>
      </c>
      <c r="G66" s="99"/>
      <c r="H66" s="100"/>
      <c r="I66" s="116">
        <f t="shared" si="4"/>
        <v>0</v>
      </c>
      <c r="J66" s="99"/>
      <c r="K66" s="100"/>
      <c r="L66" s="115">
        <f t="shared" si="5"/>
        <v>0</v>
      </c>
      <c r="M66" s="99"/>
      <c r="N66" s="100"/>
      <c r="O66" s="116">
        <f t="shared" si="6"/>
        <v>0</v>
      </c>
      <c r="P66" s="99"/>
      <c r="Q66" s="100"/>
      <c r="R66" s="115">
        <f t="shared" si="7"/>
        <v>0</v>
      </c>
      <c r="S66" s="384"/>
      <c r="T66" s="384"/>
      <c r="U66" s="384"/>
      <c r="V66" s="385"/>
      <c r="W66" s="46"/>
      <c r="X66" s="46"/>
    </row>
    <row r="67" spans="1:24" s="45" customFormat="1" ht="19.5" customHeight="1" outlineLevel="1" x14ac:dyDescent="0.25">
      <c r="A67" s="41"/>
      <c r="B67" s="98" t="s">
        <v>20</v>
      </c>
      <c r="C67" s="97">
        <v>45</v>
      </c>
      <c r="D67" s="99"/>
      <c r="E67" s="100"/>
      <c r="F67" s="115">
        <f>$C$67*$D$67*$E$67</f>
        <v>0</v>
      </c>
      <c r="G67" s="99"/>
      <c r="H67" s="100"/>
      <c r="I67" s="116">
        <f t="shared" si="4"/>
        <v>0</v>
      </c>
      <c r="J67" s="99"/>
      <c r="K67" s="100"/>
      <c r="L67" s="115">
        <f t="shared" si="5"/>
        <v>0</v>
      </c>
      <c r="M67" s="99"/>
      <c r="N67" s="100"/>
      <c r="O67" s="116">
        <f t="shared" si="6"/>
        <v>0</v>
      </c>
      <c r="P67" s="99"/>
      <c r="Q67" s="100"/>
      <c r="R67" s="115">
        <f t="shared" si="7"/>
        <v>0</v>
      </c>
      <c r="S67" s="384"/>
      <c r="T67" s="384"/>
      <c r="U67" s="384"/>
      <c r="V67" s="385"/>
      <c r="W67" s="46"/>
      <c r="X67" s="46"/>
    </row>
    <row r="68" spans="1:24" s="45" customFormat="1" ht="19.5" customHeight="1" outlineLevel="1" x14ac:dyDescent="0.25">
      <c r="A68" s="41"/>
      <c r="B68" s="98" t="str">
        <f>IF($F$49="1","Medication administration oral","Paediatric medication administration oral")</f>
        <v>Medication administration oral</v>
      </c>
      <c r="C68" s="97">
        <f>IF($F$49="1",10,15)</f>
        <v>10</v>
      </c>
      <c r="D68" s="99"/>
      <c r="E68" s="100"/>
      <c r="F68" s="115">
        <f>$C$68*$D$68*$E$68</f>
        <v>0</v>
      </c>
      <c r="G68" s="99"/>
      <c r="H68" s="100"/>
      <c r="I68" s="116">
        <f t="shared" si="4"/>
        <v>0</v>
      </c>
      <c r="J68" s="99"/>
      <c r="K68" s="100"/>
      <c r="L68" s="115">
        <f t="shared" si="5"/>
        <v>0</v>
      </c>
      <c r="M68" s="99"/>
      <c r="N68" s="100"/>
      <c r="O68" s="116">
        <f t="shared" si="6"/>
        <v>0</v>
      </c>
      <c r="P68" s="99"/>
      <c r="Q68" s="100"/>
      <c r="R68" s="115">
        <f t="shared" si="7"/>
        <v>0</v>
      </c>
      <c r="S68" s="384"/>
      <c r="T68" s="384"/>
      <c r="U68" s="384"/>
      <c r="V68" s="385"/>
      <c r="W68" s="46"/>
      <c r="X68" s="46"/>
    </row>
    <row r="69" spans="1:24" s="45" customFormat="1" ht="19.5" customHeight="1" outlineLevel="1" x14ac:dyDescent="0.25">
      <c r="A69" s="41"/>
      <c r="B69" s="98" t="s">
        <v>21</v>
      </c>
      <c r="C69" s="97">
        <v>10</v>
      </c>
      <c r="D69" s="99"/>
      <c r="E69" s="100"/>
      <c r="F69" s="115">
        <f>$C$69*$D$69*$E$69</f>
        <v>0</v>
      </c>
      <c r="G69" s="99"/>
      <c r="H69" s="100"/>
      <c r="I69" s="116">
        <f t="shared" si="4"/>
        <v>0</v>
      </c>
      <c r="J69" s="99"/>
      <c r="K69" s="100"/>
      <c r="L69" s="115">
        <f t="shared" si="5"/>
        <v>0</v>
      </c>
      <c r="M69" s="99"/>
      <c r="N69" s="100"/>
      <c r="O69" s="116">
        <f t="shared" si="6"/>
        <v>0</v>
      </c>
      <c r="P69" s="99"/>
      <c r="Q69" s="100"/>
      <c r="R69" s="115">
        <f t="shared" si="7"/>
        <v>0</v>
      </c>
      <c r="S69" s="384"/>
      <c r="T69" s="384"/>
      <c r="U69" s="384"/>
      <c r="V69" s="385"/>
      <c r="W69" s="46"/>
      <c r="X69" s="46"/>
    </row>
    <row r="70" spans="1:24" s="45" customFormat="1" ht="19.5" customHeight="1" outlineLevel="1" x14ac:dyDescent="0.25">
      <c r="A70" s="41"/>
      <c r="B70" s="98" t="s">
        <v>22</v>
      </c>
      <c r="C70" s="97">
        <v>15</v>
      </c>
      <c r="D70" s="99"/>
      <c r="E70" s="100"/>
      <c r="F70" s="115">
        <f>$C$70*$D$70*$E$70</f>
        <v>0</v>
      </c>
      <c r="G70" s="99"/>
      <c r="H70" s="100"/>
      <c r="I70" s="116">
        <f t="shared" si="4"/>
        <v>0</v>
      </c>
      <c r="J70" s="99"/>
      <c r="K70" s="100"/>
      <c r="L70" s="115">
        <f t="shared" si="5"/>
        <v>0</v>
      </c>
      <c r="M70" s="99"/>
      <c r="N70" s="100"/>
      <c r="O70" s="116">
        <f t="shared" si="6"/>
        <v>0</v>
      </c>
      <c r="P70" s="99"/>
      <c r="Q70" s="100"/>
      <c r="R70" s="115">
        <f t="shared" si="7"/>
        <v>0</v>
      </c>
      <c r="S70" s="384"/>
      <c r="T70" s="384"/>
      <c r="U70" s="384"/>
      <c r="V70" s="385"/>
      <c r="W70" s="46"/>
      <c r="X70" s="46"/>
    </row>
    <row r="71" spans="1:24" s="45" customFormat="1" ht="19.5" customHeight="1" outlineLevel="1" x14ac:dyDescent="0.25">
      <c r="A71" s="41"/>
      <c r="B71" s="98" t="s">
        <v>23</v>
      </c>
      <c r="C71" s="97">
        <v>30</v>
      </c>
      <c r="D71" s="99"/>
      <c r="E71" s="100"/>
      <c r="F71" s="115">
        <f>$C$71*$D$71*$E$71</f>
        <v>0</v>
      </c>
      <c r="G71" s="99"/>
      <c r="H71" s="100"/>
      <c r="I71" s="116">
        <f t="shared" si="4"/>
        <v>0</v>
      </c>
      <c r="J71" s="99"/>
      <c r="K71" s="100"/>
      <c r="L71" s="115">
        <f t="shared" si="5"/>
        <v>0</v>
      </c>
      <c r="M71" s="99"/>
      <c r="N71" s="100"/>
      <c r="O71" s="116">
        <f t="shared" si="6"/>
        <v>0</v>
      </c>
      <c r="P71" s="99"/>
      <c r="Q71" s="100"/>
      <c r="R71" s="115">
        <f t="shared" si="7"/>
        <v>0</v>
      </c>
      <c r="S71" s="384"/>
      <c r="T71" s="384"/>
      <c r="U71" s="384"/>
      <c r="V71" s="385"/>
      <c r="W71" s="46"/>
      <c r="X71" s="46"/>
    </row>
    <row r="72" spans="1:24" s="45" customFormat="1" ht="19.5" customHeight="1" outlineLevel="1" x14ac:dyDescent="0.25">
      <c r="A72" s="41"/>
      <c r="B72" s="98" t="s">
        <v>24</v>
      </c>
      <c r="C72" s="97">
        <v>60</v>
      </c>
      <c r="D72" s="99"/>
      <c r="E72" s="100"/>
      <c r="F72" s="115">
        <f>$C$72*$D$72*$E$72</f>
        <v>0</v>
      </c>
      <c r="G72" s="99"/>
      <c r="H72" s="100"/>
      <c r="I72" s="116">
        <f t="shared" si="4"/>
        <v>0</v>
      </c>
      <c r="J72" s="99"/>
      <c r="K72" s="100"/>
      <c r="L72" s="115">
        <f t="shared" si="5"/>
        <v>0</v>
      </c>
      <c r="M72" s="99"/>
      <c r="N72" s="100"/>
      <c r="O72" s="116">
        <f t="shared" si="6"/>
        <v>0</v>
      </c>
      <c r="P72" s="99"/>
      <c r="Q72" s="100"/>
      <c r="R72" s="115">
        <f t="shared" si="7"/>
        <v>0</v>
      </c>
      <c r="S72" s="384"/>
      <c r="T72" s="384"/>
      <c r="U72" s="384"/>
      <c r="V72" s="385"/>
      <c r="W72" s="46"/>
      <c r="X72" s="46"/>
    </row>
    <row r="73" spans="1:24" s="45" customFormat="1" ht="19.5" customHeight="1" outlineLevel="1" x14ac:dyDescent="0.25">
      <c r="A73" s="41"/>
      <c r="B73" s="98" t="s">
        <v>25</v>
      </c>
      <c r="C73" s="97">
        <v>10</v>
      </c>
      <c r="D73" s="99"/>
      <c r="E73" s="100"/>
      <c r="F73" s="115">
        <f>$C$73*$D$73*$E$73</f>
        <v>0</v>
      </c>
      <c r="G73" s="99"/>
      <c r="H73" s="100"/>
      <c r="I73" s="116">
        <f t="shared" si="4"/>
        <v>0</v>
      </c>
      <c r="J73" s="99"/>
      <c r="K73" s="100"/>
      <c r="L73" s="115">
        <f t="shared" si="5"/>
        <v>0</v>
      </c>
      <c r="M73" s="99"/>
      <c r="N73" s="100"/>
      <c r="O73" s="116">
        <f t="shared" si="6"/>
        <v>0</v>
      </c>
      <c r="P73" s="99"/>
      <c r="Q73" s="100"/>
      <c r="R73" s="115">
        <f t="shared" si="7"/>
        <v>0</v>
      </c>
      <c r="S73" s="384"/>
      <c r="T73" s="384"/>
      <c r="U73" s="384"/>
      <c r="V73" s="385"/>
      <c r="W73" s="46"/>
      <c r="X73" s="46"/>
    </row>
    <row r="74" spans="1:24" s="45" customFormat="1" ht="19.5" customHeight="1" outlineLevel="1" x14ac:dyDescent="0.25">
      <c r="A74" s="41"/>
      <c r="B74" s="98" t="s">
        <v>26</v>
      </c>
      <c r="C74" s="97">
        <v>20</v>
      </c>
      <c r="D74" s="99"/>
      <c r="E74" s="100"/>
      <c r="F74" s="115">
        <f>$C$74*$D$74*$E$74</f>
        <v>0</v>
      </c>
      <c r="G74" s="99"/>
      <c r="H74" s="100"/>
      <c r="I74" s="116">
        <f t="shared" si="4"/>
        <v>0</v>
      </c>
      <c r="J74" s="99"/>
      <c r="K74" s="100"/>
      <c r="L74" s="115">
        <f t="shared" si="5"/>
        <v>0</v>
      </c>
      <c r="M74" s="99"/>
      <c r="N74" s="100"/>
      <c r="O74" s="116">
        <f t="shared" si="6"/>
        <v>0</v>
      </c>
      <c r="P74" s="99"/>
      <c r="Q74" s="100"/>
      <c r="R74" s="115">
        <f t="shared" si="7"/>
        <v>0</v>
      </c>
      <c r="S74" s="384"/>
      <c r="T74" s="384"/>
      <c r="U74" s="384"/>
      <c r="V74" s="385"/>
      <c r="W74" s="46"/>
      <c r="X74" s="46"/>
    </row>
    <row r="75" spans="1:24" s="45" customFormat="1" ht="19.5" customHeight="1" outlineLevel="1" x14ac:dyDescent="0.25">
      <c r="A75" s="41"/>
      <c r="B75" s="98" t="s">
        <v>27</v>
      </c>
      <c r="C75" s="97">
        <v>20</v>
      </c>
      <c r="D75" s="99"/>
      <c r="E75" s="100"/>
      <c r="F75" s="115">
        <f>$C$75*$D$75*$E$75</f>
        <v>0</v>
      </c>
      <c r="G75" s="99"/>
      <c r="H75" s="100"/>
      <c r="I75" s="116">
        <f t="shared" si="4"/>
        <v>0</v>
      </c>
      <c r="J75" s="99"/>
      <c r="K75" s="100"/>
      <c r="L75" s="115">
        <f t="shared" si="5"/>
        <v>0</v>
      </c>
      <c r="M75" s="99"/>
      <c r="N75" s="100"/>
      <c r="O75" s="116">
        <f t="shared" si="6"/>
        <v>0</v>
      </c>
      <c r="P75" s="99"/>
      <c r="Q75" s="100"/>
      <c r="R75" s="115">
        <f t="shared" si="7"/>
        <v>0</v>
      </c>
      <c r="S75" s="384"/>
      <c r="T75" s="384"/>
      <c r="U75" s="384"/>
      <c r="V75" s="385"/>
      <c r="W75" s="46"/>
      <c r="X75" s="46"/>
    </row>
    <row r="76" spans="1:24" s="45" customFormat="1" ht="19.5" customHeight="1" outlineLevel="1" x14ac:dyDescent="0.25">
      <c r="A76" s="41"/>
      <c r="B76" s="98" t="s">
        <v>28</v>
      </c>
      <c r="C76" s="97">
        <v>20</v>
      </c>
      <c r="D76" s="99"/>
      <c r="E76" s="100"/>
      <c r="F76" s="115">
        <f>$C$76*$D$76*$E$76</f>
        <v>0</v>
      </c>
      <c r="G76" s="99"/>
      <c r="H76" s="100"/>
      <c r="I76" s="116">
        <f t="shared" si="4"/>
        <v>0</v>
      </c>
      <c r="J76" s="99"/>
      <c r="K76" s="100"/>
      <c r="L76" s="115">
        <f t="shared" si="5"/>
        <v>0</v>
      </c>
      <c r="M76" s="99"/>
      <c r="N76" s="100"/>
      <c r="O76" s="116">
        <f t="shared" si="6"/>
        <v>0</v>
      </c>
      <c r="P76" s="99"/>
      <c r="Q76" s="100"/>
      <c r="R76" s="115">
        <f t="shared" si="7"/>
        <v>0</v>
      </c>
      <c r="S76" s="384"/>
      <c r="T76" s="384"/>
      <c r="U76" s="384"/>
      <c r="V76" s="385"/>
      <c r="W76" s="46"/>
      <c r="X76" s="46"/>
    </row>
    <row r="77" spans="1:24" s="45" customFormat="1" ht="19.5" customHeight="1" outlineLevel="1" x14ac:dyDescent="0.25">
      <c r="A77" s="41"/>
      <c r="B77" s="98" t="s">
        <v>29</v>
      </c>
      <c r="C77" s="97">
        <v>60</v>
      </c>
      <c r="D77" s="99"/>
      <c r="E77" s="100"/>
      <c r="F77" s="115">
        <f>$C$77*$D$77*$E$77</f>
        <v>0</v>
      </c>
      <c r="G77" s="99"/>
      <c r="H77" s="100"/>
      <c r="I77" s="116">
        <f t="shared" si="4"/>
        <v>0</v>
      </c>
      <c r="J77" s="99"/>
      <c r="K77" s="100"/>
      <c r="L77" s="115">
        <f t="shared" si="5"/>
        <v>0</v>
      </c>
      <c r="M77" s="99"/>
      <c r="N77" s="100"/>
      <c r="O77" s="116">
        <f t="shared" si="6"/>
        <v>0</v>
      </c>
      <c r="P77" s="99"/>
      <c r="Q77" s="100"/>
      <c r="R77" s="115">
        <f t="shared" si="7"/>
        <v>0</v>
      </c>
      <c r="S77" s="384"/>
      <c r="T77" s="384"/>
      <c r="U77" s="384"/>
      <c r="V77" s="385"/>
      <c r="W77" s="46"/>
      <c r="X77" s="46"/>
    </row>
    <row r="78" spans="1:24" s="45" customFormat="1" ht="19.5" customHeight="1" outlineLevel="1" x14ac:dyDescent="0.25">
      <c r="A78" s="41"/>
      <c r="B78" s="98" t="s">
        <v>30</v>
      </c>
      <c r="C78" s="97">
        <v>10</v>
      </c>
      <c r="D78" s="99"/>
      <c r="E78" s="100"/>
      <c r="F78" s="115">
        <f>$C$78*$D$78*$E$78</f>
        <v>0</v>
      </c>
      <c r="G78" s="99"/>
      <c r="H78" s="100"/>
      <c r="I78" s="116">
        <f t="shared" si="4"/>
        <v>0</v>
      </c>
      <c r="J78" s="99"/>
      <c r="K78" s="100"/>
      <c r="L78" s="115">
        <f t="shared" si="5"/>
        <v>0</v>
      </c>
      <c r="M78" s="99"/>
      <c r="N78" s="100"/>
      <c r="O78" s="116">
        <f t="shared" si="6"/>
        <v>0</v>
      </c>
      <c r="P78" s="99"/>
      <c r="Q78" s="100"/>
      <c r="R78" s="115">
        <f t="shared" si="7"/>
        <v>0</v>
      </c>
      <c r="S78" s="384"/>
      <c r="T78" s="384"/>
      <c r="U78" s="384"/>
      <c r="V78" s="385"/>
      <c r="W78" s="46"/>
      <c r="X78" s="46"/>
    </row>
    <row r="79" spans="1:24" s="45" customFormat="1" ht="19.5" customHeight="1" outlineLevel="1" x14ac:dyDescent="0.25">
      <c r="A79" s="41"/>
      <c r="B79" s="98" t="s">
        <v>31</v>
      </c>
      <c r="C79" s="97">
        <v>5</v>
      </c>
      <c r="D79" s="99"/>
      <c r="E79" s="100"/>
      <c r="F79" s="115">
        <f>$C$79*$D$79*$E$79</f>
        <v>0</v>
      </c>
      <c r="G79" s="99"/>
      <c r="H79" s="100"/>
      <c r="I79" s="116">
        <f t="shared" si="4"/>
        <v>0</v>
      </c>
      <c r="J79" s="99"/>
      <c r="K79" s="100"/>
      <c r="L79" s="115">
        <f t="shared" si="5"/>
        <v>0</v>
      </c>
      <c r="M79" s="99"/>
      <c r="N79" s="100"/>
      <c r="O79" s="116">
        <f t="shared" si="6"/>
        <v>0</v>
      </c>
      <c r="P79" s="99"/>
      <c r="Q79" s="100"/>
      <c r="R79" s="115">
        <f t="shared" si="7"/>
        <v>0</v>
      </c>
      <c r="S79" s="384"/>
      <c r="T79" s="384"/>
      <c r="U79" s="384"/>
      <c r="V79" s="385"/>
      <c r="W79" s="46"/>
      <c r="X79" s="46"/>
    </row>
    <row r="80" spans="1:24" s="45" customFormat="1" ht="19.5" customHeight="1" outlineLevel="1" x14ac:dyDescent="0.25">
      <c r="A80" s="41"/>
      <c r="B80" s="98" t="s">
        <v>32</v>
      </c>
      <c r="C80" s="97">
        <v>60</v>
      </c>
      <c r="D80" s="99"/>
      <c r="E80" s="100"/>
      <c r="F80" s="115">
        <f>$C$80*$D$80*$E$80</f>
        <v>0</v>
      </c>
      <c r="G80" s="99"/>
      <c r="H80" s="100"/>
      <c r="I80" s="116">
        <f t="shared" si="4"/>
        <v>0</v>
      </c>
      <c r="J80" s="99"/>
      <c r="K80" s="100"/>
      <c r="L80" s="115">
        <f t="shared" si="5"/>
        <v>0</v>
      </c>
      <c r="M80" s="99"/>
      <c r="N80" s="100"/>
      <c r="O80" s="116">
        <f t="shared" si="6"/>
        <v>0</v>
      </c>
      <c r="P80" s="99"/>
      <c r="Q80" s="100"/>
      <c r="R80" s="115">
        <f t="shared" si="7"/>
        <v>0</v>
      </c>
      <c r="S80" s="384"/>
      <c r="T80" s="384"/>
      <c r="U80" s="384"/>
      <c r="V80" s="385"/>
      <c r="W80" s="46"/>
      <c r="X80" s="46"/>
    </row>
    <row r="81" spans="1:24" s="45" customFormat="1" ht="19.5" customHeight="1" outlineLevel="1" x14ac:dyDescent="0.25">
      <c r="A81" s="41"/>
      <c r="B81" s="101" t="s">
        <v>33</v>
      </c>
      <c r="C81" s="103"/>
      <c r="D81" s="99"/>
      <c r="E81" s="100"/>
      <c r="F81" s="115">
        <f>$C$81*$D$81*$E$81</f>
        <v>0</v>
      </c>
      <c r="G81" s="99"/>
      <c r="H81" s="100"/>
      <c r="I81" s="116">
        <f t="shared" si="4"/>
        <v>0</v>
      </c>
      <c r="J81" s="99"/>
      <c r="K81" s="100"/>
      <c r="L81" s="115">
        <f t="shared" si="5"/>
        <v>0</v>
      </c>
      <c r="M81" s="99"/>
      <c r="N81" s="100"/>
      <c r="O81" s="116">
        <f t="shared" si="6"/>
        <v>0</v>
      </c>
      <c r="P81" s="99"/>
      <c r="Q81" s="100"/>
      <c r="R81" s="115">
        <f t="shared" si="7"/>
        <v>0</v>
      </c>
      <c r="S81" s="384"/>
      <c r="T81" s="384"/>
      <c r="U81" s="384"/>
      <c r="V81" s="385"/>
      <c r="W81" s="46"/>
      <c r="X81" s="46"/>
    </row>
    <row r="82" spans="1:24" s="45" customFormat="1" ht="19.5" customHeight="1" outlineLevel="1" x14ac:dyDescent="0.25">
      <c r="A82" s="41"/>
      <c r="B82" s="98" t="s">
        <v>34</v>
      </c>
      <c r="C82" s="97">
        <v>15</v>
      </c>
      <c r="D82" s="99"/>
      <c r="E82" s="100"/>
      <c r="F82" s="115">
        <f>$C$82*$D$82*$E$82</f>
        <v>0</v>
      </c>
      <c r="G82" s="99"/>
      <c r="H82" s="100"/>
      <c r="I82" s="116">
        <f t="shared" si="4"/>
        <v>0</v>
      </c>
      <c r="J82" s="99"/>
      <c r="K82" s="100"/>
      <c r="L82" s="115">
        <f t="shared" si="5"/>
        <v>0</v>
      </c>
      <c r="M82" s="99"/>
      <c r="N82" s="100"/>
      <c r="O82" s="116">
        <f t="shared" si="6"/>
        <v>0</v>
      </c>
      <c r="P82" s="99"/>
      <c r="Q82" s="100"/>
      <c r="R82" s="115">
        <f t="shared" si="7"/>
        <v>0</v>
      </c>
      <c r="S82" s="384"/>
      <c r="T82" s="384"/>
      <c r="U82" s="384"/>
      <c r="V82" s="385"/>
      <c r="W82" s="46"/>
      <c r="X82" s="46"/>
    </row>
    <row r="83" spans="1:24" s="45" customFormat="1" ht="19.5" customHeight="1" outlineLevel="1" x14ac:dyDescent="0.25">
      <c r="A83" s="41"/>
      <c r="B83" s="98" t="s">
        <v>35</v>
      </c>
      <c r="C83" s="97">
        <v>30</v>
      </c>
      <c r="D83" s="99"/>
      <c r="E83" s="100"/>
      <c r="F83" s="115">
        <f>$C$83*$D$83*$E$83</f>
        <v>0</v>
      </c>
      <c r="G83" s="99"/>
      <c r="H83" s="100"/>
      <c r="I83" s="116">
        <f t="shared" si="4"/>
        <v>0</v>
      </c>
      <c r="J83" s="99"/>
      <c r="K83" s="100"/>
      <c r="L83" s="115">
        <f t="shared" si="5"/>
        <v>0</v>
      </c>
      <c r="M83" s="99"/>
      <c r="N83" s="100"/>
      <c r="O83" s="116">
        <f t="shared" si="6"/>
        <v>0</v>
      </c>
      <c r="P83" s="99"/>
      <c r="Q83" s="100"/>
      <c r="R83" s="115">
        <f t="shared" si="7"/>
        <v>0</v>
      </c>
      <c r="S83" s="384"/>
      <c r="T83" s="384"/>
      <c r="U83" s="384"/>
      <c r="V83" s="385"/>
      <c r="W83" s="46"/>
      <c r="X83" s="46"/>
    </row>
    <row r="84" spans="1:24" s="45" customFormat="1" ht="19.5" customHeight="1" outlineLevel="1" x14ac:dyDescent="0.25">
      <c r="A84" s="41"/>
      <c r="B84" s="101" t="s">
        <v>36</v>
      </c>
      <c r="C84" s="102"/>
      <c r="D84" s="99"/>
      <c r="E84" s="100"/>
      <c r="F84" s="115">
        <f>$C$84*$D$84*$E$84</f>
        <v>0</v>
      </c>
      <c r="G84" s="99"/>
      <c r="H84" s="100"/>
      <c r="I84" s="116">
        <f t="shared" si="4"/>
        <v>0</v>
      </c>
      <c r="J84" s="99"/>
      <c r="K84" s="100"/>
      <c r="L84" s="115">
        <f t="shared" si="5"/>
        <v>0</v>
      </c>
      <c r="M84" s="99"/>
      <c r="N84" s="100"/>
      <c r="O84" s="116">
        <f t="shared" si="6"/>
        <v>0</v>
      </c>
      <c r="P84" s="99"/>
      <c r="Q84" s="100"/>
      <c r="R84" s="115">
        <f t="shared" si="7"/>
        <v>0</v>
      </c>
      <c r="S84" s="384"/>
      <c r="T84" s="384"/>
      <c r="U84" s="384"/>
      <c r="V84" s="385"/>
      <c r="W84" s="46"/>
      <c r="X84" s="46"/>
    </row>
    <row r="85" spans="1:24" s="45" customFormat="1" ht="19.5" customHeight="1" outlineLevel="1" x14ac:dyDescent="0.25">
      <c r="A85" s="41"/>
      <c r="B85" s="101" t="s">
        <v>36</v>
      </c>
      <c r="C85" s="102"/>
      <c r="D85" s="99"/>
      <c r="E85" s="100"/>
      <c r="F85" s="115">
        <f>$C$85*$D$85*$E$85</f>
        <v>0</v>
      </c>
      <c r="G85" s="99"/>
      <c r="H85" s="100"/>
      <c r="I85" s="116">
        <f t="shared" si="4"/>
        <v>0</v>
      </c>
      <c r="J85" s="99"/>
      <c r="K85" s="100"/>
      <c r="L85" s="115">
        <f t="shared" si="5"/>
        <v>0</v>
      </c>
      <c r="M85" s="99"/>
      <c r="N85" s="100"/>
      <c r="O85" s="116">
        <f t="shared" si="6"/>
        <v>0</v>
      </c>
      <c r="P85" s="99"/>
      <c r="Q85" s="100"/>
      <c r="R85" s="115">
        <f t="shared" si="7"/>
        <v>0</v>
      </c>
      <c r="S85" s="384"/>
      <c r="T85" s="384"/>
      <c r="U85" s="384"/>
      <c r="V85" s="385"/>
      <c r="W85" s="46"/>
      <c r="X85" s="46"/>
    </row>
    <row r="86" spans="1:24" s="45" customFormat="1" ht="19.5" customHeight="1" outlineLevel="1" x14ac:dyDescent="0.25">
      <c r="A86" s="41"/>
      <c r="B86" s="101" t="s">
        <v>36</v>
      </c>
      <c r="C86" s="102"/>
      <c r="D86" s="99"/>
      <c r="E86" s="100"/>
      <c r="F86" s="115">
        <f>$C$86*$D$86*$E$86</f>
        <v>0</v>
      </c>
      <c r="G86" s="99"/>
      <c r="H86" s="100"/>
      <c r="I86" s="116">
        <f t="shared" si="4"/>
        <v>0</v>
      </c>
      <c r="J86" s="99"/>
      <c r="K86" s="100"/>
      <c r="L86" s="115">
        <f t="shared" si="5"/>
        <v>0</v>
      </c>
      <c r="M86" s="99"/>
      <c r="N86" s="100"/>
      <c r="O86" s="116">
        <f t="shared" si="6"/>
        <v>0</v>
      </c>
      <c r="P86" s="99"/>
      <c r="Q86" s="100"/>
      <c r="R86" s="115">
        <f t="shared" si="7"/>
        <v>0</v>
      </c>
      <c r="S86" s="384"/>
      <c r="T86" s="384"/>
      <c r="U86" s="384"/>
      <c r="V86" s="385"/>
      <c r="W86" s="46"/>
      <c r="X86" s="46"/>
    </row>
    <row r="87" spans="1:24" s="45" customFormat="1" ht="19.5" customHeight="1" outlineLevel="1" x14ac:dyDescent="0.25">
      <c r="A87" s="41"/>
      <c r="B87" s="101" t="s">
        <v>36</v>
      </c>
      <c r="C87" s="102"/>
      <c r="D87" s="99"/>
      <c r="E87" s="100"/>
      <c r="F87" s="115">
        <f>$C$87*$D$87*$E$87</f>
        <v>0</v>
      </c>
      <c r="G87" s="99"/>
      <c r="H87" s="100"/>
      <c r="I87" s="116">
        <f t="shared" si="4"/>
        <v>0</v>
      </c>
      <c r="J87" s="99"/>
      <c r="K87" s="100"/>
      <c r="L87" s="115">
        <f t="shared" si="5"/>
        <v>0</v>
      </c>
      <c r="M87" s="99"/>
      <c r="N87" s="100"/>
      <c r="O87" s="116">
        <f t="shared" si="6"/>
        <v>0</v>
      </c>
      <c r="P87" s="99"/>
      <c r="Q87" s="100"/>
      <c r="R87" s="115">
        <f t="shared" si="7"/>
        <v>0</v>
      </c>
      <c r="S87" s="384"/>
      <c r="T87" s="384"/>
      <c r="U87" s="384"/>
      <c r="V87" s="385"/>
      <c r="W87" s="46"/>
      <c r="X87" s="46"/>
    </row>
    <row r="88" spans="1:24" s="45" customFormat="1" ht="19.5" customHeight="1" outlineLevel="1" x14ac:dyDescent="0.25">
      <c r="A88" s="41"/>
      <c r="B88" s="101" t="s">
        <v>36</v>
      </c>
      <c r="C88" s="102"/>
      <c r="D88" s="99"/>
      <c r="E88" s="100"/>
      <c r="F88" s="115">
        <f>$C$88*$D$88*$E$88</f>
        <v>0</v>
      </c>
      <c r="G88" s="99"/>
      <c r="H88" s="100"/>
      <c r="I88" s="116">
        <f t="shared" si="4"/>
        <v>0</v>
      </c>
      <c r="J88" s="99"/>
      <c r="K88" s="100"/>
      <c r="L88" s="115">
        <f t="shared" si="5"/>
        <v>0</v>
      </c>
      <c r="M88" s="99"/>
      <c r="N88" s="100"/>
      <c r="O88" s="116">
        <f t="shared" si="6"/>
        <v>0</v>
      </c>
      <c r="P88" s="99"/>
      <c r="Q88" s="100"/>
      <c r="R88" s="115">
        <f t="shared" si="7"/>
        <v>0</v>
      </c>
      <c r="S88" s="384"/>
      <c r="T88" s="384"/>
      <c r="U88" s="384"/>
      <c r="V88" s="385"/>
      <c r="W88" s="46"/>
      <c r="X88" s="46"/>
    </row>
    <row r="89" spans="1:24" s="45" customFormat="1" ht="19.5" customHeight="1" outlineLevel="1" x14ac:dyDescent="0.25">
      <c r="A89" s="41"/>
      <c r="B89" s="101" t="s">
        <v>36</v>
      </c>
      <c r="C89" s="102"/>
      <c r="D89" s="99"/>
      <c r="E89" s="100"/>
      <c r="F89" s="115">
        <f>$C$89*$D$89*$E$89</f>
        <v>0</v>
      </c>
      <c r="G89" s="99"/>
      <c r="H89" s="100"/>
      <c r="I89" s="116">
        <f t="shared" si="4"/>
        <v>0</v>
      </c>
      <c r="J89" s="99"/>
      <c r="K89" s="100"/>
      <c r="L89" s="115">
        <f t="shared" si="5"/>
        <v>0</v>
      </c>
      <c r="M89" s="99"/>
      <c r="N89" s="100"/>
      <c r="O89" s="116">
        <f t="shared" si="6"/>
        <v>0</v>
      </c>
      <c r="P89" s="99"/>
      <c r="Q89" s="100"/>
      <c r="R89" s="115">
        <f t="shared" si="7"/>
        <v>0</v>
      </c>
      <c r="S89" s="384"/>
      <c r="T89" s="384"/>
      <c r="U89" s="384"/>
      <c r="V89" s="385"/>
      <c r="W89" s="46"/>
      <c r="X89" s="46"/>
    </row>
    <row r="90" spans="1:24" s="45" customFormat="1" ht="19.5" customHeight="1" outlineLevel="1" x14ac:dyDescent="0.25">
      <c r="A90" s="41"/>
      <c r="B90" s="101" t="s">
        <v>36</v>
      </c>
      <c r="C90" s="102"/>
      <c r="D90" s="99"/>
      <c r="E90" s="100"/>
      <c r="F90" s="115">
        <f>$C$90*$D$90*$E$90</f>
        <v>0</v>
      </c>
      <c r="G90" s="99"/>
      <c r="H90" s="100"/>
      <c r="I90" s="116">
        <f t="shared" si="4"/>
        <v>0</v>
      </c>
      <c r="J90" s="99"/>
      <c r="K90" s="100"/>
      <c r="L90" s="115">
        <f t="shared" si="5"/>
        <v>0</v>
      </c>
      <c r="M90" s="99"/>
      <c r="N90" s="100"/>
      <c r="O90" s="116">
        <f t="shared" si="6"/>
        <v>0</v>
      </c>
      <c r="P90" s="99"/>
      <c r="Q90" s="100"/>
      <c r="R90" s="115">
        <f t="shared" si="7"/>
        <v>0</v>
      </c>
      <c r="S90" s="384"/>
      <c r="T90" s="384"/>
      <c r="U90" s="384"/>
      <c r="V90" s="385"/>
      <c r="W90" s="46"/>
      <c r="X90" s="46"/>
    </row>
    <row r="91" spans="1:24" s="45" customFormat="1" ht="19.5" customHeight="1" outlineLevel="1" x14ac:dyDescent="0.25">
      <c r="A91" s="41"/>
      <c r="B91" s="101" t="s">
        <v>37</v>
      </c>
      <c r="C91" s="102"/>
      <c r="D91" s="99"/>
      <c r="E91" s="100"/>
      <c r="F91" s="115">
        <f>$C$91*$D$91*$E$91</f>
        <v>0</v>
      </c>
      <c r="G91" s="99"/>
      <c r="H91" s="100"/>
      <c r="I91" s="116">
        <f t="shared" si="4"/>
        <v>0</v>
      </c>
      <c r="J91" s="99"/>
      <c r="K91" s="100"/>
      <c r="L91" s="115">
        <f t="shared" si="5"/>
        <v>0</v>
      </c>
      <c r="M91" s="99"/>
      <c r="N91" s="100"/>
      <c r="O91" s="116">
        <f t="shared" si="6"/>
        <v>0</v>
      </c>
      <c r="P91" s="99"/>
      <c r="Q91" s="100"/>
      <c r="R91" s="115">
        <f t="shared" si="7"/>
        <v>0</v>
      </c>
      <c r="S91" s="384"/>
      <c r="T91" s="384"/>
      <c r="U91" s="384"/>
      <c r="V91" s="385"/>
      <c r="W91" s="46"/>
      <c r="X91" s="46"/>
    </row>
    <row r="92" spans="1:24" s="45" customFormat="1" ht="19.5" customHeight="1" outlineLevel="1" x14ac:dyDescent="0.25">
      <c r="A92" s="41"/>
      <c r="B92" s="101" t="s">
        <v>38</v>
      </c>
      <c r="C92" s="102"/>
      <c r="D92" s="99"/>
      <c r="E92" s="100"/>
      <c r="F92" s="115">
        <f>$C$92*$D$92*$E$92</f>
        <v>0</v>
      </c>
      <c r="G92" s="99"/>
      <c r="H92" s="100"/>
      <c r="I92" s="116">
        <f t="shared" si="4"/>
        <v>0</v>
      </c>
      <c r="J92" s="99"/>
      <c r="K92" s="100"/>
      <c r="L92" s="115">
        <f t="shared" si="5"/>
        <v>0</v>
      </c>
      <c r="M92" s="99"/>
      <c r="N92" s="100"/>
      <c r="O92" s="116">
        <f t="shared" si="6"/>
        <v>0</v>
      </c>
      <c r="P92" s="99"/>
      <c r="Q92" s="100"/>
      <c r="R92" s="115">
        <f t="shared" si="7"/>
        <v>0</v>
      </c>
      <c r="S92" s="384"/>
      <c r="T92" s="384"/>
      <c r="U92" s="384"/>
      <c r="V92" s="385"/>
      <c r="W92" s="46"/>
      <c r="X92" s="46"/>
    </row>
    <row r="93" spans="1:24" s="45" customFormat="1" ht="19.5" customHeight="1" outlineLevel="1" x14ac:dyDescent="0.25">
      <c r="A93" s="41"/>
      <c r="B93" s="64" t="s">
        <v>39</v>
      </c>
      <c r="C93" s="102">
        <v>30</v>
      </c>
      <c r="D93" s="99"/>
      <c r="E93" s="100"/>
      <c r="F93" s="115">
        <f>$C$93*$D$93*$E$93</f>
        <v>0</v>
      </c>
      <c r="G93" s="99"/>
      <c r="H93" s="100"/>
      <c r="I93" s="116">
        <f>C93*G93*H93</f>
        <v>0</v>
      </c>
      <c r="J93" s="99"/>
      <c r="K93" s="100"/>
      <c r="L93" s="115">
        <f>C93*J93*K93</f>
        <v>0</v>
      </c>
      <c r="M93" s="99"/>
      <c r="N93" s="100"/>
      <c r="O93" s="116">
        <f>C93*M93*N93</f>
        <v>0</v>
      </c>
      <c r="P93" s="99"/>
      <c r="Q93" s="100"/>
      <c r="R93" s="115">
        <f>C93*P93*Q93</f>
        <v>0</v>
      </c>
      <c r="S93" s="384"/>
      <c r="T93" s="384"/>
      <c r="U93" s="384"/>
      <c r="V93" s="385"/>
      <c r="W93" s="46"/>
      <c r="X93" s="46"/>
    </row>
    <row r="94" spans="1:24" s="45" customFormat="1" ht="19.5" customHeight="1" outlineLevel="1" x14ac:dyDescent="0.25">
      <c r="A94" s="41"/>
      <c r="B94" s="64" t="s">
        <v>40</v>
      </c>
      <c r="C94" s="102">
        <v>60</v>
      </c>
      <c r="D94" s="99"/>
      <c r="E94" s="100"/>
      <c r="F94" s="115">
        <f>$C$94*$D$94*$E$94</f>
        <v>0</v>
      </c>
      <c r="G94" s="99"/>
      <c r="H94" s="100"/>
      <c r="I94" s="116">
        <f>C94*G94*H94</f>
        <v>0</v>
      </c>
      <c r="J94" s="99"/>
      <c r="K94" s="100"/>
      <c r="L94" s="115">
        <f>C94*J94*K94</f>
        <v>0</v>
      </c>
      <c r="M94" s="99"/>
      <c r="N94" s="100"/>
      <c r="O94" s="116">
        <f>C94*M94*N94</f>
        <v>0</v>
      </c>
      <c r="P94" s="99"/>
      <c r="Q94" s="100"/>
      <c r="R94" s="115">
        <f>C94*P94*Q94</f>
        <v>0</v>
      </c>
      <c r="S94" s="384"/>
      <c r="T94" s="384"/>
      <c r="U94" s="384"/>
      <c r="V94" s="385"/>
      <c r="W94" s="46"/>
      <c r="X94" s="46"/>
    </row>
    <row r="95" spans="1:24" s="45" customFormat="1" ht="19.5" customHeight="1" outlineLevel="1" x14ac:dyDescent="0.25">
      <c r="A95" s="41"/>
      <c r="B95" s="101" t="s">
        <v>41</v>
      </c>
      <c r="C95" s="102"/>
      <c r="D95" s="99"/>
      <c r="E95" s="100"/>
      <c r="F95" s="115">
        <f>$C$95*$D$95*$E$95</f>
        <v>0</v>
      </c>
      <c r="G95" s="99"/>
      <c r="H95" s="100"/>
      <c r="I95" s="116">
        <f t="shared" si="4"/>
        <v>0</v>
      </c>
      <c r="J95" s="99"/>
      <c r="K95" s="100"/>
      <c r="L95" s="115">
        <f t="shared" si="5"/>
        <v>0</v>
      </c>
      <c r="M95" s="99"/>
      <c r="N95" s="100"/>
      <c r="O95" s="116">
        <f t="shared" si="6"/>
        <v>0</v>
      </c>
      <c r="P95" s="99"/>
      <c r="Q95" s="100"/>
      <c r="R95" s="115">
        <f t="shared" si="7"/>
        <v>0</v>
      </c>
      <c r="S95" s="384"/>
      <c r="T95" s="384"/>
      <c r="U95" s="384"/>
      <c r="V95" s="385"/>
      <c r="W95" s="46"/>
      <c r="X95" s="46"/>
    </row>
    <row r="96" spans="1:24" s="45" customFormat="1" ht="19.5" customHeight="1" outlineLevel="1" x14ac:dyDescent="0.25">
      <c r="A96" s="41"/>
      <c r="B96" s="101" t="s">
        <v>42</v>
      </c>
      <c r="C96" s="102"/>
      <c r="D96" s="99"/>
      <c r="E96" s="100"/>
      <c r="F96" s="115">
        <f>$C$96*$D$96*$E$96</f>
        <v>0</v>
      </c>
      <c r="G96" s="99"/>
      <c r="H96" s="100"/>
      <c r="I96" s="116">
        <f t="shared" si="4"/>
        <v>0</v>
      </c>
      <c r="J96" s="99"/>
      <c r="K96" s="100"/>
      <c r="L96" s="115">
        <f t="shared" si="5"/>
        <v>0</v>
      </c>
      <c r="M96" s="99"/>
      <c r="N96" s="100"/>
      <c r="O96" s="116">
        <f t="shared" si="6"/>
        <v>0</v>
      </c>
      <c r="P96" s="99"/>
      <c r="Q96" s="100"/>
      <c r="R96" s="115">
        <f t="shared" si="7"/>
        <v>0</v>
      </c>
      <c r="S96" s="384"/>
      <c r="T96" s="384"/>
      <c r="U96" s="384"/>
      <c r="V96" s="385"/>
      <c r="W96" s="46"/>
      <c r="X96" s="46"/>
    </row>
    <row r="97" spans="1:24" s="45" customFormat="1" ht="19.5" customHeight="1" outlineLevel="1" x14ac:dyDescent="0.25">
      <c r="A97" s="41"/>
      <c r="B97" s="101" t="s">
        <v>43</v>
      </c>
      <c r="C97" s="102">
        <v>1440</v>
      </c>
      <c r="D97" s="99"/>
      <c r="E97" s="100"/>
      <c r="F97" s="115">
        <f>$C$97*$D$97*$E$97</f>
        <v>0</v>
      </c>
      <c r="G97" s="99"/>
      <c r="H97" s="100"/>
      <c r="I97" s="116">
        <f t="shared" si="4"/>
        <v>0</v>
      </c>
      <c r="J97" s="99"/>
      <c r="K97" s="100"/>
      <c r="L97" s="115">
        <f>C97*J97*K97</f>
        <v>0</v>
      </c>
      <c r="M97" s="99"/>
      <c r="N97" s="100"/>
      <c r="O97" s="116">
        <f t="shared" si="6"/>
        <v>0</v>
      </c>
      <c r="P97" s="99"/>
      <c r="Q97" s="100"/>
      <c r="R97" s="115">
        <f t="shared" si="7"/>
        <v>0</v>
      </c>
      <c r="S97" s="384"/>
      <c r="T97" s="384"/>
      <c r="U97" s="384"/>
      <c r="V97" s="385"/>
      <c r="W97" s="46"/>
      <c r="X97" s="46"/>
    </row>
    <row r="98" spans="1:24" s="52" customFormat="1" ht="25.5" customHeight="1" outlineLevel="1" x14ac:dyDescent="0.25">
      <c r="A98" s="51"/>
      <c r="B98" s="66" t="s">
        <v>44</v>
      </c>
      <c r="C98" s="15" t="s">
        <v>45</v>
      </c>
      <c r="D98" s="312" t="s">
        <v>46</v>
      </c>
      <c r="E98" s="305"/>
      <c r="F98" s="313"/>
      <c r="G98" s="305" t="s">
        <v>47</v>
      </c>
      <c r="H98" s="305"/>
      <c r="I98" s="305"/>
      <c r="J98" s="312" t="s">
        <v>48</v>
      </c>
      <c r="K98" s="305"/>
      <c r="L98" s="313"/>
      <c r="M98" s="305" t="s">
        <v>49</v>
      </c>
      <c r="N98" s="305"/>
      <c r="O98" s="305"/>
      <c r="P98" s="312" t="s">
        <v>50</v>
      </c>
      <c r="Q98" s="305"/>
      <c r="R98" s="313"/>
      <c r="S98" s="16" t="s">
        <v>51</v>
      </c>
      <c r="T98" s="386" t="s">
        <v>52</v>
      </c>
      <c r="U98" s="387"/>
      <c r="V98" s="388"/>
      <c r="W98" s="46"/>
      <c r="X98" s="46"/>
    </row>
    <row r="99" spans="1:24" s="45" customFormat="1" ht="21" customHeight="1" outlineLevel="1" x14ac:dyDescent="0.25">
      <c r="A99" s="41"/>
      <c r="B99" s="18" t="s">
        <v>53</v>
      </c>
      <c r="C99" s="128">
        <f>D99+G99+J99+M99+P99</f>
        <v>0</v>
      </c>
      <c r="D99" s="315">
        <f>SUM(F54:F97)</f>
        <v>0</v>
      </c>
      <c r="E99" s="314"/>
      <c r="F99" s="316"/>
      <c r="G99" s="314">
        <f>SUM(I54:I97)</f>
        <v>0</v>
      </c>
      <c r="H99" s="314"/>
      <c r="I99" s="314"/>
      <c r="J99" s="315">
        <f>SUM(L54:L97)</f>
        <v>0</v>
      </c>
      <c r="K99" s="314"/>
      <c r="L99" s="316"/>
      <c r="M99" s="314">
        <f>SUM(O54:O97)</f>
        <v>0</v>
      </c>
      <c r="N99" s="314"/>
      <c r="O99" s="314"/>
      <c r="P99" s="315">
        <f>SUM(R54:R97)</f>
        <v>0</v>
      </c>
      <c r="Q99" s="314"/>
      <c r="R99" s="316"/>
      <c r="S99" s="128">
        <f>D99+G99+J99+M99+P99</f>
        <v>0</v>
      </c>
      <c r="T99" s="389"/>
      <c r="U99" s="390"/>
      <c r="V99" s="391"/>
      <c r="W99" s="46"/>
      <c r="X99" s="46"/>
    </row>
    <row r="100" spans="1:24" s="45" customFormat="1" ht="21" customHeight="1" outlineLevel="1" x14ac:dyDescent="0.25">
      <c r="A100" s="41"/>
      <c r="B100" s="18" t="s">
        <v>54</v>
      </c>
      <c r="C100" s="128">
        <f>D100+G100+J100+M100+P100</f>
        <v>0</v>
      </c>
      <c r="D100" s="315">
        <f>SUM(F54:F97)*$D$42</f>
        <v>0</v>
      </c>
      <c r="E100" s="314"/>
      <c r="F100" s="316"/>
      <c r="G100" s="314">
        <f>SUM(I54:I97)*$G$42</f>
        <v>0</v>
      </c>
      <c r="H100" s="314"/>
      <c r="I100" s="314"/>
      <c r="J100" s="315">
        <f>SUM(L54:L97)*$J$42</f>
        <v>0</v>
      </c>
      <c r="K100" s="314"/>
      <c r="L100" s="316"/>
      <c r="M100" s="314">
        <f>SUM(O54:O97)*$M$42</f>
        <v>0</v>
      </c>
      <c r="N100" s="314"/>
      <c r="O100" s="314"/>
      <c r="P100" s="315">
        <f>SUM(R54:R97)*$P$42</f>
        <v>0</v>
      </c>
      <c r="Q100" s="314"/>
      <c r="R100" s="316"/>
      <c r="S100" s="128">
        <f>D100+G100+J100+M100+P100</f>
        <v>0</v>
      </c>
      <c r="T100" s="389"/>
      <c r="U100" s="390"/>
      <c r="V100" s="391"/>
      <c r="W100" s="46"/>
      <c r="X100" s="46"/>
    </row>
    <row r="101" spans="1:24" s="45" customFormat="1" ht="21" customHeight="1" outlineLevel="1" x14ac:dyDescent="0.25">
      <c r="A101" s="41"/>
      <c r="B101" s="18" t="s">
        <v>55</v>
      </c>
      <c r="C101" s="128">
        <f>S101</f>
        <v>0</v>
      </c>
      <c r="D101" s="315">
        <f>D100*0.05</f>
        <v>0</v>
      </c>
      <c r="E101" s="314"/>
      <c r="F101" s="316"/>
      <c r="G101" s="314">
        <f>G100*0.05</f>
        <v>0</v>
      </c>
      <c r="H101" s="314"/>
      <c r="I101" s="314"/>
      <c r="J101" s="315">
        <f>J100*0.05</f>
        <v>0</v>
      </c>
      <c r="K101" s="314"/>
      <c r="L101" s="316"/>
      <c r="M101" s="314">
        <f>M100*0.05</f>
        <v>0</v>
      </c>
      <c r="N101" s="314"/>
      <c r="O101" s="314"/>
      <c r="P101" s="315">
        <f>P100*0.05</f>
        <v>0</v>
      </c>
      <c r="Q101" s="314"/>
      <c r="R101" s="316"/>
      <c r="S101" s="128">
        <f>D101+G101+J101+M101+P101</f>
        <v>0</v>
      </c>
      <c r="T101" s="389"/>
      <c r="U101" s="390"/>
      <c r="V101" s="391"/>
      <c r="W101" s="46"/>
      <c r="X101" s="46"/>
    </row>
    <row r="102" spans="1:24" s="45" customFormat="1" ht="21" customHeight="1" outlineLevel="1" x14ac:dyDescent="0.25">
      <c r="A102" s="41"/>
      <c r="B102" s="18" t="s">
        <v>56</v>
      </c>
      <c r="C102" s="128">
        <f>S102</f>
        <v>0</v>
      </c>
      <c r="D102" s="315">
        <f>IF(D42=0,0,((D100+D101)/D42)/D43)</f>
        <v>0</v>
      </c>
      <c r="E102" s="314"/>
      <c r="F102" s="316"/>
      <c r="G102" s="314">
        <f>IF(G42=0,0,((G100+G101)/G42)/G43)</f>
        <v>0</v>
      </c>
      <c r="H102" s="314"/>
      <c r="I102" s="314"/>
      <c r="J102" s="315">
        <f>IF(J42=0,0,((J100+J101)/J42)/J43)</f>
        <v>0</v>
      </c>
      <c r="K102" s="314"/>
      <c r="L102" s="316"/>
      <c r="M102" s="314">
        <f>IF(M42=0,0,((M100+M101)/M42)/M43)</f>
        <v>0</v>
      </c>
      <c r="N102" s="314"/>
      <c r="O102" s="314"/>
      <c r="P102" s="315">
        <f>IF(P42=0,0,((P100+P101)/P42)/P43)</f>
        <v>0</v>
      </c>
      <c r="Q102" s="314"/>
      <c r="R102" s="316"/>
      <c r="S102" s="128">
        <f>D102+G102+J102+M102+P102</f>
        <v>0</v>
      </c>
      <c r="T102" s="389"/>
      <c r="U102" s="390"/>
      <c r="V102" s="391"/>
      <c r="W102" s="46"/>
      <c r="X102" s="46"/>
    </row>
    <row r="103" spans="1:24" s="45" customFormat="1" ht="21" customHeight="1" outlineLevel="1" x14ac:dyDescent="0.25">
      <c r="A103" s="41"/>
      <c r="B103" s="18" t="s">
        <v>57</v>
      </c>
      <c r="C103" s="128">
        <f>S103</f>
        <v>0</v>
      </c>
      <c r="D103" s="315">
        <f>IF($D$102=0,0,(D102/60))</f>
        <v>0</v>
      </c>
      <c r="E103" s="314"/>
      <c r="F103" s="316"/>
      <c r="G103" s="314">
        <f>IF($G$102=0,0,(G102/60))</f>
        <v>0</v>
      </c>
      <c r="H103" s="314"/>
      <c r="I103" s="314"/>
      <c r="J103" s="315">
        <f>IF($J$102=0,0,(J102/60))</f>
        <v>0</v>
      </c>
      <c r="K103" s="314"/>
      <c r="L103" s="316"/>
      <c r="M103" s="314">
        <f>IF($M$102=0,0,(M102/60))</f>
        <v>0</v>
      </c>
      <c r="N103" s="314"/>
      <c r="O103" s="314"/>
      <c r="P103" s="315">
        <f>IF($P$102=0,0,(P102/60))</f>
        <v>0</v>
      </c>
      <c r="Q103" s="314"/>
      <c r="R103" s="316"/>
      <c r="S103" s="128">
        <f>D103+G103+J103+M103+P103</f>
        <v>0</v>
      </c>
      <c r="T103" s="389"/>
      <c r="U103" s="390"/>
      <c r="V103" s="391"/>
      <c r="W103" s="46"/>
      <c r="X103" s="46"/>
    </row>
    <row r="104" spans="1:24" s="45" customFormat="1" ht="21" customHeight="1" outlineLevel="1" x14ac:dyDescent="0.25">
      <c r="A104" s="41"/>
      <c r="B104" s="19" t="s">
        <v>440</v>
      </c>
      <c r="C104" s="128">
        <f>SUM(D104:R104)</f>
        <v>0</v>
      </c>
      <c r="D104" s="392"/>
      <c r="E104" s="393"/>
      <c r="F104" s="394"/>
      <c r="G104" s="393"/>
      <c r="H104" s="393"/>
      <c r="I104" s="393"/>
      <c r="J104" s="392"/>
      <c r="K104" s="393"/>
      <c r="L104" s="394"/>
      <c r="M104" s="393"/>
      <c r="N104" s="393"/>
      <c r="O104" s="393"/>
      <c r="P104" s="392"/>
      <c r="Q104" s="393"/>
      <c r="R104" s="394"/>
      <c r="S104" s="128">
        <f>SUM(D104:R104)</f>
        <v>0</v>
      </c>
      <c r="T104" s="389"/>
      <c r="U104" s="390"/>
      <c r="V104" s="391"/>
      <c r="W104" s="46"/>
      <c r="X104" s="46"/>
    </row>
    <row r="105" spans="1:24" s="45" customFormat="1" ht="21" customHeight="1" outlineLevel="1" x14ac:dyDescent="0.25">
      <c r="A105" s="41"/>
      <c r="B105" s="19" t="s">
        <v>58</v>
      </c>
      <c r="C105" s="129">
        <f>SUM(D105:R105)</f>
        <v>0</v>
      </c>
      <c r="D105" s="317">
        <f>(D104*D$42)*($D$32-$D$31)</f>
        <v>0</v>
      </c>
      <c r="E105" s="274"/>
      <c r="F105" s="318"/>
      <c r="G105" s="317">
        <f>(G104*G$42)*($D$32-$D$31)</f>
        <v>0</v>
      </c>
      <c r="H105" s="274"/>
      <c r="I105" s="318"/>
      <c r="J105" s="317">
        <f>(J104*J$42)*($D$32-$D$31)</f>
        <v>0</v>
      </c>
      <c r="K105" s="274"/>
      <c r="L105" s="318"/>
      <c r="M105" s="317">
        <f>(M104*M$42)*($D$32-$D$31)</f>
        <v>0</v>
      </c>
      <c r="N105" s="274"/>
      <c r="O105" s="318"/>
      <c r="P105" s="317">
        <f>(P104*P$42)*($D$32-$D$31)</f>
        <v>0</v>
      </c>
      <c r="Q105" s="274"/>
      <c r="R105" s="318"/>
      <c r="S105" s="129">
        <f>SUM(D105:R105)</f>
        <v>0</v>
      </c>
      <c r="T105" s="389"/>
      <c r="U105" s="390"/>
      <c r="V105" s="391"/>
      <c r="W105" s="46"/>
      <c r="X105" s="46"/>
    </row>
    <row r="106" spans="1:24" s="45" customFormat="1" ht="21" customHeight="1" outlineLevel="1" x14ac:dyDescent="0.25">
      <c r="A106" s="41"/>
      <c r="B106" s="19" t="s">
        <v>59</v>
      </c>
      <c r="C106" s="129">
        <f>SUM(D106:R106)</f>
        <v>0</v>
      </c>
      <c r="D106" s="317">
        <f>IF(D103=0,0, (((D103*$D$31))+(D105/D$42/D$43)))</f>
        <v>0</v>
      </c>
      <c r="E106" s="274"/>
      <c r="F106" s="318"/>
      <c r="G106" s="317">
        <f>IF(G103=0,0, (((G103*$D$31))+(G105/G$42/G$43)))</f>
        <v>0</v>
      </c>
      <c r="H106" s="274"/>
      <c r="I106" s="318"/>
      <c r="J106" s="317">
        <f>IF(J103=0,0, (((J103*$D$31))+(J105/J$42/J$43)))</f>
        <v>0</v>
      </c>
      <c r="K106" s="274"/>
      <c r="L106" s="318"/>
      <c r="M106" s="317">
        <f>IF(M103=0,0, (((M103*$D$31))+(M105/M$42/M$43)))</f>
        <v>0</v>
      </c>
      <c r="N106" s="274"/>
      <c r="O106" s="318"/>
      <c r="P106" s="317">
        <f>IF(P103=0,0, (((P103*$D$31))+(P105/P$42/P$43)))</f>
        <v>0</v>
      </c>
      <c r="Q106" s="274"/>
      <c r="R106" s="318"/>
      <c r="S106" s="129">
        <f>SUM(D106:R106)</f>
        <v>0</v>
      </c>
      <c r="T106" s="389"/>
      <c r="U106" s="390"/>
      <c r="V106" s="391"/>
      <c r="W106" s="46"/>
      <c r="X106" s="46"/>
    </row>
    <row r="107" spans="1:24" s="45" customFormat="1" ht="26.25" customHeight="1" outlineLevel="1" x14ac:dyDescent="0.25">
      <c r="A107" s="41"/>
      <c r="B107" s="68" t="s">
        <v>60</v>
      </c>
      <c r="C107" s="129">
        <f>SUM(D107:R107)</f>
        <v>0</v>
      </c>
      <c r="D107" s="317">
        <f>(((D100+D101)/60)*$D$31)+D105</f>
        <v>0</v>
      </c>
      <c r="E107" s="274"/>
      <c r="F107" s="318"/>
      <c r="G107" s="317">
        <f>(((G100+G101)/60)*$D$31)+G105</f>
        <v>0</v>
      </c>
      <c r="H107" s="274"/>
      <c r="I107" s="318"/>
      <c r="J107" s="317">
        <f>(((J100+J101)/60)*$D$31)+J105</f>
        <v>0</v>
      </c>
      <c r="K107" s="274"/>
      <c r="L107" s="318"/>
      <c r="M107" s="317">
        <f>(((M100+M101)/60)*$D$31)+M105</f>
        <v>0</v>
      </c>
      <c r="N107" s="274"/>
      <c r="O107" s="318"/>
      <c r="P107" s="317">
        <f>(((P100+P101)/60)*$D$31)+P105</f>
        <v>0</v>
      </c>
      <c r="Q107" s="274"/>
      <c r="R107" s="318"/>
      <c r="S107" s="129">
        <f>SUM(D107:R107)</f>
        <v>0</v>
      </c>
      <c r="T107" s="389"/>
      <c r="U107" s="390"/>
      <c r="V107" s="391"/>
      <c r="W107" s="20" t="s">
        <v>61</v>
      </c>
      <c r="X107" s="46"/>
    </row>
    <row r="108" spans="1:24" s="45" customFormat="1" ht="37.5" customHeight="1" x14ac:dyDescent="0.25">
      <c r="A108" s="41"/>
      <c r="B108" s="395"/>
      <c r="C108" s="396"/>
      <c r="D108" s="403" t="s">
        <v>62</v>
      </c>
      <c r="E108" s="404"/>
      <c r="F108" s="405"/>
      <c r="G108" s="404" t="s">
        <v>63</v>
      </c>
      <c r="H108" s="404"/>
      <c r="I108" s="404"/>
      <c r="J108" s="403" t="s">
        <v>64</v>
      </c>
      <c r="K108" s="404"/>
      <c r="L108" s="405"/>
      <c r="M108" s="404" t="s">
        <v>65</v>
      </c>
      <c r="N108" s="404"/>
      <c r="O108" s="404"/>
      <c r="P108" s="403" t="s">
        <v>66</v>
      </c>
      <c r="Q108" s="404"/>
      <c r="R108" s="405"/>
      <c r="S108" s="75" t="s">
        <v>67</v>
      </c>
      <c r="T108" s="69" t="s">
        <v>68</v>
      </c>
      <c r="U108" s="10" t="s">
        <v>69</v>
      </c>
      <c r="V108" s="10" t="s">
        <v>70</v>
      </c>
      <c r="W108" s="121">
        <f>$D$12</f>
        <v>0</v>
      </c>
      <c r="X108" s="46"/>
    </row>
    <row r="109" spans="1:24" s="45" customFormat="1" ht="31.5" customHeight="1" x14ac:dyDescent="0.25">
      <c r="A109" s="41"/>
      <c r="B109" s="397"/>
      <c r="C109" s="398"/>
      <c r="D109" s="406" t="str">
        <f>IF($D$103&gt;=10,"6",IF($D$103&gt;=5.6,"5",IF($D$103&gt;=3.6,"4",IF($D$103&gt;=1.6,"3",IF($D$103&gt;=1,"2",IF($D$103&gt;=0.01,"1","0"))))))</f>
        <v>0</v>
      </c>
      <c r="E109" s="407"/>
      <c r="F109" s="408"/>
      <c r="G109" s="407" t="str">
        <f>IF($G$103&gt;=10,"6",IF($G$103&gt;=5.6,"5",IF($G$103&gt;=3.6,"4",IF($G$103&gt;=1.6,"3",IF($G$103&gt;=1,"2",IF($G$103&gt;=0.01,"1","0"))))))</f>
        <v>0</v>
      </c>
      <c r="H109" s="407"/>
      <c r="I109" s="407"/>
      <c r="J109" s="406" t="str">
        <f>IF($J$103&gt;=10,"6",IF($J$103&gt;=5.6,"5",IF($J$103&gt;=3.6,"4",IF($J$103&gt;=1.6,"3",IF($J$103&gt;=1,"2",IF($J$103&gt;=0.01,"1","0"))))))</f>
        <v>0</v>
      </c>
      <c r="K109" s="407"/>
      <c r="L109" s="408"/>
      <c r="M109" s="407" t="str">
        <f>IF($M$103&gt;=10,"6",IF($M$103&gt;=5.6,"5",IF($M$103&gt;=3.6,"4",IF($M$103&gt;=1.6,"3",IF($M$103&gt;=1,"2",IF($M$103&gt;=0.01,"1","0"))))))</f>
        <v>0</v>
      </c>
      <c r="N109" s="407"/>
      <c r="O109" s="407"/>
      <c r="P109" s="406" t="str">
        <f>IF($P$103&gt;=10,"6",IF($P$103&gt;=5.6,"5",IF($P$103&gt;=3.6,"4",IF($P$103&gt;=1.6,"3",IF($P$103&gt;=1,"2",IF($P$103&gt;=0.01,"1","0"))))))</f>
        <v>0</v>
      </c>
      <c r="Q109" s="407"/>
      <c r="R109" s="408"/>
      <c r="S109" s="124">
        <f>IF(OR(AND(D99&gt;0,D100&lt;=0),AND(G99&gt;0,G100&lt;=0),AND(J99&gt;0,J100&lt;=0),AND(M99&gt;0,M100&lt;=0),AND(P99&gt;0,P100&lt;=0)),"Check number of subjects/visits",V109/1560)</f>
        <v>0</v>
      </c>
      <c r="T109" s="89" t="str">
        <f>IF(S109="Check number of subjects/visits","0.00",IF(AND(W110=0,S109&gt;=0),"Please complete page duration (D12)",IF(S109=0,"0.00",S109/W110)))</f>
        <v>Please complete page duration (D12)</v>
      </c>
      <c r="U109" s="113">
        <f>(S100+S101+$D$26+$D$27+$D$28+$L$17)</f>
        <v>0</v>
      </c>
      <c r="V109" s="113">
        <f>U109/60</f>
        <v>0</v>
      </c>
      <c r="W109" s="121">
        <f>$F$12</f>
        <v>0</v>
      </c>
      <c r="X109" s="46"/>
    </row>
    <row r="110" spans="1:24" s="45" customFormat="1" ht="19.5" customHeight="1" x14ac:dyDescent="0.25">
      <c r="A110" s="41"/>
      <c r="B110" s="17"/>
      <c r="C110" s="56"/>
      <c r="D110" s="1"/>
      <c r="E110" s="1"/>
      <c r="F110" s="1"/>
      <c r="G110" s="1"/>
      <c r="H110" s="1"/>
      <c r="I110" s="1"/>
      <c r="J110" s="1"/>
      <c r="K110" s="1"/>
      <c r="L110" s="1"/>
      <c r="M110" s="1"/>
      <c r="N110" s="1"/>
      <c r="O110" s="1"/>
      <c r="P110" s="1"/>
      <c r="Q110" s="1"/>
      <c r="R110" s="1"/>
      <c r="S110" s="41"/>
      <c r="T110" s="41"/>
      <c r="U110" s="41"/>
      <c r="V110" s="41"/>
      <c r="W110" s="125">
        <f>W108+(W109/12)</f>
        <v>0</v>
      </c>
      <c r="X110" s="46"/>
    </row>
    <row r="111" spans="1:24" s="45" customFormat="1" ht="19.5" customHeight="1" x14ac:dyDescent="0.25">
      <c r="A111" s="41"/>
      <c r="B111" s="33" t="s">
        <v>71</v>
      </c>
      <c r="C111" s="399"/>
      <c r="D111" s="272" t="s">
        <v>1</v>
      </c>
      <c r="E111" s="272"/>
      <c r="F111" s="370"/>
      <c r="G111" s="367" t="s">
        <v>2</v>
      </c>
      <c r="H111" s="272"/>
      <c r="I111" s="368"/>
      <c r="J111" s="369" t="s">
        <v>3</v>
      </c>
      <c r="K111" s="272"/>
      <c r="L111" s="370"/>
      <c r="M111" s="367" t="s">
        <v>4</v>
      </c>
      <c r="N111" s="272"/>
      <c r="O111" s="368"/>
      <c r="P111" s="367" t="s">
        <v>5</v>
      </c>
      <c r="Q111" s="272"/>
      <c r="R111" s="368"/>
      <c r="S111" s="380" t="s">
        <v>6</v>
      </c>
      <c r="T111" s="380"/>
      <c r="U111" s="380"/>
      <c r="V111" s="381"/>
      <c r="W111" s="46"/>
      <c r="X111" s="46"/>
    </row>
    <row r="112" spans="1:24" s="45" customFormat="1" ht="19.5" customHeight="1" x14ac:dyDescent="0.25">
      <c r="A112" s="41"/>
      <c r="B112" s="114" t="str">
        <f>IF('SIT Page 1'!B112="[enter MDT1 title here]","[enter MDT1 title on SIT Page 1, B112]", IF('SIT Page 1'!B112="","[enter MDT1 title on SIT Page 1, B112]",'SIT Page 1'!B112))</f>
        <v>[enter MDT1 title on SIT Page 1, B112]</v>
      </c>
      <c r="C112" s="400"/>
      <c r="D112" s="272"/>
      <c r="E112" s="272"/>
      <c r="F112" s="370"/>
      <c r="G112" s="367"/>
      <c r="H112" s="272"/>
      <c r="I112" s="368"/>
      <c r="J112" s="369"/>
      <c r="K112" s="272"/>
      <c r="L112" s="370"/>
      <c r="M112" s="367"/>
      <c r="N112" s="272"/>
      <c r="O112" s="368"/>
      <c r="P112" s="367"/>
      <c r="Q112" s="272"/>
      <c r="R112" s="368"/>
      <c r="S112" s="401"/>
      <c r="T112" s="401"/>
      <c r="U112" s="401"/>
      <c r="V112" s="402"/>
      <c r="W112" s="46"/>
      <c r="X112" s="46"/>
    </row>
    <row r="113" spans="1:24" s="45" customFormat="1" ht="35.25" customHeight="1" outlineLevel="1" x14ac:dyDescent="0.25">
      <c r="A113" s="41"/>
      <c r="B113" s="34" t="s">
        <v>7</v>
      </c>
      <c r="C113" s="33" t="s">
        <v>8</v>
      </c>
      <c r="D113" s="76" t="s">
        <v>9</v>
      </c>
      <c r="E113" s="61" t="s">
        <v>12</v>
      </c>
      <c r="F113" s="77" t="s">
        <v>11</v>
      </c>
      <c r="G113" s="78" t="s">
        <v>9</v>
      </c>
      <c r="H113" s="61" t="s">
        <v>12</v>
      </c>
      <c r="I113" s="33" t="s">
        <v>11</v>
      </c>
      <c r="J113" s="76" t="s">
        <v>9</v>
      </c>
      <c r="K113" s="61" t="s">
        <v>12</v>
      </c>
      <c r="L113" s="77" t="s">
        <v>11</v>
      </c>
      <c r="M113" s="78" t="s">
        <v>9</v>
      </c>
      <c r="N113" s="61" t="s">
        <v>12</v>
      </c>
      <c r="O113" s="33" t="s">
        <v>11</v>
      </c>
      <c r="P113" s="76" t="s">
        <v>9</v>
      </c>
      <c r="Q113" s="61" t="s">
        <v>12</v>
      </c>
      <c r="R113" s="77" t="s">
        <v>11</v>
      </c>
      <c r="S113" s="382"/>
      <c r="T113" s="382"/>
      <c r="U113" s="382"/>
      <c r="V113" s="383"/>
      <c r="W113" s="46"/>
      <c r="X113" s="46"/>
    </row>
    <row r="114" spans="1:24" s="45" customFormat="1" ht="19.5" customHeight="1" outlineLevel="1" x14ac:dyDescent="0.25">
      <c r="A114" s="41"/>
      <c r="B114" s="101" t="s">
        <v>36</v>
      </c>
      <c r="C114" s="103"/>
      <c r="D114" s="99"/>
      <c r="E114" s="100"/>
      <c r="F114" s="115">
        <f t="shared" ref="F114:F131" si="8">C114*D114*E114</f>
        <v>0</v>
      </c>
      <c r="G114" s="99"/>
      <c r="H114" s="100"/>
      <c r="I114" s="116">
        <f t="shared" ref="I114:I131" si="9">C114*G114*H114</f>
        <v>0</v>
      </c>
      <c r="J114" s="99"/>
      <c r="K114" s="100"/>
      <c r="L114" s="115">
        <f t="shared" ref="L114:L131" si="10">C114*J114*K114</f>
        <v>0</v>
      </c>
      <c r="M114" s="99"/>
      <c r="N114" s="100"/>
      <c r="O114" s="116">
        <f t="shared" ref="O114:O131" si="11">C114*M114*N114</f>
        <v>0</v>
      </c>
      <c r="P114" s="99"/>
      <c r="Q114" s="100"/>
      <c r="R114" s="115">
        <f t="shared" ref="R114:R131" si="12">C114*P114*Q114</f>
        <v>0</v>
      </c>
      <c r="S114" s="384"/>
      <c r="T114" s="384"/>
      <c r="U114" s="384"/>
      <c r="V114" s="385"/>
      <c r="W114" s="46"/>
      <c r="X114" s="46"/>
    </row>
    <row r="115" spans="1:24" s="45" customFormat="1" ht="19.5" customHeight="1" outlineLevel="1" x14ac:dyDescent="0.25">
      <c r="A115" s="41"/>
      <c r="B115" s="101" t="s">
        <v>36</v>
      </c>
      <c r="C115" s="103"/>
      <c r="D115" s="99"/>
      <c r="E115" s="100"/>
      <c r="F115" s="115">
        <f t="shared" si="8"/>
        <v>0</v>
      </c>
      <c r="G115" s="99"/>
      <c r="H115" s="100"/>
      <c r="I115" s="116">
        <f t="shared" si="9"/>
        <v>0</v>
      </c>
      <c r="J115" s="99"/>
      <c r="K115" s="100"/>
      <c r="L115" s="115">
        <f t="shared" si="10"/>
        <v>0</v>
      </c>
      <c r="M115" s="99"/>
      <c r="N115" s="100"/>
      <c r="O115" s="116">
        <f t="shared" si="11"/>
        <v>0</v>
      </c>
      <c r="P115" s="99"/>
      <c r="Q115" s="100"/>
      <c r="R115" s="115">
        <f t="shared" si="12"/>
        <v>0</v>
      </c>
      <c r="S115" s="384"/>
      <c r="T115" s="384"/>
      <c r="U115" s="384"/>
      <c r="V115" s="385"/>
      <c r="W115" s="46"/>
      <c r="X115" s="46"/>
    </row>
    <row r="116" spans="1:24" s="45" customFormat="1" ht="19.5" customHeight="1" outlineLevel="1" x14ac:dyDescent="0.25">
      <c r="A116" s="41"/>
      <c r="B116" s="101" t="s">
        <v>36</v>
      </c>
      <c r="C116" s="103"/>
      <c r="D116" s="99"/>
      <c r="E116" s="100"/>
      <c r="F116" s="115">
        <f t="shared" si="8"/>
        <v>0</v>
      </c>
      <c r="G116" s="99"/>
      <c r="H116" s="100"/>
      <c r="I116" s="116">
        <f t="shared" si="9"/>
        <v>0</v>
      </c>
      <c r="J116" s="99"/>
      <c r="K116" s="100"/>
      <c r="L116" s="115">
        <f t="shared" si="10"/>
        <v>0</v>
      </c>
      <c r="M116" s="99"/>
      <c r="N116" s="100"/>
      <c r="O116" s="116">
        <f t="shared" si="11"/>
        <v>0</v>
      </c>
      <c r="P116" s="99"/>
      <c r="Q116" s="100"/>
      <c r="R116" s="115">
        <f t="shared" si="12"/>
        <v>0</v>
      </c>
      <c r="S116" s="384"/>
      <c r="T116" s="384"/>
      <c r="U116" s="384"/>
      <c r="V116" s="385"/>
      <c r="W116" s="46"/>
      <c r="X116" s="46"/>
    </row>
    <row r="117" spans="1:24" s="45" customFormat="1" ht="19.5" customHeight="1" outlineLevel="1" x14ac:dyDescent="0.25">
      <c r="A117" s="41"/>
      <c r="B117" s="101" t="s">
        <v>36</v>
      </c>
      <c r="C117" s="103"/>
      <c r="D117" s="99"/>
      <c r="E117" s="100"/>
      <c r="F117" s="115">
        <f t="shared" si="8"/>
        <v>0</v>
      </c>
      <c r="G117" s="99"/>
      <c r="H117" s="100"/>
      <c r="I117" s="116">
        <f t="shared" si="9"/>
        <v>0</v>
      </c>
      <c r="J117" s="99"/>
      <c r="K117" s="100"/>
      <c r="L117" s="115">
        <f t="shared" si="10"/>
        <v>0</v>
      </c>
      <c r="M117" s="99"/>
      <c r="N117" s="100"/>
      <c r="O117" s="116">
        <f t="shared" si="11"/>
        <v>0</v>
      </c>
      <c r="P117" s="99"/>
      <c r="Q117" s="100"/>
      <c r="R117" s="115">
        <f t="shared" si="12"/>
        <v>0</v>
      </c>
      <c r="S117" s="384"/>
      <c r="T117" s="384"/>
      <c r="U117" s="384"/>
      <c r="V117" s="385"/>
      <c r="W117" s="46"/>
      <c r="X117" s="46"/>
    </row>
    <row r="118" spans="1:24" s="45" customFormat="1" ht="19.5" customHeight="1" outlineLevel="1" x14ac:dyDescent="0.25">
      <c r="A118" s="41"/>
      <c r="B118" s="101" t="s">
        <v>36</v>
      </c>
      <c r="C118" s="103"/>
      <c r="D118" s="99"/>
      <c r="E118" s="100"/>
      <c r="F118" s="115">
        <f t="shared" si="8"/>
        <v>0</v>
      </c>
      <c r="G118" s="99"/>
      <c r="H118" s="100"/>
      <c r="I118" s="116">
        <f t="shared" si="9"/>
        <v>0</v>
      </c>
      <c r="J118" s="99"/>
      <c r="K118" s="100"/>
      <c r="L118" s="115">
        <f t="shared" si="10"/>
        <v>0</v>
      </c>
      <c r="M118" s="99"/>
      <c r="N118" s="100"/>
      <c r="O118" s="116">
        <f t="shared" si="11"/>
        <v>0</v>
      </c>
      <c r="P118" s="99"/>
      <c r="Q118" s="100"/>
      <c r="R118" s="115">
        <f t="shared" si="12"/>
        <v>0</v>
      </c>
      <c r="S118" s="384"/>
      <c r="T118" s="384"/>
      <c r="U118" s="384"/>
      <c r="V118" s="385"/>
      <c r="W118" s="46"/>
      <c r="X118" s="46"/>
    </row>
    <row r="119" spans="1:24" s="45" customFormat="1" ht="19.5" customHeight="1" outlineLevel="1" x14ac:dyDescent="0.25">
      <c r="A119" s="41"/>
      <c r="B119" s="101" t="s">
        <v>36</v>
      </c>
      <c r="C119" s="103"/>
      <c r="D119" s="99"/>
      <c r="E119" s="100"/>
      <c r="F119" s="115">
        <f t="shared" si="8"/>
        <v>0</v>
      </c>
      <c r="G119" s="99"/>
      <c r="H119" s="100"/>
      <c r="I119" s="116">
        <f t="shared" si="9"/>
        <v>0</v>
      </c>
      <c r="J119" s="99"/>
      <c r="K119" s="100"/>
      <c r="L119" s="115">
        <f t="shared" si="10"/>
        <v>0</v>
      </c>
      <c r="M119" s="99"/>
      <c r="N119" s="100"/>
      <c r="O119" s="116">
        <f t="shared" si="11"/>
        <v>0</v>
      </c>
      <c r="P119" s="99"/>
      <c r="Q119" s="100"/>
      <c r="R119" s="115">
        <f t="shared" si="12"/>
        <v>0</v>
      </c>
      <c r="S119" s="384"/>
      <c r="T119" s="384"/>
      <c r="U119" s="384"/>
      <c r="V119" s="385"/>
      <c r="W119" s="46"/>
      <c r="X119" s="46"/>
    </row>
    <row r="120" spans="1:24" s="45" customFormat="1" ht="19.5" customHeight="1" outlineLevel="1" x14ac:dyDescent="0.25">
      <c r="A120" s="41"/>
      <c r="B120" s="101" t="s">
        <v>36</v>
      </c>
      <c r="C120" s="103"/>
      <c r="D120" s="99"/>
      <c r="E120" s="100"/>
      <c r="F120" s="115">
        <f t="shared" si="8"/>
        <v>0</v>
      </c>
      <c r="G120" s="99"/>
      <c r="H120" s="100"/>
      <c r="I120" s="116">
        <f t="shared" si="9"/>
        <v>0</v>
      </c>
      <c r="J120" s="99"/>
      <c r="K120" s="100"/>
      <c r="L120" s="115">
        <f t="shared" si="10"/>
        <v>0</v>
      </c>
      <c r="M120" s="99"/>
      <c r="N120" s="100"/>
      <c r="O120" s="116">
        <f t="shared" si="11"/>
        <v>0</v>
      </c>
      <c r="P120" s="99"/>
      <c r="Q120" s="100"/>
      <c r="R120" s="115">
        <f t="shared" si="12"/>
        <v>0</v>
      </c>
      <c r="S120" s="384"/>
      <c r="T120" s="384"/>
      <c r="U120" s="384"/>
      <c r="V120" s="385"/>
      <c r="W120" s="46"/>
      <c r="X120" s="46"/>
    </row>
    <row r="121" spans="1:24" s="45" customFormat="1" ht="19.5" customHeight="1" outlineLevel="1" x14ac:dyDescent="0.25">
      <c r="A121" s="41"/>
      <c r="B121" s="101" t="s">
        <v>36</v>
      </c>
      <c r="C121" s="103"/>
      <c r="D121" s="99"/>
      <c r="E121" s="100"/>
      <c r="F121" s="115">
        <f t="shared" si="8"/>
        <v>0</v>
      </c>
      <c r="G121" s="99"/>
      <c r="H121" s="100"/>
      <c r="I121" s="116">
        <f t="shared" si="9"/>
        <v>0</v>
      </c>
      <c r="J121" s="99"/>
      <c r="K121" s="100"/>
      <c r="L121" s="115">
        <f t="shared" si="10"/>
        <v>0</v>
      </c>
      <c r="M121" s="99"/>
      <c r="N121" s="100"/>
      <c r="O121" s="116">
        <f t="shared" si="11"/>
        <v>0</v>
      </c>
      <c r="P121" s="99"/>
      <c r="Q121" s="100"/>
      <c r="R121" s="115">
        <f t="shared" si="12"/>
        <v>0</v>
      </c>
      <c r="S121" s="384"/>
      <c r="T121" s="384"/>
      <c r="U121" s="384"/>
      <c r="V121" s="385"/>
      <c r="W121" s="46"/>
      <c r="X121" s="46"/>
    </row>
    <row r="122" spans="1:24" s="45" customFormat="1" ht="19.5" customHeight="1" outlineLevel="1" x14ac:dyDescent="0.25">
      <c r="A122" s="41"/>
      <c r="B122" s="101" t="s">
        <v>36</v>
      </c>
      <c r="C122" s="103"/>
      <c r="D122" s="99"/>
      <c r="E122" s="100"/>
      <c r="F122" s="115">
        <f t="shared" si="8"/>
        <v>0</v>
      </c>
      <c r="G122" s="99"/>
      <c r="H122" s="100"/>
      <c r="I122" s="116">
        <f t="shared" si="9"/>
        <v>0</v>
      </c>
      <c r="J122" s="99"/>
      <c r="K122" s="100"/>
      <c r="L122" s="115">
        <f t="shared" si="10"/>
        <v>0</v>
      </c>
      <c r="M122" s="99"/>
      <c r="N122" s="100"/>
      <c r="O122" s="116">
        <f t="shared" si="11"/>
        <v>0</v>
      </c>
      <c r="P122" s="99"/>
      <c r="Q122" s="100"/>
      <c r="R122" s="115">
        <f t="shared" si="12"/>
        <v>0</v>
      </c>
      <c r="S122" s="384"/>
      <c r="T122" s="384"/>
      <c r="U122" s="384"/>
      <c r="V122" s="385"/>
      <c r="W122" s="46"/>
      <c r="X122" s="46"/>
    </row>
    <row r="123" spans="1:24" s="45" customFormat="1" ht="19.5" customHeight="1" outlineLevel="1" x14ac:dyDescent="0.25">
      <c r="A123" s="41"/>
      <c r="B123" s="101" t="s">
        <v>36</v>
      </c>
      <c r="C123" s="103"/>
      <c r="D123" s="99"/>
      <c r="E123" s="100"/>
      <c r="F123" s="115">
        <f t="shared" si="8"/>
        <v>0</v>
      </c>
      <c r="G123" s="99"/>
      <c r="H123" s="100"/>
      <c r="I123" s="116">
        <f t="shared" si="9"/>
        <v>0</v>
      </c>
      <c r="J123" s="99"/>
      <c r="K123" s="100"/>
      <c r="L123" s="115">
        <f t="shared" si="10"/>
        <v>0</v>
      </c>
      <c r="M123" s="99"/>
      <c r="N123" s="100"/>
      <c r="O123" s="116">
        <f t="shared" si="11"/>
        <v>0</v>
      </c>
      <c r="P123" s="99"/>
      <c r="Q123" s="100"/>
      <c r="R123" s="115">
        <f t="shared" si="12"/>
        <v>0</v>
      </c>
      <c r="S123" s="384"/>
      <c r="T123" s="384"/>
      <c r="U123" s="384"/>
      <c r="V123" s="385"/>
      <c r="W123" s="46"/>
      <c r="X123" s="46"/>
    </row>
    <row r="124" spans="1:24" s="45" customFormat="1" ht="19.5" customHeight="1" outlineLevel="1" x14ac:dyDescent="0.25">
      <c r="A124" s="41"/>
      <c r="B124" s="101" t="s">
        <v>73</v>
      </c>
      <c r="C124" s="103">
        <v>50</v>
      </c>
      <c r="D124" s="99"/>
      <c r="E124" s="100"/>
      <c r="F124" s="115">
        <f t="shared" si="8"/>
        <v>0</v>
      </c>
      <c r="G124" s="99"/>
      <c r="H124" s="100"/>
      <c r="I124" s="116">
        <f t="shared" si="9"/>
        <v>0</v>
      </c>
      <c r="J124" s="99"/>
      <c r="K124" s="100"/>
      <c r="L124" s="115">
        <f t="shared" si="10"/>
        <v>0</v>
      </c>
      <c r="M124" s="99"/>
      <c r="N124" s="100"/>
      <c r="O124" s="116">
        <f t="shared" si="11"/>
        <v>0</v>
      </c>
      <c r="P124" s="99"/>
      <c r="Q124" s="100"/>
      <c r="R124" s="115">
        <f t="shared" si="12"/>
        <v>0</v>
      </c>
      <c r="S124" s="384"/>
      <c r="T124" s="384"/>
      <c r="U124" s="384"/>
      <c r="V124" s="385"/>
      <c r="W124" s="46"/>
      <c r="X124" s="46"/>
    </row>
    <row r="125" spans="1:24" s="45" customFormat="1" ht="19.5" customHeight="1" outlineLevel="1" x14ac:dyDescent="0.25">
      <c r="A125" s="41"/>
      <c r="B125" s="101" t="s">
        <v>74</v>
      </c>
      <c r="C125" s="103">
        <v>30</v>
      </c>
      <c r="D125" s="99"/>
      <c r="E125" s="100"/>
      <c r="F125" s="115">
        <f t="shared" si="8"/>
        <v>0</v>
      </c>
      <c r="G125" s="99"/>
      <c r="H125" s="100"/>
      <c r="I125" s="116">
        <f t="shared" si="9"/>
        <v>0</v>
      </c>
      <c r="J125" s="99"/>
      <c r="K125" s="100"/>
      <c r="L125" s="115">
        <f t="shared" si="10"/>
        <v>0</v>
      </c>
      <c r="M125" s="99"/>
      <c r="N125" s="100"/>
      <c r="O125" s="116">
        <f t="shared" si="11"/>
        <v>0</v>
      </c>
      <c r="P125" s="99"/>
      <c r="Q125" s="100"/>
      <c r="R125" s="115">
        <f t="shared" si="12"/>
        <v>0</v>
      </c>
      <c r="S125" s="384"/>
      <c r="T125" s="384"/>
      <c r="U125" s="384"/>
      <c r="V125" s="385"/>
      <c r="W125" s="46"/>
      <c r="X125" s="46"/>
    </row>
    <row r="126" spans="1:24" s="45" customFormat="1" ht="19.5" customHeight="1" outlineLevel="1" x14ac:dyDescent="0.25">
      <c r="A126" s="41"/>
      <c r="B126" s="101" t="s">
        <v>75</v>
      </c>
      <c r="C126" s="103">
        <v>30</v>
      </c>
      <c r="D126" s="99"/>
      <c r="E126" s="100"/>
      <c r="F126" s="115">
        <f t="shared" si="8"/>
        <v>0</v>
      </c>
      <c r="G126" s="99"/>
      <c r="H126" s="100"/>
      <c r="I126" s="116">
        <f t="shared" si="9"/>
        <v>0</v>
      </c>
      <c r="J126" s="99"/>
      <c r="K126" s="100"/>
      <c r="L126" s="115">
        <f t="shared" si="10"/>
        <v>0</v>
      </c>
      <c r="M126" s="99"/>
      <c r="N126" s="100"/>
      <c r="O126" s="116">
        <f t="shared" si="11"/>
        <v>0</v>
      </c>
      <c r="P126" s="99"/>
      <c r="Q126" s="100"/>
      <c r="R126" s="115">
        <f t="shared" si="12"/>
        <v>0</v>
      </c>
      <c r="S126" s="384"/>
      <c r="T126" s="384"/>
      <c r="U126" s="384"/>
      <c r="V126" s="385"/>
      <c r="W126" s="46"/>
      <c r="X126" s="46"/>
    </row>
    <row r="127" spans="1:24" s="45" customFormat="1" ht="19.5" customHeight="1" outlineLevel="1" x14ac:dyDescent="0.25">
      <c r="A127" s="41"/>
      <c r="B127" s="101" t="s">
        <v>76</v>
      </c>
      <c r="C127" s="103">
        <v>50</v>
      </c>
      <c r="D127" s="99"/>
      <c r="E127" s="100"/>
      <c r="F127" s="115">
        <f t="shared" si="8"/>
        <v>0</v>
      </c>
      <c r="G127" s="99"/>
      <c r="H127" s="100"/>
      <c r="I127" s="116">
        <f t="shared" si="9"/>
        <v>0</v>
      </c>
      <c r="J127" s="99"/>
      <c r="K127" s="100"/>
      <c r="L127" s="115">
        <f t="shared" si="10"/>
        <v>0</v>
      </c>
      <c r="M127" s="99"/>
      <c r="N127" s="100"/>
      <c r="O127" s="116">
        <f t="shared" si="11"/>
        <v>0</v>
      </c>
      <c r="P127" s="99"/>
      <c r="Q127" s="100"/>
      <c r="R127" s="115">
        <f t="shared" si="12"/>
        <v>0</v>
      </c>
      <c r="S127" s="384"/>
      <c r="T127" s="384"/>
      <c r="U127" s="384"/>
      <c r="V127" s="385"/>
      <c r="W127" s="46"/>
      <c r="X127" s="46"/>
    </row>
    <row r="128" spans="1:24" s="45" customFormat="1" ht="19.5" customHeight="1" outlineLevel="1" x14ac:dyDescent="0.25">
      <c r="A128" s="41"/>
      <c r="B128" s="101" t="s">
        <v>77</v>
      </c>
      <c r="C128" s="103">
        <v>30</v>
      </c>
      <c r="D128" s="99"/>
      <c r="E128" s="100"/>
      <c r="F128" s="115">
        <f t="shared" si="8"/>
        <v>0</v>
      </c>
      <c r="G128" s="99"/>
      <c r="H128" s="100"/>
      <c r="I128" s="116">
        <f t="shared" si="9"/>
        <v>0</v>
      </c>
      <c r="J128" s="99"/>
      <c r="K128" s="100"/>
      <c r="L128" s="115">
        <f t="shared" si="10"/>
        <v>0</v>
      </c>
      <c r="M128" s="99"/>
      <c r="N128" s="100"/>
      <c r="O128" s="116">
        <f t="shared" si="11"/>
        <v>0</v>
      </c>
      <c r="P128" s="99"/>
      <c r="Q128" s="100"/>
      <c r="R128" s="115">
        <f t="shared" si="12"/>
        <v>0</v>
      </c>
      <c r="S128" s="384"/>
      <c r="T128" s="384"/>
      <c r="U128" s="384"/>
      <c r="V128" s="385"/>
      <c r="W128" s="46"/>
      <c r="X128" s="46"/>
    </row>
    <row r="129" spans="1:24" s="45" customFormat="1" ht="19.5" customHeight="1" outlineLevel="1" x14ac:dyDescent="0.25">
      <c r="A129" s="41"/>
      <c r="B129" s="101" t="s">
        <v>78</v>
      </c>
      <c r="C129" s="103">
        <v>90</v>
      </c>
      <c r="D129" s="99"/>
      <c r="E129" s="100"/>
      <c r="F129" s="115">
        <f t="shared" si="8"/>
        <v>0</v>
      </c>
      <c r="G129" s="99"/>
      <c r="H129" s="100"/>
      <c r="I129" s="116">
        <f t="shared" si="9"/>
        <v>0</v>
      </c>
      <c r="J129" s="99"/>
      <c r="K129" s="100"/>
      <c r="L129" s="115">
        <f t="shared" si="10"/>
        <v>0</v>
      </c>
      <c r="M129" s="99"/>
      <c r="N129" s="100"/>
      <c r="O129" s="116">
        <f t="shared" si="11"/>
        <v>0</v>
      </c>
      <c r="P129" s="99"/>
      <c r="Q129" s="100"/>
      <c r="R129" s="115">
        <f t="shared" si="12"/>
        <v>0</v>
      </c>
      <c r="S129" s="384"/>
      <c r="T129" s="384"/>
      <c r="U129" s="384"/>
      <c r="V129" s="385"/>
      <c r="W129" s="46"/>
      <c r="X129" s="46"/>
    </row>
    <row r="130" spans="1:24" s="45" customFormat="1" ht="19.5" customHeight="1" outlineLevel="1" x14ac:dyDescent="0.25">
      <c r="A130" s="41"/>
      <c r="B130" s="101" t="s">
        <v>79</v>
      </c>
      <c r="C130" s="103">
        <v>20</v>
      </c>
      <c r="D130" s="99"/>
      <c r="E130" s="100"/>
      <c r="F130" s="115">
        <f t="shared" si="8"/>
        <v>0</v>
      </c>
      <c r="G130" s="99"/>
      <c r="H130" s="100"/>
      <c r="I130" s="116">
        <f t="shared" si="9"/>
        <v>0</v>
      </c>
      <c r="J130" s="99"/>
      <c r="K130" s="100"/>
      <c r="L130" s="115">
        <f t="shared" si="10"/>
        <v>0</v>
      </c>
      <c r="M130" s="99"/>
      <c r="N130" s="100"/>
      <c r="O130" s="116">
        <f t="shared" si="11"/>
        <v>0</v>
      </c>
      <c r="P130" s="99"/>
      <c r="Q130" s="100"/>
      <c r="R130" s="115">
        <f t="shared" si="12"/>
        <v>0</v>
      </c>
      <c r="S130" s="384"/>
      <c r="T130" s="384"/>
      <c r="U130" s="384"/>
      <c r="V130" s="385"/>
      <c r="W130" s="46"/>
      <c r="X130" s="46"/>
    </row>
    <row r="131" spans="1:24" s="45" customFormat="1" ht="19.5" customHeight="1" outlineLevel="1" x14ac:dyDescent="0.25">
      <c r="A131" s="41"/>
      <c r="B131" s="101" t="s">
        <v>43</v>
      </c>
      <c r="C131" s="103"/>
      <c r="D131" s="99"/>
      <c r="E131" s="100"/>
      <c r="F131" s="115">
        <f t="shared" si="8"/>
        <v>0</v>
      </c>
      <c r="G131" s="99"/>
      <c r="H131" s="100"/>
      <c r="I131" s="116">
        <f t="shared" si="9"/>
        <v>0</v>
      </c>
      <c r="J131" s="99"/>
      <c r="K131" s="100"/>
      <c r="L131" s="115">
        <f t="shared" si="10"/>
        <v>0</v>
      </c>
      <c r="M131" s="99"/>
      <c r="N131" s="100"/>
      <c r="O131" s="116">
        <f t="shared" si="11"/>
        <v>0</v>
      </c>
      <c r="P131" s="99"/>
      <c r="Q131" s="100"/>
      <c r="R131" s="115">
        <f t="shared" si="12"/>
        <v>0</v>
      </c>
      <c r="S131" s="384"/>
      <c r="T131" s="384"/>
      <c r="U131" s="384"/>
      <c r="V131" s="385"/>
      <c r="W131" s="46"/>
      <c r="X131" s="46"/>
    </row>
    <row r="132" spans="1:24" s="45" customFormat="1" ht="22.5" customHeight="1" outlineLevel="1" x14ac:dyDescent="0.25">
      <c r="A132" s="41"/>
      <c r="B132" s="66" t="s">
        <v>80</v>
      </c>
      <c r="C132" s="15" t="s">
        <v>51</v>
      </c>
      <c r="D132" s="312" t="s">
        <v>81</v>
      </c>
      <c r="E132" s="305"/>
      <c r="F132" s="313"/>
      <c r="G132" s="305" t="s">
        <v>47</v>
      </c>
      <c r="H132" s="305"/>
      <c r="I132" s="305"/>
      <c r="J132" s="312" t="s">
        <v>48</v>
      </c>
      <c r="K132" s="305"/>
      <c r="L132" s="313"/>
      <c r="M132" s="305" t="s">
        <v>49</v>
      </c>
      <c r="N132" s="305"/>
      <c r="O132" s="305"/>
      <c r="P132" s="312" t="s">
        <v>50</v>
      </c>
      <c r="Q132" s="305"/>
      <c r="R132" s="313"/>
      <c r="S132" s="16" t="s">
        <v>51</v>
      </c>
      <c r="T132" s="386" t="s">
        <v>52</v>
      </c>
      <c r="U132" s="387"/>
      <c r="V132" s="388"/>
      <c r="W132" s="46"/>
      <c r="X132" s="46"/>
    </row>
    <row r="133" spans="1:24" s="45" customFormat="1" ht="22.5" customHeight="1" outlineLevel="1" x14ac:dyDescent="0.25">
      <c r="A133" s="41"/>
      <c r="B133" s="18" t="s">
        <v>82</v>
      </c>
      <c r="C133" s="128">
        <f>S133</f>
        <v>0</v>
      </c>
      <c r="D133" s="315">
        <f>SUM(F114:F131)</f>
        <v>0</v>
      </c>
      <c r="E133" s="314"/>
      <c r="F133" s="316"/>
      <c r="G133" s="314">
        <f>SUM(I114:I131)</f>
        <v>0</v>
      </c>
      <c r="H133" s="314"/>
      <c r="I133" s="314"/>
      <c r="J133" s="315">
        <f>SUM(L114:L131)</f>
        <v>0</v>
      </c>
      <c r="K133" s="314"/>
      <c r="L133" s="316"/>
      <c r="M133" s="314">
        <f>SUM(O114:O131)</f>
        <v>0</v>
      </c>
      <c r="N133" s="314"/>
      <c r="O133" s="314"/>
      <c r="P133" s="315">
        <f>SUM(R114:R131)</f>
        <v>0</v>
      </c>
      <c r="Q133" s="314"/>
      <c r="R133" s="316"/>
      <c r="S133" s="128">
        <f>D133+G133+J133+M133+P133</f>
        <v>0</v>
      </c>
      <c r="T133" s="389"/>
      <c r="U133" s="390"/>
      <c r="V133" s="391"/>
      <c r="W133" s="46"/>
      <c r="X133" s="46"/>
    </row>
    <row r="134" spans="1:24" s="45" customFormat="1" ht="22.5" customHeight="1" outlineLevel="1" x14ac:dyDescent="0.25">
      <c r="A134" s="41"/>
      <c r="B134" s="18" t="s">
        <v>83</v>
      </c>
      <c r="C134" s="128">
        <f t="shared" ref="C134:C141" si="13">S134</f>
        <v>0</v>
      </c>
      <c r="D134" s="315">
        <f>SUM(F114:F131)*$D$42</f>
        <v>0</v>
      </c>
      <c r="E134" s="314"/>
      <c r="F134" s="316"/>
      <c r="G134" s="314">
        <f>SUM(I114:I131)*$G$42</f>
        <v>0</v>
      </c>
      <c r="H134" s="314"/>
      <c r="I134" s="314"/>
      <c r="J134" s="315">
        <f>SUM(L114:L131)*$J$42</f>
        <v>0</v>
      </c>
      <c r="K134" s="314"/>
      <c r="L134" s="316"/>
      <c r="M134" s="314">
        <f>SUM(O114:O131)*$M$42</f>
        <v>0</v>
      </c>
      <c r="N134" s="314"/>
      <c r="O134" s="314"/>
      <c r="P134" s="315">
        <f>SUM(R114:R131)*$P$42</f>
        <v>0</v>
      </c>
      <c r="Q134" s="314"/>
      <c r="R134" s="316"/>
      <c r="S134" s="128">
        <f>D134+G134+J134+M134+P134</f>
        <v>0</v>
      </c>
      <c r="T134" s="389"/>
      <c r="U134" s="390"/>
      <c r="V134" s="391"/>
      <c r="W134" s="46"/>
      <c r="X134" s="46"/>
    </row>
    <row r="135" spans="1:24" s="45" customFormat="1" ht="22.5" customHeight="1" outlineLevel="1" x14ac:dyDescent="0.25">
      <c r="A135" s="41"/>
      <c r="B135" s="18" t="s">
        <v>55</v>
      </c>
      <c r="C135" s="128">
        <f t="shared" si="13"/>
        <v>0</v>
      </c>
      <c r="D135" s="315">
        <f>D134*0.05</f>
        <v>0</v>
      </c>
      <c r="E135" s="314"/>
      <c r="F135" s="316"/>
      <c r="G135" s="314">
        <f>G134*0.05</f>
        <v>0</v>
      </c>
      <c r="H135" s="314"/>
      <c r="I135" s="314"/>
      <c r="J135" s="315">
        <f>J134*0.05</f>
        <v>0</v>
      </c>
      <c r="K135" s="314"/>
      <c r="L135" s="316"/>
      <c r="M135" s="314">
        <f>M134*0.05</f>
        <v>0</v>
      </c>
      <c r="N135" s="314"/>
      <c r="O135" s="314"/>
      <c r="P135" s="315">
        <f>P134*0.05</f>
        <v>0</v>
      </c>
      <c r="Q135" s="314"/>
      <c r="R135" s="316"/>
      <c r="S135" s="128">
        <f>D135+G135+J135+M135+P135</f>
        <v>0</v>
      </c>
      <c r="T135" s="389"/>
      <c r="U135" s="390"/>
      <c r="V135" s="391"/>
      <c r="W135" s="46"/>
      <c r="X135" s="46"/>
    </row>
    <row r="136" spans="1:24" s="45" customFormat="1" ht="22.5" customHeight="1" outlineLevel="1" x14ac:dyDescent="0.25">
      <c r="A136" s="41"/>
      <c r="B136" s="18" t="s">
        <v>84</v>
      </c>
      <c r="C136" s="128">
        <f t="shared" si="13"/>
        <v>0</v>
      </c>
      <c r="D136" s="315">
        <f>IF($D$42=0,0,((D134+D135)/$D$42)/$D$43)</f>
        <v>0</v>
      </c>
      <c r="E136" s="314"/>
      <c r="F136" s="316"/>
      <c r="G136" s="314">
        <f>IF($G$42=0,0,((G134+G135)/$G$42)/$G$43)</f>
        <v>0</v>
      </c>
      <c r="H136" s="314"/>
      <c r="I136" s="314"/>
      <c r="J136" s="315">
        <f>IF($J$42=0,0,((J134+J135)/$J$42)/$J$43)</f>
        <v>0</v>
      </c>
      <c r="K136" s="314"/>
      <c r="L136" s="316"/>
      <c r="M136" s="314">
        <f>IF($M$42=0,0,((M134+M135)/$M$42)/$M$43)</f>
        <v>0</v>
      </c>
      <c r="N136" s="314"/>
      <c r="O136" s="314"/>
      <c r="P136" s="315">
        <f>IF($P$42=0,0,((P134+P135)/$P$42)/$P$43)</f>
        <v>0</v>
      </c>
      <c r="Q136" s="314"/>
      <c r="R136" s="316"/>
      <c r="S136" s="128">
        <f>D136+G136+J136+M136+P136</f>
        <v>0</v>
      </c>
      <c r="T136" s="389"/>
      <c r="U136" s="390"/>
      <c r="V136" s="391"/>
      <c r="W136" s="46"/>
      <c r="X136" s="46"/>
    </row>
    <row r="137" spans="1:24" s="45" customFormat="1" ht="22.5" customHeight="1" outlineLevel="1" x14ac:dyDescent="0.25">
      <c r="A137" s="41"/>
      <c r="B137" s="18" t="s">
        <v>85</v>
      </c>
      <c r="C137" s="128">
        <f t="shared" si="13"/>
        <v>0</v>
      </c>
      <c r="D137" s="315">
        <f>IF($D$136=0,0,(D136/60))</f>
        <v>0</v>
      </c>
      <c r="E137" s="314"/>
      <c r="F137" s="316"/>
      <c r="G137" s="314">
        <f>IF($G$136=0,0,(G136/60))</f>
        <v>0</v>
      </c>
      <c r="H137" s="314"/>
      <c r="I137" s="314"/>
      <c r="J137" s="315">
        <f>IF($J$136=0,0,(J136/60))</f>
        <v>0</v>
      </c>
      <c r="K137" s="314"/>
      <c r="L137" s="316"/>
      <c r="M137" s="314">
        <f>IF($M$136=0,0,(M136/60))</f>
        <v>0</v>
      </c>
      <c r="N137" s="314"/>
      <c r="O137" s="314"/>
      <c r="P137" s="315">
        <f>IF($P$136=0,0,(P136/60))</f>
        <v>0</v>
      </c>
      <c r="Q137" s="314"/>
      <c r="R137" s="316"/>
      <c r="S137" s="128">
        <f>D137+G137+J137+M137+P137</f>
        <v>0</v>
      </c>
      <c r="T137" s="389"/>
      <c r="U137" s="390"/>
      <c r="V137" s="391"/>
      <c r="W137" s="46"/>
      <c r="X137" s="46"/>
    </row>
    <row r="138" spans="1:24" s="45" customFormat="1" ht="22.5" customHeight="1" outlineLevel="1" x14ac:dyDescent="0.25">
      <c r="A138" s="41"/>
      <c r="B138" s="19" t="s">
        <v>440</v>
      </c>
      <c r="C138" s="128">
        <f t="shared" si="13"/>
        <v>0</v>
      </c>
      <c r="D138" s="392"/>
      <c r="E138" s="393"/>
      <c r="F138" s="394"/>
      <c r="G138" s="393"/>
      <c r="H138" s="393"/>
      <c r="I138" s="393"/>
      <c r="J138" s="392"/>
      <c r="K138" s="393"/>
      <c r="L138" s="394"/>
      <c r="M138" s="393"/>
      <c r="N138" s="393"/>
      <c r="O138" s="393"/>
      <c r="P138" s="392"/>
      <c r="Q138" s="393"/>
      <c r="R138" s="394"/>
      <c r="S138" s="128">
        <f>SUM(D138:R138)</f>
        <v>0</v>
      </c>
      <c r="T138" s="389"/>
      <c r="U138" s="390"/>
      <c r="V138" s="391"/>
      <c r="W138" s="46"/>
      <c r="X138" s="46"/>
    </row>
    <row r="139" spans="1:24" s="45" customFormat="1" ht="22.5" customHeight="1" outlineLevel="1" x14ac:dyDescent="0.25">
      <c r="A139" s="41"/>
      <c r="B139" s="19" t="s">
        <v>58</v>
      </c>
      <c r="C139" s="129">
        <f t="shared" si="13"/>
        <v>0</v>
      </c>
      <c r="D139" s="317">
        <f>(D138*D$42)*($E$32-$E$31)</f>
        <v>0</v>
      </c>
      <c r="E139" s="274"/>
      <c r="F139" s="318"/>
      <c r="G139" s="317">
        <f>(G138*G$42)*($E$32-$E$31)</f>
        <v>0</v>
      </c>
      <c r="H139" s="274"/>
      <c r="I139" s="318"/>
      <c r="J139" s="317">
        <f>(J138*J$42)*($E$32-$E$31)</f>
        <v>0</v>
      </c>
      <c r="K139" s="274"/>
      <c r="L139" s="318"/>
      <c r="M139" s="317">
        <f>(M138*M$42)*($E$32-$E$31)</f>
        <v>0</v>
      </c>
      <c r="N139" s="274"/>
      <c r="O139" s="318"/>
      <c r="P139" s="317">
        <f>(P138*P$42)*($E$32-$E$31)</f>
        <v>0</v>
      </c>
      <c r="Q139" s="274"/>
      <c r="R139" s="318"/>
      <c r="S139" s="129">
        <f>SUM(D139:R139)</f>
        <v>0</v>
      </c>
      <c r="T139" s="389"/>
      <c r="U139" s="390"/>
      <c r="V139" s="391"/>
      <c r="W139" s="46"/>
      <c r="X139" s="46"/>
    </row>
    <row r="140" spans="1:24" s="45" customFormat="1" ht="22.5" customHeight="1" outlineLevel="1" x14ac:dyDescent="0.25">
      <c r="A140" s="41"/>
      <c r="B140" s="19" t="s">
        <v>86</v>
      </c>
      <c r="C140" s="129">
        <f t="shared" si="13"/>
        <v>0</v>
      </c>
      <c r="D140" s="317">
        <f>IF(D137=0,0, (((D137*$E$31))+(D139/D$42/D$43)))</f>
        <v>0</v>
      </c>
      <c r="E140" s="274"/>
      <c r="F140" s="318"/>
      <c r="G140" s="317">
        <f>IF(G137=0,0, (((G137*$E$31))+(G139/G$42/G$43)))</f>
        <v>0</v>
      </c>
      <c r="H140" s="274"/>
      <c r="I140" s="318"/>
      <c r="J140" s="317">
        <f>IF(J137=0,0, (((J137*$E$31))+(J139/J$42/J$43)))</f>
        <v>0</v>
      </c>
      <c r="K140" s="274"/>
      <c r="L140" s="318"/>
      <c r="M140" s="317">
        <f>IF(M137=0,0, (((M137*$E$31))+(M139/M$42/M$43)))</f>
        <v>0</v>
      </c>
      <c r="N140" s="274"/>
      <c r="O140" s="318"/>
      <c r="P140" s="317">
        <f>IF(P137=0,0, (((P137*$E$31))+(P139/P$42/P$43)))</f>
        <v>0</v>
      </c>
      <c r="Q140" s="274"/>
      <c r="R140" s="318"/>
      <c r="S140" s="129">
        <f>SUM(D140:R140)</f>
        <v>0</v>
      </c>
      <c r="T140" s="389"/>
      <c r="U140" s="390"/>
      <c r="V140" s="391"/>
      <c r="W140" s="46"/>
      <c r="X140" s="46"/>
    </row>
    <row r="141" spans="1:24" s="45" customFormat="1" ht="22.5" customHeight="1" outlineLevel="1" x14ac:dyDescent="0.25">
      <c r="A141" s="41"/>
      <c r="B141" s="68" t="s">
        <v>87</v>
      </c>
      <c r="C141" s="129">
        <f t="shared" si="13"/>
        <v>0</v>
      </c>
      <c r="D141" s="317">
        <f>(((D134+D135)/60)*$E$31)+D139</f>
        <v>0</v>
      </c>
      <c r="E141" s="274"/>
      <c r="F141" s="318"/>
      <c r="G141" s="317">
        <f>(((G134+G135)/60)*$E$31)+G139</f>
        <v>0</v>
      </c>
      <c r="H141" s="274"/>
      <c r="I141" s="318"/>
      <c r="J141" s="317">
        <f>(((J134+J135)/60)*$E$31)+J139</f>
        <v>0</v>
      </c>
      <c r="K141" s="274"/>
      <c r="L141" s="318"/>
      <c r="M141" s="317">
        <f>(((M134+M135)/60)*$E$31)+M139</f>
        <v>0</v>
      </c>
      <c r="N141" s="274"/>
      <c r="O141" s="318"/>
      <c r="P141" s="317">
        <f>(((P134+P135)/60)*$E$31)+P139</f>
        <v>0</v>
      </c>
      <c r="Q141" s="274"/>
      <c r="R141" s="318"/>
      <c r="S141" s="129">
        <f>SUM(D141:R141)</f>
        <v>0</v>
      </c>
      <c r="T141" s="389"/>
      <c r="U141" s="390"/>
      <c r="V141" s="391"/>
      <c r="W141" s="20" t="s">
        <v>61</v>
      </c>
      <c r="X141" s="46"/>
    </row>
    <row r="142" spans="1:24" s="45" customFormat="1" ht="33" customHeight="1" x14ac:dyDescent="0.25">
      <c r="A142" s="41"/>
      <c r="B142" s="395"/>
      <c r="C142" s="396"/>
      <c r="D142" s="403" t="s">
        <v>62</v>
      </c>
      <c r="E142" s="404"/>
      <c r="F142" s="405"/>
      <c r="G142" s="404" t="s">
        <v>63</v>
      </c>
      <c r="H142" s="404"/>
      <c r="I142" s="404"/>
      <c r="J142" s="403" t="s">
        <v>64</v>
      </c>
      <c r="K142" s="404"/>
      <c r="L142" s="405"/>
      <c r="M142" s="404" t="s">
        <v>65</v>
      </c>
      <c r="N142" s="404"/>
      <c r="O142" s="404"/>
      <c r="P142" s="403" t="s">
        <v>66</v>
      </c>
      <c r="Q142" s="404"/>
      <c r="R142" s="405"/>
      <c r="S142" s="75" t="s">
        <v>67</v>
      </c>
      <c r="T142" s="69" t="s">
        <v>68</v>
      </c>
      <c r="U142" s="10" t="s">
        <v>88</v>
      </c>
      <c r="V142" s="10" t="s">
        <v>89</v>
      </c>
      <c r="W142" s="114">
        <f>$D$12</f>
        <v>0</v>
      </c>
      <c r="X142" s="46"/>
    </row>
    <row r="143" spans="1:24" s="45" customFormat="1" ht="33" customHeight="1" x14ac:dyDescent="0.25">
      <c r="A143" s="41"/>
      <c r="B143" s="397"/>
      <c r="C143" s="398"/>
      <c r="D143" s="406" t="str">
        <f>IF(D137&gt;=10,"6",IF(D137&gt;=5.6,"5",IF(D137&gt;=3.6,"4",IF(D137&gt;=1.6,"3",IF(D137&gt;=1,"2",IF(D137&gt;=0.01,"1","0"))))))</f>
        <v>0</v>
      </c>
      <c r="E143" s="407"/>
      <c r="F143" s="408"/>
      <c r="G143" s="407" t="str">
        <f>IF(G137&gt;=10,"6",IF(G137&gt;=5.6,"5",IF(G137&gt;=3.6,"4",IF(G137&gt;=1.6,"3",IF(G137&gt;=1,"2",IF(G137&gt;=0.01,"1","0"))))))</f>
        <v>0</v>
      </c>
      <c r="H143" s="407"/>
      <c r="I143" s="407"/>
      <c r="J143" s="406" t="str">
        <f>IF(J137&gt;=10,"6",IF(J137&gt;=5.6,"5",IF(J137&gt;=3.6,"4",IF(J137&gt;=1.6,"3",IF(J137&gt;=1,"2",IF(J137&gt;=0.01,"1","0"))))))</f>
        <v>0</v>
      </c>
      <c r="K143" s="407"/>
      <c r="L143" s="408"/>
      <c r="M143" s="407" t="str">
        <f>IF(M137&gt;=10,"6",IF(M137&gt;=5.6,"5",IF(M137&gt;=3.6,"4",IF(M137&gt;=1.6,"3",IF(M137&gt;=1,"2",IF(M137&gt;=0.01,"1","0"))))))</f>
        <v>0</v>
      </c>
      <c r="N143" s="407"/>
      <c r="O143" s="407"/>
      <c r="P143" s="406" t="str">
        <f>IF(P137&gt;=10,"6",IF(P137&gt;=5.6,"5",IF(P137&gt;=3.6,"4",IF(P137&gt;=1.6,"3",IF(P137&gt;=1,"2",IF(P137&gt;=0.01,"1","0"))))))</f>
        <v>0</v>
      </c>
      <c r="Q143" s="407"/>
      <c r="R143" s="408"/>
      <c r="S143" s="124">
        <f>IF(OR(AND(D133&gt;0,D134&lt;=0),AND(G133&gt;0,G134&lt;=0),AND(J133&gt;0,J134&lt;=0),AND(M133&gt;0,M134&lt;=0),AND(P133&gt;0,P134&lt;=0)),"Check number of subjects/visits",V143/1560)</f>
        <v>0</v>
      </c>
      <c r="T143" s="89" t="str">
        <f>IF(S143="Check number of subjects/visits","0.00",IF(AND(W144=0,S143&gt;=0),"Please complete page duration (D12)",IF(S143=0,"0.00",S143/W144)))</f>
        <v>Please complete page duration (D12)</v>
      </c>
      <c r="U143" s="113">
        <f>(S134+S135+$E$26+$E$27+$E$28+$L$18)</f>
        <v>0</v>
      </c>
      <c r="V143" s="113">
        <f>(U143/60)</f>
        <v>0</v>
      </c>
      <c r="W143" s="114">
        <f>$F$12</f>
        <v>0</v>
      </c>
      <c r="X143" s="46"/>
    </row>
    <row r="144" spans="1:24" s="45" customFormat="1" ht="19.5" customHeight="1" x14ac:dyDescent="0.25">
      <c r="A144" s="41"/>
      <c r="B144" s="17"/>
      <c r="C144" s="56"/>
      <c r="D144" s="41"/>
      <c r="E144" s="41"/>
      <c r="F144" s="41"/>
      <c r="G144" s="41"/>
      <c r="H144" s="41"/>
      <c r="I144" s="41"/>
      <c r="J144" s="41"/>
      <c r="K144" s="41"/>
      <c r="L144" s="41"/>
      <c r="M144" s="41"/>
      <c r="N144" s="41"/>
      <c r="O144" s="41"/>
      <c r="P144" s="41"/>
      <c r="Q144" s="41"/>
      <c r="R144" s="41"/>
      <c r="S144" s="41"/>
      <c r="T144" s="41"/>
      <c r="U144" s="41"/>
      <c r="V144" s="41"/>
      <c r="W144" s="123">
        <f>W142+(W143/12)</f>
        <v>0</v>
      </c>
      <c r="X144" s="46"/>
    </row>
    <row r="145" spans="1:24" s="45" customFormat="1" ht="19.5" customHeight="1" x14ac:dyDescent="0.25">
      <c r="A145" s="41"/>
      <c r="B145" s="33" t="s">
        <v>90</v>
      </c>
      <c r="C145" s="399"/>
      <c r="D145" s="272" t="s">
        <v>1</v>
      </c>
      <c r="E145" s="272"/>
      <c r="F145" s="370"/>
      <c r="G145" s="367" t="s">
        <v>2</v>
      </c>
      <c r="H145" s="272"/>
      <c r="I145" s="368"/>
      <c r="J145" s="369" t="s">
        <v>3</v>
      </c>
      <c r="K145" s="272"/>
      <c r="L145" s="370"/>
      <c r="M145" s="367" t="s">
        <v>4</v>
      </c>
      <c r="N145" s="272"/>
      <c r="O145" s="368"/>
      <c r="P145" s="367" t="s">
        <v>5</v>
      </c>
      <c r="Q145" s="272"/>
      <c r="R145" s="368"/>
      <c r="S145" s="380" t="s">
        <v>6</v>
      </c>
      <c r="T145" s="380"/>
      <c r="U145" s="380"/>
      <c r="V145" s="381"/>
      <c r="W145" s="46"/>
      <c r="X145" s="46"/>
    </row>
    <row r="146" spans="1:24" s="45" customFormat="1" ht="19.5" customHeight="1" x14ac:dyDescent="0.25">
      <c r="A146" s="41"/>
      <c r="B146" s="114" t="str">
        <f>IF('SIT Page 1'!B146="[enter MDT2 title here]","[enter MDT2 title on SIT Page 1, B146]", IF('SIT Page 1'!B146="","[enter MDT2 title on SIT Page 1, B146]",'SIT Page 1'!B146))</f>
        <v>[enter MDT2 title on SIT Page 1, B146]</v>
      </c>
      <c r="C146" s="400"/>
      <c r="D146" s="272"/>
      <c r="E146" s="272"/>
      <c r="F146" s="370"/>
      <c r="G146" s="367"/>
      <c r="H146" s="272"/>
      <c r="I146" s="368"/>
      <c r="J146" s="369"/>
      <c r="K146" s="272"/>
      <c r="L146" s="370"/>
      <c r="M146" s="367"/>
      <c r="N146" s="272"/>
      <c r="O146" s="368"/>
      <c r="P146" s="367"/>
      <c r="Q146" s="272"/>
      <c r="R146" s="368"/>
      <c r="S146" s="401"/>
      <c r="T146" s="401"/>
      <c r="U146" s="401"/>
      <c r="V146" s="402"/>
      <c r="W146" s="46"/>
      <c r="X146" s="46"/>
    </row>
    <row r="147" spans="1:24" s="45" customFormat="1" ht="30.75" customHeight="1" outlineLevel="1" x14ac:dyDescent="0.25">
      <c r="A147" s="41"/>
      <c r="B147" s="34" t="s">
        <v>7</v>
      </c>
      <c r="C147" s="33" t="s">
        <v>8</v>
      </c>
      <c r="D147" s="76" t="s">
        <v>9</v>
      </c>
      <c r="E147" s="61" t="s">
        <v>12</v>
      </c>
      <c r="F147" s="77" t="s">
        <v>11</v>
      </c>
      <c r="G147" s="78" t="s">
        <v>9</v>
      </c>
      <c r="H147" s="61" t="s">
        <v>12</v>
      </c>
      <c r="I147" s="33" t="s">
        <v>11</v>
      </c>
      <c r="J147" s="76" t="s">
        <v>9</v>
      </c>
      <c r="K147" s="61" t="s">
        <v>12</v>
      </c>
      <c r="L147" s="77" t="s">
        <v>11</v>
      </c>
      <c r="M147" s="78" t="s">
        <v>9</v>
      </c>
      <c r="N147" s="61" t="s">
        <v>12</v>
      </c>
      <c r="O147" s="33" t="s">
        <v>11</v>
      </c>
      <c r="P147" s="76" t="s">
        <v>9</v>
      </c>
      <c r="Q147" s="61" t="s">
        <v>12</v>
      </c>
      <c r="R147" s="77" t="s">
        <v>11</v>
      </c>
      <c r="S147" s="382"/>
      <c r="T147" s="382"/>
      <c r="U147" s="382"/>
      <c r="V147" s="383"/>
      <c r="W147" s="46"/>
      <c r="X147" s="46"/>
    </row>
    <row r="148" spans="1:24" s="45" customFormat="1" ht="19.5" customHeight="1" outlineLevel="1" x14ac:dyDescent="0.25">
      <c r="A148" s="41"/>
      <c r="B148" s="101" t="s">
        <v>36</v>
      </c>
      <c r="C148" s="103"/>
      <c r="D148" s="99"/>
      <c r="E148" s="100"/>
      <c r="F148" s="115">
        <f t="shared" ref="F148:F161" si="14">C148*D148*E148</f>
        <v>0</v>
      </c>
      <c r="G148" s="99"/>
      <c r="H148" s="100"/>
      <c r="I148" s="116">
        <f t="shared" ref="I148:I161" si="15">C148*G148*H148</f>
        <v>0</v>
      </c>
      <c r="J148" s="99"/>
      <c r="K148" s="100"/>
      <c r="L148" s="115">
        <f t="shared" ref="L148:L161" si="16">C148*J148*K148</f>
        <v>0</v>
      </c>
      <c r="M148" s="99"/>
      <c r="N148" s="100"/>
      <c r="O148" s="116">
        <f>C148*M148*N148</f>
        <v>0</v>
      </c>
      <c r="P148" s="99"/>
      <c r="Q148" s="100"/>
      <c r="R148" s="115">
        <f t="shared" ref="R148:R161" si="17">C148*P148*Q148</f>
        <v>0</v>
      </c>
      <c r="S148" s="384"/>
      <c r="T148" s="384"/>
      <c r="U148" s="384"/>
      <c r="V148" s="385"/>
      <c r="W148" s="46"/>
      <c r="X148" s="46"/>
    </row>
    <row r="149" spans="1:24" s="45" customFormat="1" ht="19.5" customHeight="1" outlineLevel="1" x14ac:dyDescent="0.25">
      <c r="A149" s="41"/>
      <c r="B149" s="101" t="s">
        <v>36</v>
      </c>
      <c r="C149" s="103"/>
      <c r="D149" s="99"/>
      <c r="E149" s="100"/>
      <c r="F149" s="115">
        <f t="shared" si="14"/>
        <v>0</v>
      </c>
      <c r="G149" s="99"/>
      <c r="H149" s="100"/>
      <c r="I149" s="116">
        <f t="shared" si="15"/>
        <v>0</v>
      </c>
      <c r="J149" s="99"/>
      <c r="K149" s="100"/>
      <c r="L149" s="115">
        <f t="shared" si="16"/>
        <v>0</v>
      </c>
      <c r="M149" s="99"/>
      <c r="N149" s="100"/>
      <c r="O149" s="116">
        <f>C149*M149*N149</f>
        <v>0</v>
      </c>
      <c r="P149" s="99"/>
      <c r="Q149" s="100"/>
      <c r="R149" s="115">
        <f t="shared" si="17"/>
        <v>0</v>
      </c>
      <c r="S149" s="384"/>
      <c r="T149" s="384"/>
      <c r="U149" s="384"/>
      <c r="V149" s="385"/>
      <c r="W149" s="46"/>
      <c r="X149" s="46"/>
    </row>
    <row r="150" spans="1:24" s="45" customFormat="1" ht="19.5" customHeight="1" outlineLevel="1" x14ac:dyDescent="0.25">
      <c r="A150" s="41"/>
      <c r="B150" s="101" t="s">
        <v>36</v>
      </c>
      <c r="C150" s="103"/>
      <c r="D150" s="99"/>
      <c r="E150" s="100"/>
      <c r="F150" s="115">
        <f t="shared" si="14"/>
        <v>0</v>
      </c>
      <c r="G150" s="99"/>
      <c r="H150" s="100"/>
      <c r="I150" s="116">
        <f t="shared" si="15"/>
        <v>0</v>
      </c>
      <c r="J150" s="99"/>
      <c r="K150" s="100"/>
      <c r="L150" s="115">
        <f t="shared" si="16"/>
        <v>0</v>
      </c>
      <c r="M150" s="99"/>
      <c r="N150" s="100"/>
      <c r="O150" s="116">
        <f>C150*M150*N150</f>
        <v>0</v>
      </c>
      <c r="P150" s="99"/>
      <c r="Q150" s="100"/>
      <c r="R150" s="115">
        <f t="shared" si="17"/>
        <v>0</v>
      </c>
      <c r="S150" s="384"/>
      <c r="T150" s="384"/>
      <c r="U150" s="384"/>
      <c r="V150" s="385"/>
      <c r="W150" s="46"/>
      <c r="X150" s="46"/>
    </row>
    <row r="151" spans="1:24" s="45" customFormat="1" ht="19.5" customHeight="1" outlineLevel="1" x14ac:dyDescent="0.25">
      <c r="A151" s="41"/>
      <c r="B151" s="101" t="s">
        <v>36</v>
      </c>
      <c r="C151" s="103"/>
      <c r="D151" s="99"/>
      <c r="E151" s="100"/>
      <c r="F151" s="115">
        <f t="shared" si="14"/>
        <v>0</v>
      </c>
      <c r="G151" s="99"/>
      <c r="H151" s="100"/>
      <c r="I151" s="116">
        <f t="shared" si="15"/>
        <v>0</v>
      </c>
      <c r="J151" s="99"/>
      <c r="K151" s="100"/>
      <c r="L151" s="115">
        <f t="shared" si="16"/>
        <v>0</v>
      </c>
      <c r="M151" s="99"/>
      <c r="N151" s="100"/>
      <c r="O151" s="116">
        <f>C151*M151*N151</f>
        <v>0</v>
      </c>
      <c r="P151" s="99"/>
      <c r="Q151" s="100"/>
      <c r="R151" s="115">
        <f t="shared" si="17"/>
        <v>0</v>
      </c>
      <c r="S151" s="384"/>
      <c r="T151" s="384"/>
      <c r="U151" s="384"/>
      <c r="V151" s="385"/>
      <c r="W151" s="46"/>
      <c r="X151" s="46"/>
    </row>
    <row r="152" spans="1:24" s="45" customFormat="1" ht="19.5" customHeight="1" outlineLevel="1" x14ac:dyDescent="0.25">
      <c r="A152" s="41"/>
      <c r="B152" s="101" t="s">
        <v>36</v>
      </c>
      <c r="C152" s="103"/>
      <c r="D152" s="99"/>
      <c r="E152" s="100"/>
      <c r="F152" s="115">
        <f t="shared" si="14"/>
        <v>0</v>
      </c>
      <c r="G152" s="99"/>
      <c r="H152" s="100"/>
      <c r="I152" s="116">
        <f t="shared" si="15"/>
        <v>0</v>
      </c>
      <c r="J152" s="99"/>
      <c r="K152" s="100"/>
      <c r="L152" s="115">
        <f t="shared" si="16"/>
        <v>0</v>
      </c>
      <c r="M152" s="99"/>
      <c r="N152" s="100"/>
      <c r="O152" s="116">
        <f>F152*M152*N152</f>
        <v>0</v>
      </c>
      <c r="P152" s="99"/>
      <c r="Q152" s="100"/>
      <c r="R152" s="115">
        <f t="shared" si="17"/>
        <v>0</v>
      </c>
      <c r="S152" s="384"/>
      <c r="T152" s="384"/>
      <c r="U152" s="384"/>
      <c r="V152" s="385"/>
      <c r="W152" s="46"/>
      <c r="X152" s="46"/>
    </row>
    <row r="153" spans="1:24" s="45" customFormat="1" ht="19.5" customHeight="1" outlineLevel="1" x14ac:dyDescent="0.25">
      <c r="A153" s="41"/>
      <c r="B153" s="101" t="s">
        <v>36</v>
      </c>
      <c r="C153" s="103"/>
      <c r="D153" s="99"/>
      <c r="E153" s="100"/>
      <c r="F153" s="115">
        <f t="shared" si="14"/>
        <v>0</v>
      </c>
      <c r="G153" s="99"/>
      <c r="H153" s="100"/>
      <c r="I153" s="116">
        <f t="shared" si="15"/>
        <v>0</v>
      </c>
      <c r="J153" s="99"/>
      <c r="K153" s="100"/>
      <c r="L153" s="115">
        <f t="shared" si="16"/>
        <v>0</v>
      </c>
      <c r="M153" s="99"/>
      <c r="N153" s="100"/>
      <c r="O153" s="116">
        <f>F153*M153*N153</f>
        <v>0</v>
      </c>
      <c r="P153" s="99"/>
      <c r="Q153" s="100"/>
      <c r="R153" s="115">
        <f t="shared" si="17"/>
        <v>0</v>
      </c>
      <c r="S153" s="384"/>
      <c r="T153" s="384"/>
      <c r="U153" s="384"/>
      <c r="V153" s="385"/>
      <c r="W153" s="46"/>
      <c r="X153" s="46"/>
    </row>
    <row r="154" spans="1:24" s="45" customFormat="1" ht="19.5" customHeight="1" outlineLevel="1" x14ac:dyDescent="0.25">
      <c r="A154" s="41"/>
      <c r="B154" s="101" t="s">
        <v>36</v>
      </c>
      <c r="C154" s="103"/>
      <c r="D154" s="99"/>
      <c r="E154" s="100"/>
      <c r="F154" s="115">
        <f t="shared" si="14"/>
        <v>0</v>
      </c>
      <c r="G154" s="99"/>
      <c r="H154" s="100"/>
      <c r="I154" s="116">
        <f t="shared" si="15"/>
        <v>0</v>
      </c>
      <c r="J154" s="99"/>
      <c r="K154" s="100"/>
      <c r="L154" s="115">
        <f t="shared" si="16"/>
        <v>0</v>
      </c>
      <c r="M154" s="99"/>
      <c r="N154" s="100"/>
      <c r="O154" s="116">
        <f>F154*M154*N154</f>
        <v>0</v>
      </c>
      <c r="P154" s="99"/>
      <c r="Q154" s="100"/>
      <c r="R154" s="115">
        <f t="shared" si="17"/>
        <v>0</v>
      </c>
      <c r="S154" s="384"/>
      <c r="T154" s="384"/>
      <c r="U154" s="384"/>
      <c r="V154" s="385"/>
      <c r="W154" s="46"/>
      <c r="X154" s="46"/>
    </row>
    <row r="155" spans="1:24" s="45" customFormat="1" ht="19.5" customHeight="1" outlineLevel="1" x14ac:dyDescent="0.25">
      <c r="A155" s="41"/>
      <c r="B155" s="101" t="s">
        <v>36</v>
      </c>
      <c r="C155" s="103"/>
      <c r="D155" s="99"/>
      <c r="E155" s="100"/>
      <c r="F155" s="115">
        <f t="shared" si="14"/>
        <v>0</v>
      </c>
      <c r="G155" s="99"/>
      <c r="H155" s="100"/>
      <c r="I155" s="116">
        <f t="shared" si="15"/>
        <v>0</v>
      </c>
      <c r="J155" s="99"/>
      <c r="K155" s="100"/>
      <c r="L155" s="115">
        <f t="shared" si="16"/>
        <v>0</v>
      </c>
      <c r="M155" s="99"/>
      <c r="N155" s="100"/>
      <c r="O155" s="116">
        <f t="shared" ref="O155:O161" si="18">C155*M155*N155</f>
        <v>0</v>
      </c>
      <c r="P155" s="99"/>
      <c r="Q155" s="100"/>
      <c r="R155" s="115">
        <f t="shared" si="17"/>
        <v>0</v>
      </c>
      <c r="S155" s="384"/>
      <c r="T155" s="384"/>
      <c r="U155" s="384"/>
      <c r="V155" s="385"/>
      <c r="W155" s="46"/>
      <c r="X155" s="46"/>
    </row>
    <row r="156" spans="1:24" s="45" customFormat="1" ht="19.5" customHeight="1" outlineLevel="1" x14ac:dyDescent="0.25">
      <c r="A156" s="41"/>
      <c r="B156" s="101" t="s">
        <v>36</v>
      </c>
      <c r="C156" s="103"/>
      <c r="D156" s="99"/>
      <c r="E156" s="100"/>
      <c r="F156" s="115">
        <f t="shared" si="14"/>
        <v>0</v>
      </c>
      <c r="G156" s="99"/>
      <c r="H156" s="100"/>
      <c r="I156" s="116">
        <f t="shared" si="15"/>
        <v>0</v>
      </c>
      <c r="J156" s="99"/>
      <c r="K156" s="100"/>
      <c r="L156" s="115">
        <f t="shared" si="16"/>
        <v>0</v>
      </c>
      <c r="M156" s="99"/>
      <c r="N156" s="100"/>
      <c r="O156" s="116">
        <f t="shared" si="18"/>
        <v>0</v>
      </c>
      <c r="P156" s="99"/>
      <c r="Q156" s="100"/>
      <c r="R156" s="115">
        <f t="shared" si="17"/>
        <v>0</v>
      </c>
      <c r="S156" s="384"/>
      <c r="T156" s="384"/>
      <c r="U156" s="384"/>
      <c r="V156" s="385"/>
      <c r="W156" s="46"/>
      <c r="X156" s="46"/>
    </row>
    <row r="157" spans="1:24" s="45" customFormat="1" ht="19.5" customHeight="1" outlineLevel="1" x14ac:dyDescent="0.25">
      <c r="A157" s="41"/>
      <c r="B157" s="101" t="s">
        <v>36</v>
      </c>
      <c r="C157" s="103"/>
      <c r="D157" s="99"/>
      <c r="E157" s="100"/>
      <c r="F157" s="115">
        <f t="shared" si="14"/>
        <v>0</v>
      </c>
      <c r="G157" s="99"/>
      <c r="H157" s="100"/>
      <c r="I157" s="116">
        <f t="shared" si="15"/>
        <v>0</v>
      </c>
      <c r="J157" s="99"/>
      <c r="K157" s="100"/>
      <c r="L157" s="115">
        <f t="shared" si="16"/>
        <v>0</v>
      </c>
      <c r="M157" s="99"/>
      <c r="N157" s="100"/>
      <c r="O157" s="116">
        <f t="shared" si="18"/>
        <v>0</v>
      </c>
      <c r="P157" s="99"/>
      <c r="Q157" s="100"/>
      <c r="R157" s="115">
        <f t="shared" si="17"/>
        <v>0</v>
      </c>
      <c r="S157" s="384"/>
      <c r="T157" s="384"/>
      <c r="U157" s="384"/>
      <c r="V157" s="385"/>
      <c r="W157" s="46"/>
      <c r="X157" s="46"/>
    </row>
    <row r="158" spans="1:24" s="45" customFormat="1" ht="19.5" customHeight="1" outlineLevel="1" x14ac:dyDescent="0.25">
      <c r="A158" s="41"/>
      <c r="B158" s="101" t="s">
        <v>36</v>
      </c>
      <c r="C158" s="103"/>
      <c r="D158" s="99"/>
      <c r="E158" s="100"/>
      <c r="F158" s="115">
        <f t="shared" si="14"/>
        <v>0</v>
      </c>
      <c r="G158" s="99"/>
      <c r="H158" s="100"/>
      <c r="I158" s="116">
        <f t="shared" si="15"/>
        <v>0</v>
      </c>
      <c r="J158" s="99"/>
      <c r="K158" s="100"/>
      <c r="L158" s="115">
        <f t="shared" si="16"/>
        <v>0</v>
      </c>
      <c r="M158" s="99"/>
      <c r="N158" s="100"/>
      <c r="O158" s="116">
        <f t="shared" si="18"/>
        <v>0</v>
      </c>
      <c r="P158" s="99"/>
      <c r="Q158" s="100"/>
      <c r="R158" s="115">
        <f t="shared" si="17"/>
        <v>0</v>
      </c>
      <c r="S158" s="384"/>
      <c r="T158" s="384"/>
      <c r="U158" s="384"/>
      <c r="V158" s="385"/>
      <c r="W158" s="46"/>
      <c r="X158" s="46"/>
    </row>
    <row r="159" spans="1:24" s="45" customFormat="1" ht="19.5" customHeight="1" outlineLevel="1" x14ac:dyDescent="0.25">
      <c r="A159" s="41"/>
      <c r="B159" s="101" t="s">
        <v>36</v>
      </c>
      <c r="C159" s="103"/>
      <c r="D159" s="99"/>
      <c r="E159" s="100"/>
      <c r="F159" s="115">
        <f t="shared" si="14"/>
        <v>0</v>
      </c>
      <c r="G159" s="99"/>
      <c r="H159" s="100"/>
      <c r="I159" s="116">
        <f t="shared" si="15"/>
        <v>0</v>
      </c>
      <c r="J159" s="99"/>
      <c r="K159" s="100"/>
      <c r="L159" s="115">
        <f t="shared" si="16"/>
        <v>0</v>
      </c>
      <c r="M159" s="99"/>
      <c r="N159" s="100"/>
      <c r="O159" s="116">
        <f t="shared" si="18"/>
        <v>0</v>
      </c>
      <c r="P159" s="99"/>
      <c r="Q159" s="100"/>
      <c r="R159" s="115">
        <f t="shared" si="17"/>
        <v>0</v>
      </c>
      <c r="S159" s="384"/>
      <c r="T159" s="384"/>
      <c r="U159" s="384"/>
      <c r="V159" s="385"/>
      <c r="W159" s="46"/>
      <c r="X159" s="46"/>
    </row>
    <row r="160" spans="1:24" s="45" customFormat="1" ht="19.5" customHeight="1" outlineLevel="1" x14ac:dyDescent="0.25">
      <c r="A160" s="41"/>
      <c r="B160" s="101" t="s">
        <v>79</v>
      </c>
      <c r="C160" s="103"/>
      <c r="D160" s="99"/>
      <c r="E160" s="100"/>
      <c r="F160" s="115">
        <f t="shared" si="14"/>
        <v>0</v>
      </c>
      <c r="G160" s="99"/>
      <c r="H160" s="100"/>
      <c r="I160" s="116">
        <f t="shared" si="15"/>
        <v>0</v>
      </c>
      <c r="J160" s="99"/>
      <c r="K160" s="100"/>
      <c r="L160" s="115">
        <f t="shared" si="16"/>
        <v>0</v>
      </c>
      <c r="M160" s="99"/>
      <c r="N160" s="100"/>
      <c r="O160" s="116">
        <f t="shared" si="18"/>
        <v>0</v>
      </c>
      <c r="P160" s="99"/>
      <c r="Q160" s="100"/>
      <c r="R160" s="115">
        <f t="shared" si="17"/>
        <v>0</v>
      </c>
      <c r="S160" s="384"/>
      <c r="T160" s="384"/>
      <c r="U160" s="384"/>
      <c r="V160" s="385"/>
      <c r="W160" s="46"/>
      <c r="X160" s="46"/>
    </row>
    <row r="161" spans="1:24" s="45" customFormat="1" ht="19.5" customHeight="1" outlineLevel="1" x14ac:dyDescent="0.25">
      <c r="A161" s="41"/>
      <c r="B161" s="101" t="s">
        <v>43</v>
      </c>
      <c r="C161" s="103"/>
      <c r="D161" s="99"/>
      <c r="E161" s="100"/>
      <c r="F161" s="115">
        <f t="shared" si="14"/>
        <v>0</v>
      </c>
      <c r="G161" s="99"/>
      <c r="H161" s="100"/>
      <c r="I161" s="116">
        <f t="shared" si="15"/>
        <v>0</v>
      </c>
      <c r="J161" s="99"/>
      <c r="K161" s="100"/>
      <c r="L161" s="115">
        <f t="shared" si="16"/>
        <v>0</v>
      </c>
      <c r="M161" s="99"/>
      <c r="N161" s="100"/>
      <c r="O161" s="116">
        <f t="shared" si="18"/>
        <v>0</v>
      </c>
      <c r="P161" s="99"/>
      <c r="Q161" s="100"/>
      <c r="R161" s="115">
        <f t="shared" si="17"/>
        <v>0</v>
      </c>
      <c r="S161" s="384"/>
      <c r="T161" s="384"/>
      <c r="U161" s="384"/>
      <c r="V161" s="385"/>
      <c r="W161" s="46"/>
      <c r="X161" s="46"/>
    </row>
    <row r="162" spans="1:24" s="45" customFormat="1" ht="21" customHeight="1" outlineLevel="1" x14ac:dyDescent="0.25">
      <c r="A162" s="41"/>
      <c r="B162" s="66" t="s">
        <v>92</v>
      </c>
      <c r="C162" s="15" t="s">
        <v>51</v>
      </c>
      <c r="D162" s="312" t="s">
        <v>46</v>
      </c>
      <c r="E162" s="305"/>
      <c r="F162" s="313"/>
      <c r="G162" s="305" t="s">
        <v>47</v>
      </c>
      <c r="H162" s="305"/>
      <c r="I162" s="305"/>
      <c r="J162" s="312" t="s">
        <v>48</v>
      </c>
      <c r="K162" s="305"/>
      <c r="L162" s="313"/>
      <c r="M162" s="305" t="s">
        <v>49</v>
      </c>
      <c r="N162" s="305"/>
      <c r="O162" s="305"/>
      <c r="P162" s="312" t="s">
        <v>50</v>
      </c>
      <c r="Q162" s="305"/>
      <c r="R162" s="313"/>
      <c r="S162" s="16" t="s">
        <v>93</v>
      </c>
      <c r="T162" s="386" t="s">
        <v>52</v>
      </c>
      <c r="U162" s="387" t="s">
        <v>52</v>
      </c>
      <c r="V162" s="388"/>
      <c r="W162" s="46"/>
      <c r="X162" s="46"/>
    </row>
    <row r="163" spans="1:24" s="45" customFormat="1" ht="21" customHeight="1" outlineLevel="1" x14ac:dyDescent="0.25">
      <c r="A163" s="41"/>
      <c r="B163" s="18" t="s">
        <v>94</v>
      </c>
      <c r="C163" s="128">
        <f>D163+G163+J163+M163+P163</f>
        <v>0</v>
      </c>
      <c r="D163" s="315">
        <f>SUM(F148:F161)</f>
        <v>0</v>
      </c>
      <c r="E163" s="314"/>
      <c r="F163" s="316"/>
      <c r="G163" s="314">
        <f>SUM(I148:I161)</f>
        <v>0</v>
      </c>
      <c r="H163" s="314"/>
      <c r="I163" s="314"/>
      <c r="J163" s="315">
        <f>SUM(L148:L161)</f>
        <v>0</v>
      </c>
      <c r="K163" s="314"/>
      <c r="L163" s="316"/>
      <c r="M163" s="314">
        <f>SUM(O148:O161)</f>
        <v>0</v>
      </c>
      <c r="N163" s="314"/>
      <c r="O163" s="314"/>
      <c r="P163" s="315">
        <f>SUM(R148:R161)</f>
        <v>0</v>
      </c>
      <c r="Q163" s="314"/>
      <c r="R163" s="316"/>
      <c r="S163" s="128">
        <f t="shared" ref="S163:S168" si="19">D163+G163+J163+M163+P163</f>
        <v>0</v>
      </c>
      <c r="T163" s="389"/>
      <c r="U163" s="390"/>
      <c r="V163" s="391"/>
      <c r="W163" s="46"/>
      <c r="X163" s="46"/>
    </row>
    <row r="164" spans="1:24" s="45" customFormat="1" ht="21" customHeight="1" outlineLevel="1" x14ac:dyDescent="0.25">
      <c r="A164" s="41"/>
      <c r="B164" s="18" t="s">
        <v>95</v>
      </c>
      <c r="C164" s="128">
        <f>D164+G164+J164+M164+P164</f>
        <v>0</v>
      </c>
      <c r="D164" s="315">
        <f>SUM(F148:F161)*$D$42</f>
        <v>0</v>
      </c>
      <c r="E164" s="314"/>
      <c r="F164" s="316"/>
      <c r="G164" s="314">
        <f>SUM(I148:I161)*$G$42</f>
        <v>0</v>
      </c>
      <c r="H164" s="314"/>
      <c r="I164" s="314"/>
      <c r="J164" s="315">
        <f>SUM(L148:L161)*$J$42</f>
        <v>0</v>
      </c>
      <c r="K164" s="314"/>
      <c r="L164" s="316"/>
      <c r="M164" s="314">
        <f>SUM(O148:O161)*$M$42</f>
        <v>0</v>
      </c>
      <c r="N164" s="314"/>
      <c r="O164" s="314"/>
      <c r="P164" s="315">
        <f>SUM(R148:R161)*$P$42</f>
        <v>0</v>
      </c>
      <c r="Q164" s="314"/>
      <c r="R164" s="316"/>
      <c r="S164" s="128">
        <f t="shared" si="19"/>
        <v>0</v>
      </c>
      <c r="T164" s="389"/>
      <c r="U164" s="390"/>
      <c r="V164" s="391"/>
      <c r="W164" s="46"/>
      <c r="X164" s="46"/>
    </row>
    <row r="165" spans="1:24" s="45" customFormat="1" ht="21" customHeight="1" outlineLevel="1" x14ac:dyDescent="0.25">
      <c r="A165" s="41"/>
      <c r="B165" s="18" t="s">
        <v>55</v>
      </c>
      <c r="C165" s="128">
        <f>S165</f>
        <v>0</v>
      </c>
      <c r="D165" s="315">
        <f>D164*0.05</f>
        <v>0</v>
      </c>
      <c r="E165" s="314"/>
      <c r="F165" s="316"/>
      <c r="G165" s="314">
        <f>G164*0.05</f>
        <v>0</v>
      </c>
      <c r="H165" s="314"/>
      <c r="I165" s="314"/>
      <c r="J165" s="315">
        <f>J164*0.05</f>
        <v>0</v>
      </c>
      <c r="K165" s="314"/>
      <c r="L165" s="316"/>
      <c r="M165" s="314">
        <f>M164*0.05</f>
        <v>0</v>
      </c>
      <c r="N165" s="314"/>
      <c r="O165" s="314"/>
      <c r="P165" s="315">
        <f>P164*0.05</f>
        <v>0</v>
      </c>
      <c r="Q165" s="314"/>
      <c r="R165" s="316"/>
      <c r="S165" s="128">
        <f t="shared" si="19"/>
        <v>0</v>
      </c>
      <c r="T165" s="389"/>
      <c r="U165" s="390"/>
      <c r="V165" s="391"/>
      <c r="W165" s="46"/>
      <c r="X165" s="46"/>
    </row>
    <row r="166" spans="1:24" s="45" customFormat="1" ht="21" customHeight="1" outlineLevel="1" x14ac:dyDescent="0.25">
      <c r="A166" s="41"/>
      <c r="B166" s="18" t="s">
        <v>96</v>
      </c>
      <c r="C166" s="128">
        <f>S166</f>
        <v>0</v>
      </c>
      <c r="D166" s="315">
        <f>IF($D$42=0,0,((D164+D165)/$D$42)/$D$43)</f>
        <v>0</v>
      </c>
      <c r="E166" s="314"/>
      <c r="F166" s="316"/>
      <c r="G166" s="314">
        <f>IF($G$42=0,0,((G164+G165)/$G$42)/$G$43)</f>
        <v>0</v>
      </c>
      <c r="H166" s="314"/>
      <c r="I166" s="314"/>
      <c r="J166" s="315">
        <f>IF($J$42=0,0,((J164+J165)/$J$42)/$J$43)</f>
        <v>0</v>
      </c>
      <c r="K166" s="314"/>
      <c r="L166" s="316"/>
      <c r="M166" s="314">
        <f>IF($M$42=0,0,((M164+M165)/$M$42)/$M$43)</f>
        <v>0</v>
      </c>
      <c r="N166" s="314"/>
      <c r="O166" s="314"/>
      <c r="P166" s="315">
        <f>IF($P$42=0,0,((P164+P165)/$P$42)/$P$43)</f>
        <v>0</v>
      </c>
      <c r="Q166" s="314"/>
      <c r="R166" s="316"/>
      <c r="S166" s="128">
        <f t="shared" si="19"/>
        <v>0</v>
      </c>
      <c r="T166" s="389"/>
      <c r="U166" s="390"/>
      <c r="V166" s="391"/>
      <c r="W166" s="46"/>
      <c r="X166" s="46"/>
    </row>
    <row r="167" spans="1:24" s="45" customFormat="1" ht="21" customHeight="1" outlineLevel="1" x14ac:dyDescent="0.25">
      <c r="A167" s="41"/>
      <c r="B167" s="18" t="s">
        <v>97</v>
      </c>
      <c r="C167" s="128">
        <f>S167</f>
        <v>0</v>
      </c>
      <c r="D167" s="315">
        <f>IF($D$166=0,0,(D166/60))</f>
        <v>0</v>
      </c>
      <c r="E167" s="314"/>
      <c r="F167" s="316"/>
      <c r="G167" s="314">
        <f>IF($G$166=0,0,(G166/60))</f>
        <v>0</v>
      </c>
      <c r="H167" s="314"/>
      <c r="I167" s="314"/>
      <c r="J167" s="315">
        <f>IF($J$166=0,0,(J166/60))</f>
        <v>0</v>
      </c>
      <c r="K167" s="314"/>
      <c r="L167" s="316"/>
      <c r="M167" s="314">
        <f>IF($M$166=0,0,(M166/60))</f>
        <v>0</v>
      </c>
      <c r="N167" s="314"/>
      <c r="O167" s="314"/>
      <c r="P167" s="315">
        <f>IF($P$166=0,0,(P166/60))</f>
        <v>0</v>
      </c>
      <c r="Q167" s="314"/>
      <c r="R167" s="316"/>
      <c r="S167" s="128">
        <f t="shared" si="19"/>
        <v>0</v>
      </c>
      <c r="T167" s="389"/>
      <c r="U167" s="390"/>
      <c r="V167" s="391"/>
      <c r="W167" s="46"/>
      <c r="X167" s="46"/>
    </row>
    <row r="168" spans="1:24" s="45" customFormat="1" ht="21" customHeight="1" outlineLevel="1" x14ac:dyDescent="0.25">
      <c r="A168" s="41"/>
      <c r="B168" s="19" t="s">
        <v>440</v>
      </c>
      <c r="C168" s="128">
        <f>SUM(D168:R168)</f>
        <v>0</v>
      </c>
      <c r="D168" s="392"/>
      <c r="E168" s="393"/>
      <c r="F168" s="394"/>
      <c r="G168" s="393"/>
      <c r="H168" s="393"/>
      <c r="I168" s="393"/>
      <c r="J168" s="392"/>
      <c r="K168" s="393"/>
      <c r="L168" s="394"/>
      <c r="M168" s="393"/>
      <c r="N168" s="393"/>
      <c r="O168" s="393"/>
      <c r="P168" s="392"/>
      <c r="Q168" s="393"/>
      <c r="R168" s="394"/>
      <c r="S168" s="128">
        <f t="shared" si="19"/>
        <v>0</v>
      </c>
      <c r="T168" s="389"/>
      <c r="U168" s="390"/>
      <c r="V168" s="391"/>
      <c r="W168" s="46"/>
      <c r="X168" s="46"/>
    </row>
    <row r="169" spans="1:24" s="45" customFormat="1" ht="21" customHeight="1" outlineLevel="1" x14ac:dyDescent="0.25">
      <c r="A169" s="41"/>
      <c r="B169" s="19" t="s">
        <v>58</v>
      </c>
      <c r="C169" s="129">
        <f>SUM(D169:R169)</f>
        <v>0</v>
      </c>
      <c r="D169" s="317">
        <f>(D168*D$42)*($F$32-$F$31)</f>
        <v>0</v>
      </c>
      <c r="E169" s="274"/>
      <c r="F169" s="318"/>
      <c r="G169" s="317">
        <f>(G168*G$42)*($F$32-$F$31)</f>
        <v>0</v>
      </c>
      <c r="H169" s="274"/>
      <c r="I169" s="318"/>
      <c r="J169" s="317">
        <f>(J168*J$42)*($F$32-$F$31)</f>
        <v>0</v>
      </c>
      <c r="K169" s="274"/>
      <c r="L169" s="318"/>
      <c r="M169" s="317">
        <f>(M168*M$42)*($F$32-$F$31)</f>
        <v>0</v>
      </c>
      <c r="N169" s="274"/>
      <c r="O169" s="318"/>
      <c r="P169" s="317">
        <f>(P168*P$42)*($F$32-$F$31)</f>
        <v>0</v>
      </c>
      <c r="Q169" s="274"/>
      <c r="R169" s="318"/>
      <c r="S169" s="129">
        <f>SUM(D169:R169)</f>
        <v>0</v>
      </c>
      <c r="T169" s="389"/>
      <c r="U169" s="390"/>
      <c r="V169" s="391"/>
      <c r="W169" s="46"/>
      <c r="X169" s="46"/>
    </row>
    <row r="170" spans="1:24" s="45" customFormat="1" ht="21" customHeight="1" outlineLevel="1" x14ac:dyDescent="0.25">
      <c r="A170" s="41"/>
      <c r="B170" s="19" t="s">
        <v>98</v>
      </c>
      <c r="C170" s="129">
        <f>SUM(D170:R170)</f>
        <v>0</v>
      </c>
      <c r="D170" s="317">
        <f>IF(D167=0,0, (((D167*$F$31))+(D169/D$42/D$43)))</f>
        <v>0</v>
      </c>
      <c r="E170" s="274"/>
      <c r="F170" s="318"/>
      <c r="G170" s="317">
        <f>IF(G167=0,0, (((G167*$F$31))+(G169/G$42/G$43)))</f>
        <v>0</v>
      </c>
      <c r="H170" s="274"/>
      <c r="I170" s="318"/>
      <c r="J170" s="317">
        <f>IF(J167=0,0, (((J167*$F$31))+(J169/J$42/J$43)))</f>
        <v>0</v>
      </c>
      <c r="K170" s="274"/>
      <c r="L170" s="318"/>
      <c r="M170" s="317">
        <f>IF(M167=0,0, (((M167*$F$31))+(M169/M$42/M$43)))</f>
        <v>0</v>
      </c>
      <c r="N170" s="274"/>
      <c r="O170" s="318"/>
      <c r="P170" s="317">
        <f>IF(P167=0,0, (((P167*$F$31))+(P169/P$42/P$43)))</f>
        <v>0</v>
      </c>
      <c r="Q170" s="274"/>
      <c r="R170" s="318"/>
      <c r="S170" s="129">
        <f>SUM(D170:R170)</f>
        <v>0</v>
      </c>
      <c r="T170" s="389"/>
      <c r="U170" s="390"/>
      <c r="V170" s="391"/>
      <c r="W170" s="46"/>
      <c r="X170" s="46"/>
    </row>
    <row r="171" spans="1:24" s="45" customFormat="1" ht="21" customHeight="1" outlineLevel="1" x14ac:dyDescent="0.25">
      <c r="A171" s="41"/>
      <c r="B171" s="68" t="s">
        <v>99</v>
      </c>
      <c r="C171" s="129">
        <f>SUM(D171:R171)</f>
        <v>0</v>
      </c>
      <c r="D171" s="317">
        <f>(((D164+D165)/60)*$F$31)+D169</f>
        <v>0</v>
      </c>
      <c r="E171" s="274"/>
      <c r="F171" s="318"/>
      <c r="G171" s="317">
        <f>(((G164+G165)/60)*$F$31)+G169</f>
        <v>0</v>
      </c>
      <c r="H171" s="274"/>
      <c r="I171" s="318"/>
      <c r="J171" s="317">
        <f>(((J164+J165)/60)*$F$31)+J169</f>
        <v>0</v>
      </c>
      <c r="K171" s="274"/>
      <c r="L171" s="318"/>
      <c r="M171" s="317">
        <f>(((M164+M165)/60)*$F$31)+M169</f>
        <v>0</v>
      </c>
      <c r="N171" s="274"/>
      <c r="O171" s="318"/>
      <c r="P171" s="317">
        <f>(((P164+P165)/60)*$F$31)+P169</f>
        <v>0</v>
      </c>
      <c r="Q171" s="274"/>
      <c r="R171" s="318"/>
      <c r="S171" s="129">
        <f>SUM(D171:R171)</f>
        <v>0</v>
      </c>
      <c r="T171" s="389"/>
      <c r="U171" s="390"/>
      <c r="V171" s="391"/>
      <c r="W171" s="20" t="s">
        <v>61</v>
      </c>
      <c r="X171" s="46"/>
    </row>
    <row r="172" spans="1:24" s="45" customFormat="1" ht="27.75" customHeight="1" x14ac:dyDescent="0.25">
      <c r="A172" s="41"/>
      <c r="B172" s="395"/>
      <c r="C172" s="396"/>
      <c r="D172" s="403" t="s">
        <v>100</v>
      </c>
      <c r="E172" s="404"/>
      <c r="F172" s="405"/>
      <c r="G172" s="404" t="s">
        <v>101</v>
      </c>
      <c r="H172" s="404"/>
      <c r="I172" s="404"/>
      <c r="J172" s="403" t="s">
        <v>102</v>
      </c>
      <c r="K172" s="404"/>
      <c r="L172" s="405"/>
      <c r="M172" s="404" t="s">
        <v>103</v>
      </c>
      <c r="N172" s="404"/>
      <c r="O172" s="404"/>
      <c r="P172" s="403" t="s">
        <v>104</v>
      </c>
      <c r="Q172" s="404"/>
      <c r="R172" s="405"/>
      <c r="S172" s="75" t="s">
        <v>67</v>
      </c>
      <c r="T172" s="69" t="s">
        <v>68</v>
      </c>
      <c r="U172" s="10" t="s">
        <v>105</v>
      </c>
      <c r="V172" s="10" t="s">
        <v>106</v>
      </c>
      <c r="W172" s="114">
        <f>$D$12</f>
        <v>0</v>
      </c>
      <c r="X172" s="46"/>
    </row>
    <row r="173" spans="1:24" s="45" customFormat="1" ht="32.25" customHeight="1" x14ac:dyDescent="0.25">
      <c r="A173" s="41"/>
      <c r="B173" s="397"/>
      <c r="C173" s="398"/>
      <c r="D173" s="406" t="str">
        <f>IF(D167&gt;=10,"6",IF(D167&gt;=5.6,"5",IF(D167&gt;=3.6,"4",IF(D167&gt;=1.6,"3",IF(D167&gt;=1,"2",IF(D167&gt;=0.01,"1","0"))))))</f>
        <v>0</v>
      </c>
      <c r="E173" s="407"/>
      <c r="F173" s="408"/>
      <c r="G173" s="407" t="str">
        <f>IF(G167&gt;=10,"6",IF(G167&gt;=5.6,"5",IF(G167&gt;=3.6,"4",IF(G167&gt;=1.6,"3",IF(G167&gt;=1,"2",IF(G167&gt;=0.01,"1","0"))))))</f>
        <v>0</v>
      </c>
      <c r="H173" s="407"/>
      <c r="I173" s="407"/>
      <c r="J173" s="406" t="str">
        <f>IF(J167&gt;=10,"6",IF(J167&gt;=5.6,"5",IF(J167&gt;=3.6,"4",IF(J167&gt;=1.6,"3",IF(J167&gt;=1,"2",IF(J167&gt;=0.01,"1","0"))))))</f>
        <v>0</v>
      </c>
      <c r="K173" s="407"/>
      <c r="L173" s="408"/>
      <c r="M173" s="407" t="str">
        <f>IF(M167&gt;=10,"6",IF(M167&gt;=5.6,"5",IF(M167&gt;=3.6,"4",IF(M167&gt;=1.6,"3",IF(M167&gt;=1,"2",IF(M167&gt;=0.01,"1","0"))))))</f>
        <v>0</v>
      </c>
      <c r="N173" s="407"/>
      <c r="O173" s="407"/>
      <c r="P173" s="406" t="str">
        <f>IF(P167&gt;=10,"6",IF(P167&gt;=5.6,"5",IF(P167&gt;=3.6,"4",IF(P167&gt;=1.6,"3",IF(P167&gt;=1,"2",IF(P167&gt;=0.01,"1","0"))))))</f>
        <v>0</v>
      </c>
      <c r="Q173" s="407"/>
      <c r="R173" s="408"/>
      <c r="S173" s="124">
        <f>IF(OR(AND(D163&gt;0,D164&lt;=0),AND(G163&gt;0,G164&lt;=0),AND(J163&gt;0,J164&lt;=0),AND(M163&gt;0,M164&lt;=0),AND(P163&gt;0,P164&lt;=0)),"Check number of subjects/visits",V173/1560)</f>
        <v>0</v>
      </c>
      <c r="T173" s="89" t="str">
        <f>IF(S173="Check number of subjects/visits","0.00",IF(AND(W174=0,S173&gt;=0),"Please complete page duration (D12)",IF(S173=0,"0.00",S173/W174)))</f>
        <v>Please complete page duration (D12)</v>
      </c>
      <c r="U173" s="113">
        <f>(S164+S165+$F$26+$F$27+$F$28+$L$19)</f>
        <v>0</v>
      </c>
      <c r="V173" s="113">
        <f>(U173/60)</f>
        <v>0</v>
      </c>
      <c r="W173" s="114">
        <f>$F$12</f>
        <v>0</v>
      </c>
      <c r="X173" s="46"/>
    </row>
    <row r="174" spans="1:24" s="45" customFormat="1" ht="19.5" customHeight="1" x14ac:dyDescent="0.25">
      <c r="A174" s="41"/>
      <c r="B174" s="17"/>
      <c r="C174" s="56"/>
      <c r="D174" s="41"/>
      <c r="E174" s="41"/>
      <c r="F174" s="41"/>
      <c r="G174" s="41"/>
      <c r="H174" s="41"/>
      <c r="I174" s="41"/>
      <c r="J174" s="41"/>
      <c r="K174" s="41"/>
      <c r="L174" s="41"/>
      <c r="M174" s="41"/>
      <c r="N174" s="41"/>
      <c r="O174" s="41"/>
      <c r="P174" s="41"/>
      <c r="Q174" s="41"/>
      <c r="R174" s="41"/>
      <c r="S174" s="41"/>
      <c r="T174" s="41"/>
      <c r="U174" s="41"/>
      <c r="V174" s="41"/>
      <c r="W174" s="123">
        <f>W172+(W173/12)</f>
        <v>0</v>
      </c>
      <c r="X174" s="46"/>
    </row>
    <row r="175" spans="1:24" s="45" customFormat="1" ht="19.5" customHeight="1" x14ac:dyDescent="0.25">
      <c r="A175" s="41"/>
      <c r="B175" s="33" t="s">
        <v>107</v>
      </c>
      <c r="C175" s="399"/>
      <c r="D175" s="272" t="s">
        <v>1</v>
      </c>
      <c r="E175" s="272"/>
      <c r="F175" s="370"/>
      <c r="G175" s="367" t="s">
        <v>2</v>
      </c>
      <c r="H175" s="272"/>
      <c r="I175" s="368"/>
      <c r="J175" s="369" t="s">
        <v>3</v>
      </c>
      <c r="K175" s="272"/>
      <c r="L175" s="370"/>
      <c r="M175" s="367" t="s">
        <v>4</v>
      </c>
      <c r="N175" s="272"/>
      <c r="O175" s="368"/>
      <c r="P175" s="367" t="s">
        <v>5</v>
      </c>
      <c r="Q175" s="272"/>
      <c r="R175" s="368"/>
      <c r="S175" s="380" t="s">
        <v>6</v>
      </c>
      <c r="T175" s="380"/>
      <c r="U175" s="380"/>
      <c r="V175" s="381"/>
      <c r="W175" s="46"/>
      <c r="X175" s="46"/>
    </row>
    <row r="176" spans="1:24" s="45" customFormat="1" ht="19.5" customHeight="1" x14ac:dyDescent="0.25">
      <c r="A176" s="41"/>
      <c r="B176" s="114" t="str">
        <f>IF('SIT Page 1'!B176="[enter MDT3 title here]","[enter MDT3 title on SIT Page 1, B176]", IF('SIT Page 1'!B176="","[enter MDT3 title on SIT Page 1, B176]",'SIT Page 1'!B176))</f>
        <v>[enter MDT3 title on SIT Page 1, B176]</v>
      </c>
      <c r="C176" s="400"/>
      <c r="D176" s="272"/>
      <c r="E176" s="272"/>
      <c r="F176" s="370"/>
      <c r="G176" s="367"/>
      <c r="H176" s="272"/>
      <c r="I176" s="368"/>
      <c r="J176" s="369"/>
      <c r="K176" s="272"/>
      <c r="L176" s="370"/>
      <c r="M176" s="367"/>
      <c r="N176" s="272"/>
      <c r="O176" s="368"/>
      <c r="P176" s="367"/>
      <c r="Q176" s="272"/>
      <c r="R176" s="368"/>
      <c r="S176" s="401"/>
      <c r="T176" s="401"/>
      <c r="U176" s="401"/>
      <c r="V176" s="402"/>
      <c r="W176" s="46"/>
      <c r="X176" s="46"/>
    </row>
    <row r="177" spans="1:24" s="45" customFormat="1" ht="30.75" customHeight="1" outlineLevel="1" x14ac:dyDescent="0.25">
      <c r="A177" s="41"/>
      <c r="B177" s="34" t="s">
        <v>7</v>
      </c>
      <c r="C177" s="33" t="s">
        <v>8</v>
      </c>
      <c r="D177" s="76" t="s">
        <v>9</v>
      </c>
      <c r="E177" s="61" t="s">
        <v>12</v>
      </c>
      <c r="F177" s="77" t="s">
        <v>11</v>
      </c>
      <c r="G177" s="78" t="s">
        <v>9</v>
      </c>
      <c r="H177" s="61" t="s">
        <v>12</v>
      </c>
      <c r="I177" s="33" t="s">
        <v>11</v>
      </c>
      <c r="J177" s="76" t="s">
        <v>9</v>
      </c>
      <c r="K177" s="61" t="s">
        <v>12</v>
      </c>
      <c r="L177" s="77" t="s">
        <v>11</v>
      </c>
      <c r="M177" s="78" t="s">
        <v>9</v>
      </c>
      <c r="N177" s="61" t="s">
        <v>12</v>
      </c>
      <c r="O177" s="33" t="s">
        <v>11</v>
      </c>
      <c r="P177" s="76" t="s">
        <v>9</v>
      </c>
      <c r="Q177" s="61" t="s">
        <v>12</v>
      </c>
      <c r="R177" s="77" t="s">
        <v>11</v>
      </c>
      <c r="S177" s="382"/>
      <c r="T177" s="382"/>
      <c r="U177" s="382"/>
      <c r="V177" s="383"/>
      <c r="W177" s="46"/>
      <c r="X177" s="46"/>
    </row>
    <row r="178" spans="1:24" s="45" customFormat="1" ht="19.5" customHeight="1" outlineLevel="1" x14ac:dyDescent="0.25">
      <c r="A178" s="41"/>
      <c r="B178" s="101" t="s">
        <v>36</v>
      </c>
      <c r="C178" s="103"/>
      <c r="D178" s="99"/>
      <c r="E178" s="100"/>
      <c r="F178" s="115">
        <f t="shared" ref="F178:F190" si="20">C178*D178*E178</f>
        <v>0</v>
      </c>
      <c r="G178" s="99"/>
      <c r="H178" s="100"/>
      <c r="I178" s="116">
        <f t="shared" ref="I178:I190" si="21">C178*G178*H178</f>
        <v>0</v>
      </c>
      <c r="J178" s="99"/>
      <c r="K178" s="100"/>
      <c r="L178" s="115">
        <f t="shared" ref="L178:L190" si="22">C178*J178*K178</f>
        <v>0</v>
      </c>
      <c r="M178" s="99"/>
      <c r="N178" s="100"/>
      <c r="O178" s="116">
        <f t="shared" ref="O178:O190" si="23">C178*M178*N178</f>
        <v>0</v>
      </c>
      <c r="P178" s="99"/>
      <c r="Q178" s="100"/>
      <c r="R178" s="115">
        <f t="shared" ref="R178:R190" si="24">C178*P178*Q178</f>
        <v>0</v>
      </c>
      <c r="S178" s="384"/>
      <c r="T178" s="384"/>
      <c r="U178" s="384"/>
      <c r="V178" s="385"/>
      <c r="W178" s="46"/>
      <c r="X178" s="46"/>
    </row>
    <row r="179" spans="1:24" s="45" customFormat="1" ht="19.5" customHeight="1" outlineLevel="1" x14ac:dyDescent="0.25">
      <c r="A179" s="41"/>
      <c r="B179" s="101" t="s">
        <v>36</v>
      </c>
      <c r="C179" s="103"/>
      <c r="D179" s="99"/>
      <c r="E179" s="100"/>
      <c r="F179" s="115">
        <f t="shared" si="20"/>
        <v>0</v>
      </c>
      <c r="G179" s="99"/>
      <c r="H179" s="100"/>
      <c r="I179" s="116">
        <f t="shared" si="21"/>
        <v>0</v>
      </c>
      <c r="J179" s="99"/>
      <c r="K179" s="100"/>
      <c r="L179" s="115">
        <f t="shared" si="22"/>
        <v>0</v>
      </c>
      <c r="M179" s="99"/>
      <c r="N179" s="100"/>
      <c r="O179" s="116">
        <f t="shared" si="23"/>
        <v>0</v>
      </c>
      <c r="P179" s="99"/>
      <c r="Q179" s="100"/>
      <c r="R179" s="115">
        <f t="shared" si="24"/>
        <v>0</v>
      </c>
      <c r="S179" s="384"/>
      <c r="T179" s="384"/>
      <c r="U179" s="384"/>
      <c r="V179" s="385"/>
      <c r="W179" s="46"/>
      <c r="X179" s="46"/>
    </row>
    <row r="180" spans="1:24" s="45" customFormat="1" ht="19.5" customHeight="1" outlineLevel="1" x14ac:dyDescent="0.25">
      <c r="A180" s="41"/>
      <c r="B180" s="101" t="s">
        <v>36</v>
      </c>
      <c r="C180" s="103"/>
      <c r="D180" s="99"/>
      <c r="E180" s="100"/>
      <c r="F180" s="115">
        <f t="shared" si="20"/>
        <v>0</v>
      </c>
      <c r="G180" s="99"/>
      <c r="H180" s="100"/>
      <c r="I180" s="116">
        <f t="shared" si="21"/>
        <v>0</v>
      </c>
      <c r="J180" s="99"/>
      <c r="K180" s="100"/>
      <c r="L180" s="115">
        <f t="shared" si="22"/>
        <v>0</v>
      </c>
      <c r="M180" s="99"/>
      <c r="N180" s="100"/>
      <c r="O180" s="116">
        <f t="shared" si="23"/>
        <v>0</v>
      </c>
      <c r="P180" s="99"/>
      <c r="Q180" s="100"/>
      <c r="R180" s="115">
        <f t="shared" si="24"/>
        <v>0</v>
      </c>
      <c r="S180" s="384"/>
      <c r="T180" s="384"/>
      <c r="U180" s="384"/>
      <c r="V180" s="385"/>
      <c r="W180" s="46"/>
      <c r="X180" s="46"/>
    </row>
    <row r="181" spans="1:24" s="45" customFormat="1" ht="19.5" customHeight="1" outlineLevel="1" x14ac:dyDescent="0.25">
      <c r="A181" s="41"/>
      <c r="B181" s="101" t="s">
        <v>36</v>
      </c>
      <c r="C181" s="103"/>
      <c r="D181" s="99"/>
      <c r="E181" s="100"/>
      <c r="F181" s="115">
        <f t="shared" si="20"/>
        <v>0</v>
      </c>
      <c r="G181" s="99"/>
      <c r="H181" s="100"/>
      <c r="I181" s="116">
        <f t="shared" si="21"/>
        <v>0</v>
      </c>
      <c r="J181" s="99"/>
      <c r="K181" s="100"/>
      <c r="L181" s="115">
        <f t="shared" si="22"/>
        <v>0</v>
      </c>
      <c r="M181" s="99"/>
      <c r="N181" s="100"/>
      <c r="O181" s="116">
        <f t="shared" si="23"/>
        <v>0</v>
      </c>
      <c r="P181" s="99"/>
      <c r="Q181" s="100"/>
      <c r="R181" s="115">
        <f t="shared" si="24"/>
        <v>0</v>
      </c>
      <c r="S181" s="384"/>
      <c r="T181" s="384"/>
      <c r="U181" s="384"/>
      <c r="V181" s="385"/>
      <c r="W181" s="46"/>
      <c r="X181" s="46"/>
    </row>
    <row r="182" spans="1:24" s="45" customFormat="1" ht="19.5" customHeight="1" outlineLevel="1" x14ac:dyDescent="0.25">
      <c r="A182" s="41"/>
      <c r="B182" s="101" t="s">
        <v>36</v>
      </c>
      <c r="C182" s="103"/>
      <c r="D182" s="99"/>
      <c r="E182" s="100"/>
      <c r="F182" s="115">
        <f t="shared" si="20"/>
        <v>0</v>
      </c>
      <c r="G182" s="99"/>
      <c r="H182" s="100"/>
      <c r="I182" s="116">
        <f t="shared" si="21"/>
        <v>0</v>
      </c>
      <c r="J182" s="99"/>
      <c r="K182" s="100"/>
      <c r="L182" s="115">
        <f t="shared" si="22"/>
        <v>0</v>
      </c>
      <c r="M182" s="99"/>
      <c r="N182" s="100"/>
      <c r="O182" s="116">
        <f t="shared" si="23"/>
        <v>0</v>
      </c>
      <c r="P182" s="99"/>
      <c r="Q182" s="100"/>
      <c r="R182" s="115">
        <f t="shared" si="24"/>
        <v>0</v>
      </c>
      <c r="S182" s="384"/>
      <c r="T182" s="384"/>
      <c r="U182" s="384"/>
      <c r="V182" s="385"/>
      <c r="W182" s="46"/>
      <c r="X182" s="46"/>
    </row>
    <row r="183" spans="1:24" s="45" customFormat="1" ht="19.5" customHeight="1" outlineLevel="1" x14ac:dyDescent="0.25">
      <c r="A183" s="41"/>
      <c r="B183" s="101" t="s">
        <v>36</v>
      </c>
      <c r="C183" s="103"/>
      <c r="D183" s="99"/>
      <c r="E183" s="100"/>
      <c r="F183" s="115">
        <f t="shared" si="20"/>
        <v>0</v>
      </c>
      <c r="G183" s="99"/>
      <c r="H183" s="100"/>
      <c r="I183" s="116">
        <f t="shared" si="21"/>
        <v>0</v>
      </c>
      <c r="J183" s="99"/>
      <c r="K183" s="100"/>
      <c r="L183" s="115">
        <f t="shared" si="22"/>
        <v>0</v>
      </c>
      <c r="M183" s="99"/>
      <c r="N183" s="100"/>
      <c r="O183" s="116">
        <f t="shared" si="23"/>
        <v>0</v>
      </c>
      <c r="P183" s="99"/>
      <c r="Q183" s="100"/>
      <c r="R183" s="115">
        <f t="shared" si="24"/>
        <v>0</v>
      </c>
      <c r="S183" s="384"/>
      <c r="T183" s="384"/>
      <c r="U183" s="384"/>
      <c r="V183" s="385"/>
      <c r="W183" s="46"/>
      <c r="X183" s="46"/>
    </row>
    <row r="184" spans="1:24" s="45" customFormat="1" ht="19.5" customHeight="1" outlineLevel="1" x14ac:dyDescent="0.25">
      <c r="A184" s="41"/>
      <c r="B184" s="101" t="s">
        <v>36</v>
      </c>
      <c r="C184" s="103"/>
      <c r="D184" s="99"/>
      <c r="E184" s="100"/>
      <c r="F184" s="115">
        <f t="shared" si="20"/>
        <v>0</v>
      </c>
      <c r="G184" s="99"/>
      <c r="H184" s="100"/>
      <c r="I184" s="116">
        <f t="shared" si="21"/>
        <v>0</v>
      </c>
      <c r="J184" s="99"/>
      <c r="K184" s="100"/>
      <c r="L184" s="115">
        <f t="shared" si="22"/>
        <v>0</v>
      </c>
      <c r="M184" s="99"/>
      <c r="N184" s="100"/>
      <c r="O184" s="116">
        <f t="shared" si="23"/>
        <v>0</v>
      </c>
      <c r="P184" s="99"/>
      <c r="Q184" s="100"/>
      <c r="R184" s="115">
        <f t="shared" si="24"/>
        <v>0</v>
      </c>
      <c r="S184" s="384"/>
      <c r="T184" s="384"/>
      <c r="U184" s="384"/>
      <c r="V184" s="385"/>
      <c r="W184" s="46"/>
      <c r="X184" s="46"/>
    </row>
    <row r="185" spans="1:24" s="45" customFormat="1" ht="19.5" customHeight="1" outlineLevel="1" x14ac:dyDescent="0.25">
      <c r="A185" s="41"/>
      <c r="B185" s="101" t="s">
        <v>36</v>
      </c>
      <c r="C185" s="103"/>
      <c r="D185" s="99"/>
      <c r="E185" s="100"/>
      <c r="F185" s="115">
        <f t="shared" si="20"/>
        <v>0</v>
      </c>
      <c r="G185" s="99"/>
      <c r="H185" s="100"/>
      <c r="I185" s="116">
        <f t="shared" si="21"/>
        <v>0</v>
      </c>
      <c r="J185" s="99"/>
      <c r="K185" s="100"/>
      <c r="L185" s="115">
        <f t="shared" si="22"/>
        <v>0</v>
      </c>
      <c r="M185" s="99"/>
      <c r="N185" s="100"/>
      <c r="O185" s="116">
        <f t="shared" si="23"/>
        <v>0</v>
      </c>
      <c r="P185" s="99"/>
      <c r="Q185" s="100"/>
      <c r="R185" s="115">
        <f t="shared" si="24"/>
        <v>0</v>
      </c>
      <c r="S185" s="384"/>
      <c r="T185" s="384"/>
      <c r="U185" s="384"/>
      <c r="V185" s="385"/>
      <c r="W185" s="46"/>
      <c r="X185" s="46"/>
    </row>
    <row r="186" spans="1:24" s="45" customFormat="1" ht="19.5" customHeight="1" outlineLevel="1" x14ac:dyDescent="0.25">
      <c r="A186" s="41"/>
      <c r="B186" s="101" t="s">
        <v>36</v>
      </c>
      <c r="C186" s="103"/>
      <c r="D186" s="99"/>
      <c r="E186" s="100"/>
      <c r="F186" s="115">
        <f t="shared" si="20"/>
        <v>0</v>
      </c>
      <c r="G186" s="99"/>
      <c r="H186" s="100"/>
      <c r="I186" s="116">
        <f t="shared" si="21"/>
        <v>0</v>
      </c>
      <c r="J186" s="99"/>
      <c r="K186" s="100"/>
      <c r="L186" s="115">
        <f t="shared" si="22"/>
        <v>0</v>
      </c>
      <c r="M186" s="99"/>
      <c r="N186" s="100"/>
      <c r="O186" s="116">
        <f t="shared" si="23"/>
        <v>0</v>
      </c>
      <c r="P186" s="99"/>
      <c r="Q186" s="100"/>
      <c r="R186" s="115">
        <f t="shared" si="24"/>
        <v>0</v>
      </c>
      <c r="S186" s="384"/>
      <c r="T186" s="384"/>
      <c r="U186" s="384"/>
      <c r="V186" s="385"/>
      <c r="W186" s="46"/>
      <c r="X186" s="46"/>
    </row>
    <row r="187" spans="1:24" s="45" customFormat="1" ht="19.5" customHeight="1" outlineLevel="1" x14ac:dyDescent="0.25">
      <c r="A187" s="41"/>
      <c r="B187" s="101" t="s">
        <v>36</v>
      </c>
      <c r="C187" s="103"/>
      <c r="D187" s="99"/>
      <c r="E187" s="100"/>
      <c r="F187" s="115">
        <f t="shared" si="20"/>
        <v>0</v>
      </c>
      <c r="G187" s="99"/>
      <c r="H187" s="100"/>
      <c r="I187" s="116">
        <f t="shared" si="21"/>
        <v>0</v>
      </c>
      <c r="J187" s="99"/>
      <c r="K187" s="100"/>
      <c r="L187" s="115">
        <f t="shared" si="22"/>
        <v>0</v>
      </c>
      <c r="M187" s="99"/>
      <c r="N187" s="100"/>
      <c r="O187" s="116">
        <f t="shared" si="23"/>
        <v>0</v>
      </c>
      <c r="P187" s="99"/>
      <c r="Q187" s="100"/>
      <c r="R187" s="115">
        <f t="shared" si="24"/>
        <v>0</v>
      </c>
      <c r="S187" s="384"/>
      <c r="T187" s="384"/>
      <c r="U187" s="384"/>
      <c r="V187" s="385"/>
      <c r="W187" s="46"/>
      <c r="X187" s="46"/>
    </row>
    <row r="188" spans="1:24" s="45" customFormat="1" ht="19.5" customHeight="1" outlineLevel="1" x14ac:dyDescent="0.25">
      <c r="A188" s="41"/>
      <c r="B188" s="101" t="s">
        <v>36</v>
      </c>
      <c r="C188" s="103"/>
      <c r="D188" s="99"/>
      <c r="E188" s="100"/>
      <c r="F188" s="115">
        <f t="shared" si="20"/>
        <v>0</v>
      </c>
      <c r="G188" s="99"/>
      <c r="H188" s="100"/>
      <c r="I188" s="116">
        <f t="shared" si="21"/>
        <v>0</v>
      </c>
      <c r="J188" s="99"/>
      <c r="K188" s="100"/>
      <c r="L188" s="115">
        <f t="shared" si="22"/>
        <v>0</v>
      </c>
      <c r="M188" s="99"/>
      <c r="N188" s="100"/>
      <c r="O188" s="116">
        <f t="shared" si="23"/>
        <v>0</v>
      </c>
      <c r="P188" s="99"/>
      <c r="Q188" s="100"/>
      <c r="R188" s="115">
        <f t="shared" si="24"/>
        <v>0</v>
      </c>
      <c r="S188" s="384"/>
      <c r="T188" s="384"/>
      <c r="U188" s="384"/>
      <c r="V188" s="385"/>
      <c r="W188" s="46"/>
      <c r="X188" s="46"/>
    </row>
    <row r="189" spans="1:24" s="45" customFormat="1" ht="19.5" customHeight="1" outlineLevel="1" x14ac:dyDescent="0.25">
      <c r="A189" s="41"/>
      <c r="B189" s="101" t="s">
        <v>79</v>
      </c>
      <c r="C189" s="103"/>
      <c r="D189" s="99"/>
      <c r="E189" s="100"/>
      <c r="F189" s="115">
        <f t="shared" si="20"/>
        <v>0</v>
      </c>
      <c r="G189" s="99"/>
      <c r="H189" s="100"/>
      <c r="I189" s="116">
        <f t="shared" si="21"/>
        <v>0</v>
      </c>
      <c r="J189" s="99"/>
      <c r="K189" s="100"/>
      <c r="L189" s="115">
        <f t="shared" si="22"/>
        <v>0</v>
      </c>
      <c r="M189" s="99"/>
      <c r="N189" s="100"/>
      <c r="O189" s="116">
        <f t="shared" si="23"/>
        <v>0</v>
      </c>
      <c r="P189" s="99"/>
      <c r="Q189" s="100"/>
      <c r="R189" s="115">
        <f t="shared" si="24"/>
        <v>0</v>
      </c>
      <c r="S189" s="384"/>
      <c r="T189" s="384"/>
      <c r="U189" s="384"/>
      <c r="V189" s="385"/>
      <c r="W189" s="46"/>
      <c r="X189" s="46"/>
    </row>
    <row r="190" spans="1:24" s="45" customFormat="1" ht="19.5" customHeight="1" outlineLevel="1" x14ac:dyDescent="0.25">
      <c r="A190" s="41"/>
      <c r="B190" s="101" t="s">
        <v>43</v>
      </c>
      <c r="C190" s="103"/>
      <c r="D190" s="99"/>
      <c r="E190" s="100"/>
      <c r="F190" s="115">
        <f t="shared" si="20"/>
        <v>0</v>
      </c>
      <c r="G190" s="99"/>
      <c r="H190" s="100"/>
      <c r="I190" s="116">
        <f t="shared" si="21"/>
        <v>0</v>
      </c>
      <c r="J190" s="99"/>
      <c r="K190" s="100"/>
      <c r="L190" s="115">
        <f t="shared" si="22"/>
        <v>0</v>
      </c>
      <c r="M190" s="99"/>
      <c r="N190" s="100"/>
      <c r="O190" s="116">
        <f t="shared" si="23"/>
        <v>0</v>
      </c>
      <c r="P190" s="99"/>
      <c r="Q190" s="100"/>
      <c r="R190" s="115">
        <f t="shared" si="24"/>
        <v>0</v>
      </c>
      <c r="S190" s="384"/>
      <c r="T190" s="384"/>
      <c r="U190" s="384"/>
      <c r="V190" s="385"/>
      <c r="W190" s="46"/>
      <c r="X190" s="46"/>
    </row>
    <row r="191" spans="1:24" s="45" customFormat="1" ht="21.75" customHeight="1" outlineLevel="1" x14ac:dyDescent="0.25">
      <c r="A191" s="41"/>
      <c r="B191" s="66" t="s">
        <v>109</v>
      </c>
      <c r="C191" s="15" t="s">
        <v>51</v>
      </c>
      <c r="D191" s="312" t="s">
        <v>81</v>
      </c>
      <c r="E191" s="305"/>
      <c r="F191" s="313"/>
      <c r="G191" s="305" t="s">
        <v>47</v>
      </c>
      <c r="H191" s="305"/>
      <c r="I191" s="305"/>
      <c r="J191" s="312" t="s">
        <v>48</v>
      </c>
      <c r="K191" s="305"/>
      <c r="L191" s="313"/>
      <c r="M191" s="305" t="s">
        <v>49</v>
      </c>
      <c r="N191" s="305"/>
      <c r="O191" s="305"/>
      <c r="P191" s="312" t="s">
        <v>50</v>
      </c>
      <c r="Q191" s="305"/>
      <c r="R191" s="313"/>
      <c r="S191" s="16" t="s">
        <v>51</v>
      </c>
      <c r="T191" s="386" t="s">
        <v>52</v>
      </c>
      <c r="U191" s="387" t="s">
        <v>52</v>
      </c>
      <c r="V191" s="388"/>
      <c r="W191" s="46"/>
      <c r="X191" s="46"/>
    </row>
    <row r="192" spans="1:24" s="45" customFormat="1" ht="21.75" customHeight="1" outlineLevel="1" x14ac:dyDescent="0.25">
      <c r="A192" s="41"/>
      <c r="B192" s="18" t="s">
        <v>110</v>
      </c>
      <c r="C192" s="128">
        <f>D192+G192+J192+M192+P192</f>
        <v>0</v>
      </c>
      <c r="D192" s="315">
        <f>SUM(F178:F190)</f>
        <v>0</v>
      </c>
      <c r="E192" s="314"/>
      <c r="F192" s="316"/>
      <c r="G192" s="314">
        <f>SUM(I178:I190)</f>
        <v>0</v>
      </c>
      <c r="H192" s="314"/>
      <c r="I192" s="314"/>
      <c r="J192" s="315">
        <f>SUM(L178:L190)</f>
        <v>0</v>
      </c>
      <c r="K192" s="314"/>
      <c r="L192" s="316"/>
      <c r="M192" s="314">
        <f>SUM(O178:O190)</f>
        <v>0</v>
      </c>
      <c r="N192" s="314"/>
      <c r="O192" s="314"/>
      <c r="P192" s="315">
        <f>SUM(R178:R190)</f>
        <v>0</v>
      </c>
      <c r="Q192" s="314"/>
      <c r="R192" s="316"/>
      <c r="S192" s="128">
        <f t="shared" ref="S192:S197" si="25">D192+G192+J192+M192+P192</f>
        <v>0</v>
      </c>
      <c r="T192" s="389"/>
      <c r="U192" s="390"/>
      <c r="V192" s="391"/>
      <c r="W192" s="46"/>
      <c r="X192" s="46"/>
    </row>
    <row r="193" spans="1:24" s="45" customFormat="1" ht="21.75" customHeight="1" outlineLevel="1" x14ac:dyDescent="0.25">
      <c r="A193" s="41"/>
      <c r="B193" s="18" t="s">
        <v>111</v>
      </c>
      <c r="C193" s="128">
        <f>D193+G193+J193+M193+P193</f>
        <v>0</v>
      </c>
      <c r="D193" s="315">
        <f>SUM(F178:F190)*$D$42</f>
        <v>0</v>
      </c>
      <c r="E193" s="314"/>
      <c r="F193" s="316"/>
      <c r="G193" s="314">
        <f>SUM(I178:I190)*$G$42</f>
        <v>0</v>
      </c>
      <c r="H193" s="314"/>
      <c r="I193" s="314"/>
      <c r="J193" s="315">
        <f>SUM(L178:L190)*$J$42</f>
        <v>0</v>
      </c>
      <c r="K193" s="314"/>
      <c r="L193" s="316"/>
      <c r="M193" s="314">
        <f>SUM(O178:O190)*$M$42</f>
        <v>0</v>
      </c>
      <c r="N193" s="314"/>
      <c r="O193" s="314"/>
      <c r="P193" s="315">
        <f>SUM(R178:R190)*$P$42</f>
        <v>0</v>
      </c>
      <c r="Q193" s="314"/>
      <c r="R193" s="316"/>
      <c r="S193" s="128">
        <f t="shared" si="25"/>
        <v>0</v>
      </c>
      <c r="T193" s="389"/>
      <c r="U193" s="390"/>
      <c r="V193" s="391"/>
      <c r="W193" s="46"/>
      <c r="X193" s="46"/>
    </row>
    <row r="194" spans="1:24" s="45" customFormat="1" ht="21.75" customHeight="1" outlineLevel="1" x14ac:dyDescent="0.25">
      <c r="A194" s="41"/>
      <c r="B194" s="18" t="s">
        <v>55</v>
      </c>
      <c r="C194" s="128">
        <f>S194</f>
        <v>0</v>
      </c>
      <c r="D194" s="315">
        <f>D193*0.05</f>
        <v>0</v>
      </c>
      <c r="E194" s="314"/>
      <c r="F194" s="316"/>
      <c r="G194" s="314">
        <f>G193*0.05</f>
        <v>0</v>
      </c>
      <c r="H194" s="314"/>
      <c r="I194" s="314"/>
      <c r="J194" s="315">
        <f>J193*0.05</f>
        <v>0</v>
      </c>
      <c r="K194" s="314"/>
      <c r="L194" s="316"/>
      <c r="M194" s="314">
        <f>M193*0.05</f>
        <v>0</v>
      </c>
      <c r="N194" s="314"/>
      <c r="O194" s="314"/>
      <c r="P194" s="315">
        <f>P193*0.05</f>
        <v>0</v>
      </c>
      <c r="Q194" s="314"/>
      <c r="R194" s="316"/>
      <c r="S194" s="128">
        <f t="shared" si="25"/>
        <v>0</v>
      </c>
      <c r="T194" s="389"/>
      <c r="U194" s="390"/>
      <c r="V194" s="391"/>
      <c r="W194" s="46"/>
      <c r="X194" s="46"/>
    </row>
    <row r="195" spans="1:24" s="45" customFormat="1" ht="21.75" customHeight="1" outlineLevel="1" x14ac:dyDescent="0.25">
      <c r="A195" s="41"/>
      <c r="B195" s="18" t="s">
        <v>112</v>
      </c>
      <c r="C195" s="128">
        <f>S195</f>
        <v>0</v>
      </c>
      <c r="D195" s="315">
        <f>IF($D$42=0,0,((D193+D194)/$D$42)/$D$43)</f>
        <v>0</v>
      </c>
      <c r="E195" s="314"/>
      <c r="F195" s="316"/>
      <c r="G195" s="314">
        <f>IF($G$42=0,0,((G193+G194)/$G$42)/$G$43)</f>
        <v>0</v>
      </c>
      <c r="H195" s="314"/>
      <c r="I195" s="314"/>
      <c r="J195" s="315">
        <f>IF($J$42=0,0,((J193+J194)/$J$42)/$J$43)</f>
        <v>0</v>
      </c>
      <c r="K195" s="314"/>
      <c r="L195" s="316"/>
      <c r="M195" s="314">
        <f>IF($M$42=0,0,((M193+M194)/$M$42)/$M$43)</f>
        <v>0</v>
      </c>
      <c r="N195" s="314"/>
      <c r="O195" s="314"/>
      <c r="P195" s="315">
        <f>IF($P$42=0,0,((P193+P194)/$P$42)/$P$43)</f>
        <v>0</v>
      </c>
      <c r="Q195" s="314"/>
      <c r="R195" s="316"/>
      <c r="S195" s="128">
        <f t="shared" si="25"/>
        <v>0</v>
      </c>
      <c r="T195" s="389"/>
      <c r="U195" s="390"/>
      <c r="V195" s="391"/>
      <c r="W195" s="46"/>
      <c r="X195" s="46"/>
    </row>
    <row r="196" spans="1:24" s="45" customFormat="1" ht="21.75" customHeight="1" outlineLevel="1" x14ac:dyDescent="0.25">
      <c r="A196" s="41"/>
      <c r="B196" s="18" t="s">
        <v>113</v>
      </c>
      <c r="C196" s="128">
        <f>S196</f>
        <v>0</v>
      </c>
      <c r="D196" s="315">
        <f>IF($D$195=0,0,(D195/60))</f>
        <v>0</v>
      </c>
      <c r="E196" s="314"/>
      <c r="F196" s="316"/>
      <c r="G196" s="314">
        <f>IF($G$195=0,0,(G195/60))</f>
        <v>0</v>
      </c>
      <c r="H196" s="314"/>
      <c r="I196" s="314"/>
      <c r="J196" s="315">
        <f>IF($J$195=0,0,(J195/60))</f>
        <v>0</v>
      </c>
      <c r="K196" s="314"/>
      <c r="L196" s="316"/>
      <c r="M196" s="314">
        <f>IF($M$195=0,0,(M195/60))</f>
        <v>0</v>
      </c>
      <c r="N196" s="314"/>
      <c r="O196" s="314"/>
      <c r="P196" s="315">
        <f>IF($P$195=0,0,(P195/60))</f>
        <v>0</v>
      </c>
      <c r="Q196" s="314"/>
      <c r="R196" s="316"/>
      <c r="S196" s="128">
        <f t="shared" si="25"/>
        <v>0</v>
      </c>
      <c r="T196" s="389"/>
      <c r="U196" s="390"/>
      <c r="V196" s="391"/>
      <c r="W196" s="46"/>
      <c r="X196" s="46"/>
    </row>
    <row r="197" spans="1:24" s="45" customFormat="1" ht="21.75" customHeight="1" outlineLevel="1" x14ac:dyDescent="0.25">
      <c r="A197" s="41"/>
      <c r="B197" s="19" t="s">
        <v>440</v>
      </c>
      <c r="C197" s="128">
        <f>SUM(D197:R197)</f>
        <v>0</v>
      </c>
      <c r="D197" s="392"/>
      <c r="E197" s="393"/>
      <c r="F197" s="394"/>
      <c r="G197" s="393"/>
      <c r="H197" s="393"/>
      <c r="I197" s="393"/>
      <c r="J197" s="392"/>
      <c r="K197" s="393"/>
      <c r="L197" s="394"/>
      <c r="M197" s="393"/>
      <c r="N197" s="393"/>
      <c r="O197" s="393"/>
      <c r="P197" s="392"/>
      <c r="Q197" s="393"/>
      <c r="R197" s="394"/>
      <c r="S197" s="128">
        <f t="shared" si="25"/>
        <v>0</v>
      </c>
      <c r="T197" s="389"/>
      <c r="U197" s="390"/>
      <c r="V197" s="391"/>
      <c r="W197" s="46"/>
      <c r="X197" s="46"/>
    </row>
    <row r="198" spans="1:24" s="45" customFormat="1" ht="21.75" customHeight="1" outlineLevel="1" x14ac:dyDescent="0.25">
      <c r="A198" s="41"/>
      <c r="B198" s="19" t="s">
        <v>58</v>
      </c>
      <c r="C198" s="129">
        <f>SUM(D198:R198)</f>
        <v>0</v>
      </c>
      <c r="D198" s="317">
        <f>(D197*D$42)*($G$32-$G$31)</f>
        <v>0</v>
      </c>
      <c r="E198" s="274"/>
      <c r="F198" s="318"/>
      <c r="G198" s="317">
        <f>(G197*G$42)*($G$32-$G$31)</f>
        <v>0</v>
      </c>
      <c r="H198" s="274"/>
      <c r="I198" s="318"/>
      <c r="J198" s="317">
        <f>(J197*J$42)*($G$32-$G$31)</f>
        <v>0</v>
      </c>
      <c r="K198" s="274"/>
      <c r="L198" s="318"/>
      <c r="M198" s="317">
        <f>(M197*M$42)*($G$32-$G$31)</f>
        <v>0</v>
      </c>
      <c r="N198" s="274"/>
      <c r="O198" s="318"/>
      <c r="P198" s="317">
        <f>(P197*P$42)*($G$32-$G$31)</f>
        <v>0</v>
      </c>
      <c r="Q198" s="274"/>
      <c r="R198" s="318"/>
      <c r="S198" s="129">
        <f>SUM(D198:R198)</f>
        <v>0</v>
      </c>
      <c r="T198" s="389"/>
      <c r="U198" s="390"/>
      <c r="V198" s="391"/>
      <c r="W198" s="46"/>
      <c r="X198" s="46"/>
    </row>
    <row r="199" spans="1:24" s="45" customFormat="1" ht="21.75" customHeight="1" outlineLevel="1" x14ac:dyDescent="0.25">
      <c r="A199" s="41"/>
      <c r="B199" s="19" t="s">
        <v>114</v>
      </c>
      <c r="C199" s="129">
        <f>SUM(D199:R199)</f>
        <v>0</v>
      </c>
      <c r="D199" s="317">
        <f>IF(D196=0,0, (((D196*$G$31))+(D198/D$42/D$43)))</f>
        <v>0</v>
      </c>
      <c r="E199" s="274"/>
      <c r="F199" s="318"/>
      <c r="G199" s="317">
        <f>IF(G196=0,0, (((G196*$G$31))+(G198/G$42/G$43)))</f>
        <v>0</v>
      </c>
      <c r="H199" s="274"/>
      <c r="I199" s="318"/>
      <c r="J199" s="317">
        <f>IF(J196=0,0, (((J196*$G$31))+(J198/J$42/J$43)))</f>
        <v>0</v>
      </c>
      <c r="K199" s="274"/>
      <c r="L199" s="318"/>
      <c r="M199" s="317">
        <f>IF(M196=0,0, (((M196*$G$31))+(M198/M$42/M$43)))</f>
        <v>0</v>
      </c>
      <c r="N199" s="274"/>
      <c r="O199" s="318"/>
      <c r="P199" s="317">
        <f>IF(P196=0,0, (((P196*$G$31))+(P198/P$42/P$43)))</f>
        <v>0</v>
      </c>
      <c r="Q199" s="274"/>
      <c r="R199" s="318"/>
      <c r="S199" s="129">
        <f>SUM(D199:R199)</f>
        <v>0</v>
      </c>
      <c r="T199" s="389"/>
      <c r="U199" s="390"/>
      <c r="V199" s="391"/>
      <c r="W199" s="46"/>
      <c r="X199" s="46"/>
    </row>
    <row r="200" spans="1:24" s="45" customFormat="1" ht="21.75" customHeight="1" outlineLevel="1" x14ac:dyDescent="0.25">
      <c r="A200" s="41"/>
      <c r="B200" s="68" t="s">
        <v>115</v>
      </c>
      <c r="C200" s="129">
        <f>SUM(D200:R200)</f>
        <v>0</v>
      </c>
      <c r="D200" s="317">
        <f>(((D193+D194)/60)*$G$31)+D198</f>
        <v>0</v>
      </c>
      <c r="E200" s="274"/>
      <c r="F200" s="318"/>
      <c r="G200" s="317">
        <f>(((G193+G194)/60)*$G$31)+G198</f>
        <v>0</v>
      </c>
      <c r="H200" s="274"/>
      <c r="I200" s="318"/>
      <c r="J200" s="317">
        <f>(((J193+J194)/60)*$G$31)+J198</f>
        <v>0</v>
      </c>
      <c r="K200" s="274"/>
      <c r="L200" s="318"/>
      <c r="M200" s="317">
        <f>(((M193+M194)/60)*$G$31)+M198</f>
        <v>0</v>
      </c>
      <c r="N200" s="274"/>
      <c r="O200" s="318"/>
      <c r="P200" s="317">
        <f>(((P193+P194)/60)*$G$31)+P198</f>
        <v>0</v>
      </c>
      <c r="Q200" s="274"/>
      <c r="R200" s="318"/>
      <c r="S200" s="129">
        <f>SUM(D200:R200)</f>
        <v>0</v>
      </c>
      <c r="T200" s="389"/>
      <c r="U200" s="390"/>
      <c r="V200" s="391"/>
      <c r="W200" s="120" t="s">
        <v>61</v>
      </c>
      <c r="X200" s="46"/>
    </row>
    <row r="201" spans="1:24" s="45" customFormat="1" ht="27.75" customHeight="1" x14ac:dyDescent="0.25">
      <c r="A201" s="41"/>
      <c r="B201" s="395"/>
      <c r="C201" s="396"/>
      <c r="D201" s="409" t="s">
        <v>100</v>
      </c>
      <c r="E201" s="410"/>
      <c r="F201" s="411"/>
      <c r="G201" s="410" t="s">
        <v>101</v>
      </c>
      <c r="H201" s="410"/>
      <c r="I201" s="410"/>
      <c r="J201" s="409" t="s">
        <v>102</v>
      </c>
      <c r="K201" s="410"/>
      <c r="L201" s="411"/>
      <c r="M201" s="410" t="s">
        <v>103</v>
      </c>
      <c r="N201" s="410"/>
      <c r="O201" s="410"/>
      <c r="P201" s="409" t="s">
        <v>104</v>
      </c>
      <c r="Q201" s="410"/>
      <c r="R201" s="411"/>
      <c r="S201" s="117" t="s">
        <v>67</v>
      </c>
      <c r="T201" s="118" t="s">
        <v>68</v>
      </c>
      <c r="U201" s="119" t="s">
        <v>116</v>
      </c>
      <c r="V201" s="119" t="s">
        <v>117</v>
      </c>
      <c r="W201" s="114">
        <f>$D$12</f>
        <v>0</v>
      </c>
      <c r="X201" s="46"/>
    </row>
    <row r="202" spans="1:24" s="45" customFormat="1" ht="27.75" customHeight="1" x14ac:dyDescent="0.25">
      <c r="A202" s="41"/>
      <c r="B202" s="397"/>
      <c r="C202" s="398"/>
      <c r="D202" s="406" t="str">
        <f>IF(D196&gt;=10,"6",IF(D196&gt;=5.6,"5",IF(D196&gt;=3.6,"4",IF(D196&gt;=1.6,"3",IF(D196&gt;=1,"2",IF(D196&gt;=0.01,"1","0"))))))</f>
        <v>0</v>
      </c>
      <c r="E202" s="407"/>
      <c r="F202" s="408"/>
      <c r="G202" s="407" t="str">
        <f>IF(G196&gt;=10,"6",IF(G196&gt;=5.6,"5",IF(G196&gt;=3.6,"4",IF(G196&gt;=1.6,"3",IF(G196&gt;=1,"2",IF(G196&gt;=0.01,"1","0"))))))</f>
        <v>0</v>
      </c>
      <c r="H202" s="407"/>
      <c r="I202" s="407"/>
      <c r="J202" s="406" t="str">
        <f>IF(J196&gt;=10,"6",IF(J196&gt;=5.6,"5",IF(J196&gt;=3.6,"4",IF(J196&gt;=1.6,"3",IF(J196&gt;=1,"2",IF(J196&gt;=0.01,"1","0"))))))</f>
        <v>0</v>
      </c>
      <c r="K202" s="407"/>
      <c r="L202" s="408"/>
      <c r="M202" s="407" t="str">
        <f>IF(M196&gt;=10,"6",IF(M196&gt;=5.6,"5",IF(M196&gt;=3.6,"4",IF(M196&gt;=1.6,"3",IF(M196&gt;=1,"2",IF(M196&gt;=0.01,"1","0"))))))</f>
        <v>0</v>
      </c>
      <c r="N202" s="407"/>
      <c r="O202" s="407"/>
      <c r="P202" s="406" t="str">
        <f>IF(P196&gt;=10,"6",IF(P196&gt;=5.6,"5",IF(P196&gt;=3.6,"4",IF(P196&gt;=1.6,"3",IF(P196&gt;=1,"2",IF(P196&gt;=0.01,"1","0"))))))</f>
        <v>0</v>
      </c>
      <c r="Q202" s="407"/>
      <c r="R202" s="408"/>
      <c r="S202" s="124">
        <f>IF(OR(AND(D192&gt;0,D193&lt;=0),AND(G192&gt;0,G193&lt;=0),AND(J192&gt;0,J193&lt;=0),AND(M192&gt;0,M193&lt;=0),AND(P192&gt;0,P193&lt;=0)),"Check number of subjects/visits",V202/1560)</f>
        <v>0</v>
      </c>
      <c r="T202" s="89" t="str">
        <f>IF(S202="Check number of subjects/visits","0.00",IF(AND(W203=0,S202&gt;=0),"Please complete page duration (D12)",IF(S202=0,"0.00",S202/W203)))</f>
        <v>Please complete page duration (D12)</v>
      </c>
      <c r="U202" s="113">
        <f>(S193+S194+$G$26+$G$27+$G$28)</f>
        <v>0</v>
      </c>
      <c r="V202" s="113">
        <f>U202/60</f>
        <v>0</v>
      </c>
      <c r="W202" s="114">
        <f>$F$12</f>
        <v>0</v>
      </c>
      <c r="X202" s="46"/>
    </row>
    <row r="203" spans="1:24" s="45" customFormat="1" ht="19.5" customHeight="1" x14ac:dyDescent="0.25">
      <c r="A203" s="41"/>
      <c r="B203" s="17"/>
      <c r="C203" s="56"/>
      <c r="D203" s="41"/>
      <c r="E203" s="41"/>
      <c r="F203" s="41"/>
      <c r="G203" s="41"/>
      <c r="H203" s="41"/>
      <c r="I203" s="41"/>
      <c r="J203" s="41"/>
      <c r="K203" s="41"/>
      <c r="L203" s="41"/>
      <c r="M203" s="41"/>
      <c r="N203" s="41"/>
      <c r="O203" s="41"/>
      <c r="P203" s="41"/>
      <c r="Q203" s="41"/>
      <c r="R203" s="41"/>
      <c r="S203" s="41"/>
      <c r="T203" s="41"/>
      <c r="U203" s="41"/>
      <c r="V203" s="41"/>
      <c r="W203" s="123">
        <f>W201+(W202/12)</f>
        <v>0</v>
      </c>
      <c r="X203" s="46"/>
    </row>
    <row r="204" spans="1:24" s="45" customFormat="1" ht="19.5" customHeight="1" x14ac:dyDescent="0.25">
      <c r="A204" s="41"/>
      <c r="B204" s="33" t="s">
        <v>118</v>
      </c>
      <c r="C204" s="399"/>
      <c r="D204" s="272" t="s">
        <v>1</v>
      </c>
      <c r="E204" s="272"/>
      <c r="F204" s="370"/>
      <c r="G204" s="367" t="s">
        <v>2</v>
      </c>
      <c r="H204" s="272"/>
      <c r="I204" s="368"/>
      <c r="J204" s="369" t="s">
        <v>3</v>
      </c>
      <c r="K204" s="272"/>
      <c r="L204" s="370"/>
      <c r="M204" s="367" t="s">
        <v>119</v>
      </c>
      <c r="N204" s="272"/>
      <c r="O204" s="368"/>
      <c r="P204" s="367" t="s">
        <v>5</v>
      </c>
      <c r="Q204" s="272"/>
      <c r="R204" s="368"/>
      <c r="S204" s="380" t="s">
        <v>6</v>
      </c>
      <c r="T204" s="380"/>
      <c r="U204" s="380"/>
      <c r="V204" s="381"/>
      <c r="W204" s="46"/>
      <c r="X204" s="46"/>
    </row>
    <row r="205" spans="1:24" s="45" customFormat="1" ht="19.5" customHeight="1" x14ac:dyDescent="0.25">
      <c r="A205" s="41"/>
      <c r="B205" s="114" t="str">
        <f>IF('SIT Page 1'!B205="[enter MDT4 title here]","[enter MDT4 title on SIT Page 1, B205]", IF('SIT Page 1'!B205="","[enter MDT4 title on SIT Page 1, B205]",'SIT Page 1'!B205))</f>
        <v>[enter MDT4 title on SIT Page 1, B205]</v>
      </c>
      <c r="C205" s="400"/>
      <c r="D205" s="272"/>
      <c r="E205" s="272"/>
      <c r="F205" s="370"/>
      <c r="G205" s="367"/>
      <c r="H205" s="272"/>
      <c r="I205" s="368"/>
      <c r="J205" s="369"/>
      <c r="K205" s="272"/>
      <c r="L205" s="370"/>
      <c r="M205" s="367"/>
      <c r="N205" s="272"/>
      <c r="O205" s="368"/>
      <c r="P205" s="367"/>
      <c r="Q205" s="272"/>
      <c r="R205" s="368"/>
      <c r="S205" s="401"/>
      <c r="T205" s="401"/>
      <c r="U205" s="401"/>
      <c r="V205" s="402"/>
      <c r="W205" s="46"/>
      <c r="X205" s="46"/>
    </row>
    <row r="206" spans="1:24" s="45" customFormat="1" ht="30" customHeight="1" outlineLevel="1" x14ac:dyDescent="0.25">
      <c r="A206" s="41"/>
      <c r="B206" s="34" t="s">
        <v>7</v>
      </c>
      <c r="C206" s="33" t="s">
        <v>8</v>
      </c>
      <c r="D206" s="76" t="s">
        <v>9</v>
      </c>
      <c r="E206" s="61" t="s">
        <v>12</v>
      </c>
      <c r="F206" s="77" t="s">
        <v>11</v>
      </c>
      <c r="G206" s="78" t="s">
        <v>9</v>
      </c>
      <c r="H206" s="61" t="s">
        <v>12</v>
      </c>
      <c r="I206" s="33" t="s">
        <v>11</v>
      </c>
      <c r="J206" s="76" t="s">
        <v>9</v>
      </c>
      <c r="K206" s="61" t="s">
        <v>12</v>
      </c>
      <c r="L206" s="77" t="s">
        <v>11</v>
      </c>
      <c r="M206" s="78" t="s">
        <v>9</v>
      </c>
      <c r="N206" s="61" t="s">
        <v>12</v>
      </c>
      <c r="O206" s="33" t="s">
        <v>11</v>
      </c>
      <c r="P206" s="76" t="s">
        <v>9</v>
      </c>
      <c r="Q206" s="61" t="s">
        <v>12</v>
      </c>
      <c r="R206" s="77" t="s">
        <v>11</v>
      </c>
      <c r="S206" s="382"/>
      <c r="T206" s="382"/>
      <c r="U206" s="382"/>
      <c r="V206" s="383"/>
      <c r="W206" s="46"/>
      <c r="X206" s="46"/>
    </row>
    <row r="207" spans="1:24" s="45" customFormat="1" ht="19.5" customHeight="1" outlineLevel="1" x14ac:dyDescent="0.25">
      <c r="A207" s="41"/>
      <c r="B207" s="101" t="s">
        <v>36</v>
      </c>
      <c r="C207" s="103"/>
      <c r="D207" s="99"/>
      <c r="E207" s="100"/>
      <c r="F207" s="115">
        <f t="shared" ref="F207:F219" si="26">C207*D207*E207</f>
        <v>0</v>
      </c>
      <c r="G207" s="99"/>
      <c r="H207" s="100"/>
      <c r="I207" s="116">
        <f t="shared" ref="I207:I219" si="27">C207*G207*H207</f>
        <v>0</v>
      </c>
      <c r="J207" s="99"/>
      <c r="K207" s="100"/>
      <c r="L207" s="115">
        <f t="shared" ref="L207:L219" si="28">C207*J207*K207</f>
        <v>0</v>
      </c>
      <c r="M207" s="99"/>
      <c r="N207" s="100"/>
      <c r="O207" s="116">
        <f t="shared" ref="O207:O219" si="29">C207*M207*N207</f>
        <v>0</v>
      </c>
      <c r="P207" s="99"/>
      <c r="Q207" s="100"/>
      <c r="R207" s="115">
        <f t="shared" ref="R207:R219" si="30">C207*P207*Q207</f>
        <v>0</v>
      </c>
      <c r="S207" s="384"/>
      <c r="T207" s="384"/>
      <c r="U207" s="384"/>
      <c r="V207" s="385"/>
      <c r="W207" s="46"/>
      <c r="X207" s="46"/>
    </row>
    <row r="208" spans="1:24" s="45" customFormat="1" ht="19.5" customHeight="1" outlineLevel="1" x14ac:dyDescent="0.25">
      <c r="A208" s="41"/>
      <c r="B208" s="101" t="s">
        <v>36</v>
      </c>
      <c r="C208" s="103"/>
      <c r="D208" s="99"/>
      <c r="E208" s="100"/>
      <c r="F208" s="115">
        <f t="shared" si="26"/>
        <v>0</v>
      </c>
      <c r="G208" s="99"/>
      <c r="H208" s="100"/>
      <c r="I208" s="116">
        <f t="shared" si="27"/>
        <v>0</v>
      </c>
      <c r="J208" s="99"/>
      <c r="K208" s="100"/>
      <c r="L208" s="115">
        <f t="shared" si="28"/>
        <v>0</v>
      </c>
      <c r="M208" s="99"/>
      <c r="N208" s="100"/>
      <c r="O208" s="116">
        <f t="shared" si="29"/>
        <v>0</v>
      </c>
      <c r="P208" s="99"/>
      <c r="Q208" s="100"/>
      <c r="R208" s="115">
        <f t="shared" si="30"/>
        <v>0</v>
      </c>
      <c r="S208" s="384"/>
      <c r="T208" s="384"/>
      <c r="U208" s="384"/>
      <c r="V208" s="385"/>
      <c r="W208" s="46"/>
      <c r="X208" s="46"/>
    </row>
    <row r="209" spans="1:24" s="45" customFormat="1" ht="19.5" customHeight="1" outlineLevel="1" x14ac:dyDescent="0.25">
      <c r="A209" s="41"/>
      <c r="B209" s="101" t="s">
        <v>36</v>
      </c>
      <c r="C209" s="103"/>
      <c r="D209" s="99"/>
      <c r="E209" s="100"/>
      <c r="F209" s="115">
        <f t="shared" si="26"/>
        <v>0</v>
      </c>
      <c r="G209" s="99"/>
      <c r="H209" s="100"/>
      <c r="I209" s="116">
        <f t="shared" si="27"/>
        <v>0</v>
      </c>
      <c r="J209" s="99"/>
      <c r="K209" s="100"/>
      <c r="L209" s="115">
        <f t="shared" si="28"/>
        <v>0</v>
      </c>
      <c r="M209" s="99"/>
      <c r="N209" s="100"/>
      <c r="O209" s="116">
        <f t="shared" si="29"/>
        <v>0</v>
      </c>
      <c r="P209" s="99"/>
      <c r="Q209" s="100"/>
      <c r="R209" s="115">
        <f t="shared" si="30"/>
        <v>0</v>
      </c>
      <c r="S209" s="384"/>
      <c r="T209" s="384"/>
      <c r="U209" s="384"/>
      <c r="V209" s="385"/>
      <c r="W209" s="46"/>
      <c r="X209" s="46"/>
    </row>
    <row r="210" spans="1:24" s="45" customFormat="1" ht="19.5" customHeight="1" outlineLevel="1" x14ac:dyDescent="0.25">
      <c r="A210" s="41"/>
      <c r="B210" s="101" t="s">
        <v>36</v>
      </c>
      <c r="C210" s="103"/>
      <c r="D210" s="99"/>
      <c r="E210" s="100"/>
      <c r="F210" s="115">
        <f t="shared" si="26"/>
        <v>0</v>
      </c>
      <c r="G210" s="99"/>
      <c r="H210" s="100"/>
      <c r="I210" s="116">
        <f t="shared" si="27"/>
        <v>0</v>
      </c>
      <c r="J210" s="99"/>
      <c r="K210" s="100"/>
      <c r="L210" s="115">
        <f t="shared" si="28"/>
        <v>0</v>
      </c>
      <c r="M210" s="99"/>
      <c r="N210" s="100"/>
      <c r="O210" s="116">
        <f t="shared" si="29"/>
        <v>0</v>
      </c>
      <c r="P210" s="99"/>
      <c r="Q210" s="100"/>
      <c r="R210" s="115">
        <f t="shared" si="30"/>
        <v>0</v>
      </c>
      <c r="S210" s="384"/>
      <c r="T210" s="384"/>
      <c r="U210" s="384"/>
      <c r="V210" s="385"/>
      <c r="W210" s="46"/>
      <c r="X210" s="46"/>
    </row>
    <row r="211" spans="1:24" s="45" customFormat="1" ht="19.5" customHeight="1" outlineLevel="1" x14ac:dyDescent="0.25">
      <c r="A211" s="41"/>
      <c r="B211" s="101" t="s">
        <v>36</v>
      </c>
      <c r="C211" s="103"/>
      <c r="D211" s="99"/>
      <c r="E211" s="100"/>
      <c r="F211" s="115">
        <f t="shared" si="26"/>
        <v>0</v>
      </c>
      <c r="G211" s="99"/>
      <c r="H211" s="100"/>
      <c r="I211" s="116">
        <f t="shared" si="27"/>
        <v>0</v>
      </c>
      <c r="J211" s="99"/>
      <c r="K211" s="100"/>
      <c r="L211" s="115">
        <f t="shared" si="28"/>
        <v>0</v>
      </c>
      <c r="M211" s="99"/>
      <c r="N211" s="100"/>
      <c r="O211" s="116">
        <f t="shared" si="29"/>
        <v>0</v>
      </c>
      <c r="P211" s="99"/>
      <c r="Q211" s="100"/>
      <c r="R211" s="115">
        <f t="shared" si="30"/>
        <v>0</v>
      </c>
      <c r="S211" s="384"/>
      <c r="T211" s="384"/>
      <c r="U211" s="384"/>
      <c r="V211" s="385"/>
      <c r="W211" s="46"/>
      <c r="X211" s="46"/>
    </row>
    <row r="212" spans="1:24" s="45" customFormat="1" ht="19.5" customHeight="1" outlineLevel="1" x14ac:dyDescent="0.25">
      <c r="A212" s="41"/>
      <c r="B212" s="101" t="s">
        <v>36</v>
      </c>
      <c r="C212" s="103"/>
      <c r="D212" s="99"/>
      <c r="E212" s="100"/>
      <c r="F212" s="115">
        <f t="shared" si="26"/>
        <v>0</v>
      </c>
      <c r="G212" s="99"/>
      <c r="H212" s="100"/>
      <c r="I212" s="116">
        <f t="shared" si="27"/>
        <v>0</v>
      </c>
      <c r="J212" s="99"/>
      <c r="K212" s="100"/>
      <c r="L212" s="115">
        <f t="shared" si="28"/>
        <v>0</v>
      </c>
      <c r="M212" s="99"/>
      <c r="N212" s="100"/>
      <c r="O212" s="116">
        <f t="shared" si="29"/>
        <v>0</v>
      </c>
      <c r="P212" s="99"/>
      <c r="Q212" s="100"/>
      <c r="R212" s="115">
        <f t="shared" si="30"/>
        <v>0</v>
      </c>
      <c r="S212" s="384"/>
      <c r="T212" s="384"/>
      <c r="U212" s="384"/>
      <c r="V212" s="385"/>
      <c r="W212" s="46"/>
      <c r="X212" s="46"/>
    </row>
    <row r="213" spans="1:24" s="45" customFormat="1" ht="19.5" customHeight="1" outlineLevel="1" x14ac:dyDescent="0.25">
      <c r="A213" s="41"/>
      <c r="B213" s="101" t="s">
        <v>36</v>
      </c>
      <c r="C213" s="103"/>
      <c r="D213" s="99"/>
      <c r="E213" s="100"/>
      <c r="F213" s="115">
        <f t="shared" si="26"/>
        <v>0</v>
      </c>
      <c r="G213" s="99"/>
      <c r="H213" s="100"/>
      <c r="I213" s="116">
        <f t="shared" si="27"/>
        <v>0</v>
      </c>
      <c r="J213" s="99"/>
      <c r="K213" s="100"/>
      <c r="L213" s="115">
        <f t="shared" si="28"/>
        <v>0</v>
      </c>
      <c r="M213" s="99"/>
      <c r="N213" s="100"/>
      <c r="O213" s="116">
        <f t="shared" si="29"/>
        <v>0</v>
      </c>
      <c r="P213" s="99"/>
      <c r="Q213" s="100"/>
      <c r="R213" s="115">
        <f t="shared" si="30"/>
        <v>0</v>
      </c>
      <c r="S213" s="384"/>
      <c r="T213" s="384"/>
      <c r="U213" s="384"/>
      <c r="V213" s="385"/>
      <c r="W213" s="46"/>
      <c r="X213" s="46"/>
    </row>
    <row r="214" spans="1:24" s="45" customFormat="1" ht="19.5" customHeight="1" outlineLevel="1" x14ac:dyDescent="0.25">
      <c r="A214" s="41"/>
      <c r="B214" s="101" t="s">
        <v>36</v>
      </c>
      <c r="C214" s="103"/>
      <c r="D214" s="99"/>
      <c r="E214" s="100"/>
      <c r="F214" s="115">
        <f t="shared" si="26"/>
        <v>0</v>
      </c>
      <c r="G214" s="99"/>
      <c r="H214" s="100"/>
      <c r="I214" s="116">
        <f t="shared" si="27"/>
        <v>0</v>
      </c>
      <c r="J214" s="99"/>
      <c r="K214" s="100"/>
      <c r="L214" s="115">
        <f t="shared" si="28"/>
        <v>0</v>
      </c>
      <c r="M214" s="99"/>
      <c r="N214" s="100"/>
      <c r="O214" s="116">
        <f t="shared" si="29"/>
        <v>0</v>
      </c>
      <c r="P214" s="99"/>
      <c r="Q214" s="100"/>
      <c r="R214" s="115">
        <f t="shared" si="30"/>
        <v>0</v>
      </c>
      <c r="S214" s="384"/>
      <c r="T214" s="384"/>
      <c r="U214" s="384"/>
      <c r="V214" s="385"/>
      <c r="W214" s="46"/>
      <c r="X214" s="46"/>
    </row>
    <row r="215" spans="1:24" s="45" customFormat="1" ht="19.5" customHeight="1" outlineLevel="1" x14ac:dyDescent="0.25">
      <c r="A215" s="41"/>
      <c r="B215" s="101" t="s">
        <v>36</v>
      </c>
      <c r="C215" s="103"/>
      <c r="D215" s="99"/>
      <c r="E215" s="100"/>
      <c r="F215" s="115">
        <f t="shared" si="26"/>
        <v>0</v>
      </c>
      <c r="G215" s="99"/>
      <c r="H215" s="100"/>
      <c r="I215" s="116">
        <f t="shared" si="27"/>
        <v>0</v>
      </c>
      <c r="J215" s="99"/>
      <c r="K215" s="100"/>
      <c r="L215" s="115">
        <f t="shared" si="28"/>
        <v>0</v>
      </c>
      <c r="M215" s="99"/>
      <c r="N215" s="100"/>
      <c r="O215" s="116">
        <f t="shared" si="29"/>
        <v>0</v>
      </c>
      <c r="P215" s="99"/>
      <c r="Q215" s="100"/>
      <c r="R215" s="115">
        <f t="shared" si="30"/>
        <v>0</v>
      </c>
      <c r="S215" s="384"/>
      <c r="T215" s="384"/>
      <c r="U215" s="384"/>
      <c r="V215" s="385"/>
      <c r="W215" s="46"/>
      <c r="X215" s="46"/>
    </row>
    <row r="216" spans="1:24" s="45" customFormat="1" ht="19.5" customHeight="1" outlineLevel="1" x14ac:dyDescent="0.25">
      <c r="A216" s="41"/>
      <c r="B216" s="101" t="s">
        <v>36</v>
      </c>
      <c r="C216" s="103"/>
      <c r="D216" s="99"/>
      <c r="E216" s="100"/>
      <c r="F216" s="115">
        <f t="shared" si="26"/>
        <v>0</v>
      </c>
      <c r="G216" s="99"/>
      <c r="H216" s="100"/>
      <c r="I216" s="116">
        <f t="shared" si="27"/>
        <v>0</v>
      </c>
      <c r="J216" s="99"/>
      <c r="K216" s="100"/>
      <c r="L216" s="115">
        <f t="shared" si="28"/>
        <v>0</v>
      </c>
      <c r="M216" s="99"/>
      <c r="N216" s="100"/>
      <c r="O216" s="116">
        <f t="shared" si="29"/>
        <v>0</v>
      </c>
      <c r="P216" s="99"/>
      <c r="Q216" s="100"/>
      <c r="R216" s="115">
        <f t="shared" si="30"/>
        <v>0</v>
      </c>
      <c r="S216" s="384"/>
      <c r="T216" s="384"/>
      <c r="U216" s="384"/>
      <c r="V216" s="385"/>
      <c r="W216" s="46"/>
      <c r="X216" s="46"/>
    </row>
    <row r="217" spans="1:24" s="45" customFormat="1" ht="19.5" customHeight="1" outlineLevel="1" x14ac:dyDescent="0.25">
      <c r="A217" s="41"/>
      <c r="B217" s="101" t="s">
        <v>36</v>
      </c>
      <c r="C217" s="103"/>
      <c r="D217" s="99"/>
      <c r="E217" s="100"/>
      <c r="F217" s="115">
        <f t="shared" si="26"/>
        <v>0</v>
      </c>
      <c r="G217" s="99"/>
      <c r="H217" s="100"/>
      <c r="I217" s="116">
        <f t="shared" si="27"/>
        <v>0</v>
      </c>
      <c r="J217" s="99"/>
      <c r="K217" s="100"/>
      <c r="L217" s="115">
        <f t="shared" si="28"/>
        <v>0</v>
      </c>
      <c r="M217" s="99"/>
      <c r="N217" s="100"/>
      <c r="O217" s="116">
        <f t="shared" si="29"/>
        <v>0</v>
      </c>
      <c r="P217" s="99"/>
      <c r="Q217" s="100"/>
      <c r="R217" s="115">
        <f t="shared" si="30"/>
        <v>0</v>
      </c>
      <c r="S217" s="384"/>
      <c r="T217" s="384"/>
      <c r="U217" s="384"/>
      <c r="V217" s="385"/>
      <c r="W217" s="46"/>
      <c r="X217" s="46"/>
    </row>
    <row r="218" spans="1:24" s="45" customFormat="1" ht="19.5" customHeight="1" outlineLevel="1" x14ac:dyDescent="0.25">
      <c r="A218" s="41"/>
      <c r="B218" s="101" t="s">
        <v>79</v>
      </c>
      <c r="C218" s="103"/>
      <c r="D218" s="99"/>
      <c r="E218" s="100"/>
      <c r="F218" s="115">
        <f t="shared" si="26"/>
        <v>0</v>
      </c>
      <c r="G218" s="99"/>
      <c r="H218" s="100"/>
      <c r="I218" s="116">
        <f t="shared" si="27"/>
        <v>0</v>
      </c>
      <c r="J218" s="99"/>
      <c r="K218" s="100"/>
      <c r="L218" s="115">
        <f t="shared" si="28"/>
        <v>0</v>
      </c>
      <c r="M218" s="99"/>
      <c r="N218" s="100"/>
      <c r="O218" s="116">
        <f t="shared" si="29"/>
        <v>0</v>
      </c>
      <c r="P218" s="99"/>
      <c r="Q218" s="100"/>
      <c r="R218" s="115">
        <f t="shared" si="30"/>
        <v>0</v>
      </c>
      <c r="S218" s="384"/>
      <c r="T218" s="384"/>
      <c r="U218" s="384"/>
      <c r="V218" s="385"/>
      <c r="W218" s="46"/>
      <c r="X218" s="46"/>
    </row>
    <row r="219" spans="1:24" s="45" customFormat="1" ht="19.5" customHeight="1" outlineLevel="1" x14ac:dyDescent="0.25">
      <c r="A219" s="41"/>
      <c r="B219" s="101" t="s">
        <v>43</v>
      </c>
      <c r="C219" s="103"/>
      <c r="D219" s="99"/>
      <c r="E219" s="100"/>
      <c r="F219" s="115">
        <f t="shared" si="26"/>
        <v>0</v>
      </c>
      <c r="G219" s="99"/>
      <c r="H219" s="100"/>
      <c r="I219" s="116">
        <f t="shared" si="27"/>
        <v>0</v>
      </c>
      <c r="J219" s="99"/>
      <c r="K219" s="100"/>
      <c r="L219" s="115">
        <f t="shared" si="28"/>
        <v>0</v>
      </c>
      <c r="M219" s="99"/>
      <c r="N219" s="100"/>
      <c r="O219" s="116">
        <f t="shared" si="29"/>
        <v>0</v>
      </c>
      <c r="P219" s="99"/>
      <c r="Q219" s="100"/>
      <c r="R219" s="115">
        <f t="shared" si="30"/>
        <v>0</v>
      </c>
      <c r="S219" s="384"/>
      <c r="T219" s="384"/>
      <c r="U219" s="384"/>
      <c r="V219" s="385"/>
      <c r="W219" s="46"/>
      <c r="X219" s="46"/>
    </row>
    <row r="220" spans="1:24" s="45" customFormat="1" ht="21" customHeight="1" outlineLevel="1" x14ac:dyDescent="0.25">
      <c r="A220" s="41"/>
      <c r="B220" s="66" t="s">
        <v>121</v>
      </c>
      <c r="C220" s="15" t="s">
        <v>51</v>
      </c>
      <c r="D220" s="312" t="s">
        <v>81</v>
      </c>
      <c r="E220" s="305"/>
      <c r="F220" s="313"/>
      <c r="G220" s="305" t="s">
        <v>47</v>
      </c>
      <c r="H220" s="305"/>
      <c r="I220" s="305"/>
      <c r="J220" s="312" t="s">
        <v>48</v>
      </c>
      <c r="K220" s="305"/>
      <c r="L220" s="313"/>
      <c r="M220" s="305" t="s">
        <v>49</v>
      </c>
      <c r="N220" s="305"/>
      <c r="O220" s="305"/>
      <c r="P220" s="312" t="s">
        <v>50</v>
      </c>
      <c r="Q220" s="305"/>
      <c r="R220" s="313"/>
      <c r="S220" s="16" t="s">
        <v>51</v>
      </c>
      <c r="T220" s="386" t="s">
        <v>52</v>
      </c>
      <c r="U220" s="387" t="s">
        <v>52</v>
      </c>
      <c r="V220" s="388"/>
      <c r="W220" s="46"/>
      <c r="X220" s="46"/>
    </row>
    <row r="221" spans="1:24" s="45" customFormat="1" ht="21" customHeight="1" outlineLevel="1" x14ac:dyDescent="0.25">
      <c r="A221" s="41"/>
      <c r="B221" s="18" t="s">
        <v>122</v>
      </c>
      <c r="C221" s="128">
        <f>D221+G221+J221+M221+P221</f>
        <v>0</v>
      </c>
      <c r="D221" s="315">
        <f>SUM(F207:F219)</f>
        <v>0</v>
      </c>
      <c r="E221" s="314"/>
      <c r="F221" s="316"/>
      <c r="G221" s="314">
        <f>SUM(I207:I219)</f>
        <v>0</v>
      </c>
      <c r="H221" s="314"/>
      <c r="I221" s="314"/>
      <c r="J221" s="315">
        <f>SUM(L207:L219)</f>
        <v>0</v>
      </c>
      <c r="K221" s="314"/>
      <c r="L221" s="316"/>
      <c r="M221" s="314">
        <f>SUM(O207:O219)</f>
        <v>0</v>
      </c>
      <c r="N221" s="314"/>
      <c r="O221" s="314"/>
      <c r="P221" s="315">
        <f>SUM(R207:R219)</f>
        <v>0</v>
      </c>
      <c r="Q221" s="314"/>
      <c r="R221" s="316"/>
      <c r="S221" s="128">
        <f>SUM(D221:R221)</f>
        <v>0</v>
      </c>
      <c r="T221" s="389"/>
      <c r="U221" s="390"/>
      <c r="V221" s="391"/>
      <c r="W221" s="46"/>
      <c r="X221" s="46"/>
    </row>
    <row r="222" spans="1:24" s="45" customFormat="1" ht="21" customHeight="1" outlineLevel="1" x14ac:dyDescent="0.25">
      <c r="A222" s="41"/>
      <c r="B222" s="18" t="s">
        <v>123</v>
      </c>
      <c r="C222" s="128">
        <f>D222+G222+J222+M222+P222</f>
        <v>0</v>
      </c>
      <c r="D222" s="315">
        <f>SUM(F207:F219)*$D$42</f>
        <v>0</v>
      </c>
      <c r="E222" s="314"/>
      <c r="F222" s="316"/>
      <c r="G222" s="314">
        <f>SUM(I207:I219)*$G$42</f>
        <v>0</v>
      </c>
      <c r="H222" s="314"/>
      <c r="I222" s="314"/>
      <c r="J222" s="315">
        <f>SUM(L207:L219)*$J$42</f>
        <v>0</v>
      </c>
      <c r="K222" s="314"/>
      <c r="L222" s="316"/>
      <c r="M222" s="314">
        <f>SUM(O207:O219)*$M$42</f>
        <v>0</v>
      </c>
      <c r="N222" s="314"/>
      <c r="O222" s="314"/>
      <c r="P222" s="315">
        <f>SUM(R207:R219)*$P$42</f>
        <v>0</v>
      </c>
      <c r="Q222" s="314"/>
      <c r="R222" s="316"/>
      <c r="S222" s="128">
        <f>D222+G222+J222+M222+P222</f>
        <v>0</v>
      </c>
      <c r="T222" s="389"/>
      <c r="U222" s="390"/>
      <c r="V222" s="391"/>
      <c r="W222" s="46"/>
      <c r="X222" s="46"/>
    </row>
    <row r="223" spans="1:24" s="45" customFormat="1" ht="21" customHeight="1" outlineLevel="1" x14ac:dyDescent="0.25">
      <c r="A223" s="41"/>
      <c r="B223" s="18" t="s">
        <v>55</v>
      </c>
      <c r="C223" s="128">
        <f>S223</f>
        <v>0</v>
      </c>
      <c r="D223" s="315">
        <f>D222*0.05</f>
        <v>0</v>
      </c>
      <c r="E223" s="314"/>
      <c r="F223" s="316"/>
      <c r="G223" s="314">
        <f>G222*0.05</f>
        <v>0</v>
      </c>
      <c r="H223" s="314"/>
      <c r="I223" s="314"/>
      <c r="J223" s="315">
        <f>J222*0.05</f>
        <v>0</v>
      </c>
      <c r="K223" s="314"/>
      <c r="L223" s="316"/>
      <c r="M223" s="314">
        <f>M222*0.05</f>
        <v>0</v>
      </c>
      <c r="N223" s="314"/>
      <c r="O223" s="314"/>
      <c r="P223" s="315">
        <f>P222*0.05</f>
        <v>0</v>
      </c>
      <c r="Q223" s="314"/>
      <c r="R223" s="316"/>
      <c r="S223" s="128">
        <f>D223+G223+J223+M223+P223</f>
        <v>0</v>
      </c>
      <c r="T223" s="389"/>
      <c r="U223" s="390"/>
      <c r="V223" s="391"/>
      <c r="W223" s="46"/>
      <c r="X223" s="46"/>
    </row>
    <row r="224" spans="1:24" s="45" customFormat="1" ht="21" customHeight="1" outlineLevel="1" x14ac:dyDescent="0.25">
      <c r="A224" s="41"/>
      <c r="B224" s="18" t="s">
        <v>124</v>
      </c>
      <c r="C224" s="128">
        <f>S224</f>
        <v>0</v>
      </c>
      <c r="D224" s="315">
        <f>IF($D$42=0,0,((D222+D223)/$D$42)/$D$43)</f>
        <v>0</v>
      </c>
      <c r="E224" s="314"/>
      <c r="F224" s="316"/>
      <c r="G224" s="314">
        <f>IF($G$42=0,0,((G222+G223)/$G$42)/$G$43)</f>
        <v>0</v>
      </c>
      <c r="H224" s="314"/>
      <c r="I224" s="314"/>
      <c r="J224" s="315">
        <f>IF($J$42=0,0,((J222+J223)/$J$42)/$J$43)</f>
        <v>0</v>
      </c>
      <c r="K224" s="314"/>
      <c r="L224" s="316"/>
      <c r="M224" s="314">
        <f>IF($M$42=0,0,((M222+M223)/$M$42)/$M$43)</f>
        <v>0</v>
      </c>
      <c r="N224" s="314"/>
      <c r="O224" s="314"/>
      <c r="P224" s="315">
        <f>IF($P$42=0,0,((P222+P223)/$P$42)/$P$43)</f>
        <v>0</v>
      </c>
      <c r="Q224" s="314"/>
      <c r="R224" s="316"/>
      <c r="S224" s="128">
        <f>D224+G224+J224+M224+P224</f>
        <v>0</v>
      </c>
      <c r="T224" s="389"/>
      <c r="U224" s="390"/>
      <c r="V224" s="391"/>
      <c r="W224" s="46"/>
      <c r="X224" s="46"/>
    </row>
    <row r="225" spans="1:24" s="45" customFormat="1" ht="21" customHeight="1" outlineLevel="1" x14ac:dyDescent="0.25">
      <c r="A225" s="41"/>
      <c r="B225" s="18" t="s">
        <v>125</v>
      </c>
      <c r="C225" s="128">
        <f>S225</f>
        <v>0</v>
      </c>
      <c r="D225" s="315">
        <f>IF($D$224=0,0,(D224/60))</f>
        <v>0</v>
      </c>
      <c r="E225" s="314"/>
      <c r="F225" s="316"/>
      <c r="G225" s="314">
        <f>IF($G$224=0,0,(G224/60))</f>
        <v>0</v>
      </c>
      <c r="H225" s="314"/>
      <c r="I225" s="314"/>
      <c r="J225" s="315">
        <f>IF($J$224=0,0,(J224/60))</f>
        <v>0</v>
      </c>
      <c r="K225" s="314"/>
      <c r="L225" s="316"/>
      <c r="M225" s="314">
        <f>IF($M$224=0,0,(M224/60))</f>
        <v>0</v>
      </c>
      <c r="N225" s="314"/>
      <c r="O225" s="314"/>
      <c r="P225" s="315">
        <f>IF($P$224=0,0,(P224/60))</f>
        <v>0</v>
      </c>
      <c r="Q225" s="314"/>
      <c r="R225" s="316"/>
      <c r="S225" s="128">
        <f>SUM(D225:R225)</f>
        <v>0</v>
      </c>
      <c r="T225" s="389"/>
      <c r="U225" s="390"/>
      <c r="V225" s="391"/>
      <c r="W225" s="46"/>
      <c r="X225" s="46"/>
    </row>
    <row r="226" spans="1:24" s="45" customFormat="1" ht="21" customHeight="1" outlineLevel="1" x14ac:dyDescent="0.25">
      <c r="A226" s="41"/>
      <c r="B226" s="19" t="s">
        <v>440</v>
      </c>
      <c r="C226" s="128">
        <f>SUM(D226:R226)</f>
        <v>0</v>
      </c>
      <c r="D226" s="392"/>
      <c r="E226" s="393"/>
      <c r="F226" s="394"/>
      <c r="G226" s="393"/>
      <c r="H226" s="393"/>
      <c r="I226" s="393"/>
      <c r="J226" s="392"/>
      <c r="K226" s="393"/>
      <c r="L226" s="394"/>
      <c r="M226" s="393"/>
      <c r="N226" s="393"/>
      <c r="O226" s="393"/>
      <c r="P226" s="392"/>
      <c r="Q226" s="393"/>
      <c r="R226" s="394"/>
      <c r="S226" s="128">
        <f>SUM(D226:R226)</f>
        <v>0</v>
      </c>
      <c r="T226" s="389"/>
      <c r="U226" s="390"/>
      <c r="V226" s="391"/>
      <c r="W226" s="46"/>
      <c r="X226" s="46"/>
    </row>
    <row r="227" spans="1:24" s="45" customFormat="1" ht="21" customHeight="1" outlineLevel="1" x14ac:dyDescent="0.25">
      <c r="A227" s="41"/>
      <c r="B227" s="19" t="s">
        <v>58</v>
      </c>
      <c r="C227" s="129">
        <f>SUM(D227:R227)</f>
        <v>0</v>
      </c>
      <c r="D227" s="317">
        <f>(D226*D$42)*($H$32-$H$31)</f>
        <v>0</v>
      </c>
      <c r="E227" s="274"/>
      <c r="F227" s="318"/>
      <c r="G227" s="317">
        <f>(G226*G$42)*($H$32-$H$31)</f>
        <v>0</v>
      </c>
      <c r="H227" s="274"/>
      <c r="I227" s="318"/>
      <c r="J227" s="317">
        <f>(J226*J$42)*($H$32-$H$31)</f>
        <v>0</v>
      </c>
      <c r="K227" s="274"/>
      <c r="L227" s="318"/>
      <c r="M227" s="317">
        <f>(M226*M$42)*($H$32-$H$31)</f>
        <v>0</v>
      </c>
      <c r="N227" s="274"/>
      <c r="O227" s="318"/>
      <c r="P227" s="317">
        <f>(P226*P$42)*($H$32-$H$31)</f>
        <v>0</v>
      </c>
      <c r="Q227" s="274"/>
      <c r="R227" s="318"/>
      <c r="S227" s="129">
        <f>SUM(D227:R227)</f>
        <v>0</v>
      </c>
      <c r="T227" s="389"/>
      <c r="U227" s="390"/>
      <c r="V227" s="391"/>
      <c r="W227" s="46"/>
      <c r="X227" s="46"/>
    </row>
    <row r="228" spans="1:24" s="45" customFormat="1" ht="21" customHeight="1" outlineLevel="1" x14ac:dyDescent="0.25">
      <c r="A228" s="41"/>
      <c r="B228" s="19" t="s">
        <v>126</v>
      </c>
      <c r="C228" s="129">
        <f>SUM(D228:R228)</f>
        <v>0</v>
      </c>
      <c r="D228" s="317">
        <f>IF(D225=0,0, (((D225*$H$31))+(D227/D$42/D$43)))</f>
        <v>0</v>
      </c>
      <c r="E228" s="274"/>
      <c r="F228" s="318"/>
      <c r="G228" s="317">
        <f>IF(G225=0,0, (((G225*$H$31))+(G227/G$42/G$43)))</f>
        <v>0</v>
      </c>
      <c r="H228" s="274"/>
      <c r="I228" s="318"/>
      <c r="J228" s="317">
        <f>IF(J225=0,0, (((J225*$H$31))+(J227/J$42/J$43)))</f>
        <v>0</v>
      </c>
      <c r="K228" s="274"/>
      <c r="L228" s="318"/>
      <c r="M228" s="317">
        <f>IF(M225=0,0, (((M225*$H$31))+(M227/M$42/M$43)))</f>
        <v>0</v>
      </c>
      <c r="N228" s="274"/>
      <c r="O228" s="318"/>
      <c r="P228" s="317">
        <f>IF(P225=0,0, (((P225*$H$31))+(P227/P$42/P$43)))</f>
        <v>0</v>
      </c>
      <c r="Q228" s="274"/>
      <c r="R228" s="318"/>
      <c r="S228" s="129">
        <f>SUM(D228:R228)</f>
        <v>0</v>
      </c>
      <c r="T228" s="389"/>
      <c r="U228" s="390"/>
      <c r="V228" s="391"/>
      <c r="W228" s="46"/>
      <c r="X228" s="46"/>
    </row>
    <row r="229" spans="1:24" s="45" customFormat="1" ht="21" customHeight="1" outlineLevel="1" x14ac:dyDescent="0.25">
      <c r="A229" s="41"/>
      <c r="B229" s="68" t="s">
        <v>127</v>
      </c>
      <c r="C229" s="129">
        <f>SUM(D229:R229)</f>
        <v>0</v>
      </c>
      <c r="D229" s="317">
        <f>(((D222+D223)/60)*$H$31)+D227</f>
        <v>0</v>
      </c>
      <c r="E229" s="274"/>
      <c r="F229" s="318"/>
      <c r="G229" s="317">
        <f>(((G222+G223)/60)*$H$31)+G227</f>
        <v>0</v>
      </c>
      <c r="H229" s="274"/>
      <c r="I229" s="318"/>
      <c r="J229" s="317">
        <f>(((J222+J223)/60)*$H$31)+J227</f>
        <v>0</v>
      </c>
      <c r="K229" s="274"/>
      <c r="L229" s="318"/>
      <c r="M229" s="317">
        <f>(((M222+M223)/60)*$H$31)+M227</f>
        <v>0</v>
      </c>
      <c r="N229" s="274"/>
      <c r="O229" s="318"/>
      <c r="P229" s="317">
        <f>(((P222+P223)/60)*$H$31)+P227</f>
        <v>0</v>
      </c>
      <c r="Q229" s="274"/>
      <c r="R229" s="318"/>
      <c r="S229" s="129">
        <f>SUM(D229:R229)</f>
        <v>0</v>
      </c>
      <c r="T229" s="389"/>
      <c r="U229" s="390"/>
      <c r="V229" s="391"/>
      <c r="W229" s="120" t="s">
        <v>61</v>
      </c>
      <c r="X229" s="46"/>
    </row>
    <row r="230" spans="1:24" s="45" customFormat="1" ht="32.25" customHeight="1" x14ac:dyDescent="0.25">
      <c r="A230" s="41"/>
      <c r="B230" s="395"/>
      <c r="C230" s="396"/>
      <c r="D230" s="409" t="s">
        <v>100</v>
      </c>
      <c r="E230" s="410"/>
      <c r="F230" s="411"/>
      <c r="G230" s="410" t="s">
        <v>101</v>
      </c>
      <c r="H230" s="410"/>
      <c r="I230" s="410"/>
      <c r="J230" s="409" t="s">
        <v>102</v>
      </c>
      <c r="K230" s="410"/>
      <c r="L230" s="411"/>
      <c r="M230" s="410" t="s">
        <v>103</v>
      </c>
      <c r="N230" s="410"/>
      <c r="O230" s="410"/>
      <c r="P230" s="409" t="s">
        <v>104</v>
      </c>
      <c r="Q230" s="410"/>
      <c r="R230" s="411"/>
      <c r="S230" s="117" t="s">
        <v>67</v>
      </c>
      <c r="T230" s="118" t="s">
        <v>68</v>
      </c>
      <c r="U230" s="119" t="s">
        <v>128</v>
      </c>
      <c r="V230" s="119" t="s">
        <v>129</v>
      </c>
      <c r="W230" s="114">
        <f>$D$12</f>
        <v>0</v>
      </c>
      <c r="X230" s="46"/>
    </row>
    <row r="231" spans="1:24" s="45" customFormat="1" ht="32.25" customHeight="1" x14ac:dyDescent="0.25">
      <c r="A231" s="41"/>
      <c r="B231" s="397"/>
      <c r="C231" s="398"/>
      <c r="D231" s="406" t="str">
        <f>IF(D225&gt;=10,"6",IF(D225&gt;=5.6,"5",IF(D225&gt;=3.6,"4",IF(D225&gt;=1.6,"3",IF(D225&gt;=1,"2",IF(D225&gt;=0.01,"1","0"))))))</f>
        <v>0</v>
      </c>
      <c r="E231" s="407"/>
      <c r="F231" s="408"/>
      <c r="G231" s="407" t="str">
        <f>IF(G225&gt;=10,"6",IF(G225&gt;=5.6,"5",IF(G225&gt;=3.6,"4",IF(G225&gt;=1.6,"3",IF(G225&gt;=1,"2",IF(G225&gt;=0.01,"1","0"))))))</f>
        <v>0</v>
      </c>
      <c r="H231" s="407"/>
      <c r="I231" s="407"/>
      <c r="J231" s="406" t="str">
        <f>IF(J225&gt;=10,"6",IF(J225&gt;=5.6,"5",IF(J225&gt;=3.6,"4",IF(J225&gt;=1.6,"3",IF(J225&gt;=1,"2",IF(J225&gt;=0.01,"1","0"))))))</f>
        <v>0</v>
      </c>
      <c r="K231" s="407"/>
      <c r="L231" s="408"/>
      <c r="M231" s="407" t="str">
        <f>IF(M225&gt;=10,"6",IF(M225&gt;=5.6,"5",IF(M225&gt;=3.6,"4",IF(M225&gt;=1.6,"3",IF(M225&gt;=1,"2",IF(M225&gt;=0.01,"1","0"))))))</f>
        <v>0</v>
      </c>
      <c r="N231" s="407"/>
      <c r="O231" s="407"/>
      <c r="P231" s="406" t="str">
        <f>IF(P225&gt;=10,"6",IF(P225&gt;=5.6,"5",IF(P225&gt;=3.6,"4",IF(P225&gt;=1.6,"3",IF(P225&gt;=1,"2",IF(P225&gt;=0.01,"1","0"))))))</f>
        <v>0</v>
      </c>
      <c r="Q231" s="407"/>
      <c r="R231" s="408"/>
      <c r="S231" s="124">
        <f>IF(OR(AND(D221&gt;0,D222&lt;=0),AND(G221&gt;0,G222&lt;=0),AND(J221&gt;0,J222&lt;=0),AND(M221&gt;0,M222&lt;=0),AND(P221&gt;0,P222&lt;=0)),"Check number of subjects/visits",V231/1560)</f>
        <v>0</v>
      </c>
      <c r="T231" s="89" t="str">
        <f>IF(S231="Check number of subjects/visits","0.00",IF(AND(W232=0,S231&gt;=0),"Please complete page duration (D12)",IF(S231=0,"0.00",S231/W232)))</f>
        <v>Please complete page duration (D12)</v>
      </c>
      <c r="U231" s="113">
        <f>S222+S223+H26+H27+H28</f>
        <v>0</v>
      </c>
      <c r="V231" s="113">
        <f>U231/60</f>
        <v>0</v>
      </c>
      <c r="W231" s="114">
        <f>$F$12</f>
        <v>0</v>
      </c>
      <c r="X231" s="46"/>
    </row>
    <row r="232" spans="1:24" s="45" customFormat="1" ht="19.5" customHeight="1" x14ac:dyDescent="0.25">
      <c r="A232" s="41"/>
      <c r="B232" s="17"/>
      <c r="C232" s="56"/>
      <c r="D232" s="41"/>
      <c r="E232" s="41"/>
      <c r="F232" s="41"/>
      <c r="G232" s="41"/>
      <c r="H232" s="41"/>
      <c r="I232" s="41"/>
      <c r="J232" s="41"/>
      <c r="K232" s="41"/>
      <c r="L232" s="41"/>
      <c r="M232" s="41"/>
      <c r="N232" s="41"/>
      <c r="O232" s="41"/>
      <c r="P232" s="41"/>
      <c r="Q232" s="41"/>
      <c r="R232" s="41"/>
      <c r="S232" s="41"/>
      <c r="T232" s="41"/>
      <c r="U232" s="41"/>
      <c r="V232" s="41"/>
      <c r="W232" s="123">
        <f>W230+(W231/12)</f>
        <v>0</v>
      </c>
      <c r="X232" s="46"/>
    </row>
    <row r="233" spans="1:24" s="52" customFormat="1" ht="19.5" customHeight="1" x14ac:dyDescent="0.25">
      <c r="A233" s="51"/>
      <c r="B233" s="33" t="s">
        <v>130</v>
      </c>
      <c r="C233" s="70"/>
      <c r="D233" s="367" t="s">
        <v>1</v>
      </c>
      <c r="E233" s="272"/>
      <c r="F233" s="368"/>
      <c r="G233" s="369" t="s">
        <v>2</v>
      </c>
      <c r="H233" s="272"/>
      <c r="I233" s="370"/>
      <c r="J233" s="367" t="s">
        <v>3</v>
      </c>
      <c r="K233" s="272"/>
      <c r="L233" s="368"/>
      <c r="M233" s="369" t="s">
        <v>4</v>
      </c>
      <c r="N233" s="272"/>
      <c r="O233" s="370"/>
      <c r="P233" s="367" t="s">
        <v>5</v>
      </c>
      <c r="Q233" s="272"/>
      <c r="R233" s="368"/>
      <c r="S233" s="380" t="s">
        <v>6</v>
      </c>
      <c r="T233" s="380"/>
      <c r="U233" s="380"/>
      <c r="V233" s="381"/>
      <c r="W233" s="46"/>
      <c r="X233" s="46"/>
    </row>
    <row r="234" spans="1:24" s="52" customFormat="1" ht="29.25" customHeight="1" outlineLevel="1" x14ac:dyDescent="0.25">
      <c r="A234" s="51"/>
      <c r="B234" s="62" t="s">
        <v>131</v>
      </c>
      <c r="C234" s="71" t="s">
        <v>8</v>
      </c>
      <c r="D234" s="73" t="s">
        <v>9</v>
      </c>
      <c r="E234" s="63" t="s">
        <v>10</v>
      </c>
      <c r="F234" s="74" t="s">
        <v>11</v>
      </c>
      <c r="G234" s="8" t="s">
        <v>9</v>
      </c>
      <c r="H234" s="63" t="s">
        <v>12</v>
      </c>
      <c r="I234" s="71" t="s">
        <v>11</v>
      </c>
      <c r="J234" s="73" t="s">
        <v>9</v>
      </c>
      <c r="K234" s="63" t="s">
        <v>12</v>
      </c>
      <c r="L234" s="74" t="s">
        <v>11</v>
      </c>
      <c r="M234" s="8" t="s">
        <v>9</v>
      </c>
      <c r="N234" s="63" t="s">
        <v>12</v>
      </c>
      <c r="O234" s="71" t="s">
        <v>11</v>
      </c>
      <c r="P234" s="73" t="s">
        <v>9</v>
      </c>
      <c r="Q234" s="63" t="s">
        <v>12</v>
      </c>
      <c r="R234" s="74" t="s">
        <v>11</v>
      </c>
      <c r="S234" s="382"/>
      <c r="T234" s="382"/>
      <c r="U234" s="382"/>
      <c r="V234" s="383"/>
      <c r="W234" s="46"/>
      <c r="X234" s="46"/>
    </row>
    <row r="235" spans="1:24" s="45" customFormat="1" ht="19.5" customHeight="1" outlineLevel="1" x14ac:dyDescent="0.25">
      <c r="A235" s="41"/>
      <c r="B235" s="64" t="s">
        <v>132</v>
      </c>
      <c r="C235" s="72">
        <v>30</v>
      </c>
      <c r="D235" s="99"/>
      <c r="E235" s="100"/>
      <c r="F235" s="115">
        <f t="shared" ref="F235:F253" si="31">C235*D235*E235</f>
        <v>0</v>
      </c>
      <c r="G235" s="99"/>
      <c r="H235" s="100"/>
      <c r="I235" s="116">
        <f t="shared" ref="I235:I253" si="32">C235*G235*H235</f>
        <v>0</v>
      </c>
      <c r="J235" s="99"/>
      <c r="K235" s="100"/>
      <c r="L235" s="115">
        <f t="shared" ref="L235:L253" si="33">C235*J235*K235</f>
        <v>0</v>
      </c>
      <c r="M235" s="99"/>
      <c r="N235" s="100"/>
      <c r="O235" s="116">
        <f t="shared" ref="O235:O253" si="34">C235*M235*N235</f>
        <v>0</v>
      </c>
      <c r="P235" s="99"/>
      <c r="Q235" s="100"/>
      <c r="R235" s="115">
        <f t="shared" ref="R235:R253" si="35">C235*P235*Q235</f>
        <v>0</v>
      </c>
      <c r="S235" s="384"/>
      <c r="T235" s="384"/>
      <c r="U235" s="384"/>
      <c r="V235" s="385"/>
      <c r="W235" s="46"/>
      <c r="X235" s="46"/>
    </row>
    <row r="236" spans="1:24" s="45" customFormat="1" ht="19.5" customHeight="1" outlineLevel="1" x14ac:dyDescent="0.25">
      <c r="A236" s="41"/>
      <c r="B236" s="64" t="s">
        <v>133</v>
      </c>
      <c r="C236" s="72">
        <v>3</v>
      </c>
      <c r="D236" s="99"/>
      <c r="E236" s="100"/>
      <c r="F236" s="115">
        <f t="shared" si="31"/>
        <v>0</v>
      </c>
      <c r="G236" s="99"/>
      <c r="H236" s="100"/>
      <c r="I236" s="116">
        <f t="shared" si="32"/>
        <v>0</v>
      </c>
      <c r="J236" s="99"/>
      <c r="K236" s="100"/>
      <c r="L236" s="115">
        <f t="shared" si="33"/>
        <v>0</v>
      </c>
      <c r="M236" s="99"/>
      <c r="N236" s="100"/>
      <c r="O236" s="116">
        <f t="shared" si="34"/>
        <v>0</v>
      </c>
      <c r="P236" s="99"/>
      <c r="Q236" s="100"/>
      <c r="R236" s="115">
        <f t="shared" si="35"/>
        <v>0</v>
      </c>
      <c r="S236" s="384"/>
      <c r="T236" s="384"/>
      <c r="U236" s="384"/>
      <c r="V236" s="385"/>
      <c r="W236" s="46"/>
      <c r="X236" s="46"/>
    </row>
    <row r="237" spans="1:24" s="45" customFormat="1" ht="19.5" customHeight="1" outlineLevel="1" x14ac:dyDescent="0.25">
      <c r="A237" s="41"/>
      <c r="B237" s="64" t="s">
        <v>134</v>
      </c>
      <c r="C237" s="72">
        <v>2</v>
      </c>
      <c r="D237" s="99"/>
      <c r="E237" s="100"/>
      <c r="F237" s="115">
        <f t="shared" si="31"/>
        <v>0</v>
      </c>
      <c r="G237" s="99"/>
      <c r="H237" s="100"/>
      <c r="I237" s="116">
        <f t="shared" si="32"/>
        <v>0</v>
      </c>
      <c r="J237" s="99"/>
      <c r="K237" s="100"/>
      <c r="L237" s="115">
        <f t="shared" si="33"/>
        <v>0</v>
      </c>
      <c r="M237" s="99"/>
      <c r="N237" s="100"/>
      <c r="O237" s="116">
        <f t="shared" si="34"/>
        <v>0</v>
      </c>
      <c r="P237" s="99"/>
      <c r="Q237" s="100"/>
      <c r="R237" s="115">
        <f t="shared" si="35"/>
        <v>0</v>
      </c>
      <c r="S237" s="384"/>
      <c r="T237" s="384"/>
      <c r="U237" s="384"/>
      <c r="V237" s="385"/>
      <c r="W237" s="46"/>
      <c r="X237" s="46"/>
    </row>
    <row r="238" spans="1:24" s="45" customFormat="1" ht="19.5" customHeight="1" outlineLevel="1" x14ac:dyDescent="0.25">
      <c r="A238" s="41"/>
      <c r="B238" s="64" t="s">
        <v>135</v>
      </c>
      <c r="C238" s="72">
        <v>30</v>
      </c>
      <c r="D238" s="99"/>
      <c r="E238" s="100"/>
      <c r="F238" s="115">
        <f t="shared" si="31"/>
        <v>0</v>
      </c>
      <c r="G238" s="99"/>
      <c r="H238" s="100"/>
      <c r="I238" s="116">
        <f t="shared" si="32"/>
        <v>0</v>
      </c>
      <c r="J238" s="99"/>
      <c r="K238" s="100"/>
      <c r="L238" s="115">
        <f t="shared" si="33"/>
        <v>0</v>
      </c>
      <c r="M238" s="99"/>
      <c r="N238" s="100"/>
      <c r="O238" s="116">
        <f t="shared" si="34"/>
        <v>0</v>
      </c>
      <c r="P238" s="99"/>
      <c r="Q238" s="100"/>
      <c r="R238" s="115">
        <f t="shared" si="35"/>
        <v>0</v>
      </c>
      <c r="S238" s="384"/>
      <c r="T238" s="384"/>
      <c r="U238" s="384"/>
      <c r="V238" s="385"/>
      <c r="W238" s="46"/>
      <c r="X238" s="46"/>
    </row>
    <row r="239" spans="1:24" s="45" customFormat="1" ht="19.5" customHeight="1" outlineLevel="1" x14ac:dyDescent="0.25">
      <c r="A239" s="41"/>
      <c r="B239" s="64" t="s">
        <v>136</v>
      </c>
      <c r="C239" s="72">
        <v>5</v>
      </c>
      <c r="D239" s="99"/>
      <c r="E239" s="100"/>
      <c r="F239" s="115">
        <f t="shared" si="31"/>
        <v>0</v>
      </c>
      <c r="G239" s="99"/>
      <c r="H239" s="100"/>
      <c r="I239" s="116">
        <f t="shared" si="32"/>
        <v>0</v>
      </c>
      <c r="J239" s="99"/>
      <c r="K239" s="100"/>
      <c r="L239" s="115">
        <f t="shared" si="33"/>
        <v>0</v>
      </c>
      <c r="M239" s="99"/>
      <c r="N239" s="100"/>
      <c r="O239" s="116">
        <f t="shared" si="34"/>
        <v>0</v>
      </c>
      <c r="P239" s="99"/>
      <c r="Q239" s="100"/>
      <c r="R239" s="115">
        <f t="shared" si="35"/>
        <v>0</v>
      </c>
      <c r="S239" s="384"/>
      <c r="T239" s="384"/>
      <c r="U239" s="384"/>
      <c r="V239" s="385"/>
      <c r="W239" s="46"/>
      <c r="X239" s="46"/>
    </row>
    <row r="240" spans="1:24" s="45" customFormat="1" ht="19.5" customHeight="1" outlineLevel="1" x14ac:dyDescent="0.25">
      <c r="A240" s="41"/>
      <c r="B240" s="64" t="s">
        <v>137</v>
      </c>
      <c r="C240" s="72">
        <v>2</v>
      </c>
      <c r="D240" s="99"/>
      <c r="E240" s="100"/>
      <c r="F240" s="115">
        <f t="shared" si="31"/>
        <v>0</v>
      </c>
      <c r="G240" s="99"/>
      <c r="H240" s="100"/>
      <c r="I240" s="116">
        <f t="shared" si="32"/>
        <v>0</v>
      </c>
      <c r="J240" s="99"/>
      <c r="K240" s="100"/>
      <c r="L240" s="115">
        <f t="shared" si="33"/>
        <v>0</v>
      </c>
      <c r="M240" s="99"/>
      <c r="N240" s="100"/>
      <c r="O240" s="116">
        <f t="shared" si="34"/>
        <v>0</v>
      </c>
      <c r="P240" s="99"/>
      <c r="Q240" s="100"/>
      <c r="R240" s="115">
        <f t="shared" si="35"/>
        <v>0</v>
      </c>
      <c r="S240" s="384"/>
      <c r="T240" s="384"/>
      <c r="U240" s="384"/>
      <c r="V240" s="385"/>
      <c r="W240" s="46"/>
      <c r="X240" s="46"/>
    </row>
    <row r="241" spans="1:24" s="45" customFormat="1" ht="19.5" customHeight="1" outlineLevel="1" x14ac:dyDescent="0.25">
      <c r="A241" s="41"/>
      <c r="B241" s="64" t="s">
        <v>138</v>
      </c>
      <c r="C241" s="72">
        <v>5</v>
      </c>
      <c r="D241" s="99"/>
      <c r="E241" s="100"/>
      <c r="F241" s="115">
        <f t="shared" si="31"/>
        <v>0</v>
      </c>
      <c r="G241" s="99"/>
      <c r="H241" s="100"/>
      <c r="I241" s="116">
        <f t="shared" si="32"/>
        <v>0</v>
      </c>
      <c r="J241" s="99"/>
      <c r="K241" s="100"/>
      <c r="L241" s="115">
        <f t="shared" si="33"/>
        <v>0</v>
      </c>
      <c r="M241" s="99"/>
      <c r="N241" s="100"/>
      <c r="O241" s="116">
        <f t="shared" si="34"/>
        <v>0</v>
      </c>
      <c r="P241" s="99"/>
      <c r="Q241" s="100"/>
      <c r="R241" s="115">
        <f t="shared" si="35"/>
        <v>0</v>
      </c>
      <c r="S241" s="384"/>
      <c r="T241" s="384"/>
      <c r="U241" s="384"/>
      <c r="V241" s="385"/>
      <c r="W241" s="46"/>
      <c r="X241" s="46"/>
    </row>
    <row r="242" spans="1:24" s="45" customFormat="1" ht="19.5" customHeight="1" outlineLevel="1" x14ac:dyDescent="0.25">
      <c r="A242" s="41"/>
      <c r="B242" s="64" t="s">
        <v>139</v>
      </c>
      <c r="C242" s="72">
        <v>10</v>
      </c>
      <c r="D242" s="99"/>
      <c r="E242" s="100"/>
      <c r="F242" s="115">
        <f t="shared" si="31"/>
        <v>0</v>
      </c>
      <c r="G242" s="99"/>
      <c r="H242" s="100"/>
      <c r="I242" s="116">
        <f t="shared" si="32"/>
        <v>0</v>
      </c>
      <c r="J242" s="99"/>
      <c r="K242" s="100"/>
      <c r="L242" s="115">
        <f t="shared" si="33"/>
        <v>0</v>
      </c>
      <c r="M242" s="99"/>
      <c r="N242" s="100"/>
      <c r="O242" s="116">
        <f t="shared" si="34"/>
        <v>0</v>
      </c>
      <c r="P242" s="99"/>
      <c r="Q242" s="100"/>
      <c r="R242" s="115">
        <f t="shared" si="35"/>
        <v>0</v>
      </c>
      <c r="S242" s="384"/>
      <c r="T242" s="384"/>
      <c r="U242" s="384"/>
      <c r="V242" s="385"/>
      <c r="W242" s="46"/>
      <c r="X242" s="46"/>
    </row>
    <row r="243" spans="1:24" s="45" customFormat="1" ht="19.5" customHeight="1" outlineLevel="1" x14ac:dyDescent="0.25">
      <c r="A243" s="41"/>
      <c r="B243" s="64" t="s">
        <v>140</v>
      </c>
      <c r="C243" s="72">
        <v>90</v>
      </c>
      <c r="D243" s="99"/>
      <c r="E243" s="100"/>
      <c r="F243" s="115">
        <f t="shared" si="31"/>
        <v>0</v>
      </c>
      <c r="G243" s="99"/>
      <c r="H243" s="100"/>
      <c r="I243" s="116">
        <f t="shared" si="32"/>
        <v>0</v>
      </c>
      <c r="J243" s="99"/>
      <c r="K243" s="100"/>
      <c r="L243" s="115">
        <f t="shared" si="33"/>
        <v>0</v>
      </c>
      <c r="M243" s="99"/>
      <c r="N243" s="100"/>
      <c r="O243" s="116">
        <f t="shared" si="34"/>
        <v>0</v>
      </c>
      <c r="P243" s="99"/>
      <c r="Q243" s="100"/>
      <c r="R243" s="115">
        <f t="shared" si="35"/>
        <v>0</v>
      </c>
      <c r="S243" s="384"/>
      <c r="T243" s="384"/>
      <c r="U243" s="384"/>
      <c r="V243" s="385"/>
      <c r="W243" s="46"/>
      <c r="X243" s="46"/>
    </row>
    <row r="244" spans="1:24" s="45" customFormat="1" ht="19.5" customHeight="1" outlineLevel="1" x14ac:dyDescent="0.25">
      <c r="A244" s="41"/>
      <c r="B244" s="64" t="s">
        <v>141</v>
      </c>
      <c r="C244" s="72">
        <v>120</v>
      </c>
      <c r="D244" s="99"/>
      <c r="E244" s="100"/>
      <c r="F244" s="115">
        <f t="shared" si="31"/>
        <v>0</v>
      </c>
      <c r="G244" s="99"/>
      <c r="H244" s="100"/>
      <c r="I244" s="116">
        <f t="shared" si="32"/>
        <v>0</v>
      </c>
      <c r="J244" s="99"/>
      <c r="K244" s="100"/>
      <c r="L244" s="115">
        <f t="shared" si="33"/>
        <v>0</v>
      </c>
      <c r="M244" s="99"/>
      <c r="N244" s="100"/>
      <c r="O244" s="116">
        <f t="shared" si="34"/>
        <v>0</v>
      </c>
      <c r="P244" s="99"/>
      <c r="Q244" s="100"/>
      <c r="R244" s="115">
        <f t="shared" si="35"/>
        <v>0</v>
      </c>
      <c r="S244" s="384"/>
      <c r="T244" s="384"/>
      <c r="U244" s="384"/>
      <c r="V244" s="385"/>
      <c r="W244" s="46"/>
      <c r="X244" s="46"/>
    </row>
    <row r="245" spans="1:24" s="45" customFormat="1" ht="19.5" customHeight="1" outlineLevel="1" x14ac:dyDescent="0.25">
      <c r="A245" s="41"/>
      <c r="B245" s="64" t="s">
        <v>142</v>
      </c>
      <c r="C245" s="72">
        <v>5</v>
      </c>
      <c r="D245" s="99"/>
      <c r="E245" s="100"/>
      <c r="F245" s="115">
        <f t="shared" si="31"/>
        <v>0</v>
      </c>
      <c r="G245" s="99"/>
      <c r="H245" s="100"/>
      <c r="I245" s="116">
        <f t="shared" si="32"/>
        <v>0</v>
      </c>
      <c r="J245" s="99"/>
      <c r="K245" s="100"/>
      <c r="L245" s="115">
        <f t="shared" si="33"/>
        <v>0</v>
      </c>
      <c r="M245" s="99"/>
      <c r="N245" s="100"/>
      <c r="O245" s="116">
        <f t="shared" si="34"/>
        <v>0</v>
      </c>
      <c r="P245" s="99"/>
      <c r="Q245" s="100"/>
      <c r="R245" s="115">
        <f t="shared" si="35"/>
        <v>0</v>
      </c>
      <c r="S245" s="384"/>
      <c r="T245" s="384"/>
      <c r="U245" s="384"/>
      <c r="V245" s="385"/>
      <c r="W245" s="46"/>
      <c r="X245" s="46"/>
    </row>
    <row r="246" spans="1:24" s="45" customFormat="1" ht="19.5" customHeight="1" outlineLevel="1" x14ac:dyDescent="0.25">
      <c r="A246" s="41"/>
      <c r="B246" s="101" t="s">
        <v>36</v>
      </c>
      <c r="C246" s="103"/>
      <c r="D246" s="99"/>
      <c r="E246" s="100"/>
      <c r="F246" s="115">
        <f t="shared" si="31"/>
        <v>0</v>
      </c>
      <c r="G246" s="99"/>
      <c r="H246" s="100"/>
      <c r="I246" s="116">
        <f t="shared" si="32"/>
        <v>0</v>
      </c>
      <c r="J246" s="99"/>
      <c r="K246" s="100"/>
      <c r="L246" s="115">
        <f t="shared" si="33"/>
        <v>0</v>
      </c>
      <c r="M246" s="99"/>
      <c r="N246" s="100"/>
      <c r="O246" s="116">
        <f t="shared" si="34"/>
        <v>0</v>
      </c>
      <c r="P246" s="99"/>
      <c r="Q246" s="100"/>
      <c r="R246" s="115">
        <f t="shared" si="35"/>
        <v>0</v>
      </c>
      <c r="S246" s="384"/>
      <c r="T246" s="384"/>
      <c r="U246" s="384"/>
      <c r="V246" s="385"/>
      <c r="W246" s="46"/>
      <c r="X246" s="46"/>
    </row>
    <row r="247" spans="1:24" s="45" customFormat="1" ht="19.5" customHeight="1" outlineLevel="1" x14ac:dyDescent="0.25">
      <c r="A247" s="41"/>
      <c r="B247" s="101" t="s">
        <v>36</v>
      </c>
      <c r="C247" s="103"/>
      <c r="D247" s="99"/>
      <c r="E247" s="100"/>
      <c r="F247" s="115">
        <f t="shared" si="31"/>
        <v>0</v>
      </c>
      <c r="G247" s="99"/>
      <c r="H247" s="100"/>
      <c r="I247" s="116">
        <f t="shared" si="32"/>
        <v>0</v>
      </c>
      <c r="J247" s="99"/>
      <c r="K247" s="100"/>
      <c r="L247" s="115">
        <f t="shared" si="33"/>
        <v>0</v>
      </c>
      <c r="M247" s="99"/>
      <c r="N247" s="100"/>
      <c r="O247" s="116">
        <f t="shared" si="34"/>
        <v>0</v>
      </c>
      <c r="P247" s="99"/>
      <c r="Q247" s="100"/>
      <c r="R247" s="115">
        <f t="shared" si="35"/>
        <v>0</v>
      </c>
      <c r="S247" s="384"/>
      <c r="T247" s="384"/>
      <c r="U247" s="384"/>
      <c r="V247" s="385"/>
      <c r="W247" s="46"/>
      <c r="X247" s="46"/>
    </row>
    <row r="248" spans="1:24" s="45" customFormat="1" ht="19.5" customHeight="1" outlineLevel="1" x14ac:dyDescent="0.25">
      <c r="A248" s="41"/>
      <c r="B248" s="101" t="s">
        <v>36</v>
      </c>
      <c r="C248" s="103"/>
      <c r="D248" s="99"/>
      <c r="E248" s="100"/>
      <c r="F248" s="115">
        <f t="shared" si="31"/>
        <v>0</v>
      </c>
      <c r="G248" s="99"/>
      <c r="H248" s="100"/>
      <c r="I248" s="116">
        <f t="shared" si="32"/>
        <v>0</v>
      </c>
      <c r="J248" s="99"/>
      <c r="K248" s="100"/>
      <c r="L248" s="115">
        <f t="shared" si="33"/>
        <v>0</v>
      </c>
      <c r="M248" s="99"/>
      <c r="N248" s="100"/>
      <c r="O248" s="116">
        <f t="shared" si="34"/>
        <v>0</v>
      </c>
      <c r="P248" s="99"/>
      <c r="Q248" s="100"/>
      <c r="R248" s="115">
        <f t="shared" si="35"/>
        <v>0</v>
      </c>
      <c r="S248" s="384"/>
      <c r="T248" s="384"/>
      <c r="U248" s="384"/>
      <c r="V248" s="385"/>
      <c r="W248" s="46"/>
      <c r="X248" s="46"/>
    </row>
    <row r="249" spans="1:24" s="45" customFormat="1" ht="19.5" customHeight="1" outlineLevel="1" x14ac:dyDescent="0.25">
      <c r="A249" s="41"/>
      <c r="B249" s="101" t="s">
        <v>36</v>
      </c>
      <c r="C249" s="103"/>
      <c r="D249" s="99"/>
      <c r="E249" s="100"/>
      <c r="F249" s="115">
        <f t="shared" si="31"/>
        <v>0</v>
      </c>
      <c r="G249" s="99"/>
      <c r="H249" s="100"/>
      <c r="I249" s="116">
        <f t="shared" si="32"/>
        <v>0</v>
      </c>
      <c r="J249" s="99"/>
      <c r="K249" s="100"/>
      <c r="L249" s="115">
        <f t="shared" si="33"/>
        <v>0</v>
      </c>
      <c r="M249" s="99"/>
      <c r="N249" s="100"/>
      <c r="O249" s="116">
        <f t="shared" si="34"/>
        <v>0</v>
      </c>
      <c r="P249" s="99"/>
      <c r="Q249" s="100"/>
      <c r="R249" s="115">
        <f t="shared" si="35"/>
        <v>0</v>
      </c>
      <c r="S249" s="384"/>
      <c r="T249" s="384"/>
      <c r="U249" s="384"/>
      <c r="V249" s="385"/>
      <c r="W249" s="46"/>
      <c r="X249" s="46"/>
    </row>
    <row r="250" spans="1:24" s="45" customFormat="1" ht="19.5" customHeight="1" outlineLevel="1" x14ac:dyDescent="0.25">
      <c r="A250" s="41"/>
      <c r="B250" s="101" t="s">
        <v>36</v>
      </c>
      <c r="C250" s="103"/>
      <c r="D250" s="99"/>
      <c r="E250" s="100"/>
      <c r="F250" s="115">
        <f t="shared" si="31"/>
        <v>0</v>
      </c>
      <c r="G250" s="99"/>
      <c r="H250" s="100"/>
      <c r="I250" s="116">
        <f t="shared" si="32"/>
        <v>0</v>
      </c>
      <c r="J250" s="99"/>
      <c r="K250" s="100"/>
      <c r="L250" s="115">
        <f t="shared" si="33"/>
        <v>0</v>
      </c>
      <c r="M250" s="99"/>
      <c r="N250" s="100"/>
      <c r="O250" s="116">
        <f t="shared" si="34"/>
        <v>0</v>
      </c>
      <c r="P250" s="99"/>
      <c r="Q250" s="100"/>
      <c r="R250" s="115">
        <f t="shared" si="35"/>
        <v>0</v>
      </c>
      <c r="S250" s="384"/>
      <c r="T250" s="384"/>
      <c r="U250" s="384"/>
      <c r="V250" s="385"/>
      <c r="W250" s="46"/>
      <c r="X250" s="46"/>
    </row>
    <row r="251" spans="1:24" s="45" customFormat="1" ht="19.5" customHeight="1" outlineLevel="1" x14ac:dyDescent="0.25">
      <c r="A251" s="41"/>
      <c r="B251" s="101" t="s">
        <v>143</v>
      </c>
      <c r="C251" s="103">
        <v>5</v>
      </c>
      <c r="D251" s="99"/>
      <c r="E251" s="100"/>
      <c r="F251" s="115">
        <f t="shared" si="31"/>
        <v>0</v>
      </c>
      <c r="G251" s="99"/>
      <c r="H251" s="100"/>
      <c r="I251" s="116">
        <f t="shared" si="32"/>
        <v>0</v>
      </c>
      <c r="J251" s="99"/>
      <c r="K251" s="100"/>
      <c r="L251" s="115">
        <f t="shared" si="33"/>
        <v>0</v>
      </c>
      <c r="M251" s="99"/>
      <c r="N251" s="100"/>
      <c r="O251" s="116">
        <f t="shared" si="34"/>
        <v>0</v>
      </c>
      <c r="P251" s="99"/>
      <c r="Q251" s="100"/>
      <c r="R251" s="115">
        <f t="shared" si="35"/>
        <v>0</v>
      </c>
      <c r="S251" s="384"/>
      <c r="T251" s="384"/>
      <c r="U251" s="384"/>
      <c r="V251" s="385"/>
      <c r="W251" s="46"/>
      <c r="X251" s="46"/>
    </row>
    <row r="252" spans="1:24" s="45" customFormat="1" ht="19.5" customHeight="1" outlineLevel="1" x14ac:dyDescent="0.25">
      <c r="A252" s="41"/>
      <c r="B252" s="101" t="s">
        <v>144</v>
      </c>
      <c r="C252" s="103">
        <v>10</v>
      </c>
      <c r="D252" s="99"/>
      <c r="E252" s="100"/>
      <c r="F252" s="115">
        <f t="shared" si="31"/>
        <v>0</v>
      </c>
      <c r="G252" s="99"/>
      <c r="H252" s="100"/>
      <c r="I252" s="116">
        <f t="shared" si="32"/>
        <v>0</v>
      </c>
      <c r="J252" s="99"/>
      <c r="K252" s="100"/>
      <c r="L252" s="115">
        <f t="shared" si="33"/>
        <v>0</v>
      </c>
      <c r="M252" s="99"/>
      <c r="N252" s="100"/>
      <c r="O252" s="116">
        <f t="shared" si="34"/>
        <v>0</v>
      </c>
      <c r="P252" s="99"/>
      <c r="Q252" s="100"/>
      <c r="R252" s="115">
        <f t="shared" si="35"/>
        <v>0</v>
      </c>
      <c r="S252" s="384"/>
      <c r="T252" s="384"/>
      <c r="U252" s="384"/>
      <c r="V252" s="385"/>
      <c r="W252" s="46"/>
      <c r="X252" s="46"/>
    </row>
    <row r="253" spans="1:24" s="45" customFormat="1" ht="19.5" customHeight="1" outlineLevel="1" x14ac:dyDescent="0.25">
      <c r="A253" s="41"/>
      <c r="B253" s="101" t="s">
        <v>43</v>
      </c>
      <c r="C253" s="103"/>
      <c r="D253" s="99"/>
      <c r="E253" s="100"/>
      <c r="F253" s="115">
        <f t="shared" si="31"/>
        <v>0</v>
      </c>
      <c r="G253" s="99"/>
      <c r="H253" s="100"/>
      <c r="I253" s="116">
        <f t="shared" si="32"/>
        <v>0</v>
      </c>
      <c r="J253" s="99"/>
      <c r="K253" s="100"/>
      <c r="L253" s="115">
        <f t="shared" si="33"/>
        <v>0</v>
      </c>
      <c r="M253" s="99"/>
      <c r="N253" s="100"/>
      <c r="O253" s="116">
        <f t="shared" si="34"/>
        <v>0</v>
      </c>
      <c r="P253" s="99"/>
      <c r="Q253" s="100"/>
      <c r="R253" s="115">
        <f t="shared" si="35"/>
        <v>0</v>
      </c>
      <c r="S253" s="384"/>
      <c r="T253" s="384"/>
      <c r="U253" s="384"/>
      <c r="V253" s="385"/>
      <c r="W253" s="46"/>
      <c r="X253" s="46"/>
    </row>
    <row r="254" spans="1:24" s="45" customFormat="1" ht="22.5" customHeight="1" outlineLevel="1" x14ac:dyDescent="0.25">
      <c r="A254" s="41"/>
      <c r="B254" s="66" t="s">
        <v>145</v>
      </c>
      <c r="C254" s="15" t="s">
        <v>51</v>
      </c>
      <c r="D254" s="312" t="s">
        <v>81</v>
      </c>
      <c r="E254" s="305"/>
      <c r="F254" s="313"/>
      <c r="G254" s="305" t="s">
        <v>47</v>
      </c>
      <c r="H254" s="305"/>
      <c r="I254" s="305"/>
      <c r="J254" s="312" t="s">
        <v>48</v>
      </c>
      <c r="K254" s="305"/>
      <c r="L254" s="313"/>
      <c r="M254" s="305" t="s">
        <v>49</v>
      </c>
      <c r="N254" s="305"/>
      <c r="O254" s="305"/>
      <c r="P254" s="312" t="s">
        <v>50</v>
      </c>
      <c r="Q254" s="305"/>
      <c r="R254" s="313"/>
      <c r="S254" s="16" t="s">
        <v>51</v>
      </c>
      <c r="T254" s="386" t="s">
        <v>52</v>
      </c>
      <c r="U254" s="387" t="s">
        <v>52</v>
      </c>
      <c r="V254" s="388"/>
      <c r="W254" s="46"/>
      <c r="X254" s="46"/>
    </row>
    <row r="255" spans="1:24" s="45" customFormat="1" ht="22.5" customHeight="1" outlineLevel="1" x14ac:dyDescent="0.25">
      <c r="A255" s="41"/>
      <c r="B255" s="18" t="s">
        <v>146</v>
      </c>
      <c r="C255" s="128">
        <f>D255+G255+J255+M255+P255</f>
        <v>0</v>
      </c>
      <c r="D255" s="315">
        <f>SUM(F235:F253)</f>
        <v>0</v>
      </c>
      <c r="E255" s="314"/>
      <c r="F255" s="316"/>
      <c r="G255" s="314">
        <f>SUM(I235:I253)</f>
        <v>0</v>
      </c>
      <c r="H255" s="314"/>
      <c r="I255" s="314"/>
      <c r="J255" s="315">
        <f>SUM(L235:L253)</f>
        <v>0</v>
      </c>
      <c r="K255" s="314"/>
      <c r="L255" s="316"/>
      <c r="M255" s="314">
        <f>SUM(O235:O253)</f>
        <v>0</v>
      </c>
      <c r="N255" s="314"/>
      <c r="O255" s="314"/>
      <c r="P255" s="315">
        <f>SUM(R235:R253)</f>
        <v>0</v>
      </c>
      <c r="Q255" s="314"/>
      <c r="R255" s="316"/>
      <c r="S255" s="128">
        <f>SUM(D255:R255)</f>
        <v>0</v>
      </c>
      <c r="T255" s="389"/>
      <c r="U255" s="390"/>
      <c r="V255" s="391"/>
      <c r="W255" s="46"/>
      <c r="X255" s="46"/>
    </row>
    <row r="256" spans="1:24" s="45" customFormat="1" ht="22.5" customHeight="1" outlineLevel="1" x14ac:dyDescent="0.25">
      <c r="A256" s="41"/>
      <c r="B256" s="18" t="s">
        <v>147</v>
      </c>
      <c r="C256" s="128">
        <f>D256+G256+J256+M256+P256</f>
        <v>0</v>
      </c>
      <c r="D256" s="315">
        <f>SUM(F235:F253)*$D$42</f>
        <v>0</v>
      </c>
      <c r="E256" s="314"/>
      <c r="F256" s="316"/>
      <c r="G256" s="314">
        <f>SUM(I235:I253)*$G$42</f>
        <v>0</v>
      </c>
      <c r="H256" s="314"/>
      <c r="I256" s="314"/>
      <c r="J256" s="315">
        <f>SUM(L235:L253)*$J$42</f>
        <v>0</v>
      </c>
      <c r="K256" s="314"/>
      <c r="L256" s="316"/>
      <c r="M256" s="314">
        <f>SUM(O235:O253)*$M$42</f>
        <v>0</v>
      </c>
      <c r="N256" s="314"/>
      <c r="O256" s="314"/>
      <c r="P256" s="315">
        <f>SUM(R235:R253)*$P$42</f>
        <v>0</v>
      </c>
      <c r="Q256" s="314"/>
      <c r="R256" s="316"/>
      <c r="S256" s="128">
        <f>D256+G256+J256+M256+P256</f>
        <v>0</v>
      </c>
      <c r="T256" s="389"/>
      <c r="U256" s="390"/>
      <c r="V256" s="391"/>
      <c r="W256" s="46"/>
      <c r="X256" s="46"/>
    </row>
    <row r="257" spans="1:24" s="45" customFormat="1" ht="22.5" customHeight="1" outlineLevel="1" x14ac:dyDescent="0.25">
      <c r="A257" s="41"/>
      <c r="B257" s="18" t="s">
        <v>55</v>
      </c>
      <c r="C257" s="128">
        <f>S257</f>
        <v>0</v>
      </c>
      <c r="D257" s="315">
        <f>D256*0.05</f>
        <v>0</v>
      </c>
      <c r="E257" s="314"/>
      <c r="F257" s="316"/>
      <c r="G257" s="314">
        <f>G256*0.05</f>
        <v>0</v>
      </c>
      <c r="H257" s="314"/>
      <c r="I257" s="314"/>
      <c r="J257" s="315">
        <f>J256*0.05</f>
        <v>0</v>
      </c>
      <c r="K257" s="314"/>
      <c r="L257" s="316"/>
      <c r="M257" s="314">
        <f>M256*0.05</f>
        <v>0</v>
      </c>
      <c r="N257" s="314"/>
      <c r="O257" s="314"/>
      <c r="P257" s="315">
        <f>P256*0.05</f>
        <v>0</v>
      </c>
      <c r="Q257" s="314"/>
      <c r="R257" s="316"/>
      <c r="S257" s="128">
        <f>D257+G257+J257+M257+P257</f>
        <v>0</v>
      </c>
      <c r="T257" s="389"/>
      <c r="U257" s="390"/>
      <c r="V257" s="391"/>
      <c r="W257" s="46"/>
      <c r="X257" s="46"/>
    </row>
    <row r="258" spans="1:24" s="45" customFormat="1" ht="22.5" customHeight="1" outlineLevel="1" x14ac:dyDescent="0.25">
      <c r="A258" s="41"/>
      <c r="B258" s="18" t="s">
        <v>148</v>
      </c>
      <c r="C258" s="128">
        <f>S258</f>
        <v>0</v>
      </c>
      <c r="D258" s="315">
        <f>IF($D$42=0,0,((D256+D257)/$D$42)/$D$43)</f>
        <v>0</v>
      </c>
      <c r="E258" s="314"/>
      <c r="F258" s="316"/>
      <c r="G258" s="314">
        <f>IF($G$42=0,0,((G256+G257)/$G$42)/$G$43)</f>
        <v>0</v>
      </c>
      <c r="H258" s="314"/>
      <c r="I258" s="314"/>
      <c r="J258" s="315">
        <f>IF($J$42=0,0,((J256+J257)/$J$42)/$J$43)</f>
        <v>0</v>
      </c>
      <c r="K258" s="314"/>
      <c r="L258" s="316"/>
      <c r="M258" s="314">
        <f>IF($M$42=0,0,((M256+M257)/$M$42)/$M$43)</f>
        <v>0</v>
      </c>
      <c r="N258" s="314"/>
      <c r="O258" s="314"/>
      <c r="P258" s="315">
        <f>IF($P$42=0,0,((P256+P257)/$P$42)/$P$43)</f>
        <v>0</v>
      </c>
      <c r="Q258" s="314"/>
      <c r="R258" s="316"/>
      <c r="S258" s="128">
        <f>D258+G258+J258+M258+P258</f>
        <v>0</v>
      </c>
      <c r="T258" s="389"/>
      <c r="U258" s="390"/>
      <c r="V258" s="391"/>
      <c r="W258" s="46"/>
      <c r="X258" s="46"/>
    </row>
    <row r="259" spans="1:24" s="45" customFormat="1" ht="22.5" customHeight="1" outlineLevel="1" x14ac:dyDescent="0.25">
      <c r="A259" s="41"/>
      <c r="B259" s="18" t="s">
        <v>149</v>
      </c>
      <c r="C259" s="128">
        <f>S259</f>
        <v>0</v>
      </c>
      <c r="D259" s="315">
        <f>IF($D$258=0,0,(D258/60))</f>
        <v>0</v>
      </c>
      <c r="E259" s="314"/>
      <c r="F259" s="316"/>
      <c r="G259" s="314">
        <f>IF($G$258=0,0,(G258/60))</f>
        <v>0</v>
      </c>
      <c r="H259" s="314"/>
      <c r="I259" s="314"/>
      <c r="J259" s="315">
        <f>IF($J$258=0,0,(J258/60))</f>
        <v>0</v>
      </c>
      <c r="K259" s="314"/>
      <c r="L259" s="316"/>
      <c r="M259" s="314">
        <f>IF($M$258=0,0,(M258/60))</f>
        <v>0</v>
      </c>
      <c r="N259" s="314"/>
      <c r="O259" s="314"/>
      <c r="P259" s="315">
        <f>IF($P$258=0,0,(P258/60))</f>
        <v>0</v>
      </c>
      <c r="Q259" s="314"/>
      <c r="R259" s="316"/>
      <c r="S259" s="128">
        <f>SUM(D259:R259)</f>
        <v>0</v>
      </c>
      <c r="T259" s="389"/>
      <c r="U259" s="390"/>
      <c r="V259" s="391"/>
      <c r="W259" s="46"/>
      <c r="X259" s="46"/>
    </row>
    <row r="260" spans="1:24" s="45" customFormat="1" ht="22.5" customHeight="1" outlineLevel="1" x14ac:dyDescent="0.25">
      <c r="A260" s="41"/>
      <c r="B260" s="19" t="s">
        <v>440</v>
      </c>
      <c r="C260" s="128">
        <f>SUM(D260:R260)</f>
        <v>0</v>
      </c>
      <c r="D260" s="392"/>
      <c r="E260" s="393"/>
      <c r="F260" s="394"/>
      <c r="G260" s="393"/>
      <c r="H260" s="393"/>
      <c r="I260" s="393"/>
      <c r="J260" s="392"/>
      <c r="K260" s="393"/>
      <c r="L260" s="394"/>
      <c r="M260" s="393"/>
      <c r="N260" s="393"/>
      <c r="O260" s="393"/>
      <c r="P260" s="392"/>
      <c r="Q260" s="393"/>
      <c r="R260" s="394"/>
      <c r="S260" s="128">
        <f>SUM(D260:R260)</f>
        <v>0</v>
      </c>
      <c r="T260" s="389"/>
      <c r="U260" s="390"/>
      <c r="V260" s="391"/>
      <c r="W260" s="46"/>
      <c r="X260" s="46"/>
    </row>
    <row r="261" spans="1:24" s="45" customFormat="1" ht="22.5" customHeight="1" outlineLevel="1" x14ac:dyDescent="0.25">
      <c r="A261" s="41"/>
      <c r="B261" s="19" t="s">
        <v>58</v>
      </c>
      <c r="C261" s="129">
        <f>SUM(D261:R261)</f>
        <v>0</v>
      </c>
      <c r="D261" s="317">
        <f>(D260*D$42)*($I$32-$I$31)</f>
        <v>0</v>
      </c>
      <c r="E261" s="274"/>
      <c r="F261" s="318"/>
      <c r="G261" s="317">
        <f>(G260*G$42)*($I$32-$I$31)</f>
        <v>0</v>
      </c>
      <c r="H261" s="274"/>
      <c r="I261" s="318"/>
      <c r="J261" s="317">
        <f>(J260*J$42)*($I$32-$I$31)</f>
        <v>0</v>
      </c>
      <c r="K261" s="274"/>
      <c r="L261" s="318"/>
      <c r="M261" s="317">
        <f>(M260*M$42)*($I$32-$I$31)</f>
        <v>0</v>
      </c>
      <c r="N261" s="274"/>
      <c r="O261" s="318"/>
      <c r="P261" s="317">
        <f>(P260*P$42)*($I$32-$I$31)</f>
        <v>0</v>
      </c>
      <c r="Q261" s="274"/>
      <c r="R261" s="318"/>
      <c r="S261" s="129">
        <f>SUM(D261:R261)</f>
        <v>0</v>
      </c>
      <c r="T261" s="389"/>
      <c r="U261" s="390"/>
      <c r="V261" s="391"/>
      <c r="W261" s="46"/>
      <c r="X261" s="46"/>
    </row>
    <row r="262" spans="1:24" s="45" customFormat="1" ht="22.5" customHeight="1" outlineLevel="1" x14ac:dyDescent="0.25">
      <c r="A262" s="41"/>
      <c r="B262" s="19" t="s">
        <v>150</v>
      </c>
      <c r="C262" s="129">
        <f>SUM(D262:R262)</f>
        <v>0</v>
      </c>
      <c r="D262" s="317">
        <f>IF(D259=0,0, (((D259*$I$31))+(D261/D$42/D$43)))</f>
        <v>0</v>
      </c>
      <c r="E262" s="274"/>
      <c r="F262" s="318"/>
      <c r="G262" s="317">
        <f>IF(G259=0,0, (((G259*$I$31))+(G261/G$42/G$43)))</f>
        <v>0</v>
      </c>
      <c r="H262" s="274"/>
      <c r="I262" s="318"/>
      <c r="J262" s="317">
        <f>IF(J259=0,0, (((J259*$I$31))+(J261/J$42/J$43)))</f>
        <v>0</v>
      </c>
      <c r="K262" s="274"/>
      <c r="L262" s="318"/>
      <c r="M262" s="317">
        <f>IF(M259=0,0, (((M259*$I$31))+(M261/M$42/M$43)))</f>
        <v>0</v>
      </c>
      <c r="N262" s="274"/>
      <c r="O262" s="318"/>
      <c r="P262" s="317">
        <f>IF(P259=0,0, (((P259*$I$31))+(P261/P$42/P$43)))</f>
        <v>0</v>
      </c>
      <c r="Q262" s="274"/>
      <c r="R262" s="318"/>
      <c r="S262" s="129">
        <f>SUM(D262:R262)</f>
        <v>0</v>
      </c>
      <c r="T262" s="389"/>
      <c r="U262" s="390"/>
      <c r="V262" s="391"/>
      <c r="W262" s="46"/>
      <c r="X262" s="46"/>
    </row>
    <row r="263" spans="1:24" s="45" customFormat="1" ht="22.5" customHeight="1" outlineLevel="1" x14ac:dyDescent="0.25">
      <c r="A263" s="41"/>
      <c r="B263" s="68" t="s">
        <v>151</v>
      </c>
      <c r="C263" s="129">
        <f>SUM(D263:R263)</f>
        <v>0</v>
      </c>
      <c r="D263" s="317">
        <f>(((D256+D257)/60)*$I$31)+D261</f>
        <v>0</v>
      </c>
      <c r="E263" s="274"/>
      <c r="F263" s="318"/>
      <c r="G263" s="317">
        <f>(((G256+G257)/60)*$I$31)+G261</f>
        <v>0</v>
      </c>
      <c r="H263" s="274"/>
      <c r="I263" s="318"/>
      <c r="J263" s="317">
        <f>(((J256+J257)/60)*$I$31)+J261</f>
        <v>0</v>
      </c>
      <c r="K263" s="274"/>
      <c r="L263" s="318"/>
      <c r="M263" s="317">
        <f>(((M256+M257)/60)*$I$31)+M261</f>
        <v>0</v>
      </c>
      <c r="N263" s="274"/>
      <c r="O263" s="318"/>
      <c r="P263" s="317">
        <f>(((P256+P257)/60)*$I$31)+P261</f>
        <v>0</v>
      </c>
      <c r="Q263" s="274"/>
      <c r="R263" s="318"/>
      <c r="S263" s="129">
        <f>SUM(D263:R263)</f>
        <v>0</v>
      </c>
      <c r="T263" s="389"/>
      <c r="U263" s="390"/>
      <c r="V263" s="391"/>
      <c r="W263" s="120" t="s">
        <v>61</v>
      </c>
      <c r="X263" s="46"/>
    </row>
    <row r="264" spans="1:24" s="45" customFormat="1" ht="32.25" customHeight="1" x14ac:dyDescent="0.25">
      <c r="A264" s="41"/>
      <c r="B264" s="395"/>
      <c r="C264" s="396"/>
      <c r="D264" s="403" t="s">
        <v>100</v>
      </c>
      <c r="E264" s="404"/>
      <c r="F264" s="405"/>
      <c r="G264" s="404" t="s">
        <v>101</v>
      </c>
      <c r="H264" s="404"/>
      <c r="I264" s="404"/>
      <c r="J264" s="403" t="s">
        <v>102</v>
      </c>
      <c r="K264" s="404"/>
      <c r="L264" s="405"/>
      <c r="M264" s="404" t="s">
        <v>103</v>
      </c>
      <c r="N264" s="404"/>
      <c r="O264" s="404"/>
      <c r="P264" s="403" t="s">
        <v>104</v>
      </c>
      <c r="Q264" s="404"/>
      <c r="R264" s="405"/>
      <c r="S264" s="75" t="s">
        <v>67</v>
      </c>
      <c r="T264" s="69" t="s">
        <v>68</v>
      </c>
      <c r="U264" s="10" t="s">
        <v>152</v>
      </c>
      <c r="V264" s="10" t="s">
        <v>153</v>
      </c>
      <c r="W264" s="114">
        <f>$D$12</f>
        <v>0</v>
      </c>
      <c r="X264" s="46"/>
    </row>
    <row r="265" spans="1:24" s="45" customFormat="1" ht="32.25" customHeight="1" x14ac:dyDescent="0.25">
      <c r="A265" s="41"/>
      <c r="B265" s="397"/>
      <c r="C265" s="398"/>
      <c r="D265" s="406" t="str">
        <f>IF(D259&gt;=10,"6",IF(D259&gt;=5.6,"5",IF(D259&gt;=3.6,"4",IF(D259&gt;=1.6,"3",IF(D259&gt;=1,"2",IF(D259&gt;=0.01,"1","0"))))))</f>
        <v>0</v>
      </c>
      <c r="E265" s="407"/>
      <c r="F265" s="408"/>
      <c r="G265" s="407" t="str">
        <f>IF(G259&gt;=10,"6",IF(G259&gt;=5.6,"5",IF(G259&gt;=3.6,"4",IF(G259&gt;=1.6,"3",IF(G259&gt;=1,"2",IF(G259&gt;=0.01,"1","0"))))))</f>
        <v>0</v>
      </c>
      <c r="H265" s="407"/>
      <c r="I265" s="407"/>
      <c r="J265" s="406" t="str">
        <f>IF(J259&gt;=10,"6",IF(J259&gt;=5.6,"5",IF(J259&gt;=3.6,"4",IF(J259&gt;=1.6,"3",IF(J259&gt;=1,"2",IF(J259&gt;=0.01,"1","0"))))))</f>
        <v>0</v>
      </c>
      <c r="K265" s="407"/>
      <c r="L265" s="408"/>
      <c r="M265" s="407" t="str">
        <f>IF(M259&gt;=10,"6",IF(M259&gt;=5.6,"5",IF(M259&gt;=3.6,"4",IF(M259&gt;=1.6,"3",IF(M259&gt;=1,"2",IF(M259&gt;=0.01,"1","0"))))))</f>
        <v>0</v>
      </c>
      <c r="N265" s="407"/>
      <c r="O265" s="407"/>
      <c r="P265" s="406" t="str">
        <f>IF(P259&gt;=10,"6",IF(P259&gt;=5.6,"5",IF(P259&gt;=3.6,"4",IF(P259&gt;=1.6,"3",IF(P259&gt;=1,"2",IF(P259&gt;=0.01,"1","0"))))))</f>
        <v>0</v>
      </c>
      <c r="Q265" s="407"/>
      <c r="R265" s="408"/>
      <c r="S265" s="124">
        <f>IF(OR(AND(D255&gt;0,D256&lt;=0),AND(G255&gt;0,G256&lt;=0),AND(J255&gt;0,J256&lt;=0),AND(M255&gt;0,M256&lt;=0),AND(P255&gt;0,P256&lt;=0)),"Check number of subjects/visits",V265/1560)</f>
        <v>0</v>
      </c>
      <c r="T265" s="89" t="str">
        <f>IF(S265="Check number of subjects/visits","0.00",IF(AND(W266=0,S265&gt;=0),"Please complete page duration (D12)",IF(S265=0,"0.00",S265/W266)))</f>
        <v>Please complete page duration (D12)</v>
      </c>
      <c r="U265" s="113">
        <f>S256+S257+I$26+I$27+I$28</f>
        <v>0</v>
      </c>
      <c r="V265" s="113">
        <f>U265/60</f>
        <v>0</v>
      </c>
      <c r="W265" s="114">
        <f>$F$12</f>
        <v>0</v>
      </c>
      <c r="X265" s="46"/>
    </row>
    <row r="266" spans="1:24" s="45" customFormat="1" ht="19.5" customHeight="1" x14ac:dyDescent="0.25">
      <c r="A266" s="41"/>
      <c r="B266" s="17"/>
      <c r="C266" s="56"/>
      <c r="D266" s="41"/>
      <c r="E266" s="41"/>
      <c r="F266" s="41"/>
      <c r="G266" s="41"/>
      <c r="H266" s="41"/>
      <c r="I266" s="41"/>
      <c r="J266" s="41"/>
      <c r="K266" s="41"/>
      <c r="L266" s="41"/>
      <c r="M266" s="41"/>
      <c r="N266" s="41"/>
      <c r="O266" s="41"/>
      <c r="P266" s="41"/>
      <c r="Q266" s="41"/>
      <c r="R266" s="41"/>
      <c r="S266" s="41"/>
      <c r="T266" s="41"/>
      <c r="U266" s="41"/>
      <c r="V266" s="41"/>
      <c r="W266" s="123">
        <f>W264+(W265/12)</f>
        <v>0</v>
      </c>
      <c r="X266" s="46"/>
    </row>
    <row r="267" spans="1:24" s="52" customFormat="1" ht="19.5" customHeight="1" x14ac:dyDescent="0.25">
      <c r="A267" s="51"/>
      <c r="B267" s="33" t="s">
        <v>154</v>
      </c>
      <c r="C267" s="70"/>
      <c r="D267" s="367" t="s">
        <v>1</v>
      </c>
      <c r="E267" s="272"/>
      <c r="F267" s="368"/>
      <c r="G267" s="369" t="s">
        <v>2</v>
      </c>
      <c r="H267" s="272"/>
      <c r="I267" s="370"/>
      <c r="J267" s="367" t="s">
        <v>3</v>
      </c>
      <c r="K267" s="272"/>
      <c r="L267" s="368"/>
      <c r="M267" s="369" t="s">
        <v>4</v>
      </c>
      <c r="N267" s="272"/>
      <c r="O267" s="370"/>
      <c r="P267" s="367" t="s">
        <v>5</v>
      </c>
      <c r="Q267" s="272"/>
      <c r="R267" s="368"/>
      <c r="S267" s="380" t="s">
        <v>6</v>
      </c>
      <c r="T267" s="380"/>
      <c r="U267" s="380"/>
      <c r="V267" s="381"/>
      <c r="W267" s="46"/>
      <c r="X267" s="46"/>
    </row>
    <row r="268" spans="1:24" s="52" customFormat="1" ht="29.25" customHeight="1" outlineLevel="1" x14ac:dyDescent="0.25">
      <c r="A268" s="51"/>
      <c r="B268" s="62" t="s">
        <v>131</v>
      </c>
      <c r="C268" s="71" t="s">
        <v>8</v>
      </c>
      <c r="D268" s="73" t="s">
        <v>9</v>
      </c>
      <c r="E268" s="63" t="s">
        <v>10</v>
      </c>
      <c r="F268" s="74" t="s">
        <v>11</v>
      </c>
      <c r="G268" s="8" t="s">
        <v>9</v>
      </c>
      <c r="H268" s="63" t="s">
        <v>12</v>
      </c>
      <c r="I268" s="71" t="s">
        <v>11</v>
      </c>
      <c r="J268" s="73" t="s">
        <v>9</v>
      </c>
      <c r="K268" s="63" t="s">
        <v>12</v>
      </c>
      <c r="L268" s="74" t="s">
        <v>11</v>
      </c>
      <c r="M268" s="8" t="s">
        <v>9</v>
      </c>
      <c r="N268" s="63" t="s">
        <v>12</v>
      </c>
      <c r="O268" s="71" t="s">
        <v>11</v>
      </c>
      <c r="P268" s="73" t="s">
        <v>9</v>
      </c>
      <c r="Q268" s="63" t="s">
        <v>12</v>
      </c>
      <c r="R268" s="74" t="s">
        <v>11</v>
      </c>
      <c r="S268" s="382"/>
      <c r="T268" s="382"/>
      <c r="U268" s="382"/>
      <c r="V268" s="383"/>
      <c r="W268" s="46"/>
      <c r="X268" s="46"/>
    </row>
    <row r="269" spans="1:24" s="45" customFormat="1" ht="19.5" customHeight="1" outlineLevel="1" x14ac:dyDescent="0.25">
      <c r="A269" s="41"/>
      <c r="B269" s="64" t="s">
        <v>155</v>
      </c>
      <c r="C269" s="72">
        <v>10</v>
      </c>
      <c r="D269" s="99"/>
      <c r="E269" s="100"/>
      <c r="F269" s="115">
        <f t="shared" ref="F269:F275" si="36">C269*D269*E269</f>
        <v>0</v>
      </c>
      <c r="G269" s="99"/>
      <c r="H269" s="100"/>
      <c r="I269" s="116">
        <f t="shared" ref="I269:I275" si="37">C269*G269*H269</f>
        <v>0</v>
      </c>
      <c r="J269" s="99"/>
      <c r="K269" s="100"/>
      <c r="L269" s="115">
        <f t="shared" ref="L269:L275" si="38">C269*J269*K269</f>
        <v>0</v>
      </c>
      <c r="M269" s="99"/>
      <c r="N269" s="100"/>
      <c r="O269" s="116">
        <f t="shared" ref="O269:O275" si="39">C269*M269*N269</f>
        <v>0</v>
      </c>
      <c r="P269" s="99"/>
      <c r="Q269" s="100"/>
      <c r="R269" s="115">
        <f t="shared" ref="R269:R275" si="40">C269*P269*Q269</f>
        <v>0</v>
      </c>
      <c r="S269" s="384"/>
      <c r="T269" s="384"/>
      <c r="U269" s="384"/>
      <c r="V269" s="385"/>
      <c r="W269" s="46"/>
      <c r="X269" s="46"/>
    </row>
    <row r="270" spans="1:24" s="45" customFormat="1" ht="19.5" customHeight="1" outlineLevel="1" x14ac:dyDescent="0.25">
      <c r="A270" s="41"/>
      <c r="B270" s="101" t="s">
        <v>156</v>
      </c>
      <c r="C270" s="103">
        <v>30</v>
      </c>
      <c r="D270" s="99"/>
      <c r="E270" s="100"/>
      <c r="F270" s="115">
        <f t="shared" si="36"/>
        <v>0</v>
      </c>
      <c r="G270" s="99"/>
      <c r="H270" s="100"/>
      <c r="I270" s="116">
        <f t="shared" si="37"/>
        <v>0</v>
      </c>
      <c r="J270" s="99"/>
      <c r="K270" s="100"/>
      <c r="L270" s="115">
        <f t="shared" si="38"/>
        <v>0</v>
      </c>
      <c r="M270" s="99"/>
      <c r="N270" s="100"/>
      <c r="O270" s="116">
        <f t="shared" si="39"/>
        <v>0</v>
      </c>
      <c r="P270" s="99"/>
      <c r="Q270" s="100"/>
      <c r="R270" s="115">
        <f t="shared" si="40"/>
        <v>0</v>
      </c>
      <c r="S270" s="384"/>
      <c r="T270" s="384"/>
      <c r="U270" s="384"/>
      <c r="V270" s="385"/>
      <c r="W270" s="46"/>
      <c r="X270" s="46"/>
    </row>
    <row r="271" spans="1:24" s="45" customFormat="1" ht="19.5" customHeight="1" outlineLevel="1" x14ac:dyDescent="0.25">
      <c r="A271" s="41"/>
      <c r="B271" s="101" t="s">
        <v>157</v>
      </c>
      <c r="C271" s="103">
        <v>60</v>
      </c>
      <c r="D271" s="99"/>
      <c r="E271" s="100"/>
      <c r="F271" s="115">
        <f t="shared" si="36"/>
        <v>0</v>
      </c>
      <c r="G271" s="99"/>
      <c r="H271" s="100"/>
      <c r="I271" s="116">
        <f t="shared" si="37"/>
        <v>0</v>
      </c>
      <c r="J271" s="99"/>
      <c r="K271" s="100"/>
      <c r="L271" s="115">
        <f t="shared" si="38"/>
        <v>0</v>
      </c>
      <c r="M271" s="99"/>
      <c r="N271" s="100"/>
      <c r="O271" s="116">
        <f t="shared" si="39"/>
        <v>0</v>
      </c>
      <c r="P271" s="99"/>
      <c r="Q271" s="100"/>
      <c r="R271" s="115">
        <f t="shared" si="40"/>
        <v>0</v>
      </c>
      <c r="S271" s="384"/>
      <c r="T271" s="384"/>
      <c r="U271" s="384"/>
      <c r="V271" s="385"/>
      <c r="W271" s="46"/>
      <c r="X271" s="46"/>
    </row>
    <row r="272" spans="1:24" s="45" customFormat="1" ht="19.5" customHeight="1" outlineLevel="1" x14ac:dyDescent="0.25">
      <c r="A272" s="41"/>
      <c r="B272" s="101" t="s">
        <v>158</v>
      </c>
      <c r="C272" s="103">
        <v>10</v>
      </c>
      <c r="D272" s="99"/>
      <c r="E272" s="100"/>
      <c r="F272" s="115">
        <f t="shared" si="36"/>
        <v>0</v>
      </c>
      <c r="G272" s="99"/>
      <c r="H272" s="100"/>
      <c r="I272" s="116">
        <f t="shared" si="37"/>
        <v>0</v>
      </c>
      <c r="J272" s="99"/>
      <c r="K272" s="100"/>
      <c r="L272" s="115">
        <f t="shared" si="38"/>
        <v>0</v>
      </c>
      <c r="M272" s="99"/>
      <c r="N272" s="100"/>
      <c r="O272" s="116">
        <f t="shared" si="39"/>
        <v>0</v>
      </c>
      <c r="P272" s="99"/>
      <c r="Q272" s="100"/>
      <c r="R272" s="115">
        <f t="shared" si="40"/>
        <v>0</v>
      </c>
      <c r="S272" s="384"/>
      <c r="T272" s="384"/>
      <c r="U272" s="384"/>
      <c r="V272" s="385"/>
      <c r="W272" s="46"/>
      <c r="X272" s="46"/>
    </row>
    <row r="273" spans="1:24" s="45" customFormat="1" ht="19.5" customHeight="1" outlineLevel="1" x14ac:dyDescent="0.25">
      <c r="A273" s="41"/>
      <c r="B273" s="101" t="s">
        <v>159</v>
      </c>
      <c r="C273" s="103"/>
      <c r="D273" s="99"/>
      <c r="E273" s="100"/>
      <c r="F273" s="115">
        <f t="shared" si="36"/>
        <v>0</v>
      </c>
      <c r="G273" s="99"/>
      <c r="H273" s="100"/>
      <c r="I273" s="116">
        <f t="shared" si="37"/>
        <v>0</v>
      </c>
      <c r="J273" s="99"/>
      <c r="K273" s="100"/>
      <c r="L273" s="115">
        <f t="shared" si="38"/>
        <v>0</v>
      </c>
      <c r="M273" s="99"/>
      <c r="N273" s="100"/>
      <c r="O273" s="116">
        <f t="shared" si="39"/>
        <v>0</v>
      </c>
      <c r="P273" s="99"/>
      <c r="Q273" s="100"/>
      <c r="R273" s="115">
        <f t="shared" si="40"/>
        <v>0</v>
      </c>
      <c r="S273" s="384"/>
      <c r="T273" s="384"/>
      <c r="U273" s="384"/>
      <c r="V273" s="385"/>
      <c r="W273" s="46"/>
      <c r="X273" s="46"/>
    </row>
    <row r="274" spans="1:24" s="45" customFormat="1" ht="19.5" customHeight="1" outlineLevel="1" x14ac:dyDescent="0.25">
      <c r="A274" s="41"/>
      <c r="B274" s="101" t="s">
        <v>159</v>
      </c>
      <c r="C274" s="103"/>
      <c r="D274" s="99"/>
      <c r="E274" s="100"/>
      <c r="F274" s="115">
        <f t="shared" si="36"/>
        <v>0</v>
      </c>
      <c r="G274" s="99"/>
      <c r="H274" s="100"/>
      <c r="I274" s="116">
        <f t="shared" si="37"/>
        <v>0</v>
      </c>
      <c r="J274" s="99"/>
      <c r="K274" s="100"/>
      <c r="L274" s="115">
        <f t="shared" si="38"/>
        <v>0</v>
      </c>
      <c r="M274" s="99"/>
      <c r="N274" s="100"/>
      <c r="O274" s="116">
        <f t="shared" si="39"/>
        <v>0</v>
      </c>
      <c r="P274" s="99"/>
      <c r="Q274" s="100"/>
      <c r="R274" s="115">
        <f t="shared" si="40"/>
        <v>0</v>
      </c>
      <c r="S274" s="384"/>
      <c r="T274" s="384"/>
      <c r="U274" s="384"/>
      <c r="V274" s="385"/>
      <c r="W274" s="46"/>
      <c r="X274" s="46"/>
    </row>
    <row r="275" spans="1:24" s="45" customFormat="1" ht="19.5" customHeight="1" outlineLevel="1" x14ac:dyDescent="0.25">
      <c r="A275" s="41"/>
      <c r="B275" s="101" t="s">
        <v>43</v>
      </c>
      <c r="C275" s="103"/>
      <c r="D275" s="99"/>
      <c r="E275" s="100"/>
      <c r="F275" s="115">
        <f t="shared" si="36"/>
        <v>0</v>
      </c>
      <c r="G275" s="99"/>
      <c r="H275" s="100"/>
      <c r="I275" s="116">
        <f t="shared" si="37"/>
        <v>0</v>
      </c>
      <c r="J275" s="99"/>
      <c r="K275" s="100"/>
      <c r="L275" s="115">
        <f t="shared" si="38"/>
        <v>0</v>
      </c>
      <c r="M275" s="99"/>
      <c r="N275" s="100"/>
      <c r="O275" s="116">
        <f t="shared" si="39"/>
        <v>0</v>
      </c>
      <c r="P275" s="99"/>
      <c r="Q275" s="100"/>
      <c r="R275" s="115">
        <f t="shared" si="40"/>
        <v>0</v>
      </c>
      <c r="S275" s="384"/>
      <c r="T275" s="384"/>
      <c r="U275" s="384"/>
      <c r="V275" s="385"/>
      <c r="W275" s="46"/>
      <c r="X275" s="46"/>
    </row>
    <row r="276" spans="1:24" s="45" customFormat="1" ht="21" customHeight="1" outlineLevel="1" x14ac:dyDescent="0.25">
      <c r="A276" s="41"/>
      <c r="B276" s="66" t="s">
        <v>160</v>
      </c>
      <c r="C276" s="15" t="s">
        <v>161</v>
      </c>
      <c r="D276" s="312" t="s">
        <v>46</v>
      </c>
      <c r="E276" s="305"/>
      <c r="F276" s="313"/>
      <c r="G276" s="305" t="s">
        <v>47</v>
      </c>
      <c r="H276" s="305"/>
      <c r="I276" s="305"/>
      <c r="J276" s="312" t="s">
        <v>48</v>
      </c>
      <c r="K276" s="305"/>
      <c r="L276" s="313"/>
      <c r="M276" s="305" t="s">
        <v>49</v>
      </c>
      <c r="N276" s="305"/>
      <c r="O276" s="305"/>
      <c r="P276" s="312" t="s">
        <v>50</v>
      </c>
      <c r="Q276" s="305"/>
      <c r="R276" s="313"/>
      <c r="S276" s="16" t="s">
        <v>51</v>
      </c>
      <c r="T276" s="386" t="s">
        <v>52</v>
      </c>
      <c r="U276" s="387" t="s">
        <v>52</v>
      </c>
      <c r="V276" s="388"/>
      <c r="W276" s="46"/>
      <c r="X276" s="46"/>
    </row>
    <row r="277" spans="1:24" s="45" customFormat="1" ht="21" customHeight="1" outlineLevel="1" x14ac:dyDescent="0.25">
      <c r="A277" s="41"/>
      <c r="B277" s="18" t="s">
        <v>162</v>
      </c>
      <c r="C277" s="128">
        <f>D277+G277+J277+M277+P277</f>
        <v>0</v>
      </c>
      <c r="D277" s="315">
        <f>SUM(F269:F275)</f>
        <v>0</v>
      </c>
      <c r="E277" s="314"/>
      <c r="F277" s="316"/>
      <c r="G277" s="314">
        <f>SUM(I269:I275)</f>
        <v>0</v>
      </c>
      <c r="H277" s="314"/>
      <c r="I277" s="314"/>
      <c r="J277" s="315">
        <f>SUM(L269:L275)</f>
        <v>0</v>
      </c>
      <c r="K277" s="314"/>
      <c r="L277" s="316"/>
      <c r="M277" s="314">
        <f>SUM(O269:O275)</f>
        <v>0</v>
      </c>
      <c r="N277" s="314"/>
      <c r="O277" s="314"/>
      <c r="P277" s="315">
        <f>SUM(R269:R275)</f>
        <v>0</v>
      </c>
      <c r="Q277" s="314"/>
      <c r="R277" s="316"/>
      <c r="S277" s="128">
        <f>SUM(D277:R277)</f>
        <v>0</v>
      </c>
      <c r="T277" s="389"/>
      <c r="U277" s="390"/>
      <c r="V277" s="391"/>
      <c r="W277" s="46"/>
      <c r="X277" s="46"/>
    </row>
    <row r="278" spans="1:24" s="45" customFormat="1" ht="21" customHeight="1" outlineLevel="1" x14ac:dyDescent="0.25">
      <c r="A278" s="41"/>
      <c r="B278" s="18" t="s">
        <v>163</v>
      </c>
      <c r="C278" s="128">
        <f>D278+G278+J278+M278+P278</f>
        <v>0</v>
      </c>
      <c r="D278" s="315">
        <f>SUM(F269:F275)*$D$42</f>
        <v>0</v>
      </c>
      <c r="E278" s="314"/>
      <c r="F278" s="316"/>
      <c r="G278" s="314">
        <f>SUM(I269:I275)*$G$42</f>
        <v>0</v>
      </c>
      <c r="H278" s="314"/>
      <c r="I278" s="314"/>
      <c r="J278" s="315">
        <f>SUM(L269:L275)*$J$42</f>
        <v>0</v>
      </c>
      <c r="K278" s="314"/>
      <c r="L278" s="316"/>
      <c r="M278" s="314">
        <f>SUM(O269:O275)*$M$42</f>
        <v>0</v>
      </c>
      <c r="N278" s="314"/>
      <c r="O278" s="314"/>
      <c r="P278" s="315">
        <f>SUM(R269:R275)*$P$42</f>
        <v>0</v>
      </c>
      <c r="Q278" s="314"/>
      <c r="R278" s="316"/>
      <c r="S278" s="128">
        <f>D278+G278+J278+M278+P278</f>
        <v>0</v>
      </c>
      <c r="T278" s="389"/>
      <c r="U278" s="390"/>
      <c r="V278" s="391"/>
      <c r="W278" s="46"/>
      <c r="X278" s="46"/>
    </row>
    <row r="279" spans="1:24" s="45" customFormat="1" ht="21" customHeight="1" outlineLevel="1" x14ac:dyDescent="0.25">
      <c r="A279" s="41"/>
      <c r="B279" s="18" t="s">
        <v>55</v>
      </c>
      <c r="C279" s="128">
        <f>S279</f>
        <v>0</v>
      </c>
      <c r="D279" s="315">
        <f>D278*0.05</f>
        <v>0</v>
      </c>
      <c r="E279" s="314"/>
      <c r="F279" s="316"/>
      <c r="G279" s="314">
        <f>G278*0.05</f>
        <v>0</v>
      </c>
      <c r="H279" s="314"/>
      <c r="I279" s="314"/>
      <c r="J279" s="315">
        <f>J278*0.05</f>
        <v>0</v>
      </c>
      <c r="K279" s="314"/>
      <c r="L279" s="316"/>
      <c r="M279" s="314">
        <f>M278*0.05</f>
        <v>0</v>
      </c>
      <c r="N279" s="314"/>
      <c r="O279" s="314"/>
      <c r="P279" s="315">
        <f>P278*0.05</f>
        <v>0</v>
      </c>
      <c r="Q279" s="314"/>
      <c r="R279" s="316"/>
      <c r="S279" s="128">
        <f>D279+G279+J279+M279+P279</f>
        <v>0</v>
      </c>
      <c r="T279" s="389"/>
      <c r="U279" s="390"/>
      <c r="V279" s="391"/>
      <c r="W279" s="46"/>
      <c r="X279" s="46"/>
    </row>
    <row r="280" spans="1:24" s="45" customFormat="1" ht="21" customHeight="1" outlineLevel="1" x14ac:dyDescent="0.25">
      <c r="A280" s="41"/>
      <c r="B280" s="18" t="s">
        <v>164</v>
      </c>
      <c r="C280" s="128">
        <f>S280</f>
        <v>0</v>
      </c>
      <c r="D280" s="315">
        <f>IF($D$42=0,0,((D278+D279)/$D$42)/$D$43)</f>
        <v>0</v>
      </c>
      <c r="E280" s="314"/>
      <c r="F280" s="316"/>
      <c r="G280" s="314">
        <f>IF($G$42=0,0,((G278+G279)/$G$42)/$G$43)</f>
        <v>0</v>
      </c>
      <c r="H280" s="314"/>
      <c r="I280" s="314"/>
      <c r="J280" s="315">
        <f>IF($J$42=0,0,((J278+J279)/$J$42)/$J$43)</f>
        <v>0</v>
      </c>
      <c r="K280" s="314"/>
      <c r="L280" s="316"/>
      <c r="M280" s="314">
        <f>IF($M$42=0,0,((M278+M279)/$M$42)/$M$43)</f>
        <v>0</v>
      </c>
      <c r="N280" s="314"/>
      <c r="O280" s="314"/>
      <c r="P280" s="315">
        <f>IF($P$42=0,0,((P278+P279)/$P$42)/$P$43)</f>
        <v>0</v>
      </c>
      <c r="Q280" s="314"/>
      <c r="R280" s="316"/>
      <c r="S280" s="128">
        <f>D280+G280+J280+M280+P280</f>
        <v>0</v>
      </c>
      <c r="T280" s="389"/>
      <c r="U280" s="390"/>
      <c r="V280" s="391"/>
      <c r="W280" s="46"/>
      <c r="X280" s="46"/>
    </row>
    <row r="281" spans="1:24" s="45" customFormat="1" ht="21" customHeight="1" outlineLevel="1" x14ac:dyDescent="0.25">
      <c r="A281" s="41"/>
      <c r="B281" s="18" t="s">
        <v>165</v>
      </c>
      <c r="C281" s="128">
        <f>S281</f>
        <v>0</v>
      </c>
      <c r="D281" s="315">
        <f>IF($D$280=0,0,(D280/60))</f>
        <v>0</v>
      </c>
      <c r="E281" s="314"/>
      <c r="F281" s="316"/>
      <c r="G281" s="314">
        <f>IF($G$280=0,0,(G280/60))</f>
        <v>0</v>
      </c>
      <c r="H281" s="314"/>
      <c r="I281" s="314"/>
      <c r="J281" s="315">
        <f>IF($J$43=0,0,(J280/60))</f>
        <v>0</v>
      </c>
      <c r="K281" s="314"/>
      <c r="L281" s="316"/>
      <c r="M281" s="314">
        <f>IF($M$280=0,0,(M280/60))</f>
        <v>0</v>
      </c>
      <c r="N281" s="314"/>
      <c r="O281" s="314"/>
      <c r="P281" s="315">
        <f>IF($P$43=0,0,(P280/60))</f>
        <v>0</v>
      </c>
      <c r="Q281" s="314"/>
      <c r="R281" s="316"/>
      <c r="S281" s="128">
        <f>SUM(D281:R281)</f>
        <v>0</v>
      </c>
      <c r="T281" s="389"/>
      <c r="U281" s="390"/>
      <c r="V281" s="391"/>
      <c r="W281" s="46"/>
      <c r="X281" s="46"/>
    </row>
    <row r="282" spans="1:24" s="45" customFormat="1" ht="21" customHeight="1" outlineLevel="1" x14ac:dyDescent="0.25">
      <c r="A282" s="41"/>
      <c r="B282" s="19" t="s">
        <v>440</v>
      </c>
      <c r="C282" s="128">
        <f>SUM(D282:R282)</f>
        <v>0</v>
      </c>
      <c r="D282" s="392"/>
      <c r="E282" s="393"/>
      <c r="F282" s="394"/>
      <c r="G282" s="393"/>
      <c r="H282" s="393"/>
      <c r="I282" s="393"/>
      <c r="J282" s="392"/>
      <c r="K282" s="393"/>
      <c r="L282" s="394"/>
      <c r="M282" s="393"/>
      <c r="N282" s="393"/>
      <c r="O282" s="393"/>
      <c r="P282" s="392"/>
      <c r="Q282" s="393"/>
      <c r="R282" s="394"/>
      <c r="S282" s="128">
        <f>SUM(D282:R282)</f>
        <v>0</v>
      </c>
      <c r="T282" s="389"/>
      <c r="U282" s="390"/>
      <c r="V282" s="391"/>
      <c r="W282" s="46"/>
      <c r="X282" s="46"/>
    </row>
    <row r="283" spans="1:24" s="45" customFormat="1" ht="21" customHeight="1" outlineLevel="1" x14ac:dyDescent="0.25">
      <c r="A283" s="41"/>
      <c r="B283" s="19" t="s">
        <v>58</v>
      </c>
      <c r="C283" s="129">
        <f>SUM(D283:R283)</f>
        <v>0</v>
      </c>
      <c r="D283" s="317">
        <f>(D282*D$42)*($J$32-$J$31)</f>
        <v>0</v>
      </c>
      <c r="E283" s="274"/>
      <c r="F283" s="318"/>
      <c r="G283" s="317">
        <f>(G282*G$42)*($J$32-$J$31)</f>
        <v>0</v>
      </c>
      <c r="H283" s="274"/>
      <c r="I283" s="318"/>
      <c r="J283" s="317">
        <f>(J282*J$42)*($J$32-$J$31)</f>
        <v>0</v>
      </c>
      <c r="K283" s="274"/>
      <c r="L283" s="318"/>
      <c r="M283" s="317">
        <f>(M282*M$42)*($J$32-$J$31)</f>
        <v>0</v>
      </c>
      <c r="N283" s="274"/>
      <c r="O283" s="318"/>
      <c r="P283" s="317">
        <f>(P282*P$42)*($J$32-$J$31)</f>
        <v>0</v>
      </c>
      <c r="Q283" s="274"/>
      <c r="R283" s="318"/>
      <c r="S283" s="129">
        <f>SUM(D283:R283)</f>
        <v>0</v>
      </c>
      <c r="T283" s="389"/>
      <c r="U283" s="390"/>
      <c r="V283" s="391"/>
      <c r="W283" s="46"/>
      <c r="X283" s="46"/>
    </row>
    <row r="284" spans="1:24" s="45" customFormat="1" ht="21" customHeight="1" outlineLevel="1" x14ac:dyDescent="0.25">
      <c r="A284" s="41"/>
      <c r="B284" s="19" t="s">
        <v>166</v>
      </c>
      <c r="C284" s="129">
        <f>SUM(D284:R284)</f>
        <v>0</v>
      </c>
      <c r="D284" s="317">
        <f>IF(D281=0,0, (((D281*$J$31))+(D283/D$42/D$43)))</f>
        <v>0</v>
      </c>
      <c r="E284" s="274"/>
      <c r="F284" s="318"/>
      <c r="G284" s="317">
        <f>IF(G281=0,0, (((G281*$J$31))+(G283/G$42/G$43)))</f>
        <v>0</v>
      </c>
      <c r="H284" s="274"/>
      <c r="I284" s="318"/>
      <c r="J284" s="317">
        <f>IF(J281=0,0, (((J281*$J$31))+(J283/J$42/J$43)))</f>
        <v>0</v>
      </c>
      <c r="K284" s="274"/>
      <c r="L284" s="318"/>
      <c r="M284" s="317">
        <f>IF(M281=0,0, (((M281*$J$31))+(M283/M$42/M$43)))</f>
        <v>0</v>
      </c>
      <c r="N284" s="274"/>
      <c r="O284" s="318"/>
      <c r="P284" s="317">
        <f>IF(P281=0,0, (((P281*$J$31))+(P283/P$42/P$43)))</f>
        <v>0</v>
      </c>
      <c r="Q284" s="274"/>
      <c r="R284" s="318"/>
      <c r="S284" s="129">
        <f>SUM(D284:R284)</f>
        <v>0</v>
      </c>
      <c r="T284" s="389"/>
      <c r="U284" s="390"/>
      <c r="V284" s="391"/>
      <c r="W284" s="46"/>
      <c r="X284" s="46"/>
    </row>
    <row r="285" spans="1:24" s="45" customFormat="1" ht="21" customHeight="1" outlineLevel="1" x14ac:dyDescent="0.25">
      <c r="A285" s="41"/>
      <c r="B285" s="68" t="s">
        <v>167</v>
      </c>
      <c r="C285" s="129">
        <f>SUM(D285:R285)</f>
        <v>0</v>
      </c>
      <c r="D285" s="317">
        <f>(((D278+D279)/60)*$J$31)+D283</f>
        <v>0</v>
      </c>
      <c r="E285" s="274"/>
      <c r="F285" s="318"/>
      <c r="G285" s="317">
        <f>(((G278+G279)/60)*$J$31)+G283</f>
        <v>0</v>
      </c>
      <c r="H285" s="274"/>
      <c r="I285" s="318"/>
      <c r="J285" s="317">
        <f>(((J278+J279)/60)*$J$31)+J283</f>
        <v>0</v>
      </c>
      <c r="K285" s="274"/>
      <c r="L285" s="318"/>
      <c r="M285" s="317">
        <f>(((M278+M279)/60)*$J$31)+M283</f>
        <v>0</v>
      </c>
      <c r="N285" s="274"/>
      <c r="O285" s="318"/>
      <c r="P285" s="317">
        <f>(((P278+P279)/60)*$J$31)+P283</f>
        <v>0</v>
      </c>
      <c r="Q285" s="274"/>
      <c r="R285" s="318"/>
      <c r="S285" s="129">
        <f>SUM(D285:R285)</f>
        <v>0</v>
      </c>
      <c r="T285" s="389"/>
      <c r="U285" s="390"/>
      <c r="V285" s="391"/>
      <c r="W285" s="120" t="s">
        <v>61</v>
      </c>
      <c r="X285" s="46"/>
    </row>
    <row r="286" spans="1:24" s="45" customFormat="1" ht="32.25" customHeight="1" x14ac:dyDescent="0.25">
      <c r="A286" s="41"/>
      <c r="B286" s="395"/>
      <c r="C286" s="396"/>
      <c r="D286" s="403" t="s">
        <v>100</v>
      </c>
      <c r="E286" s="404"/>
      <c r="F286" s="405"/>
      <c r="G286" s="404" t="s">
        <v>101</v>
      </c>
      <c r="H286" s="404"/>
      <c r="I286" s="404"/>
      <c r="J286" s="403" t="s">
        <v>102</v>
      </c>
      <c r="K286" s="404"/>
      <c r="L286" s="405"/>
      <c r="M286" s="404" t="s">
        <v>103</v>
      </c>
      <c r="N286" s="404"/>
      <c r="O286" s="404"/>
      <c r="P286" s="403" t="s">
        <v>104</v>
      </c>
      <c r="Q286" s="404"/>
      <c r="R286" s="405"/>
      <c r="S286" s="75" t="s">
        <v>67</v>
      </c>
      <c r="T286" s="69" t="s">
        <v>68</v>
      </c>
      <c r="U286" s="10" t="s">
        <v>168</v>
      </c>
      <c r="V286" s="10" t="s">
        <v>169</v>
      </c>
      <c r="W286" s="114">
        <f>$D$12</f>
        <v>0</v>
      </c>
      <c r="X286" s="46"/>
    </row>
    <row r="287" spans="1:24" s="45" customFormat="1" ht="30" customHeight="1" x14ac:dyDescent="0.25">
      <c r="A287" s="41"/>
      <c r="B287" s="397"/>
      <c r="C287" s="398"/>
      <c r="D287" s="406" t="str">
        <f>IF(D281&gt;=10,"6",IF(D281&gt;=5.6,"5",IF(D281&gt;=3.6,"4",IF(D281&gt;=1.6,"3",IF(D281&gt;=1,"2",IF(D281&gt;=0.01,"1","0"))))))</f>
        <v>0</v>
      </c>
      <c r="E287" s="407"/>
      <c r="F287" s="408"/>
      <c r="G287" s="407" t="str">
        <f>IF(G281&gt;=10,"6",IF(G281&gt;=5.6,"5",IF(G281&gt;=3.6,"4",IF(G281&gt;=1.6,"3",IF(G281&gt;=1,"2",IF(G281&gt;=0.01,"1","0"))))))</f>
        <v>0</v>
      </c>
      <c r="H287" s="407"/>
      <c r="I287" s="407"/>
      <c r="J287" s="406" t="str">
        <f>IF(J281&gt;=10,"6",IF(J281&gt;=5.6,"5",IF(J281&gt;=3.6,"4",IF(J281&gt;=1.6,"3",IF(J281&gt;=1,"2",IF(J281&gt;=0.01,"1","0"))))))</f>
        <v>0</v>
      </c>
      <c r="K287" s="407"/>
      <c r="L287" s="408"/>
      <c r="M287" s="407" t="str">
        <f>IF(M281&gt;=10,"6",IF(M281&gt;=5.6,"5",IF(M281&gt;=3.6,"4",IF(M281&gt;=1.6,"3",IF(M281&gt;=1,"2",IF(M281&gt;=0.01,"1","0"))))))</f>
        <v>0</v>
      </c>
      <c r="N287" s="407"/>
      <c r="O287" s="407"/>
      <c r="P287" s="406" t="str">
        <f>IF(P281&gt;=10,"6",IF(P281&gt;=5.6,"5",IF(P281&gt;=3.6,"4",IF(P281&gt;=1.6,"3",IF(P281&gt;=1,"2",IF(P281&gt;=0.01,"1","0"))))))</f>
        <v>0</v>
      </c>
      <c r="Q287" s="407"/>
      <c r="R287" s="408"/>
      <c r="S287" s="124">
        <f>IF(OR(AND(D277&gt;0,D278&lt;=0),AND(G277&gt;0,G278&lt;=0),AND(J277&gt;0,J278&lt;=0),AND(M277&gt;0,M278&lt;=0),AND(P277&gt;0,P278&lt;=0)),"Check number of subjects/visits",V287/1560)</f>
        <v>0</v>
      </c>
      <c r="T287" s="89" t="str">
        <f>IF(S287="Check number of subjects/visits","0.00",IF(AND(W288=0,S287&gt;=0),"Please complete page duration (D12)",IF(S287=0,"0.00",S287/W288)))</f>
        <v>Please complete page duration (D12)</v>
      </c>
      <c r="U287" s="113">
        <f>S278+S279+J$26+J$27+J$28</f>
        <v>0</v>
      </c>
      <c r="V287" s="113">
        <f>U287/60</f>
        <v>0</v>
      </c>
      <c r="W287" s="114">
        <f>$F$12</f>
        <v>0</v>
      </c>
      <c r="X287" s="46"/>
    </row>
    <row r="288" spans="1:24" s="45" customFormat="1" ht="19.5" customHeight="1" x14ac:dyDescent="0.25">
      <c r="A288" s="41"/>
      <c r="B288" s="53"/>
      <c r="C288" s="56"/>
      <c r="D288" s="41"/>
      <c r="E288" s="41"/>
      <c r="F288" s="41"/>
      <c r="G288" s="41"/>
      <c r="H288" s="41"/>
      <c r="I288" s="41"/>
      <c r="J288" s="41"/>
      <c r="K288" s="41"/>
      <c r="L288" s="41"/>
      <c r="M288" s="41"/>
      <c r="N288" s="41"/>
      <c r="O288" s="41"/>
      <c r="P288" s="41"/>
      <c r="Q288" s="41"/>
      <c r="R288" s="41"/>
      <c r="S288" s="41"/>
      <c r="T288" s="41"/>
      <c r="U288" s="41"/>
      <c r="V288" s="41"/>
      <c r="W288" s="123">
        <f>W286+(W287/12)</f>
        <v>0</v>
      </c>
      <c r="X288" s="46"/>
    </row>
    <row r="289" spans="1:24" s="45" customFormat="1" ht="19.5" customHeight="1" x14ac:dyDescent="0.25">
      <c r="A289" s="41"/>
      <c r="B289" s="296" t="s">
        <v>170</v>
      </c>
      <c r="C289" s="296"/>
      <c r="D289" s="305" t="s">
        <v>1</v>
      </c>
      <c r="E289" s="305"/>
      <c r="F289" s="305"/>
      <c r="G289" s="296" t="s">
        <v>2</v>
      </c>
      <c r="H289" s="296"/>
      <c r="I289" s="296"/>
      <c r="J289" s="296" t="s">
        <v>3</v>
      </c>
      <c r="K289" s="296"/>
      <c r="L289" s="296"/>
      <c r="M289" s="296" t="s">
        <v>4</v>
      </c>
      <c r="N289" s="296"/>
      <c r="O289" s="296"/>
      <c r="P289" s="296" t="s">
        <v>5</v>
      </c>
      <c r="Q289" s="296"/>
      <c r="R289" s="296"/>
      <c r="S289" s="46"/>
      <c r="T289" s="46"/>
      <c r="U289" s="46"/>
      <c r="V289" s="46"/>
      <c r="W289" s="41"/>
      <c r="X289" s="46"/>
    </row>
    <row r="290" spans="1:24" s="45" customFormat="1" ht="19.5" customHeight="1" x14ac:dyDescent="0.25">
      <c r="A290" s="41"/>
      <c r="B290" s="297" t="s">
        <v>171</v>
      </c>
      <c r="C290" s="297"/>
      <c r="D290" s="300">
        <f>D$103+D$137+D$167+D$196+D$225+D$259+D$281</f>
        <v>0</v>
      </c>
      <c r="E290" s="301"/>
      <c r="F290" s="302"/>
      <c r="G290" s="300">
        <f>G$103+G$137+G$167+G$196+G$225+G$259+G$281</f>
        <v>0</v>
      </c>
      <c r="H290" s="301"/>
      <c r="I290" s="302"/>
      <c r="J290" s="300">
        <f>J$103+J$137+J$167+J$196+J$225+J$259+J$281</f>
        <v>0</v>
      </c>
      <c r="K290" s="301"/>
      <c r="L290" s="302"/>
      <c r="M290" s="300">
        <f>M$103+M$137+M$167+M$196+M$225+M$259+M$281</f>
        <v>0</v>
      </c>
      <c r="N290" s="301"/>
      <c r="O290" s="302"/>
      <c r="P290" s="300">
        <f>P$103+P$137+P$167+P$196+P$225+P$259+P$281</f>
        <v>0</v>
      </c>
      <c r="Q290" s="301"/>
      <c r="R290" s="302"/>
      <c r="S290" s="46"/>
      <c r="T290" s="46"/>
      <c r="U290" s="46"/>
      <c r="V290" s="46"/>
      <c r="W290" s="41"/>
      <c r="X290" s="46"/>
    </row>
    <row r="291" spans="1:24" s="45" customFormat="1" ht="19.5" customHeight="1" x14ac:dyDescent="0.25">
      <c r="A291" s="41"/>
      <c r="B291" s="298" t="s">
        <v>172</v>
      </c>
      <c r="C291" s="298"/>
      <c r="D291" s="276" t="str">
        <f>IF($D$290&gt;=10,"6",IF($D$290&gt;=5.6,"5",IF($D$290&gt;=3.6,"4",IF($D$290&gt;=1.6,"3",IF($D$290&gt;=1,"2",IF($D$290&gt;=0.01,"1","0"))))))</f>
        <v>0</v>
      </c>
      <c r="E291" s="277"/>
      <c r="F291" s="278"/>
      <c r="G291" s="276" t="str">
        <f>IF($G$290&gt;=10,"6",IF($G$290&gt;=5.6,"5",IF($G$290&gt;=3.6,"4",IF($G$290&gt;=1.6,"3",IF($G$290&gt;=1,"2",IF($G$290&gt;=0.01,"1","0"))))))</f>
        <v>0</v>
      </c>
      <c r="H291" s="277"/>
      <c r="I291" s="278"/>
      <c r="J291" s="276" t="str">
        <f>IF($J$290&gt;=10,"6",IF($J$290&gt;=5.6,"5",IF($J$290&gt;=3.6,"4",IF($J$290&gt;=1.6,"3",IF($J$290&gt;=1,"2",IF($J$290&gt;=0.01,"1","0"))))))</f>
        <v>0</v>
      </c>
      <c r="K291" s="277"/>
      <c r="L291" s="278"/>
      <c r="M291" s="276" t="str">
        <f>IF($M$290&gt;=10,"6",IF($M$290&gt;=5.6,"5",IF($M$290&gt;=3.6,"4",IF($M$290&gt;=1.6,"3",IF($M$290&gt;=1,"2",IF($M$290&gt;=0.01,"1","0"))))))</f>
        <v>0</v>
      </c>
      <c r="N291" s="277"/>
      <c r="O291" s="278"/>
      <c r="P291" s="276" t="str">
        <f>IF($P$290&gt;=10,"6",IF($P$290&gt;=5.6,"5",IF($P$290&gt;=3.6,"4",IF($P$290&gt;=1.6,"3",IF($P$290&gt;=1,"2",IF($P$290&gt;=0.01,"1","0"))))))</f>
        <v>0</v>
      </c>
      <c r="Q291" s="277"/>
      <c r="R291" s="278"/>
      <c r="S291" s="46"/>
      <c r="T291" s="46"/>
      <c r="U291" s="46"/>
      <c r="V291" s="46"/>
      <c r="W291" s="41"/>
      <c r="X291" s="46"/>
    </row>
    <row r="292" spans="1:24" s="45" customFormat="1" ht="19.5" customHeight="1" x14ac:dyDescent="0.25">
      <c r="A292" s="41"/>
      <c r="B292" s="298" t="s">
        <v>173</v>
      </c>
      <c r="C292" s="298"/>
      <c r="D292" s="276" t="str">
        <f>IF(VALUE($D$290)&gt;=10,"High",IF(VALUE($D$290)&gt;=5.6,"High",IF(VALUE($D$290)&gt;=3.6,"Medium",IF(VALUE($D$290)&gt;=1.6,"Medium",IF(VALUE($D$290)&gt;=0.01,"Low","-")))))</f>
        <v>-</v>
      </c>
      <c r="E292" s="277"/>
      <c r="F292" s="278"/>
      <c r="G292" s="276" t="str">
        <f>IF(VALUE($G$290)&gt;=10,"High",IF(VALUE($G$290)&gt;=5.6,"High",IF(VALUE($G$290)&gt;=3.6,"Medium",IF(VALUE($G$290)&gt;=1.6,"Medium",IF(VALUE($G$290)&gt;=0.01,"Low","-")))))</f>
        <v>-</v>
      </c>
      <c r="H292" s="277"/>
      <c r="I292" s="278"/>
      <c r="J292" s="276" t="str">
        <f>IF(VALUE($J$290)&gt;=10,"High",IF(VALUE($J$290)&gt;=5.6,"High",IF(VALUE($J$290)&gt;=3.6,"Medium",IF(VALUE($J$290)&gt;=1.6,"Medium",IF(VALUE($J$290)&gt;=0.01,"Low","-")))))</f>
        <v>-</v>
      </c>
      <c r="K292" s="277"/>
      <c r="L292" s="278"/>
      <c r="M292" s="276" t="str">
        <f>IF(VALUE($M$290)&gt;=10,"High",IF(VALUE($M$290)&gt;=5.6,"High",IF(VALUE($M$290)&gt;=3.6,"Medium",IF(VALUE($M$290)&gt;=1.6,"Medium",IF(VALUE($M$290)&gt;=0.01,"Low","-")))))</f>
        <v>-</v>
      </c>
      <c r="N292" s="277"/>
      <c r="O292" s="278"/>
      <c r="P292" s="276" t="str">
        <f>IF(VALUE($P$290)&gt;=10,"High",IF(VALUE($P$290)&gt;=5.6,"High",IF(VALUE($P$290)&gt;=3.6,"Medium",IF(VALUE($P$290)&gt;=1.6,"Medium",IF(VALUE($P$290)&gt;=0.01,"Low","-")))))</f>
        <v>-</v>
      </c>
      <c r="Q292" s="277"/>
      <c r="R292" s="278"/>
      <c r="S292" s="46"/>
      <c r="T292" s="46"/>
      <c r="U292" s="46"/>
      <c r="V292" s="46"/>
      <c r="W292" s="41"/>
      <c r="X292" s="46"/>
    </row>
    <row r="293" spans="1:24" s="45" customFormat="1" ht="19.5" customHeight="1" x14ac:dyDescent="0.25">
      <c r="A293" s="41"/>
      <c r="B293" s="299" t="s">
        <v>174</v>
      </c>
      <c r="C293" s="299"/>
      <c r="D293" s="273">
        <f>D106+D140+D199+D170+D228+D262+D284</f>
        <v>0</v>
      </c>
      <c r="E293" s="274"/>
      <c r="F293" s="275"/>
      <c r="G293" s="273">
        <f>G106+G140+G199+G170+G228+G262+G284</f>
        <v>0</v>
      </c>
      <c r="H293" s="274"/>
      <c r="I293" s="275"/>
      <c r="J293" s="273">
        <f>J106+J140+J199+J170+J228+J262+J284</f>
        <v>0</v>
      </c>
      <c r="K293" s="274"/>
      <c r="L293" s="275"/>
      <c r="M293" s="273">
        <f>M106+M140+M199+M170+M228+M262+M284</f>
        <v>0</v>
      </c>
      <c r="N293" s="274"/>
      <c r="O293" s="275"/>
      <c r="P293" s="273">
        <f>P106+P140+P199+P170+P228+P262+P284</f>
        <v>0</v>
      </c>
      <c r="Q293" s="274"/>
      <c r="R293" s="275"/>
      <c r="S293" s="46"/>
      <c r="T293" s="46"/>
      <c r="U293" s="46"/>
      <c r="V293" s="46"/>
      <c r="W293" s="41"/>
      <c r="X293" s="46"/>
    </row>
    <row r="294" spans="1:24" s="45" customFormat="1" ht="19.5" customHeight="1" x14ac:dyDescent="0.25">
      <c r="A294" s="41"/>
      <c r="B294" s="299" t="s">
        <v>445</v>
      </c>
      <c r="C294" s="299"/>
      <c r="D294" s="273">
        <f>D293*D43</f>
        <v>0</v>
      </c>
      <c r="E294" s="274"/>
      <c r="F294" s="275"/>
      <c r="G294" s="273">
        <f>G293*G43</f>
        <v>0</v>
      </c>
      <c r="H294" s="274"/>
      <c r="I294" s="275"/>
      <c r="J294" s="273">
        <f>J293*J43</f>
        <v>0</v>
      </c>
      <c r="K294" s="274"/>
      <c r="L294" s="275"/>
      <c r="M294" s="273">
        <f>M293*M43</f>
        <v>0</v>
      </c>
      <c r="N294" s="274"/>
      <c r="O294" s="275"/>
      <c r="P294" s="273">
        <f>P293*P43</f>
        <v>0</v>
      </c>
      <c r="Q294" s="274"/>
      <c r="R294" s="275"/>
      <c r="S294" s="46"/>
      <c r="T294" s="46"/>
      <c r="U294" s="46"/>
      <c r="V294" s="46"/>
      <c r="W294" s="41"/>
      <c r="X294" s="46"/>
    </row>
    <row r="295" spans="1:24" s="45" customFormat="1" ht="19.5" customHeight="1" x14ac:dyDescent="0.25">
      <c r="A295" s="41"/>
      <c r="B295" s="299" t="s">
        <v>175</v>
      </c>
      <c r="C295" s="299"/>
      <c r="D295" s="273">
        <f>D293*D43*D42</f>
        <v>0</v>
      </c>
      <c r="E295" s="274"/>
      <c r="F295" s="275"/>
      <c r="G295" s="273">
        <f>G293*G43*G42</f>
        <v>0</v>
      </c>
      <c r="H295" s="274"/>
      <c r="I295" s="275"/>
      <c r="J295" s="273">
        <f>J293*J43*J42</f>
        <v>0</v>
      </c>
      <c r="K295" s="274"/>
      <c r="L295" s="275"/>
      <c r="M295" s="273">
        <f>M293*M43*M42</f>
        <v>0</v>
      </c>
      <c r="N295" s="274"/>
      <c r="O295" s="275"/>
      <c r="P295" s="273">
        <f>P293*P43*P42</f>
        <v>0</v>
      </c>
      <c r="Q295" s="274"/>
      <c r="R295" s="275"/>
      <c r="S295" s="46"/>
      <c r="T295" s="46"/>
      <c r="U295" s="46"/>
      <c r="V295" s="46"/>
      <c r="W295" s="41"/>
      <c r="X295" s="46"/>
    </row>
    <row r="296" spans="1:24" s="45" customFormat="1" ht="19.5" customHeight="1" x14ac:dyDescent="0.25">
      <c r="A296" s="41"/>
      <c r="B296" s="41"/>
      <c r="C296" s="56"/>
      <c r="D296" s="41"/>
      <c r="E296" s="41"/>
      <c r="F296" s="41"/>
      <c r="G296" s="41"/>
      <c r="H296" s="41"/>
      <c r="I296" s="41"/>
      <c r="J296" s="41"/>
      <c r="K296" s="41"/>
      <c r="L296" s="41"/>
      <c r="M296" s="41"/>
      <c r="N296" s="41"/>
      <c r="O296" s="41"/>
      <c r="P296" s="41"/>
      <c r="Q296" s="41"/>
      <c r="R296" s="41"/>
      <c r="S296" s="41"/>
      <c r="T296" s="41"/>
      <c r="U296" s="41"/>
      <c r="V296" s="41"/>
      <c r="W296" s="41"/>
      <c r="X296" s="41"/>
    </row>
    <row r="297" spans="1:24" s="45" customFormat="1" ht="19.5" customHeight="1" x14ac:dyDescent="0.25">
      <c r="A297" s="41"/>
      <c r="B297" s="303" t="s">
        <v>237</v>
      </c>
      <c r="C297" s="304"/>
      <c r="D297" s="41"/>
      <c r="E297" s="290" t="s">
        <v>238</v>
      </c>
      <c r="F297" s="291"/>
      <c r="G297" s="291"/>
      <c r="H297" s="291"/>
      <c r="I297" s="291"/>
      <c r="J297" s="291"/>
      <c r="K297" s="291"/>
      <c r="L297" s="291"/>
      <c r="M297" s="291"/>
      <c r="N297" s="291"/>
      <c r="O297" s="291"/>
      <c r="P297" s="291"/>
      <c r="Q297" s="291"/>
      <c r="R297" s="292"/>
      <c r="S297" s="41"/>
      <c r="T297" s="41"/>
      <c r="U297" s="41"/>
      <c r="V297" s="41"/>
      <c r="W297" s="41"/>
      <c r="X297" s="41"/>
    </row>
    <row r="298" spans="1:24" s="45" customFormat="1" ht="19.5" customHeight="1" x14ac:dyDescent="0.25">
      <c r="A298" s="41"/>
      <c r="B298" s="279" t="str">
        <f>IF($D$6=0,"[Enter Page Title in cell C6]",$D$6)</f>
        <v>[Enter Page Title in cell C6]</v>
      </c>
      <c r="C298" s="280"/>
      <c r="D298" s="41"/>
      <c r="E298" s="293"/>
      <c r="F298" s="294"/>
      <c r="G298" s="294"/>
      <c r="H298" s="294"/>
      <c r="I298" s="294"/>
      <c r="J298" s="294"/>
      <c r="K298" s="294"/>
      <c r="L298" s="294"/>
      <c r="M298" s="294"/>
      <c r="N298" s="294"/>
      <c r="O298" s="294"/>
      <c r="P298" s="294"/>
      <c r="Q298" s="294"/>
      <c r="R298" s="295"/>
      <c r="S298" s="41"/>
      <c r="T298" s="41"/>
      <c r="U298" s="41"/>
      <c r="V298" s="41"/>
      <c r="W298" s="41"/>
      <c r="X298" s="41"/>
    </row>
    <row r="299" spans="1:24" s="45" customFormat="1" ht="19.5" customHeight="1" x14ac:dyDescent="0.25">
      <c r="A299" s="41"/>
      <c r="B299" s="130" t="s">
        <v>239</v>
      </c>
      <c r="C299" s="105">
        <f>IF(D14=0,0,(((D42*D43*D290)+(G42*G43*G290)+(J42*J43*J290)+(M42*M43*M290)+(P42*P43*P290))/D14))</f>
        <v>0</v>
      </c>
      <c r="D299" s="41"/>
      <c r="E299" s="281"/>
      <c r="F299" s="282"/>
      <c r="G299" s="282"/>
      <c r="H299" s="282"/>
      <c r="I299" s="282"/>
      <c r="J299" s="282"/>
      <c r="K299" s="282"/>
      <c r="L299" s="282"/>
      <c r="M299" s="282"/>
      <c r="N299" s="282"/>
      <c r="O299" s="282"/>
      <c r="P299" s="282"/>
      <c r="Q299" s="282"/>
      <c r="R299" s="283"/>
      <c r="S299" s="41"/>
      <c r="T299" s="41"/>
      <c r="U299" s="46"/>
      <c r="V299" s="46"/>
      <c r="W299" s="41"/>
      <c r="X299" s="41"/>
    </row>
    <row r="300" spans="1:24" s="45" customFormat="1" ht="19.5" customHeight="1" x14ac:dyDescent="0.25">
      <c r="A300" s="41"/>
      <c r="B300" s="131" t="s">
        <v>240</v>
      </c>
      <c r="C300" s="106" t="str">
        <f>IF($C$299&gt;=10,"6",IF($C$299&gt;=5.6,"5",IF($C$299&gt;=3.6,"4",IF($C$299&gt;=1.6,"3",IF($C$299&gt;=1,"2",IF($C$299&gt;=0.01,"1","0"))))))</f>
        <v>0</v>
      </c>
      <c r="D300" s="41"/>
      <c r="E300" s="284"/>
      <c r="F300" s="285"/>
      <c r="G300" s="285"/>
      <c r="H300" s="285"/>
      <c r="I300" s="285"/>
      <c r="J300" s="285"/>
      <c r="K300" s="285"/>
      <c r="L300" s="285"/>
      <c r="M300" s="285"/>
      <c r="N300" s="285"/>
      <c r="O300" s="285"/>
      <c r="P300" s="285"/>
      <c r="Q300" s="285"/>
      <c r="R300" s="286"/>
      <c r="S300" s="41"/>
      <c r="T300" s="41"/>
      <c r="U300" s="46"/>
      <c r="V300" s="46"/>
      <c r="W300" s="41"/>
      <c r="X300" s="41"/>
    </row>
    <row r="301" spans="1:24" s="45" customFormat="1" ht="19.5" customHeight="1" thickBot="1" x14ac:dyDescent="0.3">
      <c r="A301" s="41"/>
      <c r="B301" s="132" t="s">
        <v>241</v>
      </c>
      <c r="C301" s="107" t="str">
        <f>IF(VALUE($C$299)&gt;=10,"High",IF(VALUE($C$299)&gt;=5.6,"High",IF(VALUE($C$299)&gt;=3.6,"Medium",IF(VALUE($C$299)&gt;=1.6,"Medium",IF(VALUE($C$299)&gt;=0.01,"Low","-")))))</f>
        <v>-</v>
      </c>
      <c r="D301" s="41"/>
      <c r="E301" s="284"/>
      <c r="F301" s="285"/>
      <c r="G301" s="285"/>
      <c r="H301" s="285"/>
      <c r="I301" s="285"/>
      <c r="J301" s="285"/>
      <c r="K301" s="285"/>
      <c r="L301" s="285"/>
      <c r="M301" s="285"/>
      <c r="N301" s="285"/>
      <c r="O301" s="285"/>
      <c r="P301" s="285"/>
      <c r="Q301" s="285"/>
      <c r="R301" s="286"/>
      <c r="S301" s="41"/>
      <c r="T301" s="41"/>
      <c r="U301" s="46"/>
      <c r="V301" s="46"/>
      <c r="W301" s="41"/>
      <c r="X301" s="41"/>
    </row>
    <row r="302" spans="1:24" s="45" customFormat="1" ht="19.5" customHeight="1" thickBot="1" x14ac:dyDescent="0.3">
      <c r="A302" s="41"/>
      <c r="B302" s="133" t="s">
        <v>242</v>
      </c>
      <c r="C302" s="108">
        <f>IF(ISERROR($S$109+$S$143+$S$173+$S$202+$S$231+$S$265+$S$287),"Check Data",($S$109+$S$143+$S$173+$S$202+$S$231+$S$265+$S$287))</f>
        <v>0</v>
      </c>
      <c r="D302" s="41"/>
      <c r="E302" s="284"/>
      <c r="F302" s="285"/>
      <c r="G302" s="285"/>
      <c r="H302" s="285"/>
      <c r="I302" s="285"/>
      <c r="J302" s="285"/>
      <c r="K302" s="285"/>
      <c r="L302" s="285"/>
      <c r="M302" s="285"/>
      <c r="N302" s="285"/>
      <c r="O302" s="285"/>
      <c r="P302" s="285"/>
      <c r="Q302" s="285"/>
      <c r="R302" s="286"/>
      <c r="S302" s="41"/>
      <c r="T302" s="41"/>
      <c r="U302" s="46"/>
      <c r="V302" s="46"/>
      <c r="W302" s="41"/>
      <c r="X302" s="41"/>
    </row>
    <row r="303" spans="1:24" s="45" customFormat="1" ht="19.5" customHeight="1" x14ac:dyDescent="0.25">
      <c r="A303" s="41"/>
      <c r="B303" s="134" t="s">
        <v>243</v>
      </c>
      <c r="C303" s="109">
        <f>K39</f>
        <v>0</v>
      </c>
      <c r="D303" s="41"/>
      <c r="E303" s="284"/>
      <c r="F303" s="285"/>
      <c r="G303" s="285"/>
      <c r="H303" s="285"/>
      <c r="I303" s="285"/>
      <c r="J303" s="285"/>
      <c r="K303" s="285"/>
      <c r="L303" s="285"/>
      <c r="M303" s="285"/>
      <c r="N303" s="285"/>
      <c r="O303" s="285"/>
      <c r="P303" s="285"/>
      <c r="Q303" s="285"/>
      <c r="R303" s="286"/>
      <c r="S303" s="41"/>
      <c r="T303" s="41"/>
      <c r="U303" s="46"/>
      <c r="V303" s="46"/>
      <c r="W303" s="41"/>
      <c r="X303" s="41"/>
    </row>
    <row r="304" spans="1:24" s="45" customFormat="1" ht="19.5" customHeight="1" x14ac:dyDescent="0.25">
      <c r="A304" s="41"/>
      <c r="B304" s="19" t="s">
        <v>244</v>
      </c>
      <c r="C304" s="110">
        <f>K38</f>
        <v>0</v>
      </c>
      <c r="D304" s="41"/>
      <c r="E304" s="284"/>
      <c r="F304" s="285"/>
      <c r="G304" s="285"/>
      <c r="H304" s="285"/>
      <c r="I304" s="285"/>
      <c r="J304" s="285"/>
      <c r="K304" s="285"/>
      <c r="L304" s="285"/>
      <c r="M304" s="285"/>
      <c r="N304" s="285"/>
      <c r="O304" s="285"/>
      <c r="P304" s="285"/>
      <c r="Q304" s="285"/>
      <c r="R304" s="286"/>
      <c r="S304" s="41"/>
      <c r="T304" s="41"/>
      <c r="U304" s="46"/>
      <c r="V304" s="46"/>
      <c r="W304" s="41"/>
      <c r="X304" s="41"/>
    </row>
    <row r="305" spans="1:24" s="45" customFormat="1" ht="19.5" customHeight="1" x14ac:dyDescent="0.25">
      <c r="A305" s="41"/>
      <c r="B305" s="19" t="s">
        <v>245</v>
      </c>
      <c r="C305" s="110">
        <f>C283+C261+C227+C198+C169+C139+C105</f>
        <v>0</v>
      </c>
      <c r="D305" s="41"/>
      <c r="E305" s="284"/>
      <c r="F305" s="285"/>
      <c r="G305" s="285"/>
      <c r="H305" s="285"/>
      <c r="I305" s="285"/>
      <c r="J305" s="285"/>
      <c r="K305" s="285"/>
      <c r="L305" s="285"/>
      <c r="M305" s="285"/>
      <c r="N305" s="285"/>
      <c r="O305" s="285"/>
      <c r="P305" s="285"/>
      <c r="Q305" s="285"/>
      <c r="R305" s="286"/>
      <c r="S305" s="41"/>
      <c r="T305" s="41"/>
      <c r="U305" s="46"/>
      <c r="V305" s="46"/>
      <c r="W305" s="41"/>
      <c r="X305" s="41"/>
    </row>
    <row r="306" spans="1:24" s="45" customFormat="1" ht="19.5" customHeight="1" x14ac:dyDescent="0.25">
      <c r="A306" s="41"/>
      <c r="B306" s="19" t="s">
        <v>246</v>
      </c>
      <c r="C306" s="110">
        <f>S107+S141+S171+S200+S229+S263+S285</f>
        <v>0</v>
      </c>
      <c r="D306" s="41"/>
      <c r="E306" s="284"/>
      <c r="F306" s="285"/>
      <c r="G306" s="285"/>
      <c r="H306" s="285"/>
      <c r="I306" s="285"/>
      <c r="J306" s="285"/>
      <c r="K306" s="285"/>
      <c r="L306" s="285"/>
      <c r="M306" s="285"/>
      <c r="N306" s="285"/>
      <c r="O306" s="285"/>
      <c r="P306" s="285"/>
      <c r="Q306" s="285"/>
      <c r="R306" s="286"/>
      <c r="S306" s="41"/>
      <c r="T306" s="41"/>
      <c r="U306" s="46"/>
      <c r="V306" s="46"/>
      <c r="W306" s="41"/>
      <c r="X306" s="41"/>
    </row>
    <row r="307" spans="1:24" s="45" customFormat="1" ht="19.5" customHeight="1" thickBot="1" x14ac:dyDescent="0.3">
      <c r="A307" s="41"/>
      <c r="B307" s="135" t="s">
        <v>446</v>
      </c>
      <c r="C307" s="111">
        <f>SUM(D294:R294)</f>
        <v>0</v>
      </c>
      <c r="D307" s="41"/>
      <c r="E307" s="284"/>
      <c r="F307" s="285"/>
      <c r="G307" s="285"/>
      <c r="H307" s="285"/>
      <c r="I307" s="285"/>
      <c r="J307" s="285"/>
      <c r="K307" s="285"/>
      <c r="L307" s="285"/>
      <c r="M307" s="285"/>
      <c r="N307" s="285"/>
      <c r="O307" s="285"/>
      <c r="P307" s="285"/>
      <c r="Q307" s="285"/>
      <c r="R307" s="286"/>
      <c r="S307" s="41"/>
      <c r="T307" s="41"/>
      <c r="U307" s="46"/>
      <c r="V307" s="46"/>
      <c r="W307" s="41"/>
      <c r="X307" s="41"/>
    </row>
    <row r="308" spans="1:24" s="45" customFormat="1" ht="19.5" customHeight="1" thickTop="1" x14ac:dyDescent="0.25">
      <c r="A308" s="41"/>
      <c r="B308" s="127" t="s">
        <v>247</v>
      </c>
      <c r="C308" s="112">
        <f>C306+C304+C303</f>
        <v>0</v>
      </c>
      <c r="D308" s="41"/>
      <c r="E308" s="287"/>
      <c r="F308" s="288"/>
      <c r="G308" s="288"/>
      <c r="H308" s="288"/>
      <c r="I308" s="288"/>
      <c r="J308" s="288"/>
      <c r="K308" s="288"/>
      <c r="L308" s="288"/>
      <c r="M308" s="288"/>
      <c r="N308" s="288"/>
      <c r="O308" s="288"/>
      <c r="P308" s="288"/>
      <c r="Q308" s="288"/>
      <c r="R308" s="289"/>
      <c r="S308" s="41"/>
      <c r="T308" s="41"/>
      <c r="U308" s="46"/>
      <c r="V308" s="46"/>
      <c r="W308" s="41"/>
      <c r="X308" s="41"/>
    </row>
    <row r="309" spans="1:24" s="45" customFormat="1" ht="19.5" customHeight="1" x14ac:dyDescent="0.25">
      <c r="A309" s="41"/>
      <c r="B309" s="41"/>
      <c r="C309" s="56"/>
      <c r="D309" s="41"/>
      <c r="E309" s="41"/>
      <c r="F309" s="41"/>
      <c r="G309" s="41"/>
      <c r="H309" s="41"/>
      <c r="I309" s="41"/>
      <c r="J309" s="41"/>
      <c r="K309" s="41"/>
      <c r="L309" s="41"/>
      <c r="M309" s="41"/>
      <c r="N309" s="41"/>
      <c r="O309" s="41"/>
      <c r="P309" s="41"/>
      <c r="Q309" s="41"/>
      <c r="R309" s="41"/>
      <c r="S309" s="41"/>
      <c r="T309" s="41"/>
      <c r="U309" s="41"/>
      <c r="V309" s="41"/>
      <c r="W309" s="41"/>
      <c r="X309" s="41"/>
    </row>
    <row r="310" spans="1:24" s="45" customFormat="1" ht="19.5" customHeight="1" x14ac:dyDescent="0.25">
      <c r="A310" s="41"/>
      <c r="B310" s="41"/>
      <c r="C310" s="56"/>
      <c r="D310" s="41"/>
      <c r="E310" s="41"/>
      <c r="F310" s="41"/>
      <c r="G310" s="41"/>
      <c r="H310" s="41"/>
      <c r="I310" s="41"/>
      <c r="J310" s="41"/>
      <c r="K310" s="41"/>
      <c r="L310" s="41"/>
      <c r="M310" s="41"/>
      <c r="N310" s="41"/>
      <c r="O310" s="41"/>
      <c r="P310" s="41"/>
      <c r="Q310" s="41"/>
      <c r="R310" s="41"/>
      <c r="S310" s="41"/>
      <c r="T310" s="41"/>
      <c r="U310" s="41"/>
      <c r="V310" s="41"/>
      <c r="W310" s="41"/>
      <c r="X310" s="41"/>
    </row>
  </sheetData>
  <sheetProtection algorithmName="SHA-512" hashValue="H61zY/UygfFkLtiN3WM6bpJQS4JkfyMZCe2ApRBmIRBPJEmA/vVXzQh9GDsR2SjYx2uyDWfk5tYD7tOmtcnBqg==" saltValue="K66QlLVg1y5Qm9pBuseO8Q==" spinCount="100000" sheet="1" objects="1" scenarios="1" formatRows="0"/>
  <mergeCells count="825">
    <mergeCell ref="B297:C297"/>
    <mergeCell ref="E297:R298"/>
    <mergeCell ref="B298:C298"/>
    <mergeCell ref="E299:R308"/>
    <mergeCell ref="B295:C295"/>
    <mergeCell ref="D295:F295"/>
    <mergeCell ref="G295:I295"/>
    <mergeCell ref="J295:L295"/>
    <mergeCell ref="M295:O295"/>
    <mergeCell ref="P295:R295"/>
    <mergeCell ref="B294:C294"/>
    <mergeCell ref="D294:F294"/>
    <mergeCell ref="G294:I294"/>
    <mergeCell ref="J294:L294"/>
    <mergeCell ref="M294:O294"/>
    <mergeCell ref="P294:R294"/>
    <mergeCell ref="B293:C293"/>
    <mergeCell ref="D293:F293"/>
    <mergeCell ref="G293:I293"/>
    <mergeCell ref="J293:L293"/>
    <mergeCell ref="M293:O293"/>
    <mergeCell ref="P293:R293"/>
    <mergeCell ref="B292:C292"/>
    <mergeCell ref="D292:F292"/>
    <mergeCell ref="G292:I292"/>
    <mergeCell ref="J292:L292"/>
    <mergeCell ref="M292:O292"/>
    <mergeCell ref="P292:R292"/>
    <mergeCell ref="B291:C291"/>
    <mergeCell ref="D291:F291"/>
    <mergeCell ref="G291:I291"/>
    <mergeCell ref="J291:L291"/>
    <mergeCell ref="M291:O291"/>
    <mergeCell ref="P291:R291"/>
    <mergeCell ref="B290:C290"/>
    <mergeCell ref="D290:F290"/>
    <mergeCell ref="G290:I290"/>
    <mergeCell ref="J290:L290"/>
    <mergeCell ref="M290:O290"/>
    <mergeCell ref="P290:R290"/>
    <mergeCell ref="P287:R287"/>
    <mergeCell ref="B289:C289"/>
    <mergeCell ref="D289:F289"/>
    <mergeCell ref="G289:I289"/>
    <mergeCell ref="J289:L289"/>
    <mergeCell ref="M289:O289"/>
    <mergeCell ref="P289:R289"/>
    <mergeCell ref="B286:C287"/>
    <mergeCell ref="D286:F286"/>
    <mergeCell ref="G286:I286"/>
    <mergeCell ref="J286:L286"/>
    <mergeCell ref="M286:O286"/>
    <mergeCell ref="P286:R286"/>
    <mergeCell ref="D287:F287"/>
    <mergeCell ref="G287:I287"/>
    <mergeCell ref="J287:L287"/>
    <mergeCell ref="M287:O287"/>
    <mergeCell ref="D285:F285"/>
    <mergeCell ref="G285:I285"/>
    <mergeCell ref="J285:L285"/>
    <mergeCell ref="M285:O285"/>
    <mergeCell ref="P285:R285"/>
    <mergeCell ref="T285:V285"/>
    <mergeCell ref="D284:F284"/>
    <mergeCell ref="G284:I284"/>
    <mergeCell ref="J284:L284"/>
    <mergeCell ref="M284:O284"/>
    <mergeCell ref="P284:R284"/>
    <mergeCell ref="T284:V284"/>
    <mergeCell ref="D283:F283"/>
    <mergeCell ref="G283:I283"/>
    <mergeCell ref="J283:L283"/>
    <mergeCell ref="M283:O283"/>
    <mergeCell ref="P283:R283"/>
    <mergeCell ref="T283:V283"/>
    <mergeCell ref="D282:F282"/>
    <mergeCell ref="G282:I282"/>
    <mergeCell ref="J282:L282"/>
    <mergeCell ref="M282:O282"/>
    <mergeCell ref="P282:R282"/>
    <mergeCell ref="T282:V282"/>
    <mergeCell ref="D281:F281"/>
    <mergeCell ref="G281:I281"/>
    <mergeCell ref="J281:L281"/>
    <mergeCell ref="M281:O281"/>
    <mergeCell ref="P281:R281"/>
    <mergeCell ref="T281:V281"/>
    <mergeCell ref="D280:F280"/>
    <mergeCell ref="G280:I280"/>
    <mergeCell ref="J280:L280"/>
    <mergeCell ref="M280:O280"/>
    <mergeCell ref="P280:R280"/>
    <mergeCell ref="T280:V280"/>
    <mergeCell ref="D279:F279"/>
    <mergeCell ref="G279:I279"/>
    <mergeCell ref="J279:L279"/>
    <mergeCell ref="M279:O279"/>
    <mergeCell ref="P279:R279"/>
    <mergeCell ref="T279:V279"/>
    <mergeCell ref="D278:F278"/>
    <mergeCell ref="G278:I278"/>
    <mergeCell ref="J278:L278"/>
    <mergeCell ref="M278:O278"/>
    <mergeCell ref="P278:R278"/>
    <mergeCell ref="T278:V278"/>
    <mergeCell ref="D277:F277"/>
    <mergeCell ref="G277:I277"/>
    <mergeCell ref="J277:L277"/>
    <mergeCell ref="M277:O277"/>
    <mergeCell ref="P277:R277"/>
    <mergeCell ref="T277:V277"/>
    <mergeCell ref="S274:V274"/>
    <mergeCell ref="S275:V275"/>
    <mergeCell ref="D276:F276"/>
    <mergeCell ref="G276:I276"/>
    <mergeCell ref="J276:L276"/>
    <mergeCell ref="M276:O276"/>
    <mergeCell ref="P276:R276"/>
    <mergeCell ref="T276:V276"/>
    <mergeCell ref="S267:V268"/>
    <mergeCell ref="S269:V269"/>
    <mergeCell ref="S270:V270"/>
    <mergeCell ref="S271:V271"/>
    <mergeCell ref="S272:V272"/>
    <mergeCell ref="S273:V273"/>
    <mergeCell ref="P265:R265"/>
    <mergeCell ref="D267:F267"/>
    <mergeCell ref="G267:I267"/>
    <mergeCell ref="J267:L267"/>
    <mergeCell ref="M267:O267"/>
    <mergeCell ref="P267:R267"/>
    <mergeCell ref="B264:C265"/>
    <mergeCell ref="D264:F264"/>
    <mergeCell ref="G264:I264"/>
    <mergeCell ref="J264:L264"/>
    <mergeCell ref="M264:O264"/>
    <mergeCell ref="P264:R264"/>
    <mergeCell ref="D265:F265"/>
    <mergeCell ref="G265:I265"/>
    <mergeCell ref="J265:L265"/>
    <mergeCell ref="M265:O265"/>
    <mergeCell ref="D263:F263"/>
    <mergeCell ref="G263:I263"/>
    <mergeCell ref="J263:L263"/>
    <mergeCell ref="M263:O263"/>
    <mergeCell ref="P263:R263"/>
    <mergeCell ref="T263:V263"/>
    <mergeCell ref="D262:F262"/>
    <mergeCell ref="G262:I262"/>
    <mergeCell ref="J262:L262"/>
    <mergeCell ref="M262:O262"/>
    <mergeCell ref="P262:R262"/>
    <mergeCell ref="T262:V262"/>
    <mergeCell ref="D261:F261"/>
    <mergeCell ref="G261:I261"/>
    <mergeCell ref="J261:L261"/>
    <mergeCell ref="M261:O261"/>
    <mergeCell ref="P261:R261"/>
    <mergeCell ref="T261:V261"/>
    <mergeCell ref="D260:F260"/>
    <mergeCell ref="G260:I260"/>
    <mergeCell ref="J260:L260"/>
    <mergeCell ref="M260:O260"/>
    <mergeCell ref="P260:R260"/>
    <mergeCell ref="T260:V260"/>
    <mergeCell ref="D259:F259"/>
    <mergeCell ref="G259:I259"/>
    <mergeCell ref="J259:L259"/>
    <mergeCell ref="M259:O259"/>
    <mergeCell ref="P259:R259"/>
    <mergeCell ref="T259:V259"/>
    <mergeCell ref="D258:F258"/>
    <mergeCell ref="G258:I258"/>
    <mergeCell ref="J258:L258"/>
    <mergeCell ref="M258:O258"/>
    <mergeCell ref="P258:R258"/>
    <mergeCell ref="T258:V258"/>
    <mergeCell ref="D257:F257"/>
    <mergeCell ref="G257:I257"/>
    <mergeCell ref="J257:L257"/>
    <mergeCell ref="M257:O257"/>
    <mergeCell ref="P257:R257"/>
    <mergeCell ref="T257:V257"/>
    <mergeCell ref="D256:F256"/>
    <mergeCell ref="G256:I256"/>
    <mergeCell ref="J256:L256"/>
    <mergeCell ref="M256:O256"/>
    <mergeCell ref="P256:R256"/>
    <mergeCell ref="T256:V256"/>
    <mergeCell ref="D255:F255"/>
    <mergeCell ref="G255:I255"/>
    <mergeCell ref="J255:L255"/>
    <mergeCell ref="M255:O255"/>
    <mergeCell ref="P255:R255"/>
    <mergeCell ref="T255:V255"/>
    <mergeCell ref="S252:V252"/>
    <mergeCell ref="S253:V253"/>
    <mergeCell ref="D254:F254"/>
    <mergeCell ref="G254:I254"/>
    <mergeCell ref="J254:L254"/>
    <mergeCell ref="M254:O254"/>
    <mergeCell ref="P254:R254"/>
    <mergeCell ref="T254:V254"/>
    <mergeCell ref="S246:V246"/>
    <mergeCell ref="S247:V247"/>
    <mergeCell ref="S248:V248"/>
    <mergeCell ref="S249:V249"/>
    <mergeCell ref="S250:V250"/>
    <mergeCell ref="S251:V251"/>
    <mergeCell ref="S240:V240"/>
    <mergeCell ref="S241:V241"/>
    <mergeCell ref="S242:V242"/>
    <mergeCell ref="S243:V243"/>
    <mergeCell ref="S244:V244"/>
    <mergeCell ref="S245:V245"/>
    <mergeCell ref="S233:V234"/>
    <mergeCell ref="S235:V235"/>
    <mergeCell ref="S236:V236"/>
    <mergeCell ref="S237:V237"/>
    <mergeCell ref="S238:V238"/>
    <mergeCell ref="S239:V239"/>
    <mergeCell ref="P231:R231"/>
    <mergeCell ref="D233:F233"/>
    <mergeCell ref="G233:I233"/>
    <mergeCell ref="J233:L233"/>
    <mergeCell ref="M233:O233"/>
    <mergeCell ref="P233:R233"/>
    <mergeCell ref="B230:C231"/>
    <mergeCell ref="D230:F230"/>
    <mergeCell ref="G230:I230"/>
    <mergeCell ref="J230:L230"/>
    <mergeCell ref="M230:O230"/>
    <mergeCell ref="P230:R230"/>
    <mergeCell ref="D231:F231"/>
    <mergeCell ref="G231:I231"/>
    <mergeCell ref="J231:L231"/>
    <mergeCell ref="M231:O231"/>
    <mergeCell ref="D229:F229"/>
    <mergeCell ref="G229:I229"/>
    <mergeCell ref="J229:L229"/>
    <mergeCell ref="M229:O229"/>
    <mergeCell ref="P229:R229"/>
    <mergeCell ref="T229:V229"/>
    <mergeCell ref="D228:F228"/>
    <mergeCell ref="G228:I228"/>
    <mergeCell ref="J228:L228"/>
    <mergeCell ref="M228:O228"/>
    <mergeCell ref="P228:R228"/>
    <mergeCell ref="T228:V228"/>
    <mergeCell ref="D227:F227"/>
    <mergeCell ref="G227:I227"/>
    <mergeCell ref="J227:L227"/>
    <mergeCell ref="M227:O227"/>
    <mergeCell ref="P227:R227"/>
    <mergeCell ref="T227:V227"/>
    <mergeCell ref="D226:F226"/>
    <mergeCell ref="G226:I226"/>
    <mergeCell ref="J226:L226"/>
    <mergeCell ref="M226:O226"/>
    <mergeCell ref="P226:R226"/>
    <mergeCell ref="T226:V226"/>
    <mergeCell ref="D225:F225"/>
    <mergeCell ref="G225:I225"/>
    <mergeCell ref="J225:L225"/>
    <mergeCell ref="M225:O225"/>
    <mergeCell ref="P225:R225"/>
    <mergeCell ref="T225:V225"/>
    <mergeCell ref="D224:F224"/>
    <mergeCell ref="G224:I224"/>
    <mergeCell ref="J224:L224"/>
    <mergeCell ref="M224:O224"/>
    <mergeCell ref="P224:R224"/>
    <mergeCell ref="T224:V224"/>
    <mergeCell ref="D223:F223"/>
    <mergeCell ref="G223:I223"/>
    <mergeCell ref="J223:L223"/>
    <mergeCell ref="M223:O223"/>
    <mergeCell ref="P223:R223"/>
    <mergeCell ref="T223:V223"/>
    <mergeCell ref="D222:F222"/>
    <mergeCell ref="G222:I222"/>
    <mergeCell ref="J222:L222"/>
    <mergeCell ref="M222:O222"/>
    <mergeCell ref="P222:R222"/>
    <mergeCell ref="T222:V222"/>
    <mergeCell ref="D221:F221"/>
    <mergeCell ref="G221:I221"/>
    <mergeCell ref="J221:L221"/>
    <mergeCell ref="M221:O221"/>
    <mergeCell ref="P221:R221"/>
    <mergeCell ref="T221:V221"/>
    <mergeCell ref="S218:V218"/>
    <mergeCell ref="S219:V219"/>
    <mergeCell ref="D220:F220"/>
    <mergeCell ref="G220:I220"/>
    <mergeCell ref="J220:L220"/>
    <mergeCell ref="M220:O220"/>
    <mergeCell ref="P220:R220"/>
    <mergeCell ref="T220:V220"/>
    <mergeCell ref="S212:V212"/>
    <mergeCell ref="S213:V213"/>
    <mergeCell ref="S214:V214"/>
    <mergeCell ref="S215:V215"/>
    <mergeCell ref="S216:V216"/>
    <mergeCell ref="S217:V217"/>
    <mergeCell ref="S204:V206"/>
    <mergeCell ref="S207:V207"/>
    <mergeCell ref="S208:V208"/>
    <mergeCell ref="S209:V209"/>
    <mergeCell ref="S210:V210"/>
    <mergeCell ref="S211:V211"/>
    <mergeCell ref="P202:R202"/>
    <mergeCell ref="C204:C205"/>
    <mergeCell ref="D204:F205"/>
    <mergeCell ref="G204:I205"/>
    <mergeCell ref="J204:L205"/>
    <mergeCell ref="M204:O205"/>
    <mergeCell ref="P204:R205"/>
    <mergeCell ref="B201:C202"/>
    <mergeCell ref="D201:F201"/>
    <mergeCell ref="G201:I201"/>
    <mergeCell ref="J201:L201"/>
    <mergeCell ref="M201:O201"/>
    <mergeCell ref="P201:R201"/>
    <mergeCell ref="D202:F202"/>
    <mergeCell ref="G202:I202"/>
    <mergeCell ref="J202:L202"/>
    <mergeCell ref="M202:O202"/>
    <mergeCell ref="D200:F200"/>
    <mergeCell ref="G200:I200"/>
    <mergeCell ref="J200:L200"/>
    <mergeCell ref="M200:O200"/>
    <mergeCell ref="P200:R200"/>
    <mergeCell ref="T200:V200"/>
    <mergeCell ref="D199:F199"/>
    <mergeCell ref="G199:I199"/>
    <mergeCell ref="J199:L199"/>
    <mergeCell ref="M199:O199"/>
    <mergeCell ref="P199:R199"/>
    <mergeCell ref="T199:V199"/>
    <mergeCell ref="D198:F198"/>
    <mergeCell ref="G198:I198"/>
    <mergeCell ref="J198:L198"/>
    <mergeCell ref="M198:O198"/>
    <mergeCell ref="P198:R198"/>
    <mergeCell ref="T198:V198"/>
    <mergeCell ref="D197:F197"/>
    <mergeCell ref="G197:I197"/>
    <mergeCell ref="J197:L197"/>
    <mergeCell ref="M197:O197"/>
    <mergeCell ref="P197:R197"/>
    <mergeCell ref="T197:V197"/>
    <mergeCell ref="D196:F196"/>
    <mergeCell ref="G196:I196"/>
    <mergeCell ref="J196:L196"/>
    <mergeCell ref="M196:O196"/>
    <mergeCell ref="P196:R196"/>
    <mergeCell ref="T196:V196"/>
    <mergeCell ref="D195:F195"/>
    <mergeCell ref="G195:I195"/>
    <mergeCell ref="J195:L195"/>
    <mergeCell ref="M195:O195"/>
    <mergeCell ref="P195:R195"/>
    <mergeCell ref="T195:V195"/>
    <mergeCell ref="D194:F194"/>
    <mergeCell ref="G194:I194"/>
    <mergeCell ref="J194:L194"/>
    <mergeCell ref="M194:O194"/>
    <mergeCell ref="P194:R194"/>
    <mergeCell ref="T194:V194"/>
    <mergeCell ref="D193:F193"/>
    <mergeCell ref="G193:I193"/>
    <mergeCell ref="J193:L193"/>
    <mergeCell ref="M193:O193"/>
    <mergeCell ref="P193:R193"/>
    <mergeCell ref="T193:V193"/>
    <mergeCell ref="D192:F192"/>
    <mergeCell ref="G192:I192"/>
    <mergeCell ref="J192:L192"/>
    <mergeCell ref="M192:O192"/>
    <mergeCell ref="P192:R192"/>
    <mergeCell ref="T192:V192"/>
    <mergeCell ref="S189:V189"/>
    <mergeCell ref="S190:V190"/>
    <mergeCell ref="D191:F191"/>
    <mergeCell ref="G191:I191"/>
    <mergeCell ref="J191:L191"/>
    <mergeCell ref="M191:O191"/>
    <mergeCell ref="P191:R191"/>
    <mergeCell ref="T191:V191"/>
    <mergeCell ref="S183:V183"/>
    <mergeCell ref="S184:V184"/>
    <mergeCell ref="S185:V185"/>
    <mergeCell ref="S186:V186"/>
    <mergeCell ref="S187:V187"/>
    <mergeCell ref="S188:V188"/>
    <mergeCell ref="S175:V177"/>
    <mergeCell ref="S178:V178"/>
    <mergeCell ref="S179:V179"/>
    <mergeCell ref="S180:V180"/>
    <mergeCell ref="S181:V181"/>
    <mergeCell ref="S182:V182"/>
    <mergeCell ref="P173:R173"/>
    <mergeCell ref="C175:C176"/>
    <mergeCell ref="D175:F176"/>
    <mergeCell ref="G175:I176"/>
    <mergeCell ref="J175:L176"/>
    <mergeCell ref="M175:O176"/>
    <mergeCell ref="P175:R176"/>
    <mergeCell ref="B172:C173"/>
    <mergeCell ref="D172:F172"/>
    <mergeCell ref="G172:I172"/>
    <mergeCell ref="J172:L172"/>
    <mergeCell ref="M172:O172"/>
    <mergeCell ref="P172:R172"/>
    <mergeCell ref="D173:F173"/>
    <mergeCell ref="G173:I173"/>
    <mergeCell ref="J173:L173"/>
    <mergeCell ref="M173:O173"/>
    <mergeCell ref="D171:F171"/>
    <mergeCell ref="G171:I171"/>
    <mergeCell ref="J171:L171"/>
    <mergeCell ref="M171:O171"/>
    <mergeCell ref="P171:R171"/>
    <mergeCell ref="T171:V171"/>
    <mergeCell ref="D170:F170"/>
    <mergeCell ref="G170:I170"/>
    <mergeCell ref="J170:L170"/>
    <mergeCell ref="M170:O170"/>
    <mergeCell ref="P170:R170"/>
    <mergeCell ref="T170:V170"/>
    <mergeCell ref="D169:F169"/>
    <mergeCell ref="G169:I169"/>
    <mergeCell ref="J169:L169"/>
    <mergeCell ref="M169:O169"/>
    <mergeCell ref="P169:R169"/>
    <mergeCell ref="T169:V169"/>
    <mergeCell ref="D168:F168"/>
    <mergeCell ref="G168:I168"/>
    <mergeCell ref="J168:L168"/>
    <mergeCell ref="M168:O168"/>
    <mergeCell ref="P168:R168"/>
    <mergeCell ref="T168:V168"/>
    <mergeCell ref="D167:F167"/>
    <mergeCell ref="G167:I167"/>
    <mergeCell ref="J167:L167"/>
    <mergeCell ref="M167:O167"/>
    <mergeCell ref="P167:R167"/>
    <mergeCell ref="T167:V167"/>
    <mergeCell ref="D166:F166"/>
    <mergeCell ref="G166:I166"/>
    <mergeCell ref="J166:L166"/>
    <mergeCell ref="M166:O166"/>
    <mergeCell ref="P166:R166"/>
    <mergeCell ref="T166:V166"/>
    <mergeCell ref="D165:F165"/>
    <mergeCell ref="G165:I165"/>
    <mergeCell ref="J165:L165"/>
    <mergeCell ref="M165:O165"/>
    <mergeCell ref="P165:R165"/>
    <mergeCell ref="T165:V165"/>
    <mergeCell ref="D164:F164"/>
    <mergeCell ref="G164:I164"/>
    <mergeCell ref="J164:L164"/>
    <mergeCell ref="M164:O164"/>
    <mergeCell ref="P164:R164"/>
    <mergeCell ref="T164:V164"/>
    <mergeCell ref="D163:F163"/>
    <mergeCell ref="G163:I163"/>
    <mergeCell ref="J163:L163"/>
    <mergeCell ref="M163:O163"/>
    <mergeCell ref="P163:R163"/>
    <mergeCell ref="T163:V163"/>
    <mergeCell ref="S159:V159"/>
    <mergeCell ref="S160:V160"/>
    <mergeCell ref="S161:V161"/>
    <mergeCell ref="D162:F162"/>
    <mergeCell ref="G162:I162"/>
    <mergeCell ref="J162:L162"/>
    <mergeCell ref="M162:O162"/>
    <mergeCell ref="P162:R162"/>
    <mergeCell ref="T162:V162"/>
    <mergeCell ref="S153:V153"/>
    <mergeCell ref="S154:V154"/>
    <mergeCell ref="S155:V155"/>
    <mergeCell ref="S156:V156"/>
    <mergeCell ref="S157:V157"/>
    <mergeCell ref="S158:V158"/>
    <mergeCell ref="S145:V147"/>
    <mergeCell ref="S148:V148"/>
    <mergeCell ref="S149:V149"/>
    <mergeCell ref="S150:V150"/>
    <mergeCell ref="S151:V151"/>
    <mergeCell ref="S152:V152"/>
    <mergeCell ref="P143:R143"/>
    <mergeCell ref="C145:C146"/>
    <mergeCell ref="D145:F146"/>
    <mergeCell ref="G145:I146"/>
    <mergeCell ref="J145:L146"/>
    <mergeCell ref="M145:O146"/>
    <mergeCell ref="P145:R146"/>
    <mergeCell ref="B142:C143"/>
    <mergeCell ref="D142:F142"/>
    <mergeCell ref="G142:I142"/>
    <mergeCell ref="J142:L142"/>
    <mergeCell ref="M142:O142"/>
    <mergeCell ref="P142:R142"/>
    <mergeCell ref="D143:F143"/>
    <mergeCell ref="G143:I143"/>
    <mergeCell ref="J143:L143"/>
    <mergeCell ref="M143:O143"/>
    <mergeCell ref="D141:F141"/>
    <mergeCell ref="G141:I141"/>
    <mergeCell ref="J141:L141"/>
    <mergeCell ref="M141:O141"/>
    <mergeCell ref="P141:R141"/>
    <mergeCell ref="T141:V141"/>
    <mergeCell ref="D140:F140"/>
    <mergeCell ref="G140:I140"/>
    <mergeCell ref="J140:L140"/>
    <mergeCell ref="M140:O140"/>
    <mergeCell ref="P140:R140"/>
    <mergeCell ref="T140:V140"/>
    <mergeCell ref="D139:F139"/>
    <mergeCell ref="G139:I139"/>
    <mergeCell ref="J139:L139"/>
    <mergeCell ref="M139:O139"/>
    <mergeCell ref="P139:R139"/>
    <mergeCell ref="T139:V139"/>
    <mergeCell ref="D138:F138"/>
    <mergeCell ref="G138:I138"/>
    <mergeCell ref="J138:L138"/>
    <mergeCell ref="M138:O138"/>
    <mergeCell ref="P138:R138"/>
    <mergeCell ref="T138:V138"/>
    <mergeCell ref="D137:F137"/>
    <mergeCell ref="G137:I137"/>
    <mergeCell ref="J137:L137"/>
    <mergeCell ref="M137:O137"/>
    <mergeCell ref="P137:R137"/>
    <mergeCell ref="T137:V137"/>
    <mergeCell ref="D136:F136"/>
    <mergeCell ref="G136:I136"/>
    <mergeCell ref="J136:L136"/>
    <mergeCell ref="M136:O136"/>
    <mergeCell ref="P136:R136"/>
    <mergeCell ref="T136:V136"/>
    <mergeCell ref="D135:F135"/>
    <mergeCell ref="G135:I135"/>
    <mergeCell ref="J135:L135"/>
    <mergeCell ref="M135:O135"/>
    <mergeCell ref="P135:R135"/>
    <mergeCell ref="T135:V135"/>
    <mergeCell ref="D134:F134"/>
    <mergeCell ref="G134:I134"/>
    <mergeCell ref="J134:L134"/>
    <mergeCell ref="M134:O134"/>
    <mergeCell ref="P134:R134"/>
    <mergeCell ref="T134:V134"/>
    <mergeCell ref="D133:F133"/>
    <mergeCell ref="G133:I133"/>
    <mergeCell ref="J133:L133"/>
    <mergeCell ref="M133:O133"/>
    <mergeCell ref="P133:R133"/>
    <mergeCell ref="T133:V133"/>
    <mergeCell ref="S131:V131"/>
    <mergeCell ref="D132:F132"/>
    <mergeCell ref="G132:I132"/>
    <mergeCell ref="J132:L132"/>
    <mergeCell ref="M132:O132"/>
    <mergeCell ref="P132:R132"/>
    <mergeCell ref="T132:V132"/>
    <mergeCell ref="S125:V125"/>
    <mergeCell ref="S126:V126"/>
    <mergeCell ref="S127:V127"/>
    <mergeCell ref="S128:V128"/>
    <mergeCell ref="S129:V129"/>
    <mergeCell ref="S130:V130"/>
    <mergeCell ref="S119:V119"/>
    <mergeCell ref="S120:V120"/>
    <mergeCell ref="S121:V121"/>
    <mergeCell ref="S122:V122"/>
    <mergeCell ref="S123:V123"/>
    <mergeCell ref="S124:V124"/>
    <mergeCell ref="S111:V113"/>
    <mergeCell ref="S114:V114"/>
    <mergeCell ref="S115:V115"/>
    <mergeCell ref="S116:V116"/>
    <mergeCell ref="S117:V117"/>
    <mergeCell ref="S118:V118"/>
    <mergeCell ref="P109:R109"/>
    <mergeCell ref="C111:C112"/>
    <mergeCell ref="D111:F112"/>
    <mergeCell ref="G111:I112"/>
    <mergeCell ref="J111:L112"/>
    <mergeCell ref="M111:O112"/>
    <mergeCell ref="P111:R112"/>
    <mergeCell ref="B108:C109"/>
    <mergeCell ref="D108:F108"/>
    <mergeCell ref="G108:I108"/>
    <mergeCell ref="J108:L108"/>
    <mergeCell ref="M108:O108"/>
    <mergeCell ref="P108:R108"/>
    <mergeCell ref="D109:F109"/>
    <mergeCell ref="G109:I109"/>
    <mergeCell ref="J109:L109"/>
    <mergeCell ref="M109:O109"/>
    <mergeCell ref="D107:F107"/>
    <mergeCell ref="G107:I107"/>
    <mergeCell ref="J107:L107"/>
    <mergeCell ref="M107:O107"/>
    <mergeCell ref="P107:R107"/>
    <mergeCell ref="T107:V107"/>
    <mergeCell ref="D106:F106"/>
    <mergeCell ref="G106:I106"/>
    <mergeCell ref="J106:L106"/>
    <mergeCell ref="M106:O106"/>
    <mergeCell ref="P106:R106"/>
    <mergeCell ref="T106:V106"/>
    <mergeCell ref="D105:F105"/>
    <mergeCell ref="G105:I105"/>
    <mergeCell ref="J105:L105"/>
    <mergeCell ref="M105:O105"/>
    <mergeCell ref="P105:R105"/>
    <mergeCell ref="T105:V105"/>
    <mergeCell ref="D104:F104"/>
    <mergeCell ref="G104:I104"/>
    <mergeCell ref="J104:L104"/>
    <mergeCell ref="M104:O104"/>
    <mergeCell ref="P104:R104"/>
    <mergeCell ref="T104:V104"/>
    <mergeCell ref="D103:F103"/>
    <mergeCell ref="G103:I103"/>
    <mergeCell ref="J103:L103"/>
    <mergeCell ref="M103:O103"/>
    <mergeCell ref="P103:R103"/>
    <mergeCell ref="T103:V103"/>
    <mergeCell ref="D102:F102"/>
    <mergeCell ref="G102:I102"/>
    <mergeCell ref="J102:L102"/>
    <mergeCell ref="M102:O102"/>
    <mergeCell ref="P102:R102"/>
    <mergeCell ref="T102:V102"/>
    <mergeCell ref="D101:F101"/>
    <mergeCell ref="G101:I101"/>
    <mergeCell ref="J101:L101"/>
    <mergeCell ref="M101:O101"/>
    <mergeCell ref="P101:R101"/>
    <mergeCell ref="T101:V101"/>
    <mergeCell ref="D100:F100"/>
    <mergeCell ref="G100:I100"/>
    <mergeCell ref="J100:L100"/>
    <mergeCell ref="M100:O100"/>
    <mergeCell ref="P100:R100"/>
    <mergeCell ref="T100:V100"/>
    <mergeCell ref="D99:F99"/>
    <mergeCell ref="G99:I99"/>
    <mergeCell ref="J99:L99"/>
    <mergeCell ref="M99:O99"/>
    <mergeCell ref="P99:R99"/>
    <mergeCell ref="T99:V99"/>
    <mergeCell ref="S97:V97"/>
    <mergeCell ref="D98:F98"/>
    <mergeCell ref="G98:I98"/>
    <mergeCell ref="J98:L98"/>
    <mergeCell ref="M98:O98"/>
    <mergeCell ref="P98:R98"/>
    <mergeCell ref="T98:V98"/>
    <mergeCell ref="S91:V91"/>
    <mergeCell ref="S92:V92"/>
    <mergeCell ref="S93:V93"/>
    <mergeCell ref="S94:V94"/>
    <mergeCell ref="S95:V95"/>
    <mergeCell ref="S96:V96"/>
    <mergeCell ref="S85:V85"/>
    <mergeCell ref="S86:V86"/>
    <mergeCell ref="S87:V87"/>
    <mergeCell ref="S88:V88"/>
    <mergeCell ref="S89:V89"/>
    <mergeCell ref="S90:V90"/>
    <mergeCell ref="S79:V79"/>
    <mergeCell ref="S80:V80"/>
    <mergeCell ref="S81:V81"/>
    <mergeCell ref="S82:V82"/>
    <mergeCell ref="S83:V83"/>
    <mergeCell ref="S84:V84"/>
    <mergeCell ref="S73:V73"/>
    <mergeCell ref="S74:V74"/>
    <mergeCell ref="S75:V75"/>
    <mergeCell ref="S76:V76"/>
    <mergeCell ref="S77:V77"/>
    <mergeCell ref="S78:V78"/>
    <mergeCell ref="S67:V67"/>
    <mergeCell ref="S68:V68"/>
    <mergeCell ref="S69:V69"/>
    <mergeCell ref="S70:V70"/>
    <mergeCell ref="S71:V71"/>
    <mergeCell ref="S72:V72"/>
    <mergeCell ref="S61:V61"/>
    <mergeCell ref="S62:V62"/>
    <mergeCell ref="S63:V63"/>
    <mergeCell ref="S64:V64"/>
    <mergeCell ref="S65:V65"/>
    <mergeCell ref="S66:V66"/>
    <mergeCell ref="S55:V55"/>
    <mergeCell ref="S56:V56"/>
    <mergeCell ref="S57:V57"/>
    <mergeCell ref="S58:V58"/>
    <mergeCell ref="S59:V59"/>
    <mergeCell ref="S60:V60"/>
    <mergeCell ref="G52:I52"/>
    <mergeCell ref="J52:L52"/>
    <mergeCell ref="M52:O52"/>
    <mergeCell ref="P52:R52"/>
    <mergeCell ref="S52:V53"/>
    <mergeCell ref="S54:V54"/>
    <mergeCell ref="B48:C48"/>
    <mergeCell ref="B49:B50"/>
    <mergeCell ref="C49:C50"/>
    <mergeCell ref="E50:F50"/>
    <mergeCell ref="B51:C51"/>
    <mergeCell ref="D52:F52"/>
    <mergeCell ref="B47:C47"/>
    <mergeCell ref="D47:F47"/>
    <mergeCell ref="G47:I47"/>
    <mergeCell ref="J47:L47"/>
    <mergeCell ref="M47:O47"/>
    <mergeCell ref="P47:R47"/>
    <mergeCell ref="B46:C46"/>
    <mergeCell ref="D46:F46"/>
    <mergeCell ref="G46:I46"/>
    <mergeCell ref="J46:L46"/>
    <mergeCell ref="M46:O46"/>
    <mergeCell ref="P46:R46"/>
    <mergeCell ref="B45:C45"/>
    <mergeCell ref="D45:F45"/>
    <mergeCell ref="G45:I45"/>
    <mergeCell ref="J45:L45"/>
    <mergeCell ref="M45:O45"/>
    <mergeCell ref="P45:R45"/>
    <mergeCell ref="B44:C44"/>
    <mergeCell ref="D44:F44"/>
    <mergeCell ref="G44:I44"/>
    <mergeCell ref="J44:L44"/>
    <mergeCell ref="M44:O44"/>
    <mergeCell ref="P44:R44"/>
    <mergeCell ref="B43:C43"/>
    <mergeCell ref="D43:F43"/>
    <mergeCell ref="G43:I43"/>
    <mergeCell ref="J43:L43"/>
    <mergeCell ref="M43:O43"/>
    <mergeCell ref="P43:R43"/>
    <mergeCell ref="J41:L41"/>
    <mergeCell ref="M41:O41"/>
    <mergeCell ref="P41:R41"/>
    <mergeCell ref="B42:C42"/>
    <mergeCell ref="D42:F42"/>
    <mergeCell ref="G42:I42"/>
    <mergeCell ref="J42:L42"/>
    <mergeCell ref="M42:O42"/>
    <mergeCell ref="P42:R42"/>
    <mergeCell ref="B38:C38"/>
    <mergeCell ref="B39:C39"/>
    <mergeCell ref="B40:C40"/>
    <mergeCell ref="B41:C41"/>
    <mergeCell ref="D41:F41"/>
    <mergeCell ref="G41:I41"/>
    <mergeCell ref="B32:C32"/>
    <mergeCell ref="B33:C33"/>
    <mergeCell ref="B34:C34"/>
    <mergeCell ref="B35:C35"/>
    <mergeCell ref="B36:C36"/>
    <mergeCell ref="B37:C37"/>
    <mergeCell ref="B26:C26"/>
    <mergeCell ref="B27:C27"/>
    <mergeCell ref="B28:C28"/>
    <mergeCell ref="B29:C29"/>
    <mergeCell ref="B30:C30"/>
    <mergeCell ref="B31:C31"/>
    <mergeCell ref="B20:C20"/>
    <mergeCell ref="M20:O20"/>
    <mergeCell ref="B21:C21"/>
    <mergeCell ref="B22:C22"/>
    <mergeCell ref="B23:C23"/>
    <mergeCell ref="B25:C25"/>
    <mergeCell ref="B17:C17"/>
    <mergeCell ref="M17:O17"/>
    <mergeCell ref="B18:C18"/>
    <mergeCell ref="M18:O18"/>
    <mergeCell ref="B19:C19"/>
    <mergeCell ref="M19:O19"/>
    <mergeCell ref="B14:C14"/>
    <mergeCell ref="D14:F14"/>
    <mergeCell ref="G14:H14"/>
    <mergeCell ref="I14:O14"/>
    <mergeCell ref="B16:C16"/>
    <mergeCell ref="I16:J16"/>
    <mergeCell ref="G12:H12"/>
    <mergeCell ref="I12:O12"/>
    <mergeCell ref="B13:C13"/>
    <mergeCell ref="D13:F13"/>
    <mergeCell ref="G13:H13"/>
    <mergeCell ref="I13:O13"/>
    <mergeCell ref="B8:C8"/>
    <mergeCell ref="B9:C9"/>
    <mergeCell ref="D9:F9"/>
    <mergeCell ref="G9:H9"/>
    <mergeCell ref="I9:O11"/>
    <mergeCell ref="B10:C10"/>
    <mergeCell ref="D10:F10"/>
    <mergeCell ref="B11:C12"/>
    <mergeCell ref="D11:E11"/>
    <mergeCell ref="D12:E12"/>
    <mergeCell ref="P2:R2"/>
    <mergeCell ref="B4:C4"/>
    <mergeCell ref="D4:O4"/>
    <mergeCell ref="B5:C5"/>
    <mergeCell ref="D5:O5"/>
    <mergeCell ref="B6:C6"/>
    <mergeCell ref="D6:O6"/>
    <mergeCell ref="B1:C2"/>
    <mergeCell ref="D2:F2"/>
    <mergeCell ref="G2:I2"/>
    <mergeCell ref="J2:L2"/>
    <mergeCell ref="M2:O2"/>
  </mergeCells>
  <dataValidations count="2">
    <dataValidation type="list" allowBlank="1" showInputMessage="1" showErrorMessage="1" sqref="D44 G44 J44 M44 P44" xr:uid="{73287EF6-0324-439E-A58C-43E613A7D232}">
      <formula1>"Study Visit, Telephone Contact, Outreach, Sample Processing"</formula1>
    </dataValidation>
    <dataValidation type="list" allowBlank="1" showInputMessage="1" showErrorMessage="1" sqref="E50" xr:uid="{EAEEDA62-7153-4128-A67F-3BFC28FD553D}">
      <formula1>"Adult, Paediatric"</formula1>
    </dataValidation>
  </dataValidations>
  <pageMargins left="0.7" right="0.7" top="0.75" bottom="0.75" header="0.3" footer="0.3"/>
  <pageSetup orientation="portrait" horizontalDpi="360" verticalDpi="36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30F8F-097F-4282-94AA-F599AD8983CA}">
  <dimension ref="A1:AD310"/>
  <sheetViews>
    <sheetView zoomScale="80" zoomScaleNormal="80" workbookViewId="0">
      <pane xSplit="3" ySplit="2" topLeftCell="D3" activePane="bottomRight" state="frozen"/>
      <selection pane="topRight" activeCell="D1" sqref="D1"/>
      <selection pane="bottomLeft" activeCell="A3" sqref="A3"/>
      <selection pane="bottomRight" activeCell="D6" sqref="D6:O6"/>
    </sheetView>
  </sheetViews>
  <sheetFormatPr defaultRowHeight="14.25" outlineLevelRow="1" x14ac:dyDescent="0.25"/>
  <cols>
    <col min="1" max="1" width="1.7109375" style="35" customWidth="1"/>
    <col min="2" max="2" width="46.7109375" style="35" customWidth="1"/>
    <col min="3" max="3" width="20.85546875" style="57" customWidth="1"/>
    <col min="4" max="4" width="14.7109375" style="35" customWidth="1"/>
    <col min="5" max="5" width="18.28515625" style="35" customWidth="1"/>
    <col min="6" max="6" width="16.5703125" style="35" customWidth="1"/>
    <col min="7" max="7" width="16.7109375" style="35" customWidth="1"/>
    <col min="8" max="8" width="16.5703125" style="35" customWidth="1"/>
    <col min="9" max="9" width="17.140625" style="35" customWidth="1"/>
    <col min="10" max="10" width="15.140625" style="35" customWidth="1"/>
    <col min="11" max="11" width="14.42578125" style="35" customWidth="1"/>
    <col min="12" max="12" width="17" style="35" customWidth="1"/>
    <col min="13" max="14" width="13.7109375" style="35" customWidth="1"/>
    <col min="15" max="15" width="16.85546875" style="35" customWidth="1"/>
    <col min="16" max="17" width="13.7109375" style="35" customWidth="1"/>
    <col min="18" max="18" width="17.42578125" style="35" customWidth="1"/>
    <col min="19" max="19" width="22.7109375" style="35" customWidth="1"/>
    <col min="20" max="20" width="18.5703125" style="35" customWidth="1"/>
    <col min="21" max="21" width="16.7109375" style="35" customWidth="1"/>
    <col min="22" max="22" width="14.85546875" style="35" customWidth="1"/>
    <col min="23" max="23" width="11" style="35" customWidth="1"/>
    <col min="24" max="24" width="15.28515625" style="35" customWidth="1"/>
    <col min="25" max="16384" width="9.140625" style="35"/>
  </cols>
  <sheetData>
    <row r="1" spans="1:30" ht="3" customHeight="1" x14ac:dyDescent="0.25">
      <c r="B1" s="371" t="s">
        <v>248</v>
      </c>
      <c r="C1" s="371"/>
      <c r="T1" s="36"/>
      <c r="U1" s="36"/>
      <c r="V1" s="36"/>
    </row>
    <row r="2" spans="1:30" ht="15" x14ac:dyDescent="0.25">
      <c r="B2" s="371"/>
      <c r="C2" s="371"/>
      <c r="D2" s="272" t="s">
        <v>1</v>
      </c>
      <c r="E2" s="272"/>
      <c r="F2" s="272"/>
      <c r="G2" s="272" t="s">
        <v>2</v>
      </c>
      <c r="H2" s="272"/>
      <c r="I2" s="272"/>
      <c r="J2" s="272" t="s">
        <v>3</v>
      </c>
      <c r="K2" s="272"/>
      <c r="L2" s="272"/>
      <c r="M2" s="272" t="s">
        <v>4</v>
      </c>
      <c r="N2" s="272"/>
      <c r="O2" s="272"/>
      <c r="P2" s="272" t="s">
        <v>5</v>
      </c>
      <c r="Q2" s="272"/>
      <c r="R2" s="272"/>
      <c r="S2" s="37"/>
      <c r="T2" s="38" t="s">
        <v>271</v>
      </c>
      <c r="U2" s="36"/>
      <c r="V2" s="36"/>
    </row>
    <row r="3" spans="1:30" x14ac:dyDescent="0.25">
      <c r="A3" s="39"/>
      <c r="B3" s="39"/>
      <c r="C3" s="55"/>
      <c r="D3" s="39"/>
      <c r="E3" s="39"/>
      <c r="F3" s="39"/>
      <c r="G3" s="39"/>
      <c r="H3" s="39"/>
      <c r="I3" s="39"/>
      <c r="J3" s="39"/>
      <c r="K3" s="39"/>
      <c r="L3" s="39"/>
      <c r="M3" s="39"/>
      <c r="N3" s="39"/>
      <c r="O3" s="39"/>
      <c r="P3" s="39"/>
      <c r="Q3" s="39"/>
      <c r="R3" s="39"/>
      <c r="S3" s="39"/>
      <c r="T3" s="39"/>
      <c r="U3" s="36"/>
      <c r="V3" s="36"/>
    </row>
    <row r="4" spans="1:30" ht="27" customHeight="1" x14ac:dyDescent="0.25">
      <c r="A4" s="39"/>
      <c r="B4" s="373" t="s">
        <v>270</v>
      </c>
      <c r="C4" s="373"/>
      <c r="D4" s="364"/>
      <c r="E4" s="365"/>
      <c r="F4" s="365"/>
      <c r="G4" s="365"/>
      <c r="H4" s="365"/>
      <c r="I4" s="365"/>
      <c r="J4" s="365"/>
      <c r="K4" s="365"/>
      <c r="L4" s="365"/>
      <c r="M4" s="365"/>
      <c r="N4" s="365"/>
      <c r="O4" s="366"/>
      <c r="P4" s="39"/>
      <c r="Q4" s="39"/>
      <c r="R4" s="39"/>
      <c r="S4" s="39"/>
      <c r="T4" s="39"/>
      <c r="U4" s="36"/>
      <c r="V4" s="36"/>
      <c r="W4" s="36"/>
      <c r="X4" s="36"/>
      <c r="Y4" s="36"/>
      <c r="Z4" s="36"/>
      <c r="AA4" s="36"/>
      <c r="AB4" s="36"/>
      <c r="AC4" s="36"/>
      <c r="AD4" s="36"/>
    </row>
    <row r="5" spans="1:30" ht="27" customHeight="1" x14ac:dyDescent="0.25">
      <c r="A5" s="39"/>
      <c r="B5" s="374" t="s">
        <v>178</v>
      </c>
      <c r="C5" s="374"/>
      <c r="D5" s="412" t="str">
        <f>IF(COUNTA('SIT Page 1'!D5:Z5)=0, "[enter into tab 'SIT Page 1', cell D5]", 'SIT Page 1'!D5)</f>
        <v>[enter into tab 'SIT Page 1', cell D5]</v>
      </c>
      <c r="E5" s="413"/>
      <c r="F5" s="413"/>
      <c r="G5" s="413"/>
      <c r="H5" s="413"/>
      <c r="I5" s="413"/>
      <c r="J5" s="413"/>
      <c r="K5" s="413"/>
      <c r="L5" s="413"/>
      <c r="M5" s="413"/>
      <c r="N5" s="413"/>
      <c r="O5" s="414"/>
      <c r="P5" s="39"/>
      <c r="Q5" s="39"/>
      <c r="R5" s="39"/>
      <c r="S5" s="39"/>
      <c r="T5" s="39"/>
      <c r="U5" s="36"/>
      <c r="V5" s="36"/>
      <c r="W5" s="36"/>
      <c r="X5" s="36"/>
      <c r="Y5" s="36"/>
      <c r="Z5" s="36"/>
      <c r="AA5" s="36"/>
      <c r="AB5" s="36"/>
      <c r="AC5" s="36"/>
      <c r="AD5" s="36"/>
    </row>
    <row r="6" spans="1:30" ht="27" customHeight="1" x14ac:dyDescent="0.25">
      <c r="A6" s="39"/>
      <c r="B6" s="375" t="s">
        <v>179</v>
      </c>
      <c r="C6" s="375"/>
      <c r="D6" s="361"/>
      <c r="E6" s="362"/>
      <c r="F6" s="362"/>
      <c r="G6" s="362"/>
      <c r="H6" s="362"/>
      <c r="I6" s="362"/>
      <c r="J6" s="362"/>
      <c r="K6" s="362"/>
      <c r="L6" s="362"/>
      <c r="M6" s="362"/>
      <c r="N6" s="362"/>
      <c r="O6" s="363"/>
      <c r="P6" s="39"/>
      <c r="Q6" s="39"/>
      <c r="R6" s="39"/>
      <c r="S6" s="39"/>
      <c r="T6" s="39"/>
      <c r="U6" s="36"/>
      <c r="V6" s="36"/>
      <c r="W6" s="36"/>
      <c r="X6" s="36"/>
      <c r="Y6" s="36"/>
      <c r="Z6" s="36"/>
      <c r="AA6" s="36"/>
      <c r="AB6" s="36"/>
      <c r="AC6" s="36"/>
      <c r="AD6" s="36"/>
    </row>
    <row r="7" spans="1:30" x14ac:dyDescent="0.25">
      <c r="A7" s="39"/>
      <c r="B7" s="58"/>
      <c r="C7" s="59"/>
      <c r="D7" s="40"/>
      <c r="E7" s="40"/>
      <c r="F7" s="39"/>
      <c r="G7" s="39"/>
      <c r="H7" s="39"/>
      <c r="I7" s="39"/>
      <c r="J7" s="39"/>
      <c r="K7" s="39"/>
      <c r="L7" s="39"/>
      <c r="M7" s="39"/>
      <c r="N7" s="39"/>
      <c r="O7" s="39"/>
      <c r="P7" s="39"/>
      <c r="Q7" s="39"/>
      <c r="R7" s="39"/>
      <c r="S7" s="39"/>
      <c r="T7" s="39"/>
      <c r="U7" s="36"/>
      <c r="V7" s="36"/>
      <c r="W7" s="36"/>
      <c r="X7" s="36"/>
      <c r="Y7" s="36"/>
      <c r="Z7" s="36"/>
      <c r="AA7" s="36"/>
      <c r="AB7" s="36"/>
      <c r="AC7" s="36"/>
      <c r="AD7" s="36"/>
    </row>
    <row r="8" spans="1:30" s="45" customFormat="1" ht="19.5" customHeight="1" x14ac:dyDescent="0.25">
      <c r="A8" s="41"/>
      <c r="B8" s="296" t="s">
        <v>180</v>
      </c>
      <c r="C8" s="296"/>
      <c r="D8" s="42"/>
      <c r="E8" s="43"/>
      <c r="F8" s="43"/>
      <c r="G8" s="43"/>
      <c r="H8" s="43"/>
      <c r="I8" s="43"/>
      <c r="J8" s="43"/>
      <c r="K8" s="43"/>
      <c r="L8" s="43"/>
      <c r="M8" s="43"/>
      <c r="N8" s="43"/>
      <c r="O8" s="43"/>
      <c r="P8" s="39"/>
      <c r="Q8" s="39"/>
      <c r="R8" s="39"/>
      <c r="S8" s="39"/>
      <c r="T8" s="39"/>
      <c r="U8" s="44"/>
      <c r="V8" s="44"/>
    </row>
    <row r="9" spans="1:30" s="45" customFormat="1" ht="19.5" customHeight="1" x14ac:dyDescent="0.25">
      <c r="A9" s="41"/>
      <c r="B9" s="324" t="s">
        <v>181</v>
      </c>
      <c r="C9" s="324"/>
      <c r="D9" s="415" t="str">
        <f>IF('SIT Page 1'!D9="","[enter into tab 'SIT Page 1', cell D9]",'SIT Page 1'!D9)</f>
        <v>[enter into tab 'SIT Page 1', cell D9]</v>
      </c>
      <c r="E9" s="415"/>
      <c r="F9" s="415"/>
      <c r="G9" s="376" t="s">
        <v>182</v>
      </c>
      <c r="H9" s="377"/>
      <c r="I9" s="378"/>
      <c r="J9" s="378"/>
      <c r="K9" s="378"/>
      <c r="L9" s="378"/>
      <c r="M9" s="378"/>
      <c r="N9" s="378"/>
      <c r="O9" s="378"/>
      <c r="P9" s="39"/>
      <c r="Q9" s="39"/>
      <c r="R9" s="39"/>
      <c r="S9" s="39"/>
      <c r="T9" s="39"/>
      <c r="U9" s="44"/>
      <c r="V9" s="44"/>
    </row>
    <row r="10" spans="1:30" s="45" customFormat="1" ht="33" customHeight="1" x14ac:dyDescent="0.25">
      <c r="A10" s="41"/>
      <c r="B10" s="324" t="s">
        <v>183</v>
      </c>
      <c r="C10" s="324"/>
      <c r="D10" s="415" t="str">
        <f>IF('SIT Page 1'!D10="","[enter into tab 'SIT Page 1', cell D10]",'SIT Page 1'!D10)</f>
        <v>[enter into tab 'SIT Page 1', cell D10]</v>
      </c>
      <c r="E10" s="415"/>
      <c r="F10" s="415"/>
      <c r="G10" s="79"/>
      <c r="H10" s="80"/>
      <c r="I10" s="378"/>
      <c r="J10" s="378"/>
      <c r="K10" s="378"/>
      <c r="L10" s="378"/>
      <c r="M10" s="378"/>
      <c r="N10" s="378"/>
      <c r="O10" s="378"/>
      <c r="P10" s="39"/>
      <c r="Q10" s="39"/>
      <c r="R10" s="39"/>
      <c r="S10" s="39"/>
      <c r="T10" s="39"/>
      <c r="U10" s="44"/>
      <c r="V10" s="44"/>
    </row>
    <row r="11" spans="1:30" s="45" customFormat="1" ht="19.5" customHeight="1" x14ac:dyDescent="0.25">
      <c r="A11" s="41"/>
      <c r="B11" s="324" t="s">
        <v>184</v>
      </c>
      <c r="C11" s="324"/>
      <c r="D11" s="357" t="s">
        <v>185</v>
      </c>
      <c r="E11" s="357"/>
      <c r="F11" s="20" t="s">
        <v>186</v>
      </c>
      <c r="G11" s="4"/>
      <c r="H11" s="5"/>
      <c r="I11" s="378"/>
      <c r="J11" s="378"/>
      <c r="K11" s="378"/>
      <c r="L11" s="378"/>
      <c r="M11" s="378"/>
      <c r="N11" s="378"/>
      <c r="O11" s="378"/>
      <c r="P11" s="39"/>
      <c r="Q11" s="39"/>
      <c r="R11" s="39"/>
      <c r="S11" s="39"/>
      <c r="T11" s="39"/>
      <c r="U11" s="44"/>
      <c r="V11" s="44"/>
    </row>
    <row r="12" spans="1:30" s="45" customFormat="1" ht="19.5" customHeight="1" x14ac:dyDescent="0.25">
      <c r="A12" s="41"/>
      <c r="B12" s="324"/>
      <c r="C12" s="324"/>
      <c r="D12" s="358"/>
      <c r="E12" s="358"/>
      <c r="F12" s="126"/>
      <c r="G12" s="324" t="s">
        <v>187</v>
      </c>
      <c r="H12" s="324"/>
      <c r="I12" s="356"/>
      <c r="J12" s="356"/>
      <c r="K12" s="356"/>
      <c r="L12" s="356"/>
      <c r="M12" s="356"/>
      <c r="N12" s="356"/>
      <c r="O12" s="356"/>
      <c r="P12" s="39"/>
      <c r="Q12" s="39"/>
      <c r="R12" s="39"/>
      <c r="S12" s="39"/>
      <c r="T12" s="39"/>
      <c r="U12" s="44"/>
      <c r="V12" s="44"/>
    </row>
    <row r="13" spans="1:30" s="45" customFormat="1" ht="19.5" customHeight="1" x14ac:dyDescent="0.25">
      <c r="A13" s="41"/>
      <c r="B13" s="324" t="s">
        <v>188</v>
      </c>
      <c r="C13" s="324"/>
      <c r="D13" s="359"/>
      <c r="E13" s="359"/>
      <c r="F13" s="359"/>
      <c r="G13" s="324" t="s">
        <v>189</v>
      </c>
      <c r="H13" s="324"/>
      <c r="I13" s="379"/>
      <c r="J13" s="379"/>
      <c r="K13" s="379"/>
      <c r="L13" s="379"/>
      <c r="M13" s="379"/>
      <c r="N13" s="379"/>
      <c r="O13" s="379"/>
      <c r="P13" s="39"/>
      <c r="Q13" s="39"/>
      <c r="R13" s="39"/>
      <c r="S13" s="39"/>
      <c r="T13" s="39"/>
      <c r="U13" s="44"/>
      <c r="V13" s="44"/>
    </row>
    <row r="14" spans="1:30" s="45" customFormat="1" ht="19.5" customHeight="1" x14ac:dyDescent="0.25">
      <c r="A14" s="41"/>
      <c r="B14" s="324" t="s">
        <v>190</v>
      </c>
      <c r="C14" s="324"/>
      <c r="D14" s="360">
        <f>D42*D43+G42*G43+J42*J43+M42*M43+P42*P43</f>
        <v>0</v>
      </c>
      <c r="E14" s="360"/>
      <c r="F14" s="360"/>
      <c r="G14" s="324" t="s">
        <v>191</v>
      </c>
      <c r="H14" s="324"/>
      <c r="I14" s="356"/>
      <c r="J14" s="356"/>
      <c r="K14" s="356"/>
      <c r="L14" s="356"/>
      <c r="M14" s="356"/>
      <c r="N14" s="356"/>
      <c r="O14" s="356"/>
      <c r="P14" s="39"/>
      <c r="Q14" s="39"/>
      <c r="R14" s="39"/>
      <c r="S14" s="39"/>
      <c r="T14" s="39"/>
      <c r="U14" s="44"/>
      <c r="V14" s="44"/>
    </row>
    <row r="15" spans="1:30" s="45" customFormat="1" x14ac:dyDescent="0.25">
      <c r="A15" s="41"/>
      <c r="B15" s="17"/>
      <c r="C15" s="60"/>
      <c r="D15" s="41"/>
      <c r="E15" s="41"/>
      <c r="F15" s="41"/>
      <c r="G15" s="41"/>
      <c r="H15" s="41"/>
      <c r="I15" s="41"/>
      <c r="J15" s="41"/>
      <c r="K15" s="41"/>
      <c r="L15" s="41"/>
      <c r="M15" s="41"/>
      <c r="N15" s="41"/>
      <c r="O15" s="41"/>
      <c r="P15" s="39"/>
      <c r="Q15" s="39"/>
      <c r="R15" s="39"/>
      <c r="S15" s="39"/>
      <c r="T15" s="39"/>
      <c r="U15" s="44"/>
      <c r="V15" s="44"/>
    </row>
    <row r="16" spans="1:30" s="2" customFormat="1" ht="31.5" customHeight="1" x14ac:dyDescent="0.25">
      <c r="A16" s="1"/>
      <c r="B16" s="331" t="s">
        <v>192</v>
      </c>
      <c r="C16" s="349"/>
      <c r="D16" s="20" t="s">
        <v>193</v>
      </c>
      <c r="E16" s="20" t="s">
        <v>194</v>
      </c>
      <c r="F16" s="270" t="str">
        <f>IF($B$112="[enter MDT1 title here]","[Enter the MDT1 title into cell B112]",IF($B$112="","[Enter the MDT1 title into cell B112]",$B$112))</f>
        <v>[enter MDT1 title on SIT Page 1, B112]</v>
      </c>
      <c r="G16" s="270" t="str">
        <f>IF($B$146="[enter MDT2 title here]","[Enter the MDT2 title into cell B146]",IF($B$146="","[Enter the MDT2 title into cell B146]",$B$146))</f>
        <v>[enter MDT2 title on SIT Page 1, B146]</v>
      </c>
      <c r="H16" s="1"/>
      <c r="I16" s="416" t="s">
        <v>195</v>
      </c>
      <c r="J16" s="417"/>
      <c r="K16" s="9" t="s">
        <v>196</v>
      </c>
      <c r="L16" s="10" t="s">
        <v>197</v>
      </c>
      <c r="M16" s="54" t="s">
        <v>198</v>
      </c>
      <c r="N16" s="7"/>
      <c r="O16" s="8"/>
      <c r="P16" s="1"/>
      <c r="Q16" s="1"/>
      <c r="R16" s="1"/>
      <c r="S16" s="1"/>
      <c r="T16" s="1"/>
      <c r="U16" s="3"/>
      <c r="V16" s="3"/>
    </row>
    <row r="17" spans="1:22" s="45" customFormat="1" ht="25.5" customHeight="1" x14ac:dyDescent="0.25">
      <c r="A17" s="41"/>
      <c r="B17" s="350" t="s">
        <v>249</v>
      </c>
      <c r="C17" s="351"/>
      <c r="D17" s="84"/>
      <c r="E17" s="84"/>
      <c r="F17" s="84"/>
      <c r="G17" s="84"/>
      <c r="H17" s="41"/>
      <c r="I17" s="81"/>
      <c r="J17" s="11" t="s">
        <v>199</v>
      </c>
      <c r="K17" s="90">
        <f>L17/60</f>
        <v>0</v>
      </c>
      <c r="L17" s="90">
        <f>(D21+E21)*60</f>
        <v>0</v>
      </c>
      <c r="M17" s="340"/>
      <c r="N17" s="341"/>
      <c r="O17" s="342"/>
      <c r="P17" s="41"/>
      <c r="Q17" s="41"/>
      <c r="R17" s="41"/>
      <c r="S17" s="41"/>
      <c r="T17" s="41"/>
      <c r="U17" s="44"/>
      <c r="V17" s="44"/>
    </row>
    <row r="18" spans="1:22" s="45" customFormat="1" ht="21.75" customHeight="1" thickBot="1" x14ac:dyDescent="0.3">
      <c r="A18" s="41"/>
      <c r="B18" s="352" t="s">
        <v>200</v>
      </c>
      <c r="C18" s="353"/>
      <c r="D18" s="85"/>
      <c r="E18" s="85"/>
      <c r="F18" s="85"/>
      <c r="G18" s="85"/>
      <c r="H18" s="41"/>
      <c r="I18" s="81"/>
      <c r="J18" s="11" t="s">
        <v>201</v>
      </c>
      <c r="K18" s="90">
        <f>L18/60</f>
        <v>0</v>
      </c>
      <c r="L18" s="90">
        <f>(F21)*60</f>
        <v>0</v>
      </c>
      <c r="M18" s="340"/>
      <c r="N18" s="341"/>
      <c r="O18" s="342"/>
      <c r="P18" s="41"/>
      <c r="Q18" s="41"/>
      <c r="R18" s="41"/>
      <c r="S18" s="41"/>
      <c r="T18" s="41"/>
      <c r="U18" s="44"/>
      <c r="V18" s="44"/>
    </row>
    <row r="19" spans="1:22" s="45" customFormat="1" ht="25.5" customHeight="1" thickBot="1" x14ac:dyDescent="0.3">
      <c r="A19" s="41"/>
      <c r="B19" s="338" t="s">
        <v>250</v>
      </c>
      <c r="C19" s="339"/>
      <c r="D19" s="86"/>
      <c r="E19" s="86"/>
      <c r="F19" s="86"/>
      <c r="G19" s="86"/>
      <c r="H19" s="41"/>
      <c r="I19" s="82"/>
      <c r="J19" s="12" t="s">
        <v>202</v>
      </c>
      <c r="K19" s="91">
        <f>L19/60</f>
        <v>0</v>
      </c>
      <c r="L19" s="91">
        <f>(G21)*60</f>
        <v>0</v>
      </c>
      <c r="M19" s="343"/>
      <c r="N19" s="344"/>
      <c r="O19" s="345"/>
      <c r="P19" s="41"/>
      <c r="Q19" s="41"/>
      <c r="R19" s="41"/>
      <c r="S19" s="41"/>
      <c r="T19" s="41"/>
      <c r="U19" s="44"/>
      <c r="V19" s="44"/>
    </row>
    <row r="20" spans="1:22" s="45" customFormat="1" ht="24" customHeight="1" thickTop="1" thickBot="1" x14ac:dyDescent="0.3">
      <c r="A20" s="41"/>
      <c r="B20" s="354" t="s">
        <v>203</v>
      </c>
      <c r="C20" s="355"/>
      <c r="D20" s="87"/>
      <c r="E20" s="87"/>
      <c r="F20" s="87"/>
      <c r="G20" s="87"/>
      <c r="H20" s="41"/>
      <c r="I20" s="83"/>
      <c r="J20" s="13" t="s">
        <v>204</v>
      </c>
      <c r="K20" s="88">
        <f>K17+K18+K19</f>
        <v>0</v>
      </c>
      <c r="L20" s="88">
        <f>L17+L18+L19</f>
        <v>0</v>
      </c>
      <c r="M20" s="346"/>
      <c r="N20" s="347"/>
      <c r="O20" s="348"/>
      <c r="P20" s="41"/>
      <c r="Q20" s="41"/>
      <c r="R20" s="41"/>
      <c r="S20" s="41"/>
      <c r="T20" s="41"/>
      <c r="U20" s="44"/>
      <c r="V20" s="44"/>
    </row>
    <row r="21" spans="1:22" s="45" customFormat="1" ht="20.25" customHeight="1" thickTop="1" x14ac:dyDescent="0.25">
      <c r="A21" s="41"/>
      <c r="B21" s="338" t="s">
        <v>205</v>
      </c>
      <c r="C21" s="339"/>
      <c r="D21" s="88">
        <f>D17*D18*(D19+(D20/12))</f>
        <v>0</v>
      </c>
      <c r="E21" s="88">
        <f>E17*E18*(E19+(E20/12))</f>
        <v>0</v>
      </c>
      <c r="F21" s="88">
        <f>F17*F18*(F19+(F20/12))</f>
        <v>0</v>
      </c>
      <c r="G21" s="88">
        <f>G17*G18*(G19+(G20/12))</f>
        <v>0</v>
      </c>
      <c r="H21" s="41"/>
      <c r="I21" s="41"/>
      <c r="J21" s="41"/>
      <c r="K21" s="41"/>
      <c r="L21" s="41"/>
      <c r="M21" s="41"/>
      <c r="N21" s="41"/>
      <c r="O21" s="41"/>
      <c r="P21" s="41"/>
      <c r="Q21" s="41"/>
      <c r="R21" s="41"/>
      <c r="S21" s="41"/>
      <c r="T21" s="41"/>
      <c r="U21" s="44"/>
      <c r="V21" s="44"/>
    </row>
    <row r="22" spans="1:22" s="45" customFormat="1" ht="20.25" customHeight="1" x14ac:dyDescent="0.25">
      <c r="A22" s="41"/>
      <c r="B22" s="334" t="s">
        <v>206</v>
      </c>
      <c r="C22" s="335"/>
      <c r="D22" s="89">
        <f>D21/1560</f>
        <v>0</v>
      </c>
      <c r="E22" s="89">
        <f>E21/1560</f>
        <v>0</v>
      </c>
      <c r="F22" s="89">
        <f>F21/1560</f>
        <v>0</v>
      </c>
      <c r="G22" s="89">
        <f>G21/1560</f>
        <v>0</v>
      </c>
      <c r="H22" s="41"/>
      <c r="I22" s="41"/>
      <c r="J22" s="41"/>
      <c r="K22" s="41"/>
      <c r="L22" s="41"/>
      <c r="M22" s="41"/>
      <c r="N22" s="41"/>
      <c r="O22" s="41"/>
      <c r="P22" s="41"/>
      <c r="Q22" s="41"/>
      <c r="R22" s="41"/>
      <c r="S22" s="41"/>
      <c r="T22" s="41"/>
      <c r="U22" s="44"/>
      <c r="V22" s="44"/>
    </row>
    <row r="23" spans="1:22" s="45" customFormat="1" ht="20.25" customHeight="1" x14ac:dyDescent="0.25">
      <c r="A23" s="41"/>
      <c r="B23" s="334" t="s">
        <v>207</v>
      </c>
      <c r="C23" s="335"/>
      <c r="D23" s="89">
        <f>IF(D21=0,0,IF(AND($D$12="",$F$12=""),"Duration missing",D22/($D$12+($F$12/12))))</f>
        <v>0</v>
      </c>
      <c r="E23" s="89">
        <f>IF(E21=0,0,IF(AND($D$12="",$F$12=""),"Duration missing",E22/($D$12+($F$12/12))))</f>
        <v>0</v>
      </c>
      <c r="F23" s="89">
        <f>IF(F21=0,0,IF(AND($D$12="",$F$12=""),"Duration missing",F22/($D$12+($F$12/12))))</f>
        <v>0</v>
      </c>
      <c r="G23" s="89">
        <f>IF(G21=0,0,IF(AND($D$12="",$F$12=""),"Duration missing",G22/($D$12+($F$12/12))))</f>
        <v>0</v>
      </c>
      <c r="H23" s="41"/>
      <c r="I23" s="41"/>
      <c r="J23" s="41"/>
      <c r="K23" s="41"/>
      <c r="L23" s="41"/>
      <c r="M23" s="41"/>
      <c r="N23" s="41"/>
      <c r="O23" s="41"/>
      <c r="P23" s="41"/>
      <c r="Q23" s="41"/>
      <c r="R23" s="41"/>
      <c r="S23" s="41"/>
      <c r="T23" s="41"/>
      <c r="U23" s="44"/>
      <c r="V23" s="44"/>
    </row>
    <row r="24" spans="1:22" s="45" customFormat="1" ht="20.25" customHeight="1" x14ac:dyDescent="0.25">
      <c r="A24" s="41"/>
      <c r="B24" s="17"/>
      <c r="C24" s="60"/>
      <c r="D24" s="41"/>
      <c r="E24" s="41"/>
      <c r="F24" s="41"/>
      <c r="G24" s="41"/>
      <c r="H24" s="41"/>
      <c r="I24" s="41"/>
      <c r="J24" s="41"/>
      <c r="K24" s="41"/>
      <c r="L24" s="41"/>
      <c r="M24" s="41"/>
      <c r="N24" s="41"/>
      <c r="O24" s="41"/>
      <c r="P24" s="41"/>
      <c r="Q24" s="41"/>
      <c r="R24" s="41"/>
      <c r="S24" s="41"/>
      <c r="T24" s="41"/>
      <c r="U24" s="44"/>
      <c r="V24" s="44"/>
    </row>
    <row r="25" spans="1:22" s="45" customFormat="1" ht="33.75" customHeight="1" x14ac:dyDescent="0.25">
      <c r="A25" s="41"/>
      <c r="B25" s="296" t="s">
        <v>208</v>
      </c>
      <c r="C25" s="296"/>
      <c r="D25" s="20" t="s">
        <v>0</v>
      </c>
      <c r="E25" s="6" t="str">
        <f>IF($B$112="[enter MDT1 title here]","[Enter the MDT1 title into cell B112]",IF($B$112="","[Enter the MDT1 title into cell B112]",$B$112))</f>
        <v>[enter MDT1 title on SIT Page 1, B112]</v>
      </c>
      <c r="F25" s="270" t="str">
        <f>IF($B$112="[enter MDT1 title here]","[Enter the MDT1 title into cell B112]",IF($B$112="","[Enter the MDT1 title into cell B112]",$B$112))</f>
        <v>[enter MDT1 title on SIT Page 1, B112]</v>
      </c>
      <c r="G25" s="270" t="str">
        <f>IF($B$146="[enter MDT2 title here]","[Enter the MDT2 title into cell B146]",IF($B$146="","[Enter the MDT2 title into cell B146]",$B$146))</f>
        <v>[enter MDT2 title on SIT Page 1, B146]</v>
      </c>
      <c r="H25" s="270" t="str">
        <f>IF($B$176="[enter MDT3 title here]","[Enter the MDT3 title into cell B176]",IF($B$176="","[Enter the MDT3 title into cell B176]",$B$176))</f>
        <v>[enter MDT3 title on SIT Page 1, B176]</v>
      </c>
      <c r="I25" s="270" t="str">
        <f>IF($B$205="[enter MDT4 title here]","[Enter the MDT4 title into cell B205]",IF($B$205="","[Enter the MDT4 title into cell B205]",$B$205))</f>
        <v>[enter MDT4 title on SIT Page 1, B205]</v>
      </c>
      <c r="J25" s="20" t="s">
        <v>154</v>
      </c>
      <c r="K25" s="41"/>
      <c r="L25" s="41"/>
      <c r="M25" s="41"/>
      <c r="N25" s="41"/>
      <c r="O25" s="41"/>
      <c r="P25" s="41"/>
      <c r="Q25" s="41"/>
      <c r="R25" s="41"/>
      <c r="S25" s="41"/>
      <c r="T25" s="41"/>
      <c r="U25" s="44"/>
      <c r="V25" s="44"/>
    </row>
    <row r="26" spans="1:22" s="45" customFormat="1" ht="20.25" customHeight="1" x14ac:dyDescent="0.25">
      <c r="A26" s="41"/>
      <c r="B26" s="324" t="s">
        <v>210</v>
      </c>
      <c r="C26" s="324"/>
      <c r="D26" s="100"/>
      <c r="E26" s="100"/>
      <c r="F26" s="100"/>
      <c r="G26" s="100"/>
      <c r="H26" s="100"/>
      <c r="I26" s="100"/>
      <c r="J26" s="100"/>
      <c r="K26" s="41"/>
      <c r="L26" s="41"/>
      <c r="M26" s="41"/>
      <c r="N26" s="41"/>
      <c r="O26" s="41"/>
      <c r="P26" s="41"/>
      <c r="Q26" s="41"/>
      <c r="R26" s="41"/>
      <c r="S26" s="41"/>
      <c r="T26" s="41"/>
      <c r="U26" s="44"/>
      <c r="V26" s="44"/>
    </row>
    <row r="27" spans="1:22" s="45" customFormat="1" ht="20.25" customHeight="1" x14ac:dyDescent="0.25">
      <c r="A27" s="41"/>
      <c r="B27" s="324" t="s">
        <v>211</v>
      </c>
      <c r="C27" s="324"/>
      <c r="D27" s="100"/>
      <c r="E27" s="100"/>
      <c r="F27" s="100"/>
      <c r="G27" s="100"/>
      <c r="H27" s="100"/>
      <c r="I27" s="100"/>
      <c r="J27" s="100"/>
      <c r="K27" s="41"/>
      <c r="L27" s="41"/>
      <c r="M27" s="41"/>
      <c r="N27" s="41"/>
      <c r="O27" s="41"/>
      <c r="P27" s="41"/>
      <c r="Q27" s="41"/>
      <c r="R27" s="41"/>
      <c r="S27" s="41"/>
      <c r="T27" s="41"/>
    </row>
    <row r="28" spans="1:22" s="45" customFormat="1" ht="20.25" customHeight="1" x14ac:dyDescent="0.25">
      <c r="A28" s="41"/>
      <c r="B28" s="324" t="s">
        <v>212</v>
      </c>
      <c r="C28" s="324"/>
      <c r="D28" s="100"/>
      <c r="E28" s="100"/>
      <c r="F28" s="100"/>
      <c r="G28" s="100"/>
      <c r="H28" s="100"/>
      <c r="I28" s="100"/>
      <c r="J28" s="100"/>
      <c r="K28" s="41"/>
      <c r="L28" s="41"/>
      <c r="M28" s="41"/>
      <c r="N28" s="41"/>
      <c r="O28" s="41"/>
      <c r="P28" s="41"/>
      <c r="Q28" s="41"/>
      <c r="R28" s="41"/>
      <c r="S28" s="41"/>
      <c r="T28" s="41"/>
    </row>
    <row r="29" spans="1:22" s="45" customFormat="1" ht="20.25" customHeight="1" x14ac:dyDescent="0.25">
      <c r="A29" s="41"/>
      <c r="B29" s="330"/>
      <c r="C29" s="330"/>
      <c r="D29" s="41"/>
      <c r="E29" s="41"/>
      <c r="F29" s="41"/>
      <c r="G29" s="41"/>
      <c r="H29" s="41"/>
      <c r="I29" s="41"/>
      <c r="J29" s="41"/>
      <c r="K29" s="41"/>
      <c r="L29" s="41"/>
      <c r="M29" s="41"/>
      <c r="N29" s="41"/>
      <c r="O29" s="41"/>
      <c r="P29" s="41"/>
      <c r="Q29" s="41"/>
      <c r="R29" s="41"/>
      <c r="S29" s="41"/>
      <c r="T29" s="41"/>
    </row>
    <row r="30" spans="1:22" s="45" customFormat="1" ht="34.5" customHeight="1" x14ac:dyDescent="0.25">
      <c r="A30" s="41"/>
      <c r="B30" s="333" t="s">
        <v>213</v>
      </c>
      <c r="C30" s="333"/>
      <c r="D30" s="14" t="s">
        <v>0</v>
      </c>
      <c r="E30" s="271" t="str">
        <f>IF($B$112="[enter MDT1 title here]","[Enter the MDT1 title into cell B112]",IF($B$112="","[Enter the MDT1 title into cell B112]",$B$112))</f>
        <v>[enter MDT1 title on SIT Page 1, B112]</v>
      </c>
      <c r="F30" s="271" t="str">
        <f>IF($B$146="[enter MDT2 title here]","[Enter the MDT2 title into cell B146]",IF($B$146="","[Enter the MDT2 title into cell B146]",$B$146))</f>
        <v>[enter MDT2 title on SIT Page 1, B146]</v>
      </c>
      <c r="G30" s="271" t="str">
        <f>IF($B$176="[enter MDT3 title here]","[Enter the MDT3 title into cell B176]",IF($B$176="","[Enter the MDT3 title into cell B176]",$B$176))</f>
        <v>[enter MDT3 title on SIT Page 1, B176]</v>
      </c>
      <c r="H30" s="271" t="str">
        <f>IF($B$205="[enter MDT4 title here]","[Enter the MDT4 title into cell B205]",IF($B$205="","[Enter the MDT4 title into cell B205]",$B$205))</f>
        <v>[enter MDT4 title on SIT Page 1, B205]</v>
      </c>
      <c r="I30" s="14" t="s">
        <v>209</v>
      </c>
      <c r="J30" s="14" t="s">
        <v>154</v>
      </c>
      <c r="K30" s="41"/>
      <c r="L30" s="41"/>
      <c r="M30" s="41"/>
      <c r="N30" s="41"/>
      <c r="O30" s="41"/>
      <c r="P30" s="41"/>
      <c r="Q30" s="41"/>
      <c r="R30" s="41"/>
      <c r="S30" s="41"/>
      <c r="T30" s="41"/>
    </row>
    <row r="31" spans="1:22" s="45" customFormat="1" ht="20.25" customHeight="1" x14ac:dyDescent="0.25">
      <c r="A31" s="41"/>
      <c r="B31" s="332" t="s">
        <v>214</v>
      </c>
      <c r="C31" s="332"/>
      <c r="D31" s="96"/>
      <c r="E31" s="96"/>
      <c r="F31" s="96"/>
      <c r="G31" s="96"/>
      <c r="H31" s="96"/>
      <c r="I31" s="96"/>
      <c r="J31" s="96"/>
      <c r="K31" s="41"/>
      <c r="L31" s="41"/>
      <c r="M31" s="41"/>
      <c r="N31" s="41"/>
      <c r="O31" s="41"/>
      <c r="P31" s="41"/>
      <c r="Q31" s="41"/>
      <c r="R31" s="41"/>
      <c r="S31" s="41"/>
      <c r="T31" s="41"/>
    </row>
    <row r="32" spans="1:22" s="45" customFormat="1" ht="20.25" customHeight="1" x14ac:dyDescent="0.25">
      <c r="A32" s="41"/>
      <c r="B32" s="332" t="s">
        <v>215</v>
      </c>
      <c r="C32" s="332"/>
      <c r="D32" s="96"/>
      <c r="E32" s="96"/>
      <c r="F32" s="96"/>
      <c r="G32" s="96"/>
      <c r="H32" s="96"/>
      <c r="I32" s="96"/>
      <c r="J32" s="96"/>
      <c r="K32" s="41"/>
      <c r="L32" s="41"/>
      <c r="M32" s="41"/>
      <c r="N32" s="41"/>
      <c r="O32" s="41"/>
      <c r="P32" s="41"/>
      <c r="Q32" s="41"/>
      <c r="R32" s="41"/>
      <c r="S32" s="41"/>
      <c r="T32" s="41"/>
    </row>
    <row r="33" spans="1:24" s="45" customFormat="1" ht="20.25" customHeight="1" x14ac:dyDescent="0.25">
      <c r="A33" s="41"/>
      <c r="B33" s="330"/>
      <c r="C33" s="330"/>
      <c r="D33" s="41"/>
      <c r="E33" s="41"/>
      <c r="F33" s="41"/>
      <c r="G33" s="41"/>
      <c r="H33" s="41"/>
      <c r="I33" s="41"/>
      <c r="J33" s="41"/>
      <c r="K33" s="41"/>
      <c r="L33" s="41"/>
      <c r="M33" s="41"/>
      <c r="N33" s="41"/>
      <c r="O33" s="41"/>
      <c r="P33" s="41"/>
      <c r="Q33" s="41"/>
      <c r="R33" s="41"/>
      <c r="S33" s="41"/>
      <c r="T33" s="41"/>
      <c r="U33" s="44"/>
      <c r="V33" s="44"/>
    </row>
    <row r="34" spans="1:24" s="45" customFormat="1" ht="33" customHeight="1" x14ac:dyDescent="0.25">
      <c r="A34" s="41"/>
      <c r="B34" s="333" t="s">
        <v>216</v>
      </c>
      <c r="C34" s="333"/>
      <c r="D34" s="14" t="s">
        <v>0</v>
      </c>
      <c r="E34" s="271" t="str">
        <f>IF($B$112="[enter MDT1 title here]","[Enter the MDT1 title into cell B112]",IF($B$112="","[Enter the MDT1 title into cell B112]",$B$112))</f>
        <v>[enter MDT1 title on SIT Page 1, B112]</v>
      </c>
      <c r="F34" s="271" t="str">
        <f>IF($B$146="[enter MDT2 title here]","[Enter the MDT2 title into cell B146]",IF($B$146="","[Enter the MDT2 title into cell B146]",$B$146))</f>
        <v>[enter MDT2 title on SIT Page 1, B146]</v>
      </c>
      <c r="G34" s="271" t="str">
        <f>IF($B$176="[enter MDT3 title here]","[Enter the MDT3 title into cell B176]",IF($B$176="","[Enter the MDT3 title into cell B176]",$B$176))</f>
        <v>[enter MDT3 title on SIT Page 1, B176]</v>
      </c>
      <c r="H34" s="271" t="str">
        <f>IF($B$205="[enter MDT4 title here]","[Enter the MDT4 title into cell B205]",IF($B$205="","[Enter the MDT4 title into cell B205]",$B$205))</f>
        <v>[enter MDT4 title on SIT Page 1, B205]</v>
      </c>
      <c r="I34" s="14" t="s">
        <v>209</v>
      </c>
      <c r="J34" s="14" t="s">
        <v>154</v>
      </c>
      <c r="K34" s="14" t="s">
        <v>93</v>
      </c>
      <c r="L34" s="41"/>
      <c r="M34" s="41"/>
      <c r="N34" s="41"/>
      <c r="O34" s="41"/>
      <c r="P34" s="41"/>
      <c r="Q34" s="41"/>
      <c r="R34" s="41"/>
      <c r="S34" s="41"/>
      <c r="T34" s="41"/>
      <c r="U34" s="44"/>
      <c r="V34" s="44"/>
    </row>
    <row r="35" spans="1:24" s="45" customFormat="1" ht="20.25" customHeight="1" x14ac:dyDescent="0.25">
      <c r="A35" s="41"/>
      <c r="B35" s="332" t="s">
        <v>217</v>
      </c>
      <c r="C35" s="332"/>
      <c r="D35" s="92">
        <f t="shared" ref="D35:J35" si="0">(D26/60)*D31</f>
        <v>0</v>
      </c>
      <c r="E35" s="92">
        <f t="shared" si="0"/>
        <v>0</v>
      </c>
      <c r="F35" s="92">
        <f t="shared" si="0"/>
        <v>0</v>
      </c>
      <c r="G35" s="92">
        <f t="shared" si="0"/>
        <v>0</v>
      </c>
      <c r="H35" s="92">
        <f t="shared" si="0"/>
        <v>0</v>
      </c>
      <c r="I35" s="92">
        <f t="shared" si="0"/>
        <v>0</v>
      </c>
      <c r="J35" s="92">
        <f t="shared" si="0"/>
        <v>0</v>
      </c>
      <c r="K35" s="92">
        <f>SUM(D35:J35)</f>
        <v>0</v>
      </c>
      <c r="L35" s="41"/>
      <c r="M35" s="41"/>
      <c r="N35" s="41"/>
      <c r="O35" s="41"/>
      <c r="P35" s="41"/>
      <c r="Q35" s="41"/>
      <c r="R35" s="41"/>
      <c r="S35" s="41"/>
      <c r="T35" s="41"/>
      <c r="U35" s="44"/>
      <c r="V35" s="44"/>
    </row>
    <row r="36" spans="1:24" s="45" customFormat="1" ht="20.25" customHeight="1" x14ac:dyDescent="0.25">
      <c r="A36" s="41"/>
      <c r="B36" s="332" t="s">
        <v>218</v>
      </c>
      <c r="C36" s="332"/>
      <c r="D36" s="92">
        <f t="shared" ref="D36:J36" si="1">(D27/60)*D31</f>
        <v>0</v>
      </c>
      <c r="E36" s="92">
        <f t="shared" si="1"/>
        <v>0</v>
      </c>
      <c r="F36" s="92">
        <f t="shared" si="1"/>
        <v>0</v>
      </c>
      <c r="G36" s="92">
        <f t="shared" si="1"/>
        <v>0</v>
      </c>
      <c r="H36" s="92">
        <f t="shared" si="1"/>
        <v>0</v>
      </c>
      <c r="I36" s="92">
        <f t="shared" si="1"/>
        <v>0</v>
      </c>
      <c r="J36" s="92">
        <f t="shared" si="1"/>
        <v>0</v>
      </c>
      <c r="K36" s="92">
        <f>SUM(D36:J36)</f>
        <v>0</v>
      </c>
      <c r="L36" s="41"/>
      <c r="M36" s="41"/>
      <c r="N36" s="41"/>
      <c r="O36" s="41"/>
      <c r="P36" s="41"/>
      <c r="Q36" s="41"/>
      <c r="R36" s="41"/>
      <c r="S36" s="41"/>
      <c r="T36" s="41"/>
      <c r="U36" s="44"/>
      <c r="V36" s="44"/>
    </row>
    <row r="37" spans="1:24" s="45" customFormat="1" ht="20.25" customHeight="1" thickBot="1" x14ac:dyDescent="0.3">
      <c r="A37" s="41"/>
      <c r="B37" s="327" t="s">
        <v>219</v>
      </c>
      <c r="C37" s="327"/>
      <c r="D37" s="93">
        <f t="shared" ref="D37:J37" si="2">(D28/60)*D31</f>
        <v>0</v>
      </c>
      <c r="E37" s="93">
        <f t="shared" si="2"/>
        <v>0</v>
      </c>
      <c r="F37" s="93">
        <f t="shared" si="2"/>
        <v>0</v>
      </c>
      <c r="G37" s="93">
        <f t="shared" si="2"/>
        <v>0</v>
      </c>
      <c r="H37" s="93">
        <f t="shared" si="2"/>
        <v>0</v>
      </c>
      <c r="I37" s="93">
        <f t="shared" si="2"/>
        <v>0</v>
      </c>
      <c r="J37" s="93">
        <f t="shared" si="2"/>
        <v>0</v>
      </c>
      <c r="K37" s="93">
        <f>SUM(D37:J37)</f>
        <v>0</v>
      </c>
      <c r="L37" s="41"/>
      <c r="M37" s="41"/>
      <c r="N37" s="41"/>
      <c r="O37" s="41"/>
      <c r="P37" s="41"/>
      <c r="Q37" s="41"/>
      <c r="R37" s="41"/>
      <c r="S37" s="41"/>
      <c r="T37" s="41"/>
      <c r="U37" s="44"/>
      <c r="V37" s="44"/>
    </row>
    <row r="38" spans="1:24" s="45" customFormat="1" ht="20.25" customHeight="1" thickTop="1" thickBot="1" x14ac:dyDescent="0.3">
      <c r="A38" s="41"/>
      <c r="B38" s="328" t="s">
        <v>220</v>
      </c>
      <c r="C38" s="328"/>
      <c r="D38" s="94">
        <f t="shared" ref="D38:J38" si="3">SUM(D35:D37)</f>
        <v>0</v>
      </c>
      <c r="E38" s="94">
        <f t="shared" si="3"/>
        <v>0</v>
      </c>
      <c r="F38" s="94">
        <f t="shared" si="3"/>
        <v>0</v>
      </c>
      <c r="G38" s="94">
        <f t="shared" si="3"/>
        <v>0</v>
      </c>
      <c r="H38" s="94">
        <f t="shared" si="3"/>
        <v>0</v>
      </c>
      <c r="I38" s="94">
        <f t="shared" si="3"/>
        <v>0</v>
      </c>
      <c r="J38" s="94">
        <f t="shared" si="3"/>
        <v>0</v>
      </c>
      <c r="K38" s="94">
        <f>SUM(D38:J38)</f>
        <v>0</v>
      </c>
      <c r="L38" s="41"/>
      <c r="M38" s="41"/>
      <c r="N38" s="41"/>
      <c r="O38" s="41"/>
      <c r="P38" s="41"/>
      <c r="Q38" s="41"/>
      <c r="R38" s="41"/>
      <c r="S38" s="41"/>
      <c r="T38" s="41"/>
      <c r="U38" s="44"/>
      <c r="V38" s="44"/>
      <c r="W38" s="44"/>
      <c r="X38" s="44"/>
    </row>
    <row r="39" spans="1:24" s="45" customFormat="1" ht="20.25" customHeight="1" x14ac:dyDescent="0.25">
      <c r="A39" s="41"/>
      <c r="B39" s="329" t="s">
        <v>221</v>
      </c>
      <c r="C39" s="329"/>
      <c r="D39" s="95">
        <f>IF(($K$17*$D$31)=0,0,$K$17*$D$31)</f>
        <v>0</v>
      </c>
      <c r="E39" s="95">
        <f>IF(($K$18*$E$31)=0,0,$K$18*$E$31)</f>
        <v>0</v>
      </c>
      <c r="F39" s="95">
        <f>IF(($K$19*$F$31)=0,0,$K$19*$F$31)</f>
        <v>0</v>
      </c>
      <c r="G39" s="95">
        <v>0</v>
      </c>
      <c r="H39" s="95">
        <v>0</v>
      </c>
      <c r="I39" s="95">
        <v>0</v>
      </c>
      <c r="J39" s="95">
        <v>0</v>
      </c>
      <c r="K39" s="95">
        <f>SUM(D39:J39)</f>
        <v>0</v>
      </c>
      <c r="L39" s="41"/>
      <c r="M39" s="41"/>
      <c r="N39" s="41"/>
      <c r="O39" s="41"/>
      <c r="P39" s="41"/>
      <c r="Q39" s="41"/>
      <c r="R39" s="41"/>
      <c r="S39" s="41"/>
      <c r="T39" s="41"/>
      <c r="U39" s="46"/>
      <c r="V39" s="46"/>
      <c r="W39" s="46"/>
      <c r="X39" s="44"/>
    </row>
    <row r="40" spans="1:24" s="45" customFormat="1" ht="20.25" customHeight="1" x14ac:dyDescent="0.25">
      <c r="A40" s="41"/>
      <c r="B40" s="330"/>
      <c r="C40" s="330"/>
      <c r="D40" s="41"/>
      <c r="E40" s="41"/>
      <c r="F40" s="41"/>
      <c r="G40" s="41"/>
      <c r="H40" s="41"/>
      <c r="I40" s="41"/>
      <c r="J40" s="41"/>
      <c r="K40" s="41"/>
      <c r="L40" s="41"/>
      <c r="M40" s="41"/>
      <c r="N40" s="41"/>
      <c r="O40" s="41"/>
      <c r="P40" s="41"/>
      <c r="Q40" s="41"/>
      <c r="R40" s="41"/>
      <c r="S40" s="41"/>
      <c r="T40" s="41"/>
      <c r="U40" s="46"/>
      <c r="V40" s="46"/>
      <c r="W40" s="46"/>
    </row>
    <row r="41" spans="1:24" s="45" customFormat="1" ht="20.25" customHeight="1" x14ac:dyDescent="0.25">
      <c r="A41" s="41"/>
      <c r="B41" s="296" t="s">
        <v>222</v>
      </c>
      <c r="C41" s="331"/>
      <c r="D41" s="272" t="s">
        <v>1</v>
      </c>
      <c r="E41" s="272"/>
      <c r="F41" s="272"/>
      <c r="G41" s="272" t="s">
        <v>2</v>
      </c>
      <c r="H41" s="272"/>
      <c r="I41" s="272"/>
      <c r="J41" s="272" t="s">
        <v>3</v>
      </c>
      <c r="K41" s="272"/>
      <c r="L41" s="272"/>
      <c r="M41" s="272" t="s">
        <v>4</v>
      </c>
      <c r="N41" s="272"/>
      <c r="O41" s="272"/>
      <c r="P41" s="272" t="s">
        <v>5</v>
      </c>
      <c r="Q41" s="272"/>
      <c r="R41" s="272"/>
      <c r="S41" s="122"/>
      <c r="T41" s="41"/>
      <c r="U41" s="46"/>
      <c r="V41" s="46"/>
      <c r="W41" s="46"/>
    </row>
    <row r="42" spans="1:24" s="45" customFormat="1" ht="20.25" customHeight="1" x14ac:dyDescent="0.25">
      <c r="A42" s="41"/>
      <c r="B42" s="324" t="s">
        <v>223</v>
      </c>
      <c r="C42" s="324"/>
      <c r="D42" s="319"/>
      <c r="E42" s="320"/>
      <c r="F42" s="321"/>
      <c r="G42" s="319"/>
      <c r="H42" s="320"/>
      <c r="I42" s="321"/>
      <c r="J42" s="319"/>
      <c r="K42" s="320"/>
      <c r="L42" s="321"/>
      <c r="M42" s="319"/>
      <c r="N42" s="320"/>
      <c r="O42" s="321"/>
      <c r="P42" s="319"/>
      <c r="Q42" s="320"/>
      <c r="R42" s="321"/>
      <c r="S42" s="47" t="s">
        <v>224</v>
      </c>
      <c r="T42" s="41"/>
      <c r="U42" s="46"/>
      <c r="V42" s="46"/>
      <c r="W42" s="46"/>
    </row>
    <row r="43" spans="1:24" s="45" customFormat="1" ht="20.25" customHeight="1" x14ac:dyDescent="0.25">
      <c r="A43" s="41"/>
      <c r="B43" s="324" t="s">
        <v>225</v>
      </c>
      <c r="C43" s="324"/>
      <c r="D43" s="319"/>
      <c r="E43" s="320"/>
      <c r="F43" s="321"/>
      <c r="G43" s="319"/>
      <c r="H43" s="320"/>
      <c r="I43" s="321"/>
      <c r="J43" s="319"/>
      <c r="K43" s="320"/>
      <c r="L43" s="321"/>
      <c r="M43" s="319"/>
      <c r="N43" s="320"/>
      <c r="O43" s="321"/>
      <c r="P43" s="319"/>
      <c r="Q43" s="320"/>
      <c r="R43" s="321"/>
      <c r="S43" s="47" t="s">
        <v>226</v>
      </c>
      <c r="T43" s="41"/>
      <c r="U43" s="46"/>
      <c r="V43" s="46"/>
      <c r="W43" s="46"/>
    </row>
    <row r="44" spans="1:24" s="45" customFormat="1" ht="20.25" customHeight="1" x14ac:dyDescent="0.25">
      <c r="A44" s="41"/>
      <c r="B44" s="324" t="s">
        <v>227</v>
      </c>
      <c r="C44" s="324"/>
      <c r="D44" s="322"/>
      <c r="E44" s="322"/>
      <c r="F44" s="322"/>
      <c r="G44" s="322"/>
      <c r="H44" s="322"/>
      <c r="I44" s="322"/>
      <c r="J44" s="322"/>
      <c r="K44" s="322"/>
      <c r="L44" s="322"/>
      <c r="M44" s="322"/>
      <c r="N44" s="322"/>
      <c r="O44" s="322"/>
      <c r="P44" s="322"/>
      <c r="Q44" s="322"/>
      <c r="R44" s="322"/>
      <c r="S44" s="47" t="s">
        <v>228</v>
      </c>
      <c r="T44" s="41"/>
      <c r="U44" s="46"/>
      <c r="V44" s="46"/>
      <c r="W44" s="46"/>
    </row>
    <row r="45" spans="1:24" s="45" customFormat="1" ht="20.25" customHeight="1" x14ac:dyDescent="0.25">
      <c r="A45" s="41"/>
      <c r="B45" s="324" t="s">
        <v>229</v>
      </c>
      <c r="C45" s="324"/>
      <c r="D45" s="306"/>
      <c r="E45" s="307"/>
      <c r="F45" s="308"/>
      <c r="G45" s="306"/>
      <c r="H45" s="307"/>
      <c r="I45" s="308"/>
      <c r="J45" s="306"/>
      <c r="K45" s="307"/>
      <c r="L45" s="308"/>
      <c r="M45" s="306"/>
      <c r="N45" s="307"/>
      <c r="O45" s="308"/>
      <c r="P45" s="306"/>
      <c r="Q45" s="307"/>
      <c r="R45" s="308"/>
      <c r="S45" s="67" t="s">
        <v>230</v>
      </c>
      <c r="T45" s="41"/>
      <c r="U45" s="46"/>
      <c r="V45" s="46"/>
      <c r="W45" s="46"/>
    </row>
    <row r="46" spans="1:24" s="45" customFormat="1" ht="20.25" customHeight="1" x14ac:dyDescent="0.25">
      <c r="A46" s="41"/>
      <c r="B46" s="324" t="s">
        <v>231</v>
      </c>
      <c r="C46" s="324"/>
      <c r="D46" s="306"/>
      <c r="E46" s="307"/>
      <c r="F46" s="308"/>
      <c r="G46" s="306"/>
      <c r="H46" s="307"/>
      <c r="I46" s="308"/>
      <c r="J46" s="306"/>
      <c r="K46" s="307"/>
      <c r="L46" s="308"/>
      <c r="M46" s="306"/>
      <c r="N46" s="307"/>
      <c r="O46" s="308"/>
      <c r="P46" s="306"/>
      <c r="Q46" s="307"/>
      <c r="R46" s="308"/>
      <c r="S46" s="47" t="s">
        <v>232</v>
      </c>
      <c r="T46" s="41"/>
      <c r="U46" s="46"/>
      <c r="V46" s="46"/>
      <c r="W46" s="46"/>
    </row>
    <row r="47" spans="1:24" s="45" customFormat="1" ht="33.75" customHeight="1" x14ac:dyDescent="0.25">
      <c r="A47" s="41"/>
      <c r="B47" s="324" t="s">
        <v>233</v>
      </c>
      <c r="C47" s="324"/>
      <c r="D47" s="309"/>
      <c r="E47" s="310"/>
      <c r="F47" s="311"/>
      <c r="G47" s="309"/>
      <c r="H47" s="310"/>
      <c r="I47" s="311"/>
      <c r="J47" s="309"/>
      <c r="K47" s="310"/>
      <c r="L47" s="311"/>
      <c r="M47" s="309"/>
      <c r="N47" s="310"/>
      <c r="O47" s="311"/>
      <c r="P47" s="309"/>
      <c r="Q47" s="310"/>
      <c r="R47" s="311"/>
      <c r="S47" s="47" t="s">
        <v>234</v>
      </c>
      <c r="T47" s="41"/>
      <c r="U47" s="46"/>
      <c r="V47" s="46"/>
      <c r="W47" s="46"/>
    </row>
    <row r="48" spans="1:24" s="45" customFormat="1" ht="20.25" customHeight="1" x14ac:dyDescent="0.25">
      <c r="A48" s="41"/>
      <c r="B48" s="323"/>
      <c r="C48" s="323"/>
      <c r="D48" s="41"/>
      <c r="E48" s="41"/>
      <c r="F48" s="41"/>
      <c r="G48" s="41"/>
      <c r="H48" s="41"/>
      <c r="I48" s="41"/>
      <c r="J48" s="41"/>
      <c r="K48" s="41"/>
      <c r="L48" s="41"/>
      <c r="M48" s="41"/>
      <c r="N48" s="41"/>
      <c r="O48" s="41"/>
      <c r="P48" s="41"/>
      <c r="Q48" s="41"/>
      <c r="R48" s="41"/>
      <c r="S48" s="41"/>
      <c r="T48" s="41"/>
      <c r="U48" s="46"/>
      <c r="V48" s="46"/>
      <c r="W48" s="46"/>
    </row>
    <row r="49" spans="1:24" s="45" customFormat="1" ht="20.25" customHeight="1" x14ac:dyDescent="0.25">
      <c r="A49" s="41"/>
      <c r="B49" s="272" t="s">
        <v>235</v>
      </c>
      <c r="C49" s="325"/>
      <c r="D49" s="48"/>
      <c r="E49" s="49" t="s">
        <v>236</v>
      </c>
      <c r="F49" s="50" t="str">
        <f>IF(E50="paediatric","2","1")</f>
        <v>1</v>
      </c>
      <c r="G49" s="41"/>
      <c r="H49" s="41"/>
      <c r="I49" s="41"/>
      <c r="J49" s="41"/>
      <c r="K49" s="41"/>
      <c r="L49" s="41"/>
      <c r="M49" s="41"/>
      <c r="N49" s="41"/>
      <c r="O49" s="41"/>
      <c r="P49" s="41"/>
      <c r="Q49" s="41"/>
      <c r="R49" s="41"/>
      <c r="S49" s="48"/>
      <c r="T49" s="48"/>
      <c r="U49" s="46"/>
      <c r="V49" s="46"/>
      <c r="W49" s="46"/>
    </row>
    <row r="50" spans="1:24" s="45" customFormat="1" ht="20.25" customHeight="1" x14ac:dyDescent="0.25">
      <c r="A50" s="41"/>
      <c r="B50" s="272"/>
      <c r="C50" s="325"/>
      <c r="D50" s="48"/>
      <c r="E50" s="326" t="s">
        <v>265</v>
      </c>
      <c r="F50" s="326"/>
      <c r="G50" s="41"/>
      <c r="H50" s="41"/>
      <c r="I50" s="41"/>
      <c r="J50" s="41"/>
      <c r="K50" s="41"/>
      <c r="L50" s="41"/>
      <c r="M50" s="41"/>
      <c r="N50" s="41"/>
      <c r="O50" s="41"/>
      <c r="P50" s="41"/>
      <c r="Q50" s="41"/>
      <c r="R50" s="41"/>
      <c r="S50" s="41"/>
      <c r="T50" s="46"/>
      <c r="U50" s="46"/>
      <c r="V50" s="46"/>
      <c r="W50" s="46"/>
    </row>
    <row r="51" spans="1:24" s="45" customFormat="1" ht="20.25" customHeight="1" x14ac:dyDescent="0.25">
      <c r="A51" s="41"/>
      <c r="B51" s="323"/>
      <c r="C51" s="323"/>
      <c r="D51" s="41"/>
      <c r="E51" s="41"/>
      <c r="F51" s="41"/>
      <c r="G51" s="41"/>
      <c r="H51" s="41"/>
      <c r="I51" s="41"/>
      <c r="J51" s="41"/>
      <c r="K51" s="41"/>
      <c r="L51" s="41"/>
      <c r="M51" s="41"/>
      <c r="N51" s="41"/>
      <c r="O51" s="41"/>
      <c r="P51" s="41"/>
      <c r="Q51" s="41"/>
      <c r="R51" s="41"/>
      <c r="S51" s="41"/>
      <c r="T51" s="41"/>
      <c r="U51" s="46"/>
      <c r="V51" s="46"/>
      <c r="W51" s="46"/>
      <c r="X51" s="46"/>
    </row>
    <row r="52" spans="1:24" s="52" customFormat="1" ht="19.5" customHeight="1" x14ac:dyDescent="0.25">
      <c r="A52" s="51"/>
      <c r="B52" s="33" t="s">
        <v>0</v>
      </c>
      <c r="C52" s="70"/>
      <c r="D52" s="367" t="s">
        <v>1</v>
      </c>
      <c r="E52" s="272"/>
      <c r="F52" s="368"/>
      <c r="G52" s="369" t="s">
        <v>2</v>
      </c>
      <c r="H52" s="272"/>
      <c r="I52" s="370"/>
      <c r="J52" s="367" t="s">
        <v>3</v>
      </c>
      <c r="K52" s="272"/>
      <c r="L52" s="368"/>
      <c r="M52" s="369" t="s">
        <v>4</v>
      </c>
      <c r="N52" s="272"/>
      <c r="O52" s="370"/>
      <c r="P52" s="367" t="s">
        <v>5</v>
      </c>
      <c r="Q52" s="272"/>
      <c r="R52" s="368"/>
      <c r="S52" s="380" t="s">
        <v>6</v>
      </c>
      <c r="T52" s="380"/>
      <c r="U52" s="380"/>
      <c r="V52" s="381"/>
      <c r="W52" s="46"/>
      <c r="X52" s="46"/>
    </row>
    <row r="53" spans="1:24" s="52" customFormat="1" ht="29.25" customHeight="1" outlineLevel="1" x14ac:dyDescent="0.25">
      <c r="A53" s="51"/>
      <c r="B53" s="62" t="s">
        <v>7</v>
      </c>
      <c r="C53" s="71" t="s">
        <v>8</v>
      </c>
      <c r="D53" s="73" t="s">
        <v>9</v>
      </c>
      <c r="E53" s="63" t="s">
        <v>10</v>
      </c>
      <c r="F53" s="74" t="s">
        <v>11</v>
      </c>
      <c r="G53" s="8" t="s">
        <v>9</v>
      </c>
      <c r="H53" s="63" t="s">
        <v>12</v>
      </c>
      <c r="I53" s="71" t="s">
        <v>11</v>
      </c>
      <c r="J53" s="73" t="s">
        <v>9</v>
      </c>
      <c r="K53" s="63" t="s">
        <v>12</v>
      </c>
      <c r="L53" s="74" t="s">
        <v>11</v>
      </c>
      <c r="M53" s="8" t="s">
        <v>9</v>
      </c>
      <c r="N53" s="63" t="s">
        <v>12</v>
      </c>
      <c r="O53" s="71" t="s">
        <v>11</v>
      </c>
      <c r="P53" s="73" t="s">
        <v>9</v>
      </c>
      <c r="Q53" s="63" t="s">
        <v>12</v>
      </c>
      <c r="R53" s="74" t="s">
        <v>11</v>
      </c>
      <c r="S53" s="382"/>
      <c r="T53" s="382"/>
      <c r="U53" s="382"/>
      <c r="V53" s="383"/>
      <c r="W53" s="46"/>
      <c r="X53" s="46"/>
    </row>
    <row r="54" spans="1:24" s="45" customFormat="1" ht="19.5" customHeight="1" outlineLevel="1" x14ac:dyDescent="0.25">
      <c r="A54" s="41"/>
      <c r="B54" s="98" t="s">
        <v>13</v>
      </c>
      <c r="C54" s="72">
        <v>60</v>
      </c>
      <c r="D54" s="99"/>
      <c r="E54" s="100"/>
      <c r="F54" s="115">
        <f>$C$54*$D$54*$E$54</f>
        <v>0</v>
      </c>
      <c r="G54" s="99"/>
      <c r="H54" s="100"/>
      <c r="I54" s="116">
        <f t="shared" ref="I54:I97" si="4">C54*G54*H54</f>
        <v>0</v>
      </c>
      <c r="J54" s="99"/>
      <c r="K54" s="100"/>
      <c r="L54" s="115">
        <f t="shared" ref="L54:L96" si="5">C54*J54*K54</f>
        <v>0</v>
      </c>
      <c r="M54" s="99"/>
      <c r="N54" s="100"/>
      <c r="O54" s="116">
        <f t="shared" ref="O54:O97" si="6">C54*M54*N54</f>
        <v>0</v>
      </c>
      <c r="P54" s="99"/>
      <c r="Q54" s="100"/>
      <c r="R54" s="115">
        <f t="shared" ref="R54:R97" si="7">C54*P54*Q54</f>
        <v>0</v>
      </c>
      <c r="S54" s="384"/>
      <c r="T54" s="384"/>
      <c r="U54" s="384"/>
      <c r="V54" s="385"/>
      <c r="W54" s="46"/>
      <c r="X54" s="46"/>
    </row>
    <row r="55" spans="1:24" s="45" customFormat="1" ht="19.5" customHeight="1" outlineLevel="1" x14ac:dyDescent="0.25">
      <c r="A55" s="41"/>
      <c r="B55" s="98" t="s">
        <v>14</v>
      </c>
      <c r="C55" s="72">
        <v>20</v>
      </c>
      <c r="D55" s="99"/>
      <c r="E55" s="100"/>
      <c r="F55" s="115">
        <f>$C$55*$D$55*$E$55</f>
        <v>0</v>
      </c>
      <c r="G55" s="99"/>
      <c r="H55" s="100"/>
      <c r="I55" s="116">
        <f t="shared" si="4"/>
        <v>0</v>
      </c>
      <c r="J55" s="99"/>
      <c r="K55" s="100"/>
      <c r="L55" s="115">
        <f t="shared" si="5"/>
        <v>0</v>
      </c>
      <c r="M55" s="99"/>
      <c r="N55" s="100"/>
      <c r="O55" s="116">
        <f t="shared" si="6"/>
        <v>0</v>
      </c>
      <c r="P55" s="99"/>
      <c r="Q55" s="100"/>
      <c r="R55" s="115">
        <f t="shared" si="7"/>
        <v>0</v>
      </c>
      <c r="S55" s="384"/>
      <c r="T55" s="384"/>
      <c r="U55" s="384"/>
      <c r="V55" s="385"/>
      <c r="W55" s="46"/>
      <c r="X55" s="46"/>
    </row>
    <row r="56" spans="1:24" s="45" customFormat="1" ht="19.5" customHeight="1" outlineLevel="1" x14ac:dyDescent="0.25">
      <c r="A56" s="41"/>
      <c r="B56" s="98" t="str">
        <f>IF($F$49="1","Informed consent / assent","Paediatric informed consent / assent")</f>
        <v>Informed consent / assent</v>
      </c>
      <c r="C56" s="97">
        <f>IF($F$49="1",20,45)</f>
        <v>20</v>
      </c>
      <c r="D56" s="99"/>
      <c r="E56" s="100"/>
      <c r="F56" s="115">
        <f>$C$56*$D$56*$E$56</f>
        <v>0</v>
      </c>
      <c r="G56" s="99"/>
      <c r="H56" s="100"/>
      <c r="I56" s="116">
        <f t="shared" si="4"/>
        <v>0</v>
      </c>
      <c r="J56" s="99"/>
      <c r="K56" s="100"/>
      <c r="L56" s="115">
        <f t="shared" si="5"/>
        <v>0</v>
      </c>
      <c r="M56" s="99"/>
      <c r="N56" s="100"/>
      <c r="O56" s="116">
        <f t="shared" si="6"/>
        <v>0</v>
      </c>
      <c r="P56" s="99"/>
      <c r="Q56" s="100"/>
      <c r="R56" s="115">
        <f t="shared" si="7"/>
        <v>0</v>
      </c>
      <c r="S56" s="384"/>
      <c r="T56" s="384"/>
      <c r="U56" s="384"/>
      <c r="V56" s="385"/>
      <c r="W56" s="46"/>
      <c r="X56" s="46"/>
    </row>
    <row r="57" spans="1:24" s="45" customFormat="1" ht="19.5" customHeight="1" outlineLevel="1" x14ac:dyDescent="0.25">
      <c r="A57" s="41"/>
      <c r="B57" s="98" t="str">
        <f>IF($F$49="1","Re-confirm consent / assent","Paediatric re-confirm consent / assent")</f>
        <v>Re-confirm consent / assent</v>
      </c>
      <c r="C57" s="97">
        <f>IF($F$49="1",10,30)</f>
        <v>10</v>
      </c>
      <c r="D57" s="99"/>
      <c r="E57" s="100"/>
      <c r="F57" s="115">
        <f>$C$57*$D$57*$E$57</f>
        <v>0</v>
      </c>
      <c r="G57" s="99"/>
      <c r="H57" s="100"/>
      <c r="I57" s="116">
        <f t="shared" si="4"/>
        <v>0</v>
      </c>
      <c r="J57" s="99"/>
      <c r="K57" s="100"/>
      <c r="L57" s="115">
        <f t="shared" si="5"/>
        <v>0</v>
      </c>
      <c r="M57" s="99"/>
      <c r="N57" s="100"/>
      <c r="O57" s="116">
        <f t="shared" si="6"/>
        <v>0</v>
      </c>
      <c r="P57" s="99"/>
      <c r="Q57" s="100"/>
      <c r="R57" s="115">
        <f t="shared" si="7"/>
        <v>0</v>
      </c>
      <c r="S57" s="384"/>
      <c r="T57" s="384"/>
      <c r="U57" s="384"/>
      <c r="V57" s="385"/>
      <c r="W57" s="46"/>
      <c r="X57" s="46"/>
    </row>
    <row r="58" spans="1:24" s="45" customFormat="1" ht="19.5" customHeight="1" outlineLevel="1" x14ac:dyDescent="0.25">
      <c r="A58" s="41"/>
      <c r="B58" s="98" t="s">
        <v>15</v>
      </c>
      <c r="C58" s="103"/>
      <c r="D58" s="99"/>
      <c r="E58" s="100"/>
      <c r="F58" s="115">
        <f>$C$58*$D$58*$E$58</f>
        <v>0</v>
      </c>
      <c r="G58" s="99"/>
      <c r="H58" s="100"/>
      <c r="I58" s="116">
        <f t="shared" si="4"/>
        <v>0</v>
      </c>
      <c r="J58" s="99"/>
      <c r="K58" s="100"/>
      <c r="L58" s="115">
        <f t="shared" si="5"/>
        <v>0</v>
      </c>
      <c r="M58" s="99"/>
      <c r="N58" s="100"/>
      <c r="O58" s="116">
        <f t="shared" si="6"/>
        <v>0</v>
      </c>
      <c r="P58" s="99"/>
      <c r="Q58" s="100"/>
      <c r="R58" s="115">
        <f t="shared" si="7"/>
        <v>0</v>
      </c>
      <c r="S58" s="384"/>
      <c r="T58" s="384"/>
      <c r="U58" s="384"/>
      <c r="V58" s="385"/>
      <c r="W58" s="46"/>
      <c r="X58" s="46"/>
    </row>
    <row r="59" spans="1:24" s="45" customFormat="1" ht="19.5" customHeight="1" outlineLevel="1" x14ac:dyDescent="0.25">
      <c r="A59" s="41"/>
      <c r="B59" s="98" t="str">
        <f>IF($F$49="1","Vital signs routine","Paediatric vital signs routine")</f>
        <v>Vital signs routine</v>
      </c>
      <c r="C59" s="97">
        <f>IF($F$49="1",5,20)</f>
        <v>5</v>
      </c>
      <c r="D59" s="99"/>
      <c r="E59" s="100"/>
      <c r="F59" s="115">
        <f>$C$59*$D$59*$E$59</f>
        <v>0</v>
      </c>
      <c r="G59" s="99"/>
      <c r="H59" s="100"/>
      <c r="I59" s="116">
        <f t="shared" si="4"/>
        <v>0</v>
      </c>
      <c r="J59" s="99"/>
      <c r="K59" s="100"/>
      <c r="L59" s="115">
        <f t="shared" si="5"/>
        <v>0</v>
      </c>
      <c r="M59" s="99"/>
      <c r="N59" s="100"/>
      <c r="O59" s="116">
        <f t="shared" si="6"/>
        <v>0</v>
      </c>
      <c r="P59" s="99"/>
      <c r="Q59" s="100"/>
      <c r="R59" s="115">
        <f t="shared" si="7"/>
        <v>0</v>
      </c>
      <c r="S59" s="384"/>
      <c r="T59" s="384"/>
      <c r="U59" s="384"/>
      <c r="V59" s="385"/>
      <c r="W59" s="46"/>
      <c r="X59" s="46"/>
    </row>
    <row r="60" spans="1:24" s="45" customFormat="1" ht="19.5" customHeight="1" outlineLevel="1" x14ac:dyDescent="0.25">
      <c r="A60" s="41"/>
      <c r="B60" s="98" t="str">
        <f>IF($F$49="1","Vital signs complex","Paediatric vital signs complex")</f>
        <v>Vital signs complex</v>
      </c>
      <c r="C60" s="97">
        <f>IF($F$49="1",15,30)</f>
        <v>15</v>
      </c>
      <c r="D60" s="99"/>
      <c r="E60" s="100"/>
      <c r="F60" s="115">
        <f>$C$60*$D$60*$E$60</f>
        <v>0</v>
      </c>
      <c r="G60" s="99"/>
      <c r="H60" s="100"/>
      <c r="I60" s="116">
        <f t="shared" si="4"/>
        <v>0</v>
      </c>
      <c r="J60" s="99"/>
      <c r="K60" s="100"/>
      <c r="L60" s="115">
        <f t="shared" si="5"/>
        <v>0</v>
      </c>
      <c r="M60" s="99"/>
      <c r="N60" s="100"/>
      <c r="O60" s="116">
        <f t="shared" si="6"/>
        <v>0</v>
      </c>
      <c r="P60" s="99"/>
      <c r="Q60" s="100"/>
      <c r="R60" s="115">
        <f t="shared" si="7"/>
        <v>0</v>
      </c>
      <c r="S60" s="384"/>
      <c r="T60" s="384"/>
      <c r="U60" s="384"/>
      <c r="V60" s="385"/>
      <c r="W60" s="46"/>
      <c r="X60" s="46"/>
    </row>
    <row r="61" spans="1:24" s="45" customFormat="1" ht="19.5" customHeight="1" outlineLevel="1" x14ac:dyDescent="0.25">
      <c r="A61" s="41"/>
      <c r="B61" s="65" t="s">
        <v>16</v>
      </c>
      <c r="C61" s="103"/>
      <c r="D61" s="99"/>
      <c r="E61" s="100"/>
      <c r="F61" s="115">
        <f>$C$61*$D$61*$E$61</f>
        <v>0</v>
      </c>
      <c r="G61" s="99"/>
      <c r="H61" s="100"/>
      <c r="I61" s="116">
        <f t="shared" si="4"/>
        <v>0</v>
      </c>
      <c r="J61" s="99"/>
      <c r="K61" s="100"/>
      <c r="L61" s="115">
        <f t="shared" si="5"/>
        <v>0</v>
      </c>
      <c r="M61" s="99"/>
      <c r="N61" s="100"/>
      <c r="O61" s="116">
        <f t="shared" si="6"/>
        <v>0</v>
      </c>
      <c r="P61" s="99"/>
      <c r="Q61" s="100"/>
      <c r="R61" s="115">
        <f t="shared" si="7"/>
        <v>0</v>
      </c>
      <c r="S61" s="384"/>
      <c r="T61" s="384"/>
      <c r="U61" s="384"/>
      <c r="V61" s="385"/>
      <c r="W61" s="46"/>
      <c r="X61" s="46"/>
    </row>
    <row r="62" spans="1:24" s="45" customFormat="1" ht="19.5" customHeight="1" outlineLevel="1" x14ac:dyDescent="0.25">
      <c r="A62" s="41"/>
      <c r="B62" s="98" t="str">
        <f>IF($F$49="1","IV access preparation","Paediatric IV access preparation")</f>
        <v>IV access preparation</v>
      </c>
      <c r="C62" s="97">
        <f>IF($F$49="1",20,20)</f>
        <v>20</v>
      </c>
      <c r="D62" s="99"/>
      <c r="E62" s="100"/>
      <c r="F62" s="115">
        <f>$C$62*$D$62*$E$62</f>
        <v>0</v>
      </c>
      <c r="G62" s="99"/>
      <c r="H62" s="100"/>
      <c r="I62" s="116">
        <f t="shared" si="4"/>
        <v>0</v>
      </c>
      <c r="J62" s="99"/>
      <c r="K62" s="100"/>
      <c r="L62" s="115">
        <f t="shared" si="5"/>
        <v>0</v>
      </c>
      <c r="M62" s="99"/>
      <c r="N62" s="100"/>
      <c r="O62" s="116">
        <f t="shared" si="6"/>
        <v>0</v>
      </c>
      <c r="P62" s="99"/>
      <c r="Q62" s="100"/>
      <c r="R62" s="115">
        <f t="shared" si="7"/>
        <v>0</v>
      </c>
      <c r="S62" s="384"/>
      <c r="T62" s="384"/>
      <c r="U62" s="384"/>
      <c r="V62" s="385"/>
      <c r="W62" s="46"/>
      <c r="X62" s="46"/>
    </row>
    <row r="63" spans="1:24" s="45" customFormat="1" ht="19.5" customHeight="1" outlineLevel="1" x14ac:dyDescent="0.25">
      <c r="A63" s="41"/>
      <c r="B63" s="98" t="str">
        <f>IF($F$49="1","IV access","Paediatric IV access")</f>
        <v>IV access</v>
      </c>
      <c r="C63" s="97">
        <f>IF($F$49="1",20,30)</f>
        <v>20</v>
      </c>
      <c r="D63" s="99"/>
      <c r="E63" s="100"/>
      <c r="F63" s="115">
        <f>$C$63*$D$63*$E$63</f>
        <v>0</v>
      </c>
      <c r="G63" s="99"/>
      <c r="H63" s="100"/>
      <c r="I63" s="116">
        <f t="shared" si="4"/>
        <v>0</v>
      </c>
      <c r="J63" s="99"/>
      <c r="K63" s="100"/>
      <c r="L63" s="115">
        <f t="shared" si="5"/>
        <v>0</v>
      </c>
      <c r="M63" s="99"/>
      <c r="N63" s="100"/>
      <c r="O63" s="116">
        <f t="shared" si="6"/>
        <v>0</v>
      </c>
      <c r="P63" s="99"/>
      <c r="Q63" s="100"/>
      <c r="R63" s="115">
        <f t="shared" si="7"/>
        <v>0</v>
      </c>
      <c r="S63" s="384"/>
      <c r="T63" s="384"/>
      <c r="U63" s="384"/>
      <c r="V63" s="385"/>
      <c r="W63" s="46"/>
      <c r="X63" s="46"/>
    </row>
    <row r="64" spans="1:24" s="45" customFormat="1" ht="19.5" customHeight="1" outlineLevel="1" x14ac:dyDescent="0.25">
      <c r="A64" s="41"/>
      <c r="B64" s="98" t="s">
        <v>17</v>
      </c>
      <c r="C64" s="97">
        <v>10</v>
      </c>
      <c r="D64" s="99"/>
      <c r="E64" s="100"/>
      <c r="F64" s="115">
        <f>$C$64*$D$64*$E$64</f>
        <v>0</v>
      </c>
      <c r="G64" s="99"/>
      <c r="H64" s="100"/>
      <c r="I64" s="116">
        <f t="shared" si="4"/>
        <v>0</v>
      </c>
      <c r="J64" s="99"/>
      <c r="K64" s="100"/>
      <c r="L64" s="115">
        <f t="shared" si="5"/>
        <v>0</v>
      </c>
      <c r="M64" s="99"/>
      <c r="N64" s="100"/>
      <c r="O64" s="116">
        <f t="shared" si="6"/>
        <v>0</v>
      </c>
      <c r="P64" s="99"/>
      <c r="Q64" s="100"/>
      <c r="R64" s="115">
        <f t="shared" si="7"/>
        <v>0</v>
      </c>
      <c r="S64" s="384"/>
      <c r="T64" s="384"/>
      <c r="U64" s="384"/>
      <c r="V64" s="385"/>
      <c r="W64" s="46"/>
      <c r="X64" s="46"/>
    </row>
    <row r="65" spans="1:24" s="45" customFormat="1" ht="19.5" customHeight="1" outlineLevel="1" x14ac:dyDescent="0.25">
      <c r="A65" s="41"/>
      <c r="B65" s="98" t="s">
        <v>18</v>
      </c>
      <c r="C65" s="97">
        <v>5</v>
      </c>
      <c r="D65" s="99"/>
      <c r="E65" s="100"/>
      <c r="F65" s="115">
        <f>$C$65*$D$65*$E$65</f>
        <v>0</v>
      </c>
      <c r="G65" s="99"/>
      <c r="H65" s="100"/>
      <c r="I65" s="116">
        <f t="shared" si="4"/>
        <v>0</v>
      </c>
      <c r="J65" s="99"/>
      <c r="K65" s="100"/>
      <c r="L65" s="115">
        <f t="shared" si="5"/>
        <v>0</v>
      </c>
      <c r="M65" s="99"/>
      <c r="N65" s="100"/>
      <c r="O65" s="116">
        <f t="shared" si="6"/>
        <v>0</v>
      </c>
      <c r="P65" s="99"/>
      <c r="Q65" s="100"/>
      <c r="R65" s="115">
        <f t="shared" si="7"/>
        <v>0</v>
      </c>
      <c r="S65" s="384"/>
      <c r="T65" s="384"/>
      <c r="U65" s="384"/>
      <c r="V65" s="385"/>
      <c r="W65" s="46"/>
      <c r="X65" s="46"/>
    </row>
    <row r="66" spans="1:24" s="45" customFormat="1" ht="19.5" customHeight="1" outlineLevel="1" x14ac:dyDescent="0.25">
      <c r="A66" s="41"/>
      <c r="B66" s="98" t="s">
        <v>19</v>
      </c>
      <c r="C66" s="97">
        <v>5</v>
      </c>
      <c r="D66" s="99"/>
      <c r="E66" s="100"/>
      <c r="F66" s="115">
        <f>$C$66*$D$66*$E$66</f>
        <v>0</v>
      </c>
      <c r="G66" s="99"/>
      <c r="H66" s="100"/>
      <c r="I66" s="116">
        <f t="shared" si="4"/>
        <v>0</v>
      </c>
      <c r="J66" s="99"/>
      <c r="K66" s="100"/>
      <c r="L66" s="115">
        <f t="shared" si="5"/>
        <v>0</v>
      </c>
      <c r="M66" s="99"/>
      <c r="N66" s="100"/>
      <c r="O66" s="116">
        <f t="shared" si="6"/>
        <v>0</v>
      </c>
      <c r="P66" s="99"/>
      <c r="Q66" s="100"/>
      <c r="R66" s="115">
        <f t="shared" si="7"/>
        <v>0</v>
      </c>
      <c r="S66" s="384"/>
      <c r="T66" s="384"/>
      <c r="U66" s="384"/>
      <c r="V66" s="385"/>
      <c r="W66" s="46"/>
      <c r="X66" s="46"/>
    </row>
    <row r="67" spans="1:24" s="45" customFormat="1" ht="19.5" customHeight="1" outlineLevel="1" x14ac:dyDescent="0.25">
      <c r="A67" s="41"/>
      <c r="B67" s="98" t="s">
        <v>20</v>
      </c>
      <c r="C67" s="97">
        <v>45</v>
      </c>
      <c r="D67" s="99"/>
      <c r="E67" s="100"/>
      <c r="F67" s="115">
        <f>$C$67*$D$67*$E$67</f>
        <v>0</v>
      </c>
      <c r="G67" s="99"/>
      <c r="H67" s="100"/>
      <c r="I67" s="116">
        <f t="shared" si="4"/>
        <v>0</v>
      </c>
      <c r="J67" s="99"/>
      <c r="K67" s="100"/>
      <c r="L67" s="115">
        <f t="shared" si="5"/>
        <v>0</v>
      </c>
      <c r="M67" s="99"/>
      <c r="N67" s="100"/>
      <c r="O67" s="116">
        <f t="shared" si="6"/>
        <v>0</v>
      </c>
      <c r="P67" s="99"/>
      <c r="Q67" s="100"/>
      <c r="R67" s="115">
        <f t="shared" si="7"/>
        <v>0</v>
      </c>
      <c r="S67" s="384"/>
      <c r="T67" s="384"/>
      <c r="U67" s="384"/>
      <c r="V67" s="385"/>
      <c r="W67" s="46"/>
      <c r="X67" s="46"/>
    </row>
    <row r="68" spans="1:24" s="45" customFormat="1" ht="19.5" customHeight="1" outlineLevel="1" x14ac:dyDescent="0.25">
      <c r="A68" s="41"/>
      <c r="B68" s="98" t="str">
        <f>IF($F$49="1","Medication administration oral","Paediatric medication administration oral")</f>
        <v>Medication administration oral</v>
      </c>
      <c r="C68" s="97">
        <f>IF($F$49="1",10,15)</f>
        <v>10</v>
      </c>
      <c r="D68" s="99"/>
      <c r="E68" s="100"/>
      <c r="F68" s="115">
        <f>$C$68*$D$68*$E$68</f>
        <v>0</v>
      </c>
      <c r="G68" s="99"/>
      <c r="H68" s="100"/>
      <c r="I68" s="116">
        <f t="shared" si="4"/>
        <v>0</v>
      </c>
      <c r="J68" s="99"/>
      <c r="K68" s="100"/>
      <c r="L68" s="115">
        <f t="shared" si="5"/>
        <v>0</v>
      </c>
      <c r="M68" s="99"/>
      <c r="N68" s="100"/>
      <c r="O68" s="116">
        <f t="shared" si="6"/>
        <v>0</v>
      </c>
      <c r="P68" s="99"/>
      <c r="Q68" s="100"/>
      <c r="R68" s="115">
        <f t="shared" si="7"/>
        <v>0</v>
      </c>
      <c r="S68" s="384"/>
      <c r="T68" s="384"/>
      <c r="U68" s="384"/>
      <c r="V68" s="385"/>
      <c r="W68" s="46"/>
      <c r="X68" s="46"/>
    </row>
    <row r="69" spans="1:24" s="45" customFormat="1" ht="19.5" customHeight="1" outlineLevel="1" x14ac:dyDescent="0.25">
      <c r="A69" s="41"/>
      <c r="B69" s="98" t="s">
        <v>21</v>
      </c>
      <c r="C69" s="97">
        <v>10</v>
      </c>
      <c r="D69" s="99"/>
      <c r="E69" s="100"/>
      <c r="F69" s="115">
        <f>$C$69*$D$69*$E$69</f>
        <v>0</v>
      </c>
      <c r="G69" s="99"/>
      <c r="H69" s="100"/>
      <c r="I69" s="116">
        <f t="shared" si="4"/>
        <v>0</v>
      </c>
      <c r="J69" s="99"/>
      <c r="K69" s="100"/>
      <c r="L69" s="115">
        <f t="shared" si="5"/>
        <v>0</v>
      </c>
      <c r="M69" s="99"/>
      <c r="N69" s="100"/>
      <c r="O69" s="116">
        <f t="shared" si="6"/>
        <v>0</v>
      </c>
      <c r="P69" s="99"/>
      <c r="Q69" s="100"/>
      <c r="R69" s="115">
        <f t="shared" si="7"/>
        <v>0</v>
      </c>
      <c r="S69" s="384"/>
      <c r="T69" s="384"/>
      <c r="U69" s="384"/>
      <c r="V69" s="385"/>
      <c r="W69" s="46"/>
      <c r="X69" s="46"/>
    </row>
    <row r="70" spans="1:24" s="45" customFormat="1" ht="19.5" customHeight="1" outlineLevel="1" x14ac:dyDescent="0.25">
      <c r="A70" s="41"/>
      <c r="B70" s="98" t="s">
        <v>22</v>
      </c>
      <c r="C70" s="97">
        <v>15</v>
      </c>
      <c r="D70" s="99"/>
      <c r="E70" s="100"/>
      <c r="F70" s="115">
        <f>$C$70*$D$70*$E$70</f>
        <v>0</v>
      </c>
      <c r="G70" s="99"/>
      <c r="H70" s="100"/>
      <c r="I70" s="116">
        <f t="shared" si="4"/>
        <v>0</v>
      </c>
      <c r="J70" s="99"/>
      <c r="K70" s="100"/>
      <c r="L70" s="115">
        <f t="shared" si="5"/>
        <v>0</v>
      </c>
      <c r="M70" s="99"/>
      <c r="N70" s="100"/>
      <c r="O70" s="116">
        <f t="shared" si="6"/>
        <v>0</v>
      </c>
      <c r="P70" s="99"/>
      <c r="Q70" s="100"/>
      <c r="R70" s="115">
        <f t="shared" si="7"/>
        <v>0</v>
      </c>
      <c r="S70" s="384"/>
      <c r="T70" s="384"/>
      <c r="U70" s="384"/>
      <c r="V70" s="385"/>
      <c r="W70" s="46"/>
      <c r="X70" s="46"/>
    </row>
    <row r="71" spans="1:24" s="45" customFormat="1" ht="19.5" customHeight="1" outlineLevel="1" x14ac:dyDescent="0.25">
      <c r="A71" s="41"/>
      <c r="B71" s="98" t="s">
        <v>23</v>
      </c>
      <c r="C71" s="97">
        <v>30</v>
      </c>
      <c r="D71" s="99"/>
      <c r="E71" s="100"/>
      <c r="F71" s="115">
        <f>$C$71*$D$71*$E$71</f>
        <v>0</v>
      </c>
      <c r="G71" s="99"/>
      <c r="H71" s="100"/>
      <c r="I71" s="116">
        <f t="shared" si="4"/>
        <v>0</v>
      </c>
      <c r="J71" s="99"/>
      <c r="K71" s="100"/>
      <c r="L71" s="115">
        <f t="shared" si="5"/>
        <v>0</v>
      </c>
      <c r="M71" s="99"/>
      <c r="N71" s="100"/>
      <c r="O71" s="116">
        <f t="shared" si="6"/>
        <v>0</v>
      </c>
      <c r="P71" s="99"/>
      <c r="Q71" s="100"/>
      <c r="R71" s="115">
        <f t="shared" si="7"/>
        <v>0</v>
      </c>
      <c r="S71" s="384"/>
      <c r="T71" s="384"/>
      <c r="U71" s="384"/>
      <c r="V71" s="385"/>
      <c r="W71" s="46"/>
      <c r="X71" s="46"/>
    </row>
    <row r="72" spans="1:24" s="45" customFormat="1" ht="19.5" customHeight="1" outlineLevel="1" x14ac:dyDescent="0.25">
      <c r="A72" s="41"/>
      <c r="B72" s="98" t="s">
        <v>24</v>
      </c>
      <c r="C72" s="97">
        <v>60</v>
      </c>
      <c r="D72" s="99"/>
      <c r="E72" s="100"/>
      <c r="F72" s="115">
        <f>$C$72*$D$72*$E$72</f>
        <v>0</v>
      </c>
      <c r="G72" s="99"/>
      <c r="H72" s="100"/>
      <c r="I72" s="116">
        <f t="shared" si="4"/>
        <v>0</v>
      </c>
      <c r="J72" s="99"/>
      <c r="K72" s="100"/>
      <c r="L72" s="115">
        <f t="shared" si="5"/>
        <v>0</v>
      </c>
      <c r="M72" s="99"/>
      <c r="N72" s="100"/>
      <c r="O72" s="116">
        <f t="shared" si="6"/>
        <v>0</v>
      </c>
      <c r="P72" s="99"/>
      <c r="Q72" s="100"/>
      <c r="R72" s="115">
        <f t="shared" si="7"/>
        <v>0</v>
      </c>
      <c r="S72" s="384"/>
      <c r="T72" s="384"/>
      <c r="U72" s="384"/>
      <c r="V72" s="385"/>
      <c r="W72" s="46"/>
      <c r="X72" s="46"/>
    </row>
    <row r="73" spans="1:24" s="45" customFormat="1" ht="19.5" customHeight="1" outlineLevel="1" x14ac:dyDescent="0.25">
      <c r="A73" s="41"/>
      <c r="B73" s="98" t="s">
        <v>25</v>
      </c>
      <c r="C73" s="97">
        <v>10</v>
      </c>
      <c r="D73" s="99"/>
      <c r="E73" s="100"/>
      <c r="F73" s="115">
        <f>$C$73*$D$73*$E$73</f>
        <v>0</v>
      </c>
      <c r="G73" s="99"/>
      <c r="H73" s="100"/>
      <c r="I73" s="116">
        <f t="shared" si="4"/>
        <v>0</v>
      </c>
      <c r="J73" s="99"/>
      <c r="K73" s="100"/>
      <c r="L73" s="115">
        <f t="shared" si="5"/>
        <v>0</v>
      </c>
      <c r="M73" s="99"/>
      <c r="N73" s="100"/>
      <c r="O73" s="116">
        <f t="shared" si="6"/>
        <v>0</v>
      </c>
      <c r="P73" s="99"/>
      <c r="Q73" s="100"/>
      <c r="R73" s="115">
        <f t="shared" si="7"/>
        <v>0</v>
      </c>
      <c r="S73" s="384"/>
      <c r="T73" s="384"/>
      <c r="U73" s="384"/>
      <c r="V73" s="385"/>
      <c r="W73" s="46"/>
      <c r="X73" s="46"/>
    </row>
    <row r="74" spans="1:24" s="45" customFormat="1" ht="19.5" customHeight="1" outlineLevel="1" x14ac:dyDescent="0.25">
      <c r="A74" s="41"/>
      <c r="B74" s="98" t="s">
        <v>26</v>
      </c>
      <c r="C74" s="97">
        <v>20</v>
      </c>
      <c r="D74" s="99"/>
      <c r="E74" s="100"/>
      <c r="F74" s="115">
        <f>$C$74*$D$74*$E$74</f>
        <v>0</v>
      </c>
      <c r="G74" s="99"/>
      <c r="H74" s="100"/>
      <c r="I74" s="116">
        <f t="shared" si="4"/>
        <v>0</v>
      </c>
      <c r="J74" s="99"/>
      <c r="K74" s="100"/>
      <c r="L74" s="115">
        <f t="shared" si="5"/>
        <v>0</v>
      </c>
      <c r="M74" s="99"/>
      <c r="N74" s="100"/>
      <c r="O74" s="116">
        <f t="shared" si="6"/>
        <v>0</v>
      </c>
      <c r="P74" s="99"/>
      <c r="Q74" s="100"/>
      <c r="R74" s="115">
        <f t="shared" si="7"/>
        <v>0</v>
      </c>
      <c r="S74" s="384"/>
      <c r="T74" s="384"/>
      <c r="U74" s="384"/>
      <c r="V74" s="385"/>
      <c r="W74" s="46"/>
      <c r="X74" s="46"/>
    </row>
    <row r="75" spans="1:24" s="45" customFormat="1" ht="19.5" customHeight="1" outlineLevel="1" x14ac:dyDescent="0.25">
      <c r="A75" s="41"/>
      <c r="B75" s="98" t="s">
        <v>27</v>
      </c>
      <c r="C75" s="97">
        <v>20</v>
      </c>
      <c r="D75" s="99"/>
      <c r="E75" s="100"/>
      <c r="F75" s="115">
        <f>$C$75*$D$75*$E$75</f>
        <v>0</v>
      </c>
      <c r="G75" s="99"/>
      <c r="H75" s="100"/>
      <c r="I75" s="116">
        <f t="shared" si="4"/>
        <v>0</v>
      </c>
      <c r="J75" s="99"/>
      <c r="K75" s="100"/>
      <c r="L75" s="115">
        <f t="shared" si="5"/>
        <v>0</v>
      </c>
      <c r="M75" s="99"/>
      <c r="N75" s="100"/>
      <c r="O75" s="116">
        <f t="shared" si="6"/>
        <v>0</v>
      </c>
      <c r="P75" s="99"/>
      <c r="Q75" s="100"/>
      <c r="R75" s="115">
        <f t="shared" si="7"/>
        <v>0</v>
      </c>
      <c r="S75" s="384"/>
      <c r="T75" s="384"/>
      <c r="U75" s="384"/>
      <c r="V75" s="385"/>
      <c r="W75" s="46"/>
      <c r="X75" s="46"/>
    </row>
    <row r="76" spans="1:24" s="45" customFormat="1" ht="19.5" customHeight="1" outlineLevel="1" x14ac:dyDescent="0.25">
      <c r="A76" s="41"/>
      <c r="B76" s="98" t="s">
        <v>28</v>
      </c>
      <c r="C76" s="97">
        <v>20</v>
      </c>
      <c r="D76" s="99"/>
      <c r="E76" s="100"/>
      <c r="F76" s="115">
        <f>$C$76*$D$76*$E$76</f>
        <v>0</v>
      </c>
      <c r="G76" s="99"/>
      <c r="H76" s="100"/>
      <c r="I76" s="116">
        <f t="shared" si="4"/>
        <v>0</v>
      </c>
      <c r="J76" s="99"/>
      <c r="K76" s="100"/>
      <c r="L76" s="115">
        <f t="shared" si="5"/>
        <v>0</v>
      </c>
      <c r="M76" s="99"/>
      <c r="N76" s="100"/>
      <c r="O76" s="116">
        <f t="shared" si="6"/>
        <v>0</v>
      </c>
      <c r="P76" s="99"/>
      <c r="Q76" s="100"/>
      <c r="R76" s="115">
        <f t="shared" si="7"/>
        <v>0</v>
      </c>
      <c r="S76" s="384"/>
      <c r="T76" s="384"/>
      <c r="U76" s="384"/>
      <c r="V76" s="385"/>
      <c r="W76" s="46"/>
      <c r="X76" s="46"/>
    </row>
    <row r="77" spans="1:24" s="45" customFormat="1" ht="19.5" customHeight="1" outlineLevel="1" x14ac:dyDescent="0.25">
      <c r="A77" s="41"/>
      <c r="B77" s="98" t="s">
        <v>29</v>
      </c>
      <c r="C77" s="97">
        <v>60</v>
      </c>
      <c r="D77" s="99"/>
      <c r="E77" s="100"/>
      <c r="F77" s="115">
        <f>$C$77*$D$77*$E$77</f>
        <v>0</v>
      </c>
      <c r="G77" s="99"/>
      <c r="H77" s="100"/>
      <c r="I77" s="116">
        <f t="shared" si="4"/>
        <v>0</v>
      </c>
      <c r="J77" s="99"/>
      <c r="K77" s="100"/>
      <c r="L77" s="115">
        <f t="shared" si="5"/>
        <v>0</v>
      </c>
      <c r="M77" s="99"/>
      <c r="N77" s="100"/>
      <c r="O77" s="116">
        <f t="shared" si="6"/>
        <v>0</v>
      </c>
      <c r="P77" s="99"/>
      <c r="Q77" s="100"/>
      <c r="R77" s="115">
        <f t="shared" si="7"/>
        <v>0</v>
      </c>
      <c r="S77" s="384"/>
      <c r="T77" s="384"/>
      <c r="U77" s="384"/>
      <c r="V77" s="385"/>
      <c r="W77" s="46"/>
      <c r="X77" s="46"/>
    </row>
    <row r="78" spans="1:24" s="45" customFormat="1" ht="19.5" customHeight="1" outlineLevel="1" x14ac:dyDescent="0.25">
      <c r="A78" s="41"/>
      <c r="B78" s="98" t="s">
        <v>30</v>
      </c>
      <c r="C78" s="97">
        <v>10</v>
      </c>
      <c r="D78" s="99"/>
      <c r="E78" s="100"/>
      <c r="F78" s="115">
        <f>$C$78*$D$78*$E$78</f>
        <v>0</v>
      </c>
      <c r="G78" s="99"/>
      <c r="H78" s="100"/>
      <c r="I78" s="116">
        <f t="shared" si="4"/>
        <v>0</v>
      </c>
      <c r="J78" s="99"/>
      <c r="K78" s="100"/>
      <c r="L78" s="115">
        <f t="shared" si="5"/>
        <v>0</v>
      </c>
      <c r="M78" s="99"/>
      <c r="N78" s="100"/>
      <c r="O78" s="116">
        <f t="shared" si="6"/>
        <v>0</v>
      </c>
      <c r="P78" s="99"/>
      <c r="Q78" s="100"/>
      <c r="R78" s="115">
        <f t="shared" si="7"/>
        <v>0</v>
      </c>
      <c r="S78" s="384"/>
      <c r="T78" s="384"/>
      <c r="U78" s="384"/>
      <c r="V78" s="385"/>
      <c r="W78" s="46"/>
      <c r="X78" s="46"/>
    </row>
    <row r="79" spans="1:24" s="45" customFormat="1" ht="19.5" customHeight="1" outlineLevel="1" x14ac:dyDescent="0.25">
      <c r="A79" s="41"/>
      <c r="B79" s="98" t="s">
        <v>31</v>
      </c>
      <c r="C79" s="97">
        <v>5</v>
      </c>
      <c r="D79" s="99"/>
      <c r="E79" s="100"/>
      <c r="F79" s="115">
        <f>$C$79*$D$79*$E$79</f>
        <v>0</v>
      </c>
      <c r="G79" s="99"/>
      <c r="H79" s="100"/>
      <c r="I79" s="116">
        <f t="shared" si="4"/>
        <v>0</v>
      </c>
      <c r="J79" s="99"/>
      <c r="K79" s="100"/>
      <c r="L79" s="115">
        <f t="shared" si="5"/>
        <v>0</v>
      </c>
      <c r="M79" s="99"/>
      <c r="N79" s="100"/>
      <c r="O79" s="116">
        <f t="shared" si="6"/>
        <v>0</v>
      </c>
      <c r="P79" s="99"/>
      <c r="Q79" s="100"/>
      <c r="R79" s="115">
        <f t="shared" si="7"/>
        <v>0</v>
      </c>
      <c r="S79" s="384"/>
      <c r="T79" s="384"/>
      <c r="U79" s="384"/>
      <c r="V79" s="385"/>
      <c r="W79" s="46"/>
      <c r="X79" s="46"/>
    </row>
    <row r="80" spans="1:24" s="45" customFormat="1" ht="19.5" customHeight="1" outlineLevel="1" x14ac:dyDescent="0.25">
      <c r="A80" s="41"/>
      <c r="B80" s="98" t="s">
        <v>32</v>
      </c>
      <c r="C80" s="97">
        <v>60</v>
      </c>
      <c r="D80" s="99"/>
      <c r="E80" s="100"/>
      <c r="F80" s="115">
        <f>$C$80*$D$80*$E$80</f>
        <v>0</v>
      </c>
      <c r="G80" s="99"/>
      <c r="H80" s="100"/>
      <c r="I80" s="116">
        <f t="shared" si="4"/>
        <v>0</v>
      </c>
      <c r="J80" s="99"/>
      <c r="K80" s="100"/>
      <c r="L80" s="115">
        <f t="shared" si="5"/>
        <v>0</v>
      </c>
      <c r="M80" s="99"/>
      <c r="N80" s="100"/>
      <c r="O80" s="116">
        <f t="shared" si="6"/>
        <v>0</v>
      </c>
      <c r="P80" s="99"/>
      <c r="Q80" s="100"/>
      <c r="R80" s="115">
        <f t="shared" si="7"/>
        <v>0</v>
      </c>
      <c r="S80" s="384"/>
      <c r="T80" s="384"/>
      <c r="U80" s="384"/>
      <c r="V80" s="385"/>
      <c r="W80" s="46"/>
      <c r="X80" s="46"/>
    </row>
    <row r="81" spans="1:24" s="45" customFormat="1" ht="19.5" customHeight="1" outlineLevel="1" x14ac:dyDescent="0.25">
      <c r="A81" s="41"/>
      <c r="B81" s="101" t="s">
        <v>33</v>
      </c>
      <c r="C81" s="103"/>
      <c r="D81" s="99"/>
      <c r="E81" s="100"/>
      <c r="F81" s="115">
        <f>$C$81*$D$81*$E$81</f>
        <v>0</v>
      </c>
      <c r="G81" s="99"/>
      <c r="H81" s="100"/>
      <c r="I81" s="116">
        <f t="shared" si="4"/>
        <v>0</v>
      </c>
      <c r="J81" s="99"/>
      <c r="K81" s="100"/>
      <c r="L81" s="115">
        <f t="shared" si="5"/>
        <v>0</v>
      </c>
      <c r="M81" s="99"/>
      <c r="N81" s="100"/>
      <c r="O81" s="116">
        <f t="shared" si="6"/>
        <v>0</v>
      </c>
      <c r="P81" s="99"/>
      <c r="Q81" s="100"/>
      <c r="R81" s="115">
        <f t="shared" si="7"/>
        <v>0</v>
      </c>
      <c r="S81" s="384"/>
      <c r="T81" s="384"/>
      <c r="U81" s="384"/>
      <c r="V81" s="385"/>
      <c r="W81" s="46"/>
      <c r="X81" s="46"/>
    </row>
    <row r="82" spans="1:24" s="45" customFormat="1" ht="19.5" customHeight="1" outlineLevel="1" x14ac:dyDescent="0.25">
      <c r="A82" s="41"/>
      <c r="B82" s="98" t="s">
        <v>34</v>
      </c>
      <c r="C82" s="97">
        <v>15</v>
      </c>
      <c r="D82" s="99"/>
      <c r="E82" s="100"/>
      <c r="F82" s="115">
        <f>$C$82*$D$82*$E$82</f>
        <v>0</v>
      </c>
      <c r="G82" s="99"/>
      <c r="H82" s="100"/>
      <c r="I82" s="116">
        <f t="shared" si="4"/>
        <v>0</v>
      </c>
      <c r="J82" s="99"/>
      <c r="K82" s="100"/>
      <c r="L82" s="115">
        <f t="shared" si="5"/>
        <v>0</v>
      </c>
      <c r="M82" s="99"/>
      <c r="N82" s="100"/>
      <c r="O82" s="116">
        <f t="shared" si="6"/>
        <v>0</v>
      </c>
      <c r="P82" s="99"/>
      <c r="Q82" s="100"/>
      <c r="R82" s="115">
        <f t="shared" si="7"/>
        <v>0</v>
      </c>
      <c r="S82" s="384"/>
      <c r="T82" s="384"/>
      <c r="U82" s="384"/>
      <c r="V82" s="385"/>
      <c r="W82" s="46"/>
      <c r="X82" s="46"/>
    </row>
    <row r="83" spans="1:24" s="45" customFormat="1" ht="19.5" customHeight="1" outlineLevel="1" x14ac:dyDescent="0.25">
      <c r="A83" s="41"/>
      <c r="B83" s="98" t="s">
        <v>35</v>
      </c>
      <c r="C83" s="97">
        <v>30</v>
      </c>
      <c r="D83" s="99"/>
      <c r="E83" s="100"/>
      <c r="F83" s="115">
        <f>$C$83*$D$83*$E$83</f>
        <v>0</v>
      </c>
      <c r="G83" s="99"/>
      <c r="H83" s="100"/>
      <c r="I83" s="116">
        <f t="shared" si="4"/>
        <v>0</v>
      </c>
      <c r="J83" s="99"/>
      <c r="K83" s="100"/>
      <c r="L83" s="115">
        <f t="shared" si="5"/>
        <v>0</v>
      </c>
      <c r="M83" s="99"/>
      <c r="N83" s="100"/>
      <c r="O83" s="116">
        <f t="shared" si="6"/>
        <v>0</v>
      </c>
      <c r="P83" s="99"/>
      <c r="Q83" s="100"/>
      <c r="R83" s="115">
        <f t="shared" si="7"/>
        <v>0</v>
      </c>
      <c r="S83" s="384"/>
      <c r="T83" s="384"/>
      <c r="U83" s="384"/>
      <c r="V83" s="385"/>
      <c r="W83" s="46"/>
      <c r="X83" s="46"/>
    </row>
    <row r="84" spans="1:24" s="45" customFormat="1" ht="19.5" customHeight="1" outlineLevel="1" x14ac:dyDescent="0.25">
      <c r="A84" s="41"/>
      <c r="B84" s="101" t="s">
        <v>36</v>
      </c>
      <c r="C84" s="102"/>
      <c r="D84" s="99"/>
      <c r="E84" s="100"/>
      <c r="F84" s="115">
        <f>$C$84*$D$84*$E$84</f>
        <v>0</v>
      </c>
      <c r="G84" s="99"/>
      <c r="H84" s="100"/>
      <c r="I84" s="116">
        <f t="shared" si="4"/>
        <v>0</v>
      </c>
      <c r="J84" s="99"/>
      <c r="K84" s="100"/>
      <c r="L84" s="115">
        <f t="shared" si="5"/>
        <v>0</v>
      </c>
      <c r="M84" s="99"/>
      <c r="N84" s="100"/>
      <c r="O84" s="116">
        <f t="shared" si="6"/>
        <v>0</v>
      </c>
      <c r="P84" s="99"/>
      <c r="Q84" s="100"/>
      <c r="R84" s="115">
        <f t="shared" si="7"/>
        <v>0</v>
      </c>
      <c r="S84" s="384"/>
      <c r="T84" s="384"/>
      <c r="U84" s="384"/>
      <c r="V84" s="385"/>
      <c r="W84" s="46"/>
      <c r="X84" s="46"/>
    </row>
    <row r="85" spans="1:24" s="45" customFormat="1" ht="19.5" customHeight="1" outlineLevel="1" x14ac:dyDescent="0.25">
      <c r="A85" s="41"/>
      <c r="B85" s="101" t="s">
        <v>36</v>
      </c>
      <c r="C85" s="102"/>
      <c r="D85" s="99"/>
      <c r="E85" s="100"/>
      <c r="F85" s="115">
        <f>$C$85*$D$85*$E$85</f>
        <v>0</v>
      </c>
      <c r="G85" s="99"/>
      <c r="H85" s="100"/>
      <c r="I85" s="116">
        <f t="shared" si="4"/>
        <v>0</v>
      </c>
      <c r="J85" s="99"/>
      <c r="K85" s="100"/>
      <c r="L85" s="115">
        <f t="shared" si="5"/>
        <v>0</v>
      </c>
      <c r="M85" s="99"/>
      <c r="N85" s="100"/>
      <c r="O85" s="116">
        <f t="shared" si="6"/>
        <v>0</v>
      </c>
      <c r="P85" s="99"/>
      <c r="Q85" s="100"/>
      <c r="R85" s="115">
        <f t="shared" si="7"/>
        <v>0</v>
      </c>
      <c r="S85" s="384"/>
      <c r="T85" s="384"/>
      <c r="U85" s="384"/>
      <c r="V85" s="385"/>
      <c r="W85" s="46"/>
      <c r="X85" s="46"/>
    </row>
    <row r="86" spans="1:24" s="45" customFormat="1" ht="19.5" customHeight="1" outlineLevel="1" x14ac:dyDescent="0.25">
      <c r="A86" s="41"/>
      <c r="B86" s="101" t="s">
        <v>36</v>
      </c>
      <c r="C86" s="102"/>
      <c r="D86" s="99"/>
      <c r="E86" s="100"/>
      <c r="F86" s="115">
        <f>$C$86*$D$86*$E$86</f>
        <v>0</v>
      </c>
      <c r="G86" s="99"/>
      <c r="H86" s="100"/>
      <c r="I86" s="116">
        <f t="shared" si="4"/>
        <v>0</v>
      </c>
      <c r="J86" s="99"/>
      <c r="K86" s="100"/>
      <c r="L86" s="115">
        <f t="shared" si="5"/>
        <v>0</v>
      </c>
      <c r="M86" s="99"/>
      <c r="N86" s="100"/>
      <c r="O86" s="116">
        <f t="shared" si="6"/>
        <v>0</v>
      </c>
      <c r="P86" s="99"/>
      <c r="Q86" s="100"/>
      <c r="R86" s="115">
        <f t="shared" si="7"/>
        <v>0</v>
      </c>
      <c r="S86" s="384"/>
      <c r="T86" s="384"/>
      <c r="U86" s="384"/>
      <c r="V86" s="385"/>
      <c r="W86" s="46"/>
      <c r="X86" s="46"/>
    </row>
    <row r="87" spans="1:24" s="45" customFormat="1" ht="19.5" customHeight="1" outlineLevel="1" x14ac:dyDescent="0.25">
      <c r="A87" s="41"/>
      <c r="B87" s="101" t="s">
        <v>36</v>
      </c>
      <c r="C87" s="102"/>
      <c r="D87" s="99"/>
      <c r="E87" s="100"/>
      <c r="F87" s="115">
        <f>$C$87*$D$87*$E$87</f>
        <v>0</v>
      </c>
      <c r="G87" s="99"/>
      <c r="H87" s="100"/>
      <c r="I87" s="116">
        <f t="shared" si="4"/>
        <v>0</v>
      </c>
      <c r="J87" s="99"/>
      <c r="K87" s="100"/>
      <c r="L87" s="115">
        <f t="shared" si="5"/>
        <v>0</v>
      </c>
      <c r="M87" s="99"/>
      <c r="N87" s="100"/>
      <c r="O87" s="116">
        <f t="shared" si="6"/>
        <v>0</v>
      </c>
      <c r="P87" s="99"/>
      <c r="Q87" s="100"/>
      <c r="R87" s="115">
        <f t="shared" si="7"/>
        <v>0</v>
      </c>
      <c r="S87" s="384"/>
      <c r="T87" s="384"/>
      <c r="U87" s="384"/>
      <c r="V87" s="385"/>
      <c r="W87" s="46"/>
      <c r="X87" s="46"/>
    </row>
    <row r="88" spans="1:24" s="45" customFormat="1" ht="19.5" customHeight="1" outlineLevel="1" x14ac:dyDescent="0.25">
      <c r="A88" s="41"/>
      <c r="B88" s="101" t="s">
        <v>36</v>
      </c>
      <c r="C88" s="102"/>
      <c r="D88" s="99"/>
      <c r="E88" s="100"/>
      <c r="F88" s="115">
        <f>$C$88*$D$88*$E$88</f>
        <v>0</v>
      </c>
      <c r="G88" s="99"/>
      <c r="H88" s="100"/>
      <c r="I88" s="116">
        <f t="shared" si="4"/>
        <v>0</v>
      </c>
      <c r="J88" s="99"/>
      <c r="K88" s="100"/>
      <c r="L88" s="115">
        <f t="shared" si="5"/>
        <v>0</v>
      </c>
      <c r="M88" s="99"/>
      <c r="N88" s="100"/>
      <c r="O88" s="116">
        <f t="shared" si="6"/>
        <v>0</v>
      </c>
      <c r="P88" s="99"/>
      <c r="Q88" s="100"/>
      <c r="R88" s="115">
        <f t="shared" si="7"/>
        <v>0</v>
      </c>
      <c r="S88" s="384"/>
      <c r="T88" s="384"/>
      <c r="U88" s="384"/>
      <c r="V88" s="385"/>
      <c r="W88" s="46"/>
      <c r="X88" s="46"/>
    </row>
    <row r="89" spans="1:24" s="45" customFormat="1" ht="19.5" customHeight="1" outlineLevel="1" x14ac:dyDescent="0.25">
      <c r="A89" s="41"/>
      <c r="B89" s="101" t="s">
        <v>36</v>
      </c>
      <c r="C89" s="102"/>
      <c r="D89" s="99"/>
      <c r="E89" s="100"/>
      <c r="F89" s="115">
        <f>$C$89*$D$89*$E$89</f>
        <v>0</v>
      </c>
      <c r="G89" s="99"/>
      <c r="H89" s="100"/>
      <c r="I89" s="116">
        <f t="shared" si="4"/>
        <v>0</v>
      </c>
      <c r="J89" s="99"/>
      <c r="K89" s="100"/>
      <c r="L89" s="115">
        <f t="shared" si="5"/>
        <v>0</v>
      </c>
      <c r="M89" s="99"/>
      <c r="N89" s="100"/>
      <c r="O89" s="116">
        <f t="shared" si="6"/>
        <v>0</v>
      </c>
      <c r="P89" s="99"/>
      <c r="Q89" s="100"/>
      <c r="R89" s="115">
        <f t="shared" si="7"/>
        <v>0</v>
      </c>
      <c r="S89" s="384"/>
      <c r="T89" s="384"/>
      <c r="U89" s="384"/>
      <c r="V89" s="385"/>
      <c r="W89" s="46"/>
      <c r="X89" s="46"/>
    </row>
    <row r="90" spans="1:24" s="45" customFormat="1" ht="19.5" customHeight="1" outlineLevel="1" x14ac:dyDescent="0.25">
      <c r="A90" s="41"/>
      <c r="B90" s="101" t="s">
        <v>36</v>
      </c>
      <c r="C90" s="102"/>
      <c r="D90" s="99"/>
      <c r="E90" s="100"/>
      <c r="F90" s="115">
        <f>$C$90*$D$90*$E$90</f>
        <v>0</v>
      </c>
      <c r="G90" s="99"/>
      <c r="H90" s="100"/>
      <c r="I90" s="116">
        <f t="shared" si="4"/>
        <v>0</v>
      </c>
      <c r="J90" s="99"/>
      <c r="K90" s="100"/>
      <c r="L90" s="115">
        <f t="shared" si="5"/>
        <v>0</v>
      </c>
      <c r="M90" s="99"/>
      <c r="N90" s="100"/>
      <c r="O90" s="116">
        <f t="shared" si="6"/>
        <v>0</v>
      </c>
      <c r="P90" s="99"/>
      <c r="Q90" s="100"/>
      <c r="R90" s="115">
        <f t="shared" si="7"/>
        <v>0</v>
      </c>
      <c r="S90" s="384"/>
      <c r="T90" s="384"/>
      <c r="U90" s="384"/>
      <c r="V90" s="385"/>
      <c r="W90" s="46"/>
      <c r="X90" s="46"/>
    </row>
    <row r="91" spans="1:24" s="45" customFormat="1" ht="19.5" customHeight="1" outlineLevel="1" x14ac:dyDescent="0.25">
      <c r="A91" s="41"/>
      <c r="B91" s="101" t="s">
        <v>37</v>
      </c>
      <c r="C91" s="102"/>
      <c r="D91" s="99"/>
      <c r="E91" s="100"/>
      <c r="F91" s="115">
        <f>$C$91*$D$91*$E$91</f>
        <v>0</v>
      </c>
      <c r="G91" s="99"/>
      <c r="H91" s="100"/>
      <c r="I91" s="116">
        <f t="shared" si="4"/>
        <v>0</v>
      </c>
      <c r="J91" s="99"/>
      <c r="K91" s="100"/>
      <c r="L91" s="115">
        <f t="shared" si="5"/>
        <v>0</v>
      </c>
      <c r="M91" s="99"/>
      <c r="N91" s="100"/>
      <c r="O91" s="116">
        <f t="shared" si="6"/>
        <v>0</v>
      </c>
      <c r="P91" s="99"/>
      <c r="Q91" s="100"/>
      <c r="R91" s="115">
        <f t="shared" si="7"/>
        <v>0</v>
      </c>
      <c r="S91" s="384"/>
      <c r="T91" s="384"/>
      <c r="U91" s="384"/>
      <c r="V91" s="385"/>
      <c r="W91" s="46"/>
      <c r="X91" s="46"/>
    </row>
    <row r="92" spans="1:24" s="45" customFormat="1" ht="19.5" customHeight="1" outlineLevel="1" x14ac:dyDescent="0.25">
      <c r="A92" s="41"/>
      <c r="B92" s="101" t="s">
        <v>38</v>
      </c>
      <c r="C92" s="102"/>
      <c r="D92" s="99"/>
      <c r="E92" s="100"/>
      <c r="F92" s="115">
        <f>$C$92*$D$92*$E$92</f>
        <v>0</v>
      </c>
      <c r="G92" s="99"/>
      <c r="H92" s="100"/>
      <c r="I92" s="116">
        <f t="shared" si="4"/>
        <v>0</v>
      </c>
      <c r="J92" s="99"/>
      <c r="K92" s="100"/>
      <c r="L92" s="115">
        <f t="shared" si="5"/>
        <v>0</v>
      </c>
      <c r="M92" s="99"/>
      <c r="N92" s="100"/>
      <c r="O92" s="116">
        <f t="shared" si="6"/>
        <v>0</v>
      </c>
      <c r="P92" s="99"/>
      <c r="Q92" s="100"/>
      <c r="R92" s="115">
        <f t="shared" si="7"/>
        <v>0</v>
      </c>
      <c r="S92" s="384"/>
      <c r="T92" s="384"/>
      <c r="U92" s="384"/>
      <c r="V92" s="385"/>
      <c r="W92" s="46"/>
      <c r="X92" s="46"/>
    </row>
    <row r="93" spans="1:24" s="45" customFormat="1" ht="19.5" customHeight="1" outlineLevel="1" x14ac:dyDescent="0.25">
      <c r="A93" s="41"/>
      <c r="B93" s="64" t="s">
        <v>39</v>
      </c>
      <c r="C93" s="102">
        <v>30</v>
      </c>
      <c r="D93" s="99"/>
      <c r="E93" s="100"/>
      <c r="F93" s="115">
        <f>$C$93*$D$93*$E$93</f>
        <v>0</v>
      </c>
      <c r="G93" s="99"/>
      <c r="H93" s="100"/>
      <c r="I93" s="116">
        <f>C93*G93*H93</f>
        <v>0</v>
      </c>
      <c r="J93" s="99"/>
      <c r="K93" s="100"/>
      <c r="L93" s="115">
        <f>C93*J93*K93</f>
        <v>0</v>
      </c>
      <c r="M93" s="99"/>
      <c r="N93" s="100"/>
      <c r="O93" s="116">
        <f>C93*M93*N93</f>
        <v>0</v>
      </c>
      <c r="P93" s="99"/>
      <c r="Q93" s="100"/>
      <c r="R93" s="115">
        <f>C93*P93*Q93</f>
        <v>0</v>
      </c>
      <c r="S93" s="384"/>
      <c r="T93" s="384"/>
      <c r="U93" s="384"/>
      <c r="V93" s="385"/>
      <c r="W93" s="46"/>
      <c r="X93" s="46"/>
    </row>
    <row r="94" spans="1:24" s="45" customFormat="1" ht="19.5" customHeight="1" outlineLevel="1" x14ac:dyDescent="0.25">
      <c r="A94" s="41"/>
      <c r="B94" s="64" t="s">
        <v>40</v>
      </c>
      <c r="C94" s="102">
        <v>60</v>
      </c>
      <c r="D94" s="99"/>
      <c r="E94" s="100"/>
      <c r="F94" s="115">
        <f>$C$94*$D$94*$E$94</f>
        <v>0</v>
      </c>
      <c r="G94" s="99"/>
      <c r="H94" s="100"/>
      <c r="I94" s="116">
        <f>C94*G94*H94</f>
        <v>0</v>
      </c>
      <c r="J94" s="99"/>
      <c r="K94" s="100"/>
      <c r="L94" s="115">
        <f>C94*J94*K94</f>
        <v>0</v>
      </c>
      <c r="M94" s="99"/>
      <c r="N94" s="100"/>
      <c r="O94" s="116">
        <f>C94*M94*N94</f>
        <v>0</v>
      </c>
      <c r="P94" s="99"/>
      <c r="Q94" s="100"/>
      <c r="R94" s="115">
        <f>C94*P94*Q94</f>
        <v>0</v>
      </c>
      <c r="S94" s="384"/>
      <c r="T94" s="384"/>
      <c r="U94" s="384"/>
      <c r="V94" s="385"/>
      <c r="W94" s="46"/>
      <c r="X94" s="46"/>
    </row>
    <row r="95" spans="1:24" s="45" customFormat="1" ht="19.5" customHeight="1" outlineLevel="1" x14ac:dyDescent="0.25">
      <c r="A95" s="41"/>
      <c r="B95" s="101" t="s">
        <v>41</v>
      </c>
      <c r="C95" s="102"/>
      <c r="D95" s="99"/>
      <c r="E95" s="100"/>
      <c r="F95" s="115">
        <f>$C$95*$D$95*$E$95</f>
        <v>0</v>
      </c>
      <c r="G95" s="99"/>
      <c r="H95" s="100"/>
      <c r="I95" s="116">
        <f t="shared" si="4"/>
        <v>0</v>
      </c>
      <c r="J95" s="99"/>
      <c r="K95" s="100"/>
      <c r="L95" s="115">
        <f t="shared" si="5"/>
        <v>0</v>
      </c>
      <c r="M95" s="99"/>
      <c r="N95" s="100"/>
      <c r="O95" s="116">
        <f t="shared" si="6"/>
        <v>0</v>
      </c>
      <c r="P95" s="99"/>
      <c r="Q95" s="100"/>
      <c r="R95" s="115">
        <f t="shared" si="7"/>
        <v>0</v>
      </c>
      <c r="S95" s="384"/>
      <c r="T95" s="384"/>
      <c r="U95" s="384"/>
      <c r="V95" s="385"/>
      <c r="W95" s="46"/>
      <c r="X95" s="46"/>
    </row>
    <row r="96" spans="1:24" s="45" customFormat="1" ht="19.5" customHeight="1" outlineLevel="1" x14ac:dyDescent="0.25">
      <c r="A96" s="41"/>
      <c r="B96" s="101" t="s">
        <v>42</v>
      </c>
      <c r="C96" s="102"/>
      <c r="D96" s="99"/>
      <c r="E96" s="100"/>
      <c r="F96" s="115">
        <f>$C$96*$D$96*$E$96</f>
        <v>0</v>
      </c>
      <c r="G96" s="99"/>
      <c r="H96" s="100"/>
      <c r="I96" s="116">
        <f t="shared" si="4"/>
        <v>0</v>
      </c>
      <c r="J96" s="99"/>
      <c r="K96" s="100"/>
      <c r="L96" s="115">
        <f t="shared" si="5"/>
        <v>0</v>
      </c>
      <c r="M96" s="99"/>
      <c r="N96" s="100"/>
      <c r="O96" s="116">
        <f t="shared" si="6"/>
        <v>0</v>
      </c>
      <c r="P96" s="99"/>
      <c r="Q96" s="100"/>
      <c r="R96" s="115">
        <f t="shared" si="7"/>
        <v>0</v>
      </c>
      <c r="S96" s="384"/>
      <c r="T96" s="384"/>
      <c r="U96" s="384"/>
      <c r="V96" s="385"/>
      <c r="W96" s="46"/>
      <c r="X96" s="46"/>
    </row>
    <row r="97" spans="1:24" s="45" customFormat="1" ht="19.5" customHeight="1" outlineLevel="1" x14ac:dyDescent="0.25">
      <c r="A97" s="41"/>
      <c r="B97" s="101" t="s">
        <v>43</v>
      </c>
      <c r="C97" s="102">
        <v>1440</v>
      </c>
      <c r="D97" s="99"/>
      <c r="E97" s="100"/>
      <c r="F97" s="115">
        <f>$C$97*$D$97*$E$97</f>
        <v>0</v>
      </c>
      <c r="G97" s="99"/>
      <c r="H97" s="100"/>
      <c r="I97" s="116">
        <f t="shared" si="4"/>
        <v>0</v>
      </c>
      <c r="J97" s="99"/>
      <c r="K97" s="100"/>
      <c r="L97" s="115">
        <f>C97*J97*K97</f>
        <v>0</v>
      </c>
      <c r="M97" s="99"/>
      <c r="N97" s="100"/>
      <c r="O97" s="116">
        <f t="shared" si="6"/>
        <v>0</v>
      </c>
      <c r="P97" s="99"/>
      <c r="Q97" s="100"/>
      <c r="R97" s="115">
        <f t="shared" si="7"/>
        <v>0</v>
      </c>
      <c r="S97" s="384"/>
      <c r="T97" s="384"/>
      <c r="U97" s="384"/>
      <c r="V97" s="385"/>
      <c r="W97" s="46"/>
      <c r="X97" s="46"/>
    </row>
    <row r="98" spans="1:24" s="52" customFormat="1" ht="25.5" customHeight="1" outlineLevel="1" x14ac:dyDescent="0.25">
      <c r="A98" s="51"/>
      <c r="B98" s="66" t="s">
        <v>44</v>
      </c>
      <c r="C98" s="15" t="s">
        <v>45</v>
      </c>
      <c r="D98" s="312" t="s">
        <v>46</v>
      </c>
      <c r="E98" s="305"/>
      <c r="F98" s="313"/>
      <c r="G98" s="305" t="s">
        <v>47</v>
      </c>
      <c r="H98" s="305"/>
      <c r="I98" s="305"/>
      <c r="J98" s="312" t="s">
        <v>48</v>
      </c>
      <c r="K98" s="305"/>
      <c r="L98" s="313"/>
      <c r="M98" s="305" t="s">
        <v>49</v>
      </c>
      <c r="N98" s="305"/>
      <c r="O98" s="305"/>
      <c r="P98" s="312" t="s">
        <v>50</v>
      </c>
      <c r="Q98" s="305"/>
      <c r="R98" s="313"/>
      <c r="S98" s="16" t="s">
        <v>51</v>
      </c>
      <c r="T98" s="386" t="s">
        <v>52</v>
      </c>
      <c r="U98" s="387"/>
      <c r="V98" s="388"/>
      <c r="W98" s="46"/>
      <c r="X98" s="46"/>
    </row>
    <row r="99" spans="1:24" s="45" customFormat="1" ht="21" customHeight="1" outlineLevel="1" x14ac:dyDescent="0.25">
      <c r="A99" s="41"/>
      <c r="B99" s="18" t="s">
        <v>53</v>
      </c>
      <c r="C99" s="128">
        <f>D99+G99+J99+M99+P99</f>
        <v>0</v>
      </c>
      <c r="D99" s="315">
        <f>SUM(F54:F97)</f>
        <v>0</v>
      </c>
      <c r="E99" s="314"/>
      <c r="F99" s="316"/>
      <c r="G99" s="314">
        <f>SUM(I54:I97)</f>
        <v>0</v>
      </c>
      <c r="H99" s="314"/>
      <c r="I99" s="314"/>
      <c r="J99" s="315">
        <f>SUM(L54:L97)</f>
        <v>0</v>
      </c>
      <c r="K99" s="314"/>
      <c r="L99" s="316"/>
      <c r="M99" s="314">
        <f>SUM(O54:O97)</f>
        <v>0</v>
      </c>
      <c r="N99" s="314"/>
      <c r="O99" s="314"/>
      <c r="P99" s="315">
        <f>SUM(R54:R97)</f>
        <v>0</v>
      </c>
      <c r="Q99" s="314"/>
      <c r="R99" s="316"/>
      <c r="S99" s="128">
        <f>D99+G99+J99+M99+P99</f>
        <v>0</v>
      </c>
      <c r="T99" s="389"/>
      <c r="U99" s="390"/>
      <c r="V99" s="391"/>
      <c r="W99" s="46"/>
      <c r="X99" s="46"/>
    </row>
    <row r="100" spans="1:24" s="45" customFormat="1" ht="21" customHeight="1" outlineLevel="1" x14ac:dyDescent="0.25">
      <c r="A100" s="41"/>
      <c r="B100" s="18" t="s">
        <v>54</v>
      </c>
      <c r="C100" s="128">
        <f>D100+G100+J100+M100+P100</f>
        <v>0</v>
      </c>
      <c r="D100" s="315">
        <f>SUM(F54:F97)*$D$42</f>
        <v>0</v>
      </c>
      <c r="E100" s="314"/>
      <c r="F100" s="316"/>
      <c r="G100" s="314">
        <f>SUM(I54:I97)*$G$42</f>
        <v>0</v>
      </c>
      <c r="H100" s="314"/>
      <c r="I100" s="314"/>
      <c r="J100" s="315">
        <f>SUM(L54:L97)*$J$42</f>
        <v>0</v>
      </c>
      <c r="K100" s="314"/>
      <c r="L100" s="316"/>
      <c r="M100" s="314">
        <f>SUM(O54:O97)*$M$42</f>
        <v>0</v>
      </c>
      <c r="N100" s="314"/>
      <c r="O100" s="314"/>
      <c r="P100" s="315">
        <f>SUM(R54:R97)*$P$42</f>
        <v>0</v>
      </c>
      <c r="Q100" s="314"/>
      <c r="R100" s="316"/>
      <c r="S100" s="128">
        <f>D100+G100+J100+M100+P100</f>
        <v>0</v>
      </c>
      <c r="T100" s="389"/>
      <c r="U100" s="390"/>
      <c r="V100" s="391"/>
      <c r="W100" s="46"/>
      <c r="X100" s="46"/>
    </row>
    <row r="101" spans="1:24" s="45" customFormat="1" ht="21" customHeight="1" outlineLevel="1" x14ac:dyDescent="0.25">
      <c r="A101" s="41"/>
      <c r="B101" s="18" t="s">
        <v>55</v>
      </c>
      <c r="C101" s="128">
        <f>S101</f>
        <v>0</v>
      </c>
      <c r="D101" s="315">
        <f>D100*0.05</f>
        <v>0</v>
      </c>
      <c r="E101" s="314"/>
      <c r="F101" s="316"/>
      <c r="G101" s="314">
        <f>G100*0.05</f>
        <v>0</v>
      </c>
      <c r="H101" s="314"/>
      <c r="I101" s="314"/>
      <c r="J101" s="315">
        <f>J100*0.05</f>
        <v>0</v>
      </c>
      <c r="K101" s="314"/>
      <c r="L101" s="316"/>
      <c r="M101" s="314">
        <f>M100*0.05</f>
        <v>0</v>
      </c>
      <c r="N101" s="314"/>
      <c r="O101" s="314"/>
      <c r="P101" s="315">
        <f>P100*0.05</f>
        <v>0</v>
      </c>
      <c r="Q101" s="314"/>
      <c r="R101" s="316"/>
      <c r="S101" s="128">
        <f>D101+G101+J101+M101+P101</f>
        <v>0</v>
      </c>
      <c r="T101" s="389"/>
      <c r="U101" s="390"/>
      <c r="V101" s="391"/>
      <c r="W101" s="46"/>
      <c r="X101" s="46"/>
    </row>
    <row r="102" spans="1:24" s="45" customFormat="1" ht="21" customHeight="1" outlineLevel="1" x14ac:dyDescent="0.25">
      <c r="A102" s="41"/>
      <c r="B102" s="18" t="s">
        <v>56</v>
      </c>
      <c r="C102" s="128">
        <f>S102</f>
        <v>0</v>
      </c>
      <c r="D102" s="315">
        <f>IF(D42=0,0,((D100+D101)/D42)/D43)</f>
        <v>0</v>
      </c>
      <c r="E102" s="314"/>
      <c r="F102" s="316"/>
      <c r="G102" s="314">
        <f>IF(G42=0,0,((G100+G101)/G42)/G43)</f>
        <v>0</v>
      </c>
      <c r="H102" s="314"/>
      <c r="I102" s="314"/>
      <c r="J102" s="315">
        <f>IF(J42=0,0,((J100+J101)/J42)/J43)</f>
        <v>0</v>
      </c>
      <c r="K102" s="314"/>
      <c r="L102" s="316"/>
      <c r="M102" s="314">
        <f>IF(M42=0,0,((M100+M101)/M42)/M43)</f>
        <v>0</v>
      </c>
      <c r="N102" s="314"/>
      <c r="O102" s="314"/>
      <c r="P102" s="315">
        <f>IF(P42=0,0,((P100+P101)/P42)/P43)</f>
        <v>0</v>
      </c>
      <c r="Q102" s="314"/>
      <c r="R102" s="316"/>
      <c r="S102" s="128">
        <f>D102+G102+J102+M102+P102</f>
        <v>0</v>
      </c>
      <c r="T102" s="389"/>
      <c r="U102" s="390"/>
      <c r="V102" s="391"/>
      <c r="W102" s="46"/>
      <c r="X102" s="46"/>
    </row>
    <row r="103" spans="1:24" s="45" customFormat="1" ht="21" customHeight="1" outlineLevel="1" x14ac:dyDescent="0.25">
      <c r="A103" s="41"/>
      <c r="B103" s="18" t="s">
        <v>57</v>
      </c>
      <c r="C103" s="128">
        <f>S103</f>
        <v>0</v>
      </c>
      <c r="D103" s="315">
        <f>IF($D$102=0,0,(D102/60))</f>
        <v>0</v>
      </c>
      <c r="E103" s="314"/>
      <c r="F103" s="316"/>
      <c r="G103" s="314">
        <f>IF($G$102=0,0,(G102/60))</f>
        <v>0</v>
      </c>
      <c r="H103" s="314"/>
      <c r="I103" s="314"/>
      <c r="J103" s="315">
        <f>IF($J$102=0,0,(J102/60))</f>
        <v>0</v>
      </c>
      <c r="K103" s="314"/>
      <c r="L103" s="316"/>
      <c r="M103" s="314">
        <f>IF($M$102=0,0,(M102/60))</f>
        <v>0</v>
      </c>
      <c r="N103" s="314"/>
      <c r="O103" s="314"/>
      <c r="P103" s="315">
        <f>IF($P$102=0,0,(P102/60))</f>
        <v>0</v>
      </c>
      <c r="Q103" s="314"/>
      <c r="R103" s="316"/>
      <c r="S103" s="128">
        <f>D103+G103+J103+M103+P103</f>
        <v>0</v>
      </c>
      <c r="T103" s="389"/>
      <c r="U103" s="390"/>
      <c r="V103" s="391"/>
      <c r="W103" s="46"/>
      <c r="X103" s="46"/>
    </row>
    <row r="104" spans="1:24" s="45" customFormat="1" ht="21" customHeight="1" outlineLevel="1" x14ac:dyDescent="0.25">
      <c r="A104" s="41"/>
      <c r="B104" s="19" t="s">
        <v>440</v>
      </c>
      <c r="C104" s="128">
        <f>SUM(D104:R104)</f>
        <v>0</v>
      </c>
      <c r="D104" s="392"/>
      <c r="E104" s="393"/>
      <c r="F104" s="394"/>
      <c r="G104" s="393"/>
      <c r="H104" s="393"/>
      <c r="I104" s="393"/>
      <c r="J104" s="392"/>
      <c r="K104" s="393"/>
      <c r="L104" s="394"/>
      <c r="M104" s="393"/>
      <c r="N104" s="393"/>
      <c r="O104" s="393"/>
      <c r="P104" s="392"/>
      <c r="Q104" s="393"/>
      <c r="R104" s="394"/>
      <c r="S104" s="128">
        <f>SUM(D104:R104)</f>
        <v>0</v>
      </c>
      <c r="T104" s="389"/>
      <c r="U104" s="390"/>
      <c r="V104" s="391"/>
      <c r="W104" s="46"/>
      <c r="X104" s="46"/>
    </row>
    <row r="105" spans="1:24" s="45" customFormat="1" ht="21" customHeight="1" outlineLevel="1" x14ac:dyDescent="0.25">
      <c r="A105" s="41"/>
      <c r="B105" s="19" t="s">
        <v>58</v>
      </c>
      <c r="C105" s="129">
        <f>SUM(D105:R105)</f>
        <v>0</v>
      </c>
      <c r="D105" s="317">
        <f>(D104*D$42)*($D$32-$D$31)</f>
        <v>0</v>
      </c>
      <c r="E105" s="274"/>
      <c r="F105" s="318"/>
      <c r="G105" s="317">
        <f>(G104*G$42)*($D$32-$D$31)</f>
        <v>0</v>
      </c>
      <c r="H105" s="274"/>
      <c r="I105" s="318"/>
      <c r="J105" s="317">
        <f>(J104*J$42)*($D$32-$D$31)</f>
        <v>0</v>
      </c>
      <c r="K105" s="274"/>
      <c r="L105" s="318"/>
      <c r="M105" s="317">
        <f>(M104*M$42)*($D$32-$D$31)</f>
        <v>0</v>
      </c>
      <c r="N105" s="274"/>
      <c r="O105" s="318"/>
      <c r="P105" s="317">
        <f>(P104*P$42)*($D$32-$D$31)</f>
        <v>0</v>
      </c>
      <c r="Q105" s="274"/>
      <c r="R105" s="318"/>
      <c r="S105" s="129">
        <f>SUM(D105:R105)</f>
        <v>0</v>
      </c>
      <c r="T105" s="389"/>
      <c r="U105" s="390"/>
      <c r="V105" s="391"/>
      <c r="W105" s="46"/>
      <c r="X105" s="46"/>
    </row>
    <row r="106" spans="1:24" s="45" customFormat="1" ht="21" customHeight="1" outlineLevel="1" x14ac:dyDescent="0.25">
      <c r="A106" s="41"/>
      <c r="B106" s="19" t="s">
        <v>59</v>
      </c>
      <c r="C106" s="129">
        <f>SUM(D106:R106)</f>
        <v>0</v>
      </c>
      <c r="D106" s="317">
        <f>IF(D103=0,0, (((D103*$D$31))+(D105/D$42/D43)))</f>
        <v>0</v>
      </c>
      <c r="E106" s="274"/>
      <c r="F106" s="318"/>
      <c r="G106" s="317">
        <f>IF(G103=0,0, (((G103*$D$31))+(G105/G$42/G43)))</f>
        <v>0</v>
      </c>
      <c r="H106" s="274"/>
      <c r="I106" s="318"/>
      <c r="J106" s="317">
        <f>IF(J103=0,0, (((J103*$D$31))+(J105/J$42/J43)))</f>
        <v>0</v>
      </c>
      <c r="K106" s="274"/>
      <c r="L106" s="318"/>
      <c r="M106" s="317">
        <f>IF(M103=0,0, (((M103*$D$31))+(M105/M$42/M43)))</f>
        <v>0</v>
      </c>
      <c r="N106" s="274"/>
      <c r="O106" s="318"/>
      <c r="P106" s="317">
        <f>IF(P103=0,0, (((P103*$D$31))+(P105/P$42/P43)))</f>
        <v>0</v>
      </c>
      <c r="Q106" s="274"/>
      <c r="R106" s="318"/>
      <c r="S106" s="129">
        <f>SUM(D106:R106)</f>
        <v>0</v>
      </c>
      <c r="T106" s="389"/>
      <c r="U106" s="390"/>
      <c r="V106" s="391"/>
      <c r="W106" s="46"/>
      <c r="X106" s="46"/>
    </row>
    <row r="107" spans="1:24" s="45" customFormat="1" ht="26.25" customHeight="1" outlineLevel="1" x14ac:dyDescent="0.25">
      <c r="A107" s="41"/>
      <c r="B107" s="68" t="s">
        <v>60</v>
      </c>
      <c r="C107" s="129">
        <f>SUM(D107:R107)</f>
        <v>0</v>
      </c>
      <c r="D107" s="317">
        <f>(((D100+D101)/60)*$D$31)+D105</f>
        <v>0</v>
      </c>
      <c r="E107" s="274"/>
      <c r="F107" s="318"/>
      <c r="G107" s="317">
        <f>(((G100+G101)/60)*$D$31)+G105</f>
        <v>0</v>
      </c>
      <c r="H107" s="274"/>
      <c r="I107" s="318"/>
      <c r="J107" s="317">
        <f>(((J100+J101)/60)*$D$31)+J105</f>
        <v>0</v>
      </c>
      <c r="K107" s="274"/>
      <c r="L107" s="318"/>
      <c r="M107" s="317">
        <f>(((M100+M101)/60)*$D$31)+M105</f>
        <v>0</v>
      </c>
      <c r="N107" s="274"/>
      <c r="O107" s="318"/>
      <c r="P107" s="317">
        <f>(((P100+P101)/60)*$D$31)+P105</f>
        <v>0</v>
      </c>
      <c r="Q107" s="274"/>
      <c r="R107" s="318"/>
      <c r="S107" s="129">
        <f>SUM(D107:R107)</f>
        <v>0</v>
      </c>
      <c r="T107" s="389"/>
      <c r="U107" s="390"/>
      <c r="V107" s="391"/>
      <c r="W107" s="20" t="s">
        <v>61</v>
      </c>
      <c r="X107" s="46"/>
    </row>
    <row r="108" spans="1:24" s="45" customFormat="1" ht="37.5" customHeight="1" x14ac:dyDescent="0.25">
      <c r="A108" s="41"/>
      <c r="B108" s="395"/>
      <c r="C108" s="396"/>
      <c r="D108" s="403" t="s">
        <v>62</v>
      </c>
      <c r="E108" s="404"/>
      <c r="F108" s="405"/>
      <c r="G108" s="404" t="s">
        <v>63</v>
      </c>
      <c r="H108" s="404"/>
      <c r="I108" s="404"/>
      <c r="J108" s="403" t="s">
        <v>64</v>
      </c>
      <c r="K108" s="404"/>
      <c r="L108" s="405"/>
      <c r="M108" s="404" t="s">
        <v>65</v>
      </c>
      <c r="N108" s="404"/>
      <c r="O108" s="404"/>
      <c r="P108" s="403" t="s">
        <v>66</v>
      </c>
      <c r="Q108" s="404"/>
      <c r="R108" s="405"/>
      <c r="S108" s="75" t="s">
        <v>67</v>
      </c>
      <c r="T108" s="69" t="s">
        <v>68</v>
      </c>
      <c r="U108" s="10" t="s">
        <v>69</v>
      </c>
      <c r="V108" s="10" t="s">
        <v>70</v>
      </c>
      <c r="W108" s="121">
        <f>$D$12</f>
        <v>0</v>
      </c>
      <c r="X108" s="46"/>
    </row>
    <row r="109" spans="1:24" s="45" customFormat="1" ht="31.5" customHeight="1" x14ac:dyDescent="0.25">
      <c r="A109" s="41"/>
      <c r="B109" s="397"/>
      <c r="C109" s="398"/>
      <c r="D109" s="406" t="str">
        <f>IF($D$103&gt;=10,"6",IF($D$103&gt;=5.6,"5",IF($D$103&gt;=3.6,"4",IF($D$103&gt;=1.6,"3",IF($D$103&gt;=1,"2",IF($D$103&gt;=0.01,"1","0"))))))</f>
        <v>0</v>
      </c>
      <c r="E109" s="407"/>
      <c r="F109" s="408"/>
      <c r="G109" s="407" t="str">
        <f>IF($G$103&gt;=10,"6",IF($G$103&gt;=5.6,"5",IF($G$103&gt;=3.6,"4",IF($G$103&gt;=1.6,"3",IF($G$103&gt;=1,"2",IF($G$103&gt;=0.01,"1","0"))))))</f>
        <v>0</v>
      </c>
      <c r="H109" s="407"/>
      <c r="I109" s="407"/>
      <c r="J109" s="406" t="str">
        <f>IF($J$103&gt;=10,"6",IF($J$103&gt;=5.6,"5",IF($J$103&gt;=3.6,"4",IF($J$103&gt;=1.6,"3",IF($J$103&gt;=1,"2",IF($J$103&gt;=0.01,"1","0"))))))</f>
        <v>0</v>
      </c>
      <c r="K109" s="407"/>
      <c r="L109" s="408"/>
      <c r="M109" s="407" t="str">
        <f>IF($M$103&gt;=10,"6",IF($M$103&gt;=5.6,"5",IF($M$103&gt;=3.6,"4",IF($M$103&gt;=1.6,"3",IF($M$103&gt;=1,"2",IF($M$103&gt;=0.01,"1","0"))))))</f>
        <v>0</v>
      </c>
      <c r="N109" s="407"/>
      <c r="O109" s="407"/>
      <c r="P109" s="406" t="str">
        <f>IF($P$103&gt;=10,"6",IF($P$103&gt;=5.6,"5",IF($P$103&gt;=3.6,"4",IF($P$103&gt;=1.6,"3",IF($P$103&gt;=1,"2",IF($P$103&gt;=0.01,"1","0"))))))</f>
        <v>0</v>
      </c>
      <c r="Q109" s="407"/>
      <c r="R109" s="408"/>
      <c r="S109" s="124">
        <f>IF(OR(AND(D99&gt;0,D100&lt;=0),AND(G99&gt;0,G100&lt;=0),AND(J99&gt;0,J100&lt;=0),AND(M99&gt;0,M100&lt;=0),AND(P99&gt;0,P100&lt;=0)),"Check number of subjects/visits",V109/1560)</f>
        <v>0</v>
      </c>
      <c r="T109" s="89" t="str">
        <f>IF(S109="Check number of subjects/visits","0.00",IF(AND(W110=0,S109&gt;=0),"Please complete page duration (D12)",IF(S109=0,"0.00",S109/W110)))</f>
        <v>Please complete page duration (D12)</v>
      </c>
      <c r="U109" s="113">
        <f>(S100+S101+$D$26+$D$27+$D$28+$L$17)</f>
        <v>0</v>
      </c>
      <c r="V109" s="113">
        <f>U109/60</f>
        <v>0</v>
      </c>
      <c r="W109" s="121">
        <f>$F$12</f>
        <v>0</v>
      </c>
      <c r="X109" s="46"/>
    </row>
    <row r="110" spans="1:24" s="45" customFormat="1" ht="19.5" customHeight="1" x14ac:dyDescent="0.25">
      <c r="A110" s="41"/>
      <c r="B110" s="17"/>
      <c r="C110" s="56"/>
      <c r="D110" s="1"/>
      <c r="E110" s="1"/>
      <c r="F110" s="1"/>
      <c r="G110" s="1"/>
      <c r="H110" s="1"/>
      <c r="I110" s="1"/>
      <c r="J110" s="1"/>
      <c r="K110" s="1"/>
      <c r="L110" s="1"/>
      <c r="M110" s="1"/>
      <c r="N110" s="1"/>
      <c r="O110" s="1"/>
      <c r="P110" s="1"/>
      <c r="Q110" s="1"/>
      <c r="R110" s="1"/>
      <c r="S110" s="41"/>
      <c r="T110" s="41"/>
      <c r="U110" s="41"/>
      <c r="V110" s="41"/>
      <c r="W110" s="125">
        <f>W108+(W109/12)</f>
        <v>0</v>
      </c>
      <c r="X110" s="46"/>
    </row>
    <row r="111" spans="1:24" s="45" customFormat="1" ht="19.5" customHeight="1" x14ac:dyDescent="0.25">
      <c r="A111" s="41"/>
      <c r="B111" s="33" t="s">
        <v>71</v>
      </c>
      <c r="C111" s="399"/>
      <c r="D111" s="272" t="s">
        <v>1</v>
      </c>
      <c r="E111" s="272"/>
      <c r="F111" s="370"/>
      <c r="G111" s="367" t="s">
        <v>2</v>
      </c>
      <c r="H111" s="272"/>
      <c r="I111" s="368"/>
      <c r="J111" s="369" t="s">
        <v>3</v>
      </c>
      <c r="K111" s="272"/>
      <c r="L111" s="370"/>
      <c r="M111" s="367" t="s">
        <v>4</v>
      </c>
      <c r="N111" s="272"/>
      <c r="O111" s="368"/>
      <c r="P111" s="367" t="s">
        <v>5</v>
      </c>
      <c r="Q111" s="272"/>
      <c r="R111" s="368"/>
      <c r="S111" s="380" t="s">
        <v>6</v>
      </c>
      <c r="T111" s="380"/>
      <c r="U111" s="380"/>
      <c r="V111" s="381"/>
      <c r="W111" s="46"/>
      <c r="X111" s="46"/>
    </row>
    <row r="112" spans="1:24" s="45" customFormat="1" ht="19.5" customHeight="1" x14ac:dyDescent="0.25">
      <c r="A112" s="41"/>
      <c r="B112" s="114" t="str">
        <f>IF('SIT Page 1'!B112="[enter MDT1 title here]","[enter MDT1 title on SIT Page 1, B112]", IF('SIT Page 1'!B112="","[enter MDT1 title on SIT Page 1, B112]",'SIT Page 1'!B112))</f>
        <v>[enter MDT1 title on SIT Page 1, B112]</v>
      </c>
      <c r="C112" s="400"/>
      <c r="D112" s="272"/>
      <c r="E112" s="272"/>
      <c r="F112" s="370"/>
      <c r="G112" s="367"/>
      <c r="H112" s="272"/>
      <c r="I112" s="368"/>
      <c r="J112" s="369"/>
      <c r="K112" s="272"/>
      <c r="L112" s="370"/>
      <c r="M112" s="367"/>
      <c r="N112" s="272"/>
      <c r="O112" s="368"/>
      <c r="P112" s="367"/>
      <c r="Q112" s="272"/>
      <c r="R112" s="368"/>
      <c r="S112" s="401"/>
      <c r="T112" s="401"/>
      <c r="U112" s="401"/>
      <c r="V112" s="402"/>
      <c r="W112" s="46"/>
      <c r="X112" s="46"/>
    </row>
    <row r="113" spans="1:24" s="45" customFormat="1" ht="35.25" customHeight="1" outlineLevel="1" x14ac:dyDescent="0.25">
      <c r="A113" s="41"/>
      <c r="B113" s="34" t="s">
        <v>7</v>
      </c>
      <c r="C113" s="33" t="s">
        <v>8</v>
      </c>
      <c r="D113" s="76" t="s">
        <v>9</v>
      </c>
      <c r="E113" s="61" t="s">
        <v>12</v>
      </c>
      <c r="F113" s="77" t="s">
        <v>11</v>
      </c>
      <c r="G113" s="78" t="s">
        <v>9</v>
      </c>
      <c r="H113" s="61" t="s">
        <v>12</v>
      </c>
      <c r="I113" s="33" t="s">
        <v>11</v>
      </c>
      <c r="J113" s="76" t="s">
        <v>9</v>
      </c>
      <c r="K113" s="61" t="s">
        <v>12</v>
      </c>
      <c r="L113" s="77" t="s">
        <v>11</v>
      </c>
      <c r="M113" s="78" t="s">
        <v>9</v>
      </c>
      <c r="N113" s="61" t="s">
        <v>12</v>
      </c>
      <c r="O113" s="33" t="s">
        <v>11</v>
      </c>
      <c r="P113" s="76" t="s">
        <v>9</v>
      </c>
      <c r="Q113" s="61" t="s">
        <v>12</v>
      </c>
      <c r="R113" s="77" t="s">
        <v>11</v>
      </c>
      <c r="S113" s="382"/>
      <c r="T113" s="382"/>
      <c r="U113" s="382"/>
      <c r="V113" s="383"/>
      <c r="W113" s="46"/>
      <c r="X113" s="46"/>
    </row>
    <row r="114" spans="1:24" s="45" customFormat="1" ht="19.5" customHeight="1" outlineLevel="1" x14ac:dyDescent="0.25">
      <c r="A114" s="41"/>
      <c r="B114" s="101" t="s">
        <v>36</v>
      </c>
      <c r="C114" s="103"/>
      <c r="D114" s="99"/>
      <c r="E114" s="100"/>
      <c r="F114" s="115">
        <f t="shared" ref="F114:F131" si="8">C114*D114*E114</f>
        <v>0</v>
      </c>
      <c r="G114" s="99"/>
      <c r="H114" s="100"/>
      <c r="I114" s="116">
        <f t="shared" ref="I114:I131" si="9">C114*G114*H114</f>
        <v>0</v>
      </c>
      <c r="J114" s="99"/>
      <c r="K114" s="100"/>
      <c r="L114" s="115">
        <f t="shared" ref="L114:L131" si="10">C114*J114*K114</f>
        <v>0</v>
      </c>
      <c r="M114" s="99"/>
      <c r="N114" s="100"/>
      <c r="O114" s="116">
        <f t="shared" ref="O114:O131" si="11">C114*M114*N114</f>
        <v>0</v>
      </c>
      <c r="P114" s="99"/>
      <c r="Q114" s="100"/>
      <c r="R114" s="115">
        <f t="shared" ref="R114:R131" si="12">C114*P114*Q114</f>
        <v>0</v>
      </c>
      <c r="S114" s="384"/>
      <c r="T114" s="384"/>
      <c r="U114" s="384"/>
      <c r="V114" s="385"/>
      <c r="W114" s="46"/>
      <c r="X114" s="46"/>
    </row>
    <row r="115" spans="1:24" s="45" customFormat="1" ht="19.5" customHeight="1" outlineLevel="1" x14ac:dyDescent="0.25">
      <c r="A115" s="41"/>
      <c r="B115" s="101" t="s">
        <v>36</v>
      </c>
      <c r="C115" s="103"/>
      <c r="D115" s="99"/>
      <c r="E115" s="100"/>
      <c r="F115" s="115">
        <f t="shared" si="8"/>
        <v>0</v>
      </c>
      <c r="G115" s="99"/>
      <c r="H115" s="100"/>
      <c r="I115" s="116">
        <f t="shared" si="9"/>
        <v>0</v>
      </c>
      <c r="J115" s="99"/>
      <c r="K115" s="100"/>
      <c r="L115" s="115">
        <f t="shared" si="10"/>
        <v>0</v>
      </c>
      <c r="M115" s="99"/>
      <c r="N115" s="100"/>
      <c r="O115" s="116">
        <f t="shared" si="11"/>
        <v>0</v>
      </c>
      <c r="P115" s="99"/>
      <c r="Q115" s="100"/>
      <c r="R115" s="115">
        <f t="shared" si="12"/>
        <v>0</v>
      </c>
      <c r="S115" s="384"/>
      <c r="T115" s="384"/>
      <c r="U115" s="384"/>
      <c r="V115" s="385"/>
      <c r="W115" s="46"/>
      <c r="X115" s="46"/>
    </row>
    <row r="116" spans="1:24" s="45" customFormat="1" ht="19.5" customHeight="1" outlineLevel="1" x14ac:dyDescent="0.25">
      <c r="A116" s="41"/>
      <c r="B116" s="101" t="s">
        <v>36</v>
      </c>
      <c r="C116" s="103"/>
      <c r="D116" s="99"/>
      <c r="E116" s="100"/>
      <c r="F116" s="115">
        <f t="shared" si="8"/>
        <v>0</v>
      </c>
      <c r="G116" s="99"/>
      <c r="H116" s="100"/>
      <c r="I116" s="116">
        <f t="shared" si="9"/>
        <v>0</v>
      </c>
      <c r="J116" s="99"/>
      <c r="K116" s="100"/>
      <c r="L116" s="115">
        <f t="shared" si="10"/>
        <v>0</v>
      </c>
      <c r="M116" s="99"/>
      <c r="N116" s="100"/>
      <c r="O116" s="116">
        <f t="shared" si="11"/>
        <v>0</v>
      </c>
      <c r="P116" s="99"/>
      <c r="Q116" s="100"/>
      <c r="R116" s="115">
        <f t="shared" si="12"/>
        <v>0</v>
      </c>
      <c r="S116" s="384"/>
      <c r="T116" s="384"/>
      <c r="U116" s="384"/>
      <c r="V116" s="385"/>
      <c r="W116" s="46"/>
      <c r="X116" s="46"/>
    </row>
    <row r="117" spans="1:24" s="45" customFormat="1" ht="19.5" customHeight="1" outlineLevel="1" x14ac:dyDescent="0.25">
      <c r="A117" s="41"/>
      <c r="B117" s="101" t="s">
        <v>36</v>
      </c>
      <c r="C117" s="103"/>
      <c r="D117" s="99"/>
      <c r="E117" s="100"/>
      <c r="F117" s="115">
        <f t="shared" si="8"/>
        <v>0</v>
      </c>
      <c r="G117" s="99"/>
      <c r="H117" s="100"/>
      <c r="I117" s="116">
        <f t="shared" si="9"/>
        <v>0</v>
      </c>
      <c r="J117" s="99"/>
      <c r="K117" s="100"/>
      <c r="L117" s="115">
        <f t="shared" si="10"/>
        <v>0</v>
      </c>
      <c r="M117" s="99"/>
      <c r="N117" s="100"/>
      <c r="O117" s="116">
        <f t="shared" si="11"/>
        <v>0</v>
      </c>
      <c r="P117" s="99"/>
      <c r="Q117" s="100"/>
      <c r="R117" s="115">
        <f t="shared" si="12"/>
        <v>0</v>
      </c>
      <c r="S117" s="384"/>
      <c r="T117" s="384"/>
      <c r="U117" s="384"/>
      <c r="V117" s="385"/>
      <c r="W117" s="46"/>
      <c r="X117" s="46"/>
    </row>
    <row r="118" spans="1:24" s="45" customFormat="1" ht="19.5" customHeight="1" outlineLevel="1" x14ac:dyDescent="0.25">
      <c r="A118" s="41"/>
      <c r="B118" s="101" t="s">
        <v>36</v>
      </c>
      <c r="C118" s="103"/>
      <c r="D118" s="99"/>
      <c r="E118" s="100"/>
      <c r="F118" s="115">
        <f t="shared" si="8"/>
        <v>0</v>
      </c>
      <c r="G118" s="99"/>
      <c r="H118" s="100"/>
      <c r="I118" s="116">
        <f t="shared" si="9"/>
        <v>0</v>
      </c>
      <c r="J118" s="99"/>
      <c r="K118" s="100"/>
      <c r="L118" s="115">
        <f t="shared" si="10"/>
        <v>0</v>
      </c>
      <c r="M118" s="99"/>
      <c r="N118" s="100"/>
      <c r="O118" s="116">
        <f t="shared" si="11"/>
        <v>0</v>
      </c>
      <c r="P118" s="99"/>
      <c r="Q118" s="100"/>
      <c r="R118" s="115">
        <f t="shared" si="12"/>
        <v>0</v>
      </c>
      <c r="S118" s="384"/>
      <c r="T118" s="384"/>
      <c r="U118" s="384"/>
      <c r="V118" s="385"/>
      <c r="W118" s="46"/>
      <c r="X118" s="46"/>
    </row>
    <row r="119" spans="1:24" s="45" customFormat="1" ht="19.5" customHeight="1" outlineLevel="1" x14ac:dyDescent="0.25">
      <c r="A119" s="41"/>
      <c r="B119" s="101" t="s">
        <v>36</v>
      </c>
      <c r="C119" s="103"/>
      <c r="D119" s="99"/>
      <c r="E119" s="100"/>
      <c r="F119" s="115">
        <f t="shared" si="8"/>
        <v>0</v>
      </c>
      <c r="G119" s="99"/>
      <c r="H119" s="100"/>
      <c r="I119" s="116">
        <f t="shared" si="9"/>
        <v>0</v>
      </c>
      <c r="J119" s="99"/>
      <c r="K119" s="100"/>
      <c r="L119" s="115">
        <f t="shared" si="10"/>
        <v>0</v>
      </c>
      <c r="M119" s="99"/>
      <c r="N119" s="100"/>
      <c r="O119" s="116">
        <f t="shared" si="11"/>
        <v>0</v>
      </c>
      <c r="P119" s="99"/>
      <c r="Q119" s="100"/>
      <c r="R119" s="115">
        <f t="shared" si="12"/>
        <v>0</v>
      </c>
      <c r="S119" s="384"/>
      <c r="T119" s="384"/>
      <c r="U119" s="384"/>
      <c r="V119" s="385"/>
      <c r="W119" s="46"/>
      <c r="X119" s="46"/>
    </row>
    <row r="120" spans="1:24" s="45" customFormat="1" ht="19.5" customHeight="1" outlineLevel="1" x14ac:dyDescent="0.25">
      <c r="A120" s="41"/>
      <c r="B120" s="101" t="s">
        <v>36</v>
      </c>
      <c r="C120" s="103"/>
      <c r="D120" s="99"/>
      <c r="E120" s="100"/>
      <c r="F120" s="115">
        <f t="shared" si="8"/>
        <v>0</v>
      </c>
      <c r="G120" s="99"/>
      <c r="H120" s="100"/>
      <c r="I120" s="116">
        <f t="shared" si="9"/>
        <v>0</v>
      </c>
      <c r="J120" s="99"/>
      <c r="K120" s="100"/>
      <c r="L120" s="115">
        <f t="shared" si="10"/>
        <v>0</v>
      </c>
      <c r="M120" s="99"/>
      <c r="N120" s="100"/>
      <c r="O120" s="116">
        <f t="shared" si="11"/>
        <v>0</v>
      </c>
      <c r="P120" s="99"/>
      <c r="Q120" s="100"/>
      <c r="R120" s="115">
        <f t="shared" si="12"/>
        <v>0</v>
      </c>
      <c r="S120" s="384"/>
      <c r="T120" s="384"/>
      <c r="U120" s="384"/>
      <c r="V120" s="385"/>
      <c r="W120" s="46"/>
      <c r="X120" s="46"/>
    </row>
    <row r="121" spans="1:24" s="45" customFormat="1" ht="19.5" customHeight="1" outlineLevel="1" x14ac:dyDescent="0.25">
      <c r="A121" s="41"/>
      <c r="B121" s="101" t="s">
        <v>36</v>
      </c>
      <c r="C121" s="103"/>
      <c r="D121" s="99"/>
      <c r="E121" s="100"/>
      <c r="F121" s="115">
        <f t="shared" si="8"/>
        <v>0</v>
      </c>
      <c r="G121" s="99"/>
      <c r="H121" s="100"/>
      <c r="I121" s="116">
        <f t="shared" si="9"/>
        <v>0</v>
      </c>
      <c r="J121" s="99"/>
      <c r="K121" s="100"/>
      <c r="L121" s="115">
        <f t="shared" si="10"/>
        <v>0</v>
      </c>
      <c r="M121" s="99"/>
      <c r="N121" s="100"/>
      <c r="O121" s="116">
        <f t="shared" si="11"/>
        <v>0</v>
      </c>
      <c r="P121" s="99"/>
      <c r="Q121" s="100"/>
      <c r="R121" s="115">
        <f t="shared" si="12"/>
        <v>0</v>
      </c>
      <c r="S121" s="384"/>
      <c r="T121" s="384"/>
      <c r="U121" s="384"/>
      <c r="V121" s="385"/>
      <c r="W121" s="46"/>
      <c r="X121" s="46"/>
    </row>
    <row r="122" spans="1:24" s="45" customFormat="1" ht="19.5" customHeight="1" outlineLevel="1" x14ac:dyDescent="0.25">
      <c r="A122" s="41"/>
      <c r="B122" s="101" t="s">
        <v>36</v>
      </c>
      <c r="C122" s="103"/>
      <c r="D122" s="99"/>
      <c r="E122" s="100"/>
      <c r="F122" s="115">
        <f t="shared" si="8"/>
        <v>0</v>
      </c>
      <c r="G122" s="99"/>
      <c r="H122" s="100"/>
      <c r="I122" s="116">
        <f t="shared" si="9"/>
        <v>0</v>
      </c>
      <c r="J122" s="99"/>
      <c r="K122" s="100"/>
      <c r="L122" s="115">
        <f t="shared" si="10"/>
        <v>0</v>
      </c>
      <c r="M122" s="99"/>
      <c r="N122" s="100"/>
      <c r="O122" s="116">
        <f t="shared" si="11"/>
        <v>0</v>
      </c>
      <c r="P122" s="99"/>
      <c r="Q122" s="100"/>
      <c r="R122" s="115">
        <f t="shared" si="12"/>
        <v>0</v>
      </c>
      <c r="S122" s="384"/>
      <c r="T122" s="384"/>
      <c r="U122" s="384"/>
      <c r="V122" s="385"/>
      <c r="W122" s="46"/>
      <c r="X122" s="46"/>
    </row>
    <row r="123" spans="1:24" s="45" customFormat="1" ht="19.5" customHeight="1" outlineLevel="1" x14ac:dyDescent="0.25">
      <c r="A123" s="41"/>
      <c r="B123" s="101" t="s">
        <v>36</v>
      </c>
      <c r="C123" s="103"/>
      <c r="D123" s="99"/>
      <c r="E123" s="100"/>
      <c r="F123" s="115">
        <f t="shared" si="8"/>
        <v>0</v>
      </c>
      <c r="G123" s="99"/>
      <c r="H123" s="100"/>
      <c r="I123" s="116">
        <f t="shared" si="9"/>
        <v>0</v>
      </c>
      <c r="J123" s="99"/>
      <c r="K123" s="100"/>
      <c r="L123" s="115">
        <f t="shared" si="10"/>
        <v>0</v>
      </c>
      <c r="M123" s="99"/>
      <c r="N123" s="100"/>
      <c r="O123" s="116">
        <f t="shared" si="11"/>
        <v>0</v>
      </c>
      <c r="P123" s="99"/>
      <c r="Q123" s="100"/>
      <c r="R123" s="115">
        <f t="shared" si="12"/>
        <v>0</v>
      </c>
      <c r="S123" s="384"/>
      <c r="T123" s="384"/>
      <c r="U123" s="384"/>
      <c r="V123" s="385"/>
      <c r="W123" s="46"/>
      <c r="X123" s="46"/>
    </row>
    <row r="124" spans="1:24" s="45" customFormat="1" ht="19.5" customHeight="1" outlineLevel="1" x14ac:dyDescent="0.25">
      <c r="A124" s="41"/>
      <c r="B124" s="101" t="s">
        <v>73</v>
      </c>
      <c r="C124" s="103">
        <v>50</v>
      </c>
      <c r="D124" s="99"/>
      <c r="E124" s="100"/>
      <c r="F124" s="115">
        <f t="shared" si="8"/>
        <v>0</v>
      </c>
      <c r="G124" s="99"/>
      <c r="H124" s="100"/>
      <c r="I124" s="116">
        <f t="shared" si="9"/>
        <v>0</v>
      </c>
      <c r="J124" s="99"/>
      <c r="K124" s="100"/>
      <c r="L124" s="115">
        <f t="shared" si="10"/>
        <v>0</v>
      </c>
      <c r="M124" s="99"/>
      <c r="N124" s="100"/>
      <c r="O124" s="116">
        <f t="shared" si="11"/>
        <v>0</v>
      </c>
      <c r="P124" s="99"/>
      <c r="Q124" s="100"/>
      <c r="R124" s="115">
        <f t="shared" si="12"/>
        <v>0</v>
      </c>
      <c r="S124" s="384"/>
      <c r="T124" s="384"/>
      <c r="U124" s="384"/>
      <c r="V124" s="385"/>
      <c r="W124" s="46"/>
      <c r="X124" s="46"/>
    </row>
    <row r="125" spans="1:24" s="45" customFormat="1" ht="19.5" customHeight="1" outlineLevel="1" x14ac:dyDescent="0.25">
      <c r="A125" s="41"/>
      <c r="B125" s="101" t="s">
        <v>74</v>
      </c>
      <c r="C125" s="103">
        <v>30</v>
      </c>
      <c r="D125" s="99"/>
      <c r="E125" s="100"/>
      <c r="F125" s="115">
        <f t="shared" si="8"/>
        <v>0</v>
      </c>
      <c r="G125" s="99"/>
      <c r="H125" s="100"/>
      <c r="I125" s="116">
        <f t="shared" si="9"/>
        <v>0</v>
      </c>
      <c r="J125" s="99"/>
      <c r="K125" s="100"/>
      <c r="L125" s="115">
        <f t="shared" si="10"/>
        <v>0</v>
      </c>
      <c r="M125" s="99"/>
      <c r="N125" s="100"/>
      <c r="O125" s="116">
        <f t="shared" si="11"/>
        <v>0</v>
      </c>
      <c r="P125" s="99"/>
      <c r="Q125" s="100"/>
      <c r="R125" s="115">
        <f t="shared" si="12"/>
        <v>0</v>
      </c>
      <c r="S125" s="384"/>
      <c r="T125" s="384"/>
      <c r="U125" s="384"/>
      <c r="V125" s="385"/>
      <c r="W125" s="46"/>
      <c r="X125" s="46"/>
    </row>
    <row r="126" spans="1:24" s="45" customFormat="1" ht="19.5" customHeight="1" outlineLevel="1" x14ac:dyDescent="0.25">
      <c r="A126" s="41"/>
      <c r="B126" s="101" t="s">
        <v>75</v>
      </c>
      <c r="C126" s="103">
        <v>30</v>
      </c>
      <c r="D126" s="99"/>
      <c r="E126" s="100"/>
      <c r="F126" s="115">
        <f t="shared" si="8"/>
        <v>0</v>
      </c>
      <c r="G126" s="99"/>
      <c r="H126" s="100"/>
      <c r="I126" s="116">
        <f t="shared" si="9"/>
        <v>0</v>
      </c>
      <c r="J126" s="99"/>
      <c r="K126" s="100"/>
      <c r="L126" s="115">
        <f t="shared" si="10"/>
        <v>0</v>
      </c>
      <c r="M126" s="99"/>
      <c r="N126" s="100"/>
      <c r="O126" s="116">
        <f t="shared" si="11"/>
        <v>0</v>
      </c>
      <c r="P126" s="99"/>
      <c r="Q126" s="100"/>
      <c r="R126" s="115">
        <f t="shared" si="12"/>
        <v>0</v>
      </c>
      <c r="S126" s="384"/>
      <c r="T126" s="384"/>
      <c r="U126" s="384"/>
      <c r="V126" s="385"/>
      <c r="W126" s="46"/>
      <c r="X126" s="46"/>
    </row>
    <row r="127" spans="1:24" s="45" customFormat="1" ht="19.5" customHeight="1" outlineLevel="1" x14ac:dyDescent="0.25">
      <c r="A127" s="41"/>
      <c r="B127" s="101" t="s">
        <v>76</v>
      </c>
      <c r="C127" s="103">
        <v>50</v>
      </c>
      <c r="D127" s="99"/>
      <c r="E127" s="100"/>
      <c r="F127" s="115">
        <f t="shared" si="8"/>
        <v>0</v>
      </c>
      <c r="G127" s="99"/>
      <c r="H127" s="100"/>
      <c r="I127" s="116">
        <f t="shared" si="9"/>
        <v>0</v>
      </c>
      <c r="J127" s="99"/>
      <c r="K127" s="100"/>
      <c r="L127" s="115">
        <f t="shared" si="10"/>
        <v>0</v>
      </c>
      <c r="M127" s="99"/>
      <c r="N127" s="100"/>
      <c r="O127" s="116">
        <f t="shared" si="11"/>
        <v>0</v>
      </c>
      <c r="P127" s="99"/>
      <c r="Q127" s="100"/>
      <c r="R127" s="115">
        <f t="shared" si="12"/>
        <v>0</v>
      </c>
      <c r="S127" s="384"/>
      <c r="T127" s="384"/>
      <c r="U127" s="384"/>
      <c r="V127" s="385"/>
      <c r="W127" s="46"/>
      <c r="X127" s="46"/>
    </row>
    <row r="128" spans="1:24" s="45" customFormat="1" ht="19.5" customHeight="1" outlineLevel="1" x14ac:dyDescent="0.25">
      <c r="A128" s="41"/>
      <c r="B128" s="101" t="s">
        <v>77</v>
      </c>
      <c r="C128" s="103">
        <v>30</v>
      </c>
      <c r="D128" s="99"/>
      <c r="E128" s="100"/>
      <c r="F128" s="115">
        <f t="shared" si="8"/>
        <v>0</v>
      </c>
      <c r="G128" s="99"/>
      <c r="H128" s="100"/>
      <c r="I128" s="116">
        <f t="shared" si="9"/>
        <v>0</v>
      </c>
      <c r="J128" s="99"/>
      <c r="K128" s="100"/>
      <c r="L128" s="115">
        <f t="shared" si="10"/>
        <v>0</v>
      </c>
      <c r="M128" s="99"/>
      <c r="N128" s="100"/>
      <c r="O128" s="116">
        <f t="shared" si="11"/>
        <v>0</v>
      </c>
      <c r="P128" s="99"/>
      <c r="Q128" s="100"/>
      <c r="R128" s="115">
        <f t="shared" si="12"/>
        <v>0</v>
      </c>
      <c r="S128" s="384"/>
      <c r="T128" s="384"/>
      <c r="U128" s="384"/>
      <c r="V128" s="385"/>
      <c r="W128" s="46"/>
      <c r="X128" s="46"/>
    </row>
    <row r="129" spans="1:24" s="45" customFormat="1" ht="19.5" customHeight="1" outlineLevel="1" x14ac:dyDescent="0.25">
      <c r="A129" s="41"/>
      <c r="B129" s="101" t="s">
        <v>78</v>
      </c>
      <c r="C129" s="103">
        <v>90</v>
      </c>
      <c r="D129" s="99"/>
      <c r="E129" s="100"/>
      <c r="F129" s="115">
        <f t="shared" si="8"/>
        <v>0</v>
      </c>
      <c r="G129" s="99"/>
      <c r="H129" s="100"/>
      <c r="I129" s="116">
        <f t="shared" si="9"/>
        <v>0</v>
      </c>
      <c r="J129" s="99"/>
      <c r="K129" s="100"/>
      <c r="L129" s="115">
        <f t="shared" si="10"/>
        <v>0</v>
      </c>
      <c r="M129" s="99"/>
      <c r="N129" s="100"/>
      <c r="O129" s="116">
        <f t="shared" si="11"/>
        <v>0</v>
      </c>
      <c r="P129" s="99"/>
      <c r="Q129" s="100"/>
      <c r="R129" s="115">
        <f t="shared" si="12"/>
        <v>0</v>
      </c>
      <c r="S129" s="384"/>
      <c r="T129" s="384"/>
      <c r="U129" s="384"/>
      <c r="V129" s="385"/>
      <c r="W129" s="46"/>
      <c r="X129" s="46"/>
    </row>
    <row r="130" spans="1:24" s="45" customFormat="1" ht="19.5" customHeight="1" outlineLevel="1" x14ac:dyDescent="0.25">
      <c r="A130" s="41"/>
      <c r="B130" s="101" t="s">
        <v>79</v>
      </c>
      <c r="C130" s="103">
        <v>20</v>
      </c>
      <c r="D130" s="99"/>
      <c r="E130" s="100"/>
      <c r="F130" s="115">
        <f t="shared" si="8"/>
        <v>0</v>
      </c>
      <c r="G130" s="99"/>
      <c r="H130" s="100"/>
      <c r="I130" s="116">
        <f t="shared" si="9"/>
        <v>0</v>
      </c>
      <c r="J130" s="99"/>
      <c r="K130" s="100"/>
      <c r="L130" s="115">
        <f t="shared" si="10"/>
        <v>0</v>
      </c>
      <c r="M130" s="99"/>
      <c r="N130" s="100"/>
      <c r="O130" s="116">
        <f t="shared" si="11"/>
        <v>0</v>
      </c>
      <c r="P130" s="99"/>
      <c r="Q130" s="100"/>
      <c r="R130" s="115">
        <f t="shared" si="12"/>
        <v>0</v>
      </c>
      <c r="S130" s="384"/>
      <c r="T130" s="384"/>
      <c r="U130" s="384"/>
      <c r="V130" s="385"/>
      <c r="W130" s="46"/>
      <c r="X130" s="46"/>
    </row>
    <row r="131" spans="1:24" s="45" customFormat="1" ht="19.5" customHeight="1" outlineLevel="1" x14ac:dyDescent="0.25">
      <c r="A131" s="41"/>
      <c r="B131" s="101" t="s">
        <v>43</v>
      </c>
      <c r="C131" s="103"/>
      <c r="D131" s="99"/>
      <c r="E131" s="100"/>
      <c r="F131" s="115">
        <f t="shared" si="8"/>
        <v>0</v>
      </c>
      <c r="G131" s="99"/>
      <c r="H131" s="100"/>
      <c r="I131" s="116">
        <f t="shared" si="9"/>
        <v>0</v>
      </c>
      <c r="J131" s="99"/>
      <c r="K131" s="100"/>
      <c r="L131" s="115">
        <f t="shared" si="10"/>
        <v>0</v>
      </c>
      <c r="M131" s="99"/>
      <c r="N131" s="100"/>
      <c r="O131" s="116">
        <f t="shared" si="11"/>
        <v>0</v>
      </c>
      <c r="P131" s="99"/>
      <c r="Q131" s="100"/>
      <c r="R131" s="115">
        <f t="shared" si="12"/>
        <v>0</v>
      </c>
      <c r="S131" s="384"/>
      <c r="T131" s="384"/>
      <c r="U131" s="384"/>
      <c r="V131" s="385"/>
      <c r="W131" s="46"/>
      <c r="X131" s="46"/>
    </row>
    <row r="132" spans="1:24" s="45" customFormat="1" ht="22.5" customHeight="1" outlineLevel="1" x14ac:dyDescent="0.25">
      <c r="A132" s="41"/>
      <c r="B132" s="66" t="s">
        <v>80</v>
      </c>
      <c r="C132" s="15" t="s">
        <v>51</v>
      </c>
      <c r="D132" s="312" t="s">
        <v>81</v>
      </c>
      <c r="E132" s="305"/>
      <c r="F132" s="313"/>
      <c r="G132" s="305" t="s">
        <v>47</v>
      </c>
      <c r="H132" s="305"/>
      <c r="I132" s="305"/>
      <c r="J132" s="312" t="s">
        <v>48</v>
      </c>
      <c r="K132" s="305"/>
      <c r="L132" s="313"/>
      <c r="M132" s="305" t="s">
        <v>49</v>
      </c>
      <c r="N132" s="305"/>
      <c r="O132" s="305"/>
      <c r="P132" s="312" t="s">
        <v>50</v>
      </c>
      <c r="Q132" s="305"/>
      <c r="R132" s="313"/>
      <c r="S132" s="16" t="s">
        <v>51</v>
      </c>
      <c r="T132" s="386" t="s">
        <v>52</v>
      </c>
      <c r="U132" s="387"/>
      <c r="V132" s="388"/>
      <c r="W132" s="46"/>
      <c r="X132" s="46"/>
    </row>
    <row r="133" spans="1:24" s="45" customFormat="1" ht="22.5" customHeight="1" outlineLevel="1" x14ac:dyDescent="0.25">
      <c r="A133" s="41"/>
      <c r="B133" s="18" t="s">
        <v>82</v>
      </c>
      <c r="C133" s="128">
        <f>S133</f>
        <v>0</v>
      </c>
      <c r="D133" s="315">
        <f>SUM(F114:F131)</f>
        <v>0</v>
      </c>
      <c r="E133" s="314"/>
      <c r="F133" s="316"/>
      <c r="G133" s="314">
        <f>SUM(I114:I131)</f>
        <v>0</v>
      </c>
      <c r="H133" s="314"/>
      <c r="I133" s="314"/>
      <c r="J133" s="315">
        <f>SUM(L114:L131)</f>
        <v>0</v>
      </c>
      <c r="K133" s="314"/>
      <c r="L133" s="316"/>
      <c r="M133" s="314">
        <f>SUM(O114:O131)</f>
        <v>0</v>
      </c>
      <c r="N133" s="314"/>
      <c r="O133" s="314"/>
      <c r="P133" s="315">
        <f>SUM(R114:R131)</f>
        <v>0</v>
      </c>
      <c r="Q133" s="314"/>
      <c r="R133" s="316"/>
      <c r="S133" s="128">
        <f>D133+G133+J133+M133+P133</f>
        <v>0</v>
      </c>
      <c r="T133" s="389"/>
      <c r="U133" s="390"/>
      <c r="V133" s="391"/>
      <c r="W133" s="46"/>
      <c r="X133" s="46"/>
    </row>
    <row r="134" spans="1:24" s="45" customFormat="1" ht="22.5" customHeight="1" outlineLevel="1" x14ac:dyDescent="0.25">
      <c r="A134" s="41"/>
      <c r="B134" s="18" t="s">
        <v>83</v>
      </c>
      <c r="C134" s="128">
        <f t="shared" ref="C134:C141" si="13">S134</f>
        <v>0</v>
      </c>
      <c r="D134" s="315">
        <f>SUM(F114:F131)*$D$42</f>
        <v>0</v>
      </c>
      <c r="E134" s="314"/>
      <c r="F134" s="316"/>
      <c r="G134" s="314">
        <f>SUM(I114:I131)*$G$42</f>
        <v>0</v>
      </c>
      <c r="H134" s="314"/>
      <c r="I134" s="314"/>
      <c r="J134" s="315">
        <f>SUM(L114:L131)*$J$42</f>
        <v>0</v>
      </c>
      <c r="K134" s="314"/>
      <c r="L134" s="316"/>
      <c r="M134" s="314">
        <f>SUM(O114:O131)*$M$42</f>
        <v>0</v>
      </c>
      <c r="N134" s="314"/>
      <c r="O134" s="314"/>
      <c r="P134" s="315">
        <f>SUM(R114:R131)*$P$42</f>
        <v>0</v>
      </c>
      <c r="Q134" s="314"/>
      <c r="R134" s="316"/>
      <c r="S134" s="128">
        <f>D134+G134+J134+M134+P134</f>
        <v>0</v>
      </c>
      <c r="T134" s="389"/>
      <c r="U134" s="390"/>
      <c r="V134" s="391"/>
      <c r="W134" s="46"/>
      <c r="X134" s="46"/>
    </row>
    <row r="135" spans="1:24" s="45" customFormat="1" ht="22.5" customHeight="1" outlineLevel="1" x14ac:dyDescent="0.25">
      <c r="A135" s="41"/>
      <c r="B135" s="18" t="s">
        <v>55</v>
      </c>
      <c r="C135" s="128">
        <f t="shared" si="13"/>
        <v>0</v>
      </c>
      <c r="D135" s="315">
        <f>D134*0.05</f>
        <v>0</v>
      </c>
      <c r="E135" s="314"/>
      <c r="F135" s="316"/>
      <c r="G135" s="314">
        <f>G134*0.05</f>
        <v>0</v>
      </c>
      <c r="H135" s="314"/>
      <c r="I135" s="314"/>
      <c r="J135" s="315">
        <f>J134*0.05</f>
        <v>0</v>
      </c>
      <c r="K135" s="314"/>
      <c r="L135" s="316"/>
      <c r="M135" s="314">
        <f>M134*0.05</f>
        <v>0</v>
      </c>
      <c r="N135" s="314"/>
      <c r="O135" s="314"/>
      <c r="P135" s="315">
        <f>P134*0.05</f>
        <v>0</v>
      </c>
      <c r="Q135" s="314"/>
      <c r="R135" s="316"/>
      <c r="S135" s="128">
        <f>D135+G135+J135+M135+P135</f>
        <v>0</v>
      </c>
      <c r="T135" s="389"/>
      <c r="U135" s="390"/>
      <c r="V135" s="391"/>
      <c r="W135" s="46"/>
      <c r="X135" s="46"/>
    </row>
    <row r="136" spans="1:24" s="45" customFormat="1" ht="22.5" customHeight="1" outlineLevel="1" x14ac:dyDescent="0.25">
      <c r="A136" s="41"/>
      <c r="B136" s="18" t="s">
        <v>84</v>
      </c>
      <c r="C136" s="128">
        <f t="shared" si="13"/>
        <v>0</v>
      </c>
      <c r="D136" s="315">
        <f>IF($D$42=0,0,((D134+D135)/$D$42)/$D$43)</f>
        <v>0</v>
      </c>
      <c r="E136" s="314"/>
      <c r="F136" s="316"/>
      <c r="G136" s="314">
        <f>IF($G$42=0,0,((G134+G135)/$G$42)/$G$43)</f>
        <v>0</v>
      </c>
      <c r="H136" s="314"/>
      <c r="I136" s="314"/>
      <c r="J136" s="315">
        <f>IF($J$42=0,0,((J134+J135)/$J$42)/$J$43)</f>
        <v>0</v>
      </c>
      <c r="K136" s="314"/>
      <c r="L136" s="316"/>
      <c r="M136" s="314">
        <f>IF($M$42=0,0,((M134+M135)/$M$42)/$M$43)</f>
        <v>0</v>
      </c>
      <c r="N136" s="314"/>
      <c r="O136" s="314"/>
      <c r="P136" s="315">
        <f>IF($P$42=0,0,((P134+P135)/$P$42)/$P$43)</f>
        <v>0</v>
      </c>
      <c r="Q136" s="314"/>
      <c r="R136" s="316"/>
      <c r="S136" s="128">
        <f>D136+G136+J136+M136+P136</f>
        <v>0</v>
      </c>
      <c r="T136" s="389"/>
      <c r="U136" s="390"/>
      <c r="V136" s="391"/>
      <c r="W136" s="46"/>
      <c r="X136" s="46"/>
    </row>
    <row r="137" spans="1:24" s="45" customFormat="1" ht="22.5" customHeight="1" outlineLevel="1" x14ac:dyDescent="0.25">
      <c r="A137" s="41"/>
      <c r="B137" s="18" t="s">
        <v>85</v>
      </c>
      <c r="C137" s="128">
        <f t="shared" si="13"/>
        <v>0</v>
      </c>
      <c r="D137" s="315">
        <f>IF($D$136=0,0,(D136/60))</f>
        <v>0</v>
      </c>
      <c r="E137" s="314"/>
      <c r="F137" s="316"/>
      <c r="G137" s="314">
        <f>IF($G$136=0,0,(G136/60))</f>
        <v>0</v>
      </c>
      <c r="H137" s="314"/>
      <c r="I137" s="314"/>
      <c r="J137" s="315">
        <f>IF($J$136=0,0,(J136/60))</f>
        <v>0</v>
      </c>
      <c r="K137" s="314"/>
      <c r="L137" s="316"/>
      <c r="M137" s="314">
        <f>IF($M$136=0,0,(M136/60))</f>
        <v>0</v>
      </c>
      <c r="N137" s="314"/>
      <c r="O137" s="314"/>
      <c r="P137" s="315">
        <f>IF($P$136=0,0,(P136/60))</f>
        <v>0</v>
      </c>
      <c r="Q137" s="314"/>
      <c r="R137" s="316"/>
      <c r="S137" s="128">
        <f>D137+G137+J137+M137+P137</f>
        <v>0</v>
      </c>
      <c r="T137" s="389"/>
      <c r="U137" s="390"/>
      <c r="V137" s="391"/>
      <c r="W137" s="46"/>
      <c r="X137" s="46"/>
    </row>
    <row r="138" spans="1:24" s="45" customFormat="1" ht="22.5" customHeight="1" outlineLevel="1" x14ac:dyDescent="0.25">
      <c r="A138" s="41"/>
      <c r="B138" s="19" t="s">
        <v>440</v>
      </c>
      <c r="C138" s="128">
        <f t="shared" si="13"/>
        <v>0</v>
      </c>
      <c r="D138" s="392"/>
      <c r="E138" s="393"/>
      <c r="F138" s="394"/>
      <c r="G138" s="393"/>
      <c r="H138" s="393"/>
      <c r="I138" s="393"/>
      <c r="J138" s="392"/>
      <c r="K138" s="393"/>
      <c r="L138" s="394"/>
      <c r="M138" s="393"/>
      <c r="N138" s="393"/>
      <c r="O138" s="393"/>
      <c r="P138" s="392"/>
      <c r="Q138" s="393"/>
      <c r="R138" s="394"/>
      <c r="S138" s="128">
        <f>SUM(D138:R138)</f>
        <v>0</v>
      </c>
      <c r="T138" s="389"/>
      <c r="U138" s="390"/>
      <c r="V138" s="391"/>
      <c r="W138" s="46"/>
      <c r="X138" s="46"/>
    </row>
    <row r="139" spans="1:24" s="45" customFormat="1" ht="22.5" customHeight="1" outlineLevel="1" x14ac:dyDescent="0.25">
      <c r="A139" s="41"/>
      <c r="B139" s="19" t="s">
        <v>58</v>
      </c>
      <c r="C139" s="129">
        <f t="shared" si="13"/>
        <v>0</v>
      </c>
      <c r="D139" s="317">
        <f>(D138*D$42)*($E$32-$E$31)</f>
        <v>0</v>
      </c>
      <c r="E139" s="274"/>
      <c r="F139" s="318"/>
      <c r="G139" s="317">
        <f>(G138*G$42)*($E$32-$E$31)</f>
        <v>0</v>
      </c>
      <c r="H139" s="274"/>
      <c r="I139" s="318"/>
      <c r="J139" s="317">
        <f>(J138*J$42)*($E$32-$E$31)</f>
        <v>0</v>
      </c>
      <c r="K139" s="274"/>
      <c r="L139" s="318"/>
      <c r="M139" s="317">
        <f>(M138*M$42)*($E$32-$E$31)</f>
        <v>0</v>
      </c>
      <c r="N139" s="274"/>
      <c r="O139" s="318"/>
      <c r="P139" s="317">
        <f>(P138*P$42)*($E$32-$E$31)</f>
        <v>0</v>
      </c>
      <c r="Q139" s="274"/>
      <c r="R139" s="318"/>
      <c r="S139" s="129">
        <f>SUM(D139:R139)</f>
        <v>0</v>
      </c>
      <c r="T139" s="389"/>
      <c r="U139" s="390"/>
      <c r="V139" s="391"/>
      <c r="W139" s="46"/>
      <c r="X139" s="46"/>
    </row>
    <row r="140" spans="1:24" s="45" customFormat="1" ht="22.5" customHeight="1" outlineLevel="1" x14ac:dyDescent="0.25">
      <c r="A140" s="41"/>
      <c r="B140" s="19" t="s">
        <v>86</v>
      </c>
      <c r="C140" s="129">
        <f t="shared" si="13"/>
        <v>0</v>
      </c>
      <c r="D140" s="317">
        <f>IF(D137=0,0, (((D137*$E$31))+(D139/D$42/D$43)))</f>
        <v>0</v>
      </c>
      <c r="E140" s="274"/>
      <c r="F140" s="318"/>
      <c r="G140" s="317">
        <f>IF(G137=0,0, (((G137*$E$31))+(G139/G$42/G$43)))</f>
        <v>0</v>
      </c>
      <c r="H140" s="274"/>
      <c r="I140" s="318"/>
      <c r="J140" s="317">
        <f>IF(J137=0,0, (((J137*$E$31))+(J139/J$42/J$43)))</f>
        <v>0</v>
      </c>
      <c r="K140" s="274"/>
      <c r="L140" s="318"/>
      <c r="M140" s="317">
        <f>IF(M137=0,0, (((M137*$E$31))+(M139/M$42/M$43)))</f>
        <v>0</v>
      </c>
      <c r="N140" s="274"/>
      <c r="O140" s="318"/>
      <c r="P140" s="317">
        <f>IF(P137=0,0, (((P137*$E$31))+(P139/P$42/P$43)))</f>
        <v>0</v>
      </c>
      <c r="Q140" s="274"/>
      <c r="R140" s="318"/>
      <c r="S140" s="129">
        <f>SUM(D140:R140)</f>
        <v>0</v>
      </c>
      <c r="T140" s="389"/>
      <c r="U140" s="390"/>
      <c r="V140" s="391"/>
      <c r="W140" s="46"/>
      <c r="X140" s="46"/>
    </row>
    <row r="141" spans="1:24" s="45" customFormat="1" ht="22.5" customHeight="1" outlineLevel="1" x14ac:dyDescent="0.25">
      <c r="A141" s="41"/>
      <c r="B141" s="68" t="s">
        <v>87</v>
      </c>
      <c r="C141" s="129">
        <f t="shared" si="13"/>
        <v>0</v>
      </c>
      <c r="D141" s="317">
        <f>(((D134+D135)/60)*$E$31)+D139</f>
        <v>0</v>
      </c>
      <c r="E141" s="274"/>
      <c r="F141" s="318"/>
      <c r="G141" s="317">
        <f>(((G134+G135)/60)*$E$31)+G139</f>
        <v>0</v>
      </c>
      <c r="H141" s="274"/>
      <c r="I141" s="318"/>
      <c r="J141" s="317">
        <f>(((J134+J135)/60)*$E$31)+J139</f>
        <v>0</v>
      </c>
      <c r="K141" s="274"/>
      <c r="L141" s="318"/>
      <c r="M141" s="317">
        <f>(((M134+M135)/60)*$E$31)+M139</f>
        <v>0</v>
      </c>
      <c r="N141" s="274"/>
      <c r="O141" s="318"/>
      <c r="P141" s="317">
        <f>(((P134+P135)/60)*$E$31)+P139</f>
        <v>0</v>
      </c>
      <c r="Q141" s="274"/>
      <c r="R141" s="318"/>
      <c r="S141" s="129">
        <f>SUM(D141:R141)</f>
        <v>0</v>
      </c>
      <c r="T141" s="389"/>
      <c r="U141" s="390"/>
      <c r="V141" s="391"/>
      <c r="W141" s="20" t="s">
        <v>61</v>
      </c>
      <c r="X141" s="46"/>
    </row>
    <row r="142" spans="1:24" s="45" customFormat="1" ht="33" customHeight="1" x14ac:dyDescent="0.25">
      <c r="A142" s="41"/>
      <c r="B142" s="395"/>
      <c r="C142" s="396"/>
      <c r="D142" s="403" t="s">
        <v>62</v>
      </c>
      <c r="E142" s="404"/>
      <c r="F142" s="405"/>
      <c r="G142" s="404" t="s">
        <v>63</v>
      </c>
      <c r="H142" s="404"/>
      <c r="I142" s="404"/>
      <c r="J142" s="403" t="s">
        <v>64</v>
      </c>
      <c r="K142" s="404"/>
      <c r="L142" s="405"/>
      <c r="M142" s="404" t="s">
        <v>65</v>
      </c>
      <c r="N142" s="404"/>
      <c r="O142" s="404"/>
      <c r="P142" s="403" t="s">
        <v>66</v>
      </c>
      <c r="Q142" s="404"/>
      <c r="R142" s="405"/>
      <c r="S142" s="75" t="s">
        <v>67</v>
      </c>
      <c r="T142" s="69" t="s">
        <v>68</v>
      </c>
      <c r="U142" s="10" t="s">
        <v>88</v>
      </c>
      <c r="V142" s="10" t="s">
        <v>89</v>
      </c>
      <c r="W142" s="114">
        <f>$D$12</f>
        <v>0</v>
      </c>
      <c r="X142" s="46"/>
    </row>
    <row r="143" spans="1:24" s="45" customFormat="1" ht="33" customHeight="1" x14ac:dyDescent="0.25">
      <c r="A143" s="41"/>
      <c r="B143" s="397"/>
      <c r="C143" s="398"/>
      <c r="D143" s="406" t="str">
        <f>IF(D137&gt;=10,"6",IF(D137&gt;=5.6,"5",IF(D137&gt;=3.6,"4",IF(D137&gt;=1.6,"3",IF(D137&gt;=1,"2",IF(D137&gt;=0.01,"1","0"))))))</f>
        <v>0</v>
      </c>
      <c r="E143" s="407"/>
      <c r="F143" s="408"/>
      <c r="G143" s="407" t="str">
        <f>IF(G137&gt;=10,"6",IF(G137&gt;=5.6,"5",IF(G137&gt;=3.6,"4",IF(G137&gt;=1.6,"3",IF(G137&gt;=1,"2",IF(G137&gt;=0.01,"1","0"))))))</f>
        <v>0</v>
      </c>
      <c r="H143" s="407"/>
      <c r="I143" s="407"/>
      <c r="J143" s="406" t="str">
        <f>IF(J137&gt;=10,"6",IF(J137&gt;=5.6,"5",IF(J137&gt;=3.6,"4",IF(J137&gt;=1.6,"3",IF(J137&gt;=1,"2",IF(J137&gt;=0.01,"1","0"))))))</f>
        <v>0</v>
      </c>
      <c r="K143" s="407"/>
      <c r="L143" s="408"/>
      <c r="M143" s="407" t="str">
        <f>IF(M137&gt;=10,"6",IF(M137&gt;=5.6,"5",IF(M137&gt;=3.6,"4",IF(M137&gt;=1.6,"3",IF(M137&gt;=1,"2",IF(M137&gt;=0.01,"1","0"))))))</f>
        <v>0</v>
      </c>
      <c r="N143" s="407"/>
      <c r="O143" s="407"/>
      <c r="P143" s="406" t="str">
        <f>IF(P137&gt;=10,"6",IF(P137&gt;=5.6,"5",IF(P137&gt;=3.6,"4",IF(P137&gt;=1.6,"3",IF(P137&gt;=1,"2",IF(P137&gt;=0.01,"1","0"))))))</f>
        <v>0</v>
      </c>
      <c r="Q143" s="407"/>
      <c r="R143" s="408"/>
      <c r="S143" s="124">
        <f>IF(OR(AND(D133&gt;0,D134&lt;=0),AND(G133&gt;0,G134&lt;=0),AND(J133&gt;0,J134&lt;=0),AND(M133&gt;0,M134&lt;=0),AND(P133&gt;0,P134&lt;=0)),"Check number of subjects/visits",V143/1560)</f>
        <v>0</v>
      </c>
      <c r="T143" s="89" t="str">
        <f>IF(S143="Check number of subjects/visits","0.00",IF(AND(W144=0,S143&gt;=0),"Please complete page duration (D12)",IF(S143=0,"0.00",S143/W144)))</f>
        <v>Please complete page duration (D12)</v>
      </c>
      <c r="U143" s="113">
        <f>(S134+S135+$E$26+$E$27+$E$28+$L$18)</f>
        <v>0</v>
      </c>
      <c r="V143" s="113">
        <f>(U143/60)</f>
        <v>0</v>
      </c>
      <c r="W143" s="114">
        <f>$F$12</f>
        <v>0</v>
      </c>
      <c r="X143" s="46"/>
    </row>
    <row r="144" spans="1:24" s="45" customFormat="1" ht="19.5" customHeight="1" x14ac:dyDescent="0.25">
      <c r="A144" s="41"/>
      <c r="B144" s="17"/>
      <c r="C144" s="56"/>
      <c r="D144" s="41"/>
      <c r="E144" s="41"/>
      <c r="F144" s="41"/>
      <c r="G144" s="41"/>
      <c r="H144" s="41"/>
      <c r="I144" s="41"/>
      <c r="J144" s="41"/>
      <c r="K144" s="41"/>
      <c r="L144" s="41"/>
      <c r="M144" s="41"/>
      <c r="N144" s="41"/>
      <c r="O144" s="41"/>
      <c r="P144" s="41"/>
      <c r="Q144" s="41"/>
      <c r="R144" s="41"/>
      <c r="S144" s="41"/>
      <c r="T144" s="41"/>
      <c r="U144" s="41"/>
      <c r="V144" s="41"/>
      <c r="W144" s="123">
        <f>W142+(W143/12)</f>
        <v>0</v>
      </c>
      <c r="X144" s="46"/>
    </row>
    <row r="145" spans="1:24" s="45" customFormat="1" ht="19.5" customHeight="1" x14ac:dyDescent="0.25">
      <c r="A145" s="41"/>
      <c r="B145" s="33" t="s">
        <v>90</v>
      </c>
      <c r="C145" s="399"/>
      <c r="D145" s="272" t="s">
        <v>1</v>
      </c>
      <c r="E145" s="272"/>
      <c r="F145" s="370"/>
      <c r="G145" s="367" t="s">
        <v>2</v>
      </c>
      <c r="H145" s="272"/>
      <c r="I145" s="368"/>
      <c r="J145" s="369" t="s">
        <v>3</v>
      </c>
      <c r="K145" s="272"/>
      <c r="L145" s="370"/>
      <c r="M145" s="367" t="s">
        <v>4</v>
      </c>
      <c r="N145" s="272"/>
      <c r="O145" s="368"/>
      <c r="P145" s="367" t="s">
        <v>5</v>
      </c>
      <c r="Q145" s="272"/>
      <c r="R145" s="368"/>
      <c r="S145" s="380" t="s">
        <v>6</v>
      </c>
      <c r="T145" s="380"/>
      <c r="U145" s="380"/>
      <c r="V145" s="381"/>
      <c r="W145" s="46"/>
      <c r="X145" s="46"/>
    </row>
    <row r="146" spans="1:24" s="45" customFormat="1" ht="19.5" customHeight="1" x14ac:dyDescent="0.25">
      <c r="A146" s="41"/>
      <c r="B146" s="114" t="str">
        <f>IF('SIT Page 1'!B146="[enter MDT2 title here]","[enter MDT2 title on SIT Page 1, B146]", IF('SIT Page 1'!B146="","[enter MDT2 title on SIT Page 1, B146]",'SIT Page 1'!B146))</f>
        <v>[enter MDT2 title on SIT Page 1, B146]</v>
      </c>
      <c r="C146" s="400"/>
      <c r="D146" s="272"/>
      <c r="E146" s="272"/>
      <c r="F146" s="370"/>
      <c r="G146" s="367"/>
      <c r="H146" s="272"/>
      <c r="I146" s="368"/>
      <c r="J146" s="369"/>
      <c r="K146" s="272"/>
      <c r="L146" s="370"/>
      <c r="M146" s="367"/>
      <c r="N146" s="272"/>
      <c r="O146" s="368"/>
      <c r="P146" s="367"/>
      <c r="Q146" s="272"/>
      <c r="R146" s="368"/>
      <c r="S146" s="401"/>
      <c r="T146" s="401"/>
      <c r="U146" s="401"/>
      <c r="V146" s="402"/>
      <c r="W146" s="46"/>
      <c r="X146" s="46"/>
    </row>
    <row r="147" spans="1:24" s="45" customFormat="1" ht="30.75" customHeight="1" outlineLevel="1" x14ac:dyDescent="0.25">
      <c r="A147" s="41"/>
      <c r="B147" s="34" t="s">
        <v>7</v>
      </c>
      <c r="C147" s="33" t="s">
        <v>8</v>
      </c>
      <c r="D147" s="76" t="s">
        <v>9</v>
      </c>
      <c r="E147" s="61" t="s">
        <v>12</v>
      </c>
      <c r="F147" s="77" t="s">
        <v>11</v>
      </c>
      <c r="G147" s="78" t="s">
        <v>9</v>
      </c>
      <c r="H147" s="61" t="s">
        <v>12</v>
      </c>
      <c r="I147" s="33" t="s">
        <v>11</v>
      </c>
      <c r="J147" s="76" t="s">
        <v>9</v>
      </c>
      <c r="K147" s="61" t="s">
        <v>12</v>
      </c>
      <c r="L147" s="77" t="s">
        <v>11</v>
      </c>
      <c r="M147" s="78" t="s">
        <v>9</v>
      </c>
      <c r="N147" s="61" t="s">
        <v>12</v>
      </c>
      <c r="O147" s="33" t="s">
        <v>11</v>
      </c>
      <c r="P147" s="76" t="s">
        <v>9</v>
      </c>
      <c r="Q147" s="61" t="s">
        <v>12</v>
      </c>
      <c r="R147" s="77" t="s">
        <v>11</v>
      </c>
      <c r="S147" s="382"/>
      <c r="T147" s="382"/>
      <c r="U147" s="382"/>
      <c r="V147" s="383"/>
      <c r="W147" s="46"/>
      <c r="X147" s="46"/>
    </row>
    <row r="148" spans="1:24" s="45" customFormat="1" ht="19.5" customHeight="1" outlineLevel="1" x14ac:dyDescent="0.25">
      <c r="A148" s="41"/>
      <c r="B148" s="101" t="s">
        <v>36</v>
      </c>
      <c r="C148" s="103"/>
      <c r="D148" s="99"/>
      <c r="E148" s="100"/>
      <c r="F148" s="115">
        <f t="shared" ref="F148:F161" si="14">C148*D148*E148</f>
        <v>0</v>
      </c>
      <c r="G148" s="99"/>
      <c r="H148" s="100"/>
      <c r="I148" s="116">
        <f t="shared" ref="I148:I161" si="15">C148*G148*H148</f>
        <v>0</v>
      </c>
      <c r="J148" s="99"/>
      <c r="K148" s="100"/>
      <c r="L148" s="115">
        <f t="shared" ref="L148:L161" si="16">C148*J148*K148</f>
        <v>0</v>
      </c>
      <c r="M148" s="99"/>
      <c r="N148" s="100"/>
      <c r="O148" s="116">
        <f>C148*M148*N148</f>
        <v>0</v>
      </c>
      <c r="P148" s="99"/>
      <c r="Q148" s="100"/>
      <c r="R148" s="115">
        <f t="shared" ref="R148:R161" si="17">C148*P148*Q148</f>
        <v>0</v>
      </c>
      <c r="S148" s="384"/>
      <c r="T148" s="384"/>
      <c r="U148" s="384"/>
      <c r="V148" s="385"/>
      <c r="W148" s="46"/>
      <c r="X148" s="46"/>
    </row>
    <row r="149" spans="1:24" s="45" customFormat="1" ht="19.5" customHeight="1" outlineLevel="1" x14ac:dyDescent="0.25">
      <c r="A149" s="41"/>
      <c r="B149" s="101" t="s">
        <v>36</v>
      </c>
      <c r="C149" s="103"/>
      <c r="D149" s="99"/>
      <c r="E149" s="100"/>
      <c r="F149" s="115">
        <f t="shared" si="14"/>
        <v>0</v>
      </c>
      <c r="G149" s="99"/>
      <c r="H149" s="100"/>
      <c r="I149" s="116">
        <f t="shared" si="15"/>
        <v>0</v>
      </c>
      <c r="J149" s="99"/>
      <c r="K149" s="100"/>
      <c r="L149" s="115">
        <f t="shared" si="16"/>
        <v>0</v>
      </c>
      <c r="M149" s="99"/>
      <c r="N149" s="100"/>
      <c r="O149" s="116">
        <f>C149*M149*N149</f>
        <v>0</v>
      </c>
      <c r="P149" s="99"/>
      <c r="Q149" s="100"/>
      <c r="R149" s="115">
        <f t="shared" si="17"/>
        <v>0</v>
      </c>
      <c r="S149" s="384"/>
      <c r="T149" s="384"/>
      <c r="U149" s="384"/>
      <c r="V149" s="385"/>
      <c r="W149" s="46"/>
      <c r="X149" s="46"/>
    </row>
    <row r="150" spans="1:24" s="45" customFormat="1" ht="19.5" customHeight="1" outlineLevel="1" x14ac:dyDescent="0.25">
      <c r="A150" s="41"/>
      <c r="B150" s="101" t="s">
        <v>36</v>
      </c>
      <c r="C150" s="103"/>
      <c r="D150" s="99"/>
      <c r="E150" s="100"/>
      <c r="F150" s="115">
        <f t="shared" si="14"/>
        <v>0</v>
      </c>
      <c r="G150" s="99"/>
      <c r="H150" s="100"/>
      <c r="I150" s="116">
        <f t="shared" si="15"/>
        <v>0</v>
      </c>
      <c r="J150" s="99"/>
      <c r="K150" s="100"/>
      <c r="L150" s="115">
        <f t="shared" si="16"/>
        <v>0</v>
      </c>
      <c r="M150" s="99"/>
      <c r="N150" s="100"/>
      <c r="O150" s="116">
        <f>C150*M150*N150</f>
        <v>0</v>
      </c>
      <c r="P150" s="99"/>
      <c r="Q150" s="100"/>
      <c r="R150" s="115">
        <f t="shared" si="17"/>
        <v>0</v>
      </c>
      <c r="S150" s="384"/>
      <c r="T150" s="384"/>
      <c r="U150" s="384"/>
      <c r="V150" s="385"/>
      <c r="W150" s="46"/>
      <c r="X150" s="46"/>
    </row>
    <row r="151" spans="1:24" s="45" customFormat="1" ht="19.5" customHeight="1" outlineLevel="1" x14ac:dyDescent="0.25">
      <c r="A151" s="41"/>
      <c r="B151" s="101" t="s">
        <v>36</v>
      </c>
      <c r="C151" s="103"/>
      <c r="D151" s="99"/>
      <c r="E151" s="100"/>
      <c r="F151" s="115">
        <f t="shared" si="14"/>
        <v>0</v>
      </c>
      <c r="G151" s="99"/>
      <c r="H151" s="100"/>
      <c r="I151" s="116">
        <f t="shared" si="15"/>
        <v>0</v>
      </c>
      <c r="J151" s="99"/>
      <c r="K151" s="100"/>
      <c r="L151" s="115">
        <f t="shared" si="16"/>
        <v>0</v>
      </c>
      <c r="M151" s="99"/>
      <c r="N151" s="100"/>
      <c r="O151" s="116">
        <f>C151*M151*N151</f>
        <v>0</v>
      </c>
      <c r="P151" s="99"/>
      <c r="Q151" s="100"/>
      <c r="R151" s="115">
        <f t="shared" si="17"/>
        <v>0</v>
      </c>
      <c r="S151" s="384"/>
      <c r="T151" s="384"/>
      <c r="U151" s="384"/>
      <c r="V151" s="385"/>
      <c r="W151" s="46"/>
      <c r="X151" s="46"/>
    </row>
    <row r="152" spans="1:24" s="45" customFormat="1" ht="19.5" customHeight="1" outlineLevel="1" x14ac:dyDescent="0.25">
      <c r="A152" s="41"/>
      <c r="B152" s="101" t="s">
        <v>36</v>
      </c>
      <c r="C152" s="103"/>
      <c r="D152" s="99"/>
      <c r="E152" s="100"/>
      <c r="F152" s="115">
        <f t="shared" si="14"/>
        <v>0</v>
      </c>
      <c r="G152" s="99"/>
      <c r="H152" s="100"/>
      <c r="I152" s="116">
        <f t="shared" si="15"/>
        <v>0</v>
      </c>
      <c r="J152" s="99"/>
      <c r="K152" s="100"/>
      <c r="L152" s="115">
        <f t="shared" si="16"/>
        <v>0</v>
      </c>
      <c r="M152" s="99"/>
      <c r="N152" s="100"/>
      <c r="O152" s="116">
        <f>F152*M152*N152</f>
        <v>0</v>
      </c>
      <c r="P152" s="99"/>
      <c r="Q152" s="100"/>
      <c r="R152" s="115">
        <f t="shared" si="17"/>
        <v>0</v>
      </c>
      <c r="S152" s="384"/>
      <c r="T152" s="384"/>
      <c r="U152" s="384"/>
      <c r="V152" s="385"/>
      <c r="W152" s="46"/>
      <c r="X152" s="46"/>
    </row>
    <row r="153" spans="1:24" s="45" customFormat="1" ht="19.5" customHeight="1" outlineLevel="1" x14ac:dyDescent="0.25">
      <c r="A153" s="41"/>
      <c r="B153" s="101" t="s">
        <v>36</v>
      </c>
      <c r="C153" s="103"/>
      <c r="D153" s="99"/>
      <c r="E153" s="100"/>
      <c r="F153" s="115">
        <f t="shared" si="14"/>
        <v>0</v>
      </c>
      <c r="G153" s="99"/>
      <c r="H153" s="100"/>
      <c r="I153" s="116">
        <f t="shared" si="15"/>
        <v>0</v>
      </c>
      <c r="J153" s="99"/>
      <c r="K153" s="100"/>
      <c r="L153" s="115">
        <f t="shared" si="16"/>
        <v>0</v>
      </c>
      <c r="M153" s="99"/>
      <c r="N153" s="100"/>
      <c r="O153" s="116">
        <f>F153*M153*N153</f>
        <v>0</v>
      </c>
      <c r="P153" s="99"/>
      <c r="Q153" s="100"/>
      <c r="R153" s="115">
        <f t="shared" si="17"/>
        <v>0</v>
      </c>
      <c r="S153" s="384"/>
      <c r="T153" s="384"/>
      <c r="U153" s="384"/>
      <c r="V153" s="385"/>
      <c r="W153" s="46"/>
      <c r="X153" s="46"/>
    </row>
    <row r="154" spans="1:24" s="45" customFormat="1" ht="19.5" customHeight="1" outlineLevel="1" x14ac:dyDescent="0.25">
      <c r="A154" s="41"/>
      <c r="B154" s="101" t="s">
        <v>36</v>
      </c>
      <c r="C154" s="103"/>
      <c r="D154" s="99"/>
      <c r="E154" s="100"/>
      <c r="F154" s="115">
        <f t="shared" si="14"/>
        <v>0</v>
      </c>
      <c r="G154" s="99"/>
      <c r="H154" s="100"/>
      <c r="I154" s="116">
        <f t="shared" si="15"/>
        <v>0</v>
      </c>
      <c r="J154" s="99"/>
      <c r="K154" s="100"/>
      <c r="L154" s="115">
        <f t="shared" si="16"/>
        <v>0</v>
      </c>
      <c r="M154" s="99"/>
      <c r="N154" s="100"/>
      <c r="O154" s="116">
        <f>F154*M154*N154</f>
        <v>0</v>
      </c>
      <c r="P154" s="99"/>
      <c r="Q154" s="100"/>
      <c r="R154" s="115">
        <f t="shared" si="17"/>
        <v>0</v>
      </c>
      <c r="S154" s="384"/>
      <c r="T154" s="384"/>
      <c r="U154" s="384"/>
      <c r="V154" s="385"/>
      <c r="W154" s="46"/>
      <c r="X154" s="46"/>
    </row>
    <row r="155" spans="1:24" s="45" customFormat="1" ht="19.5" customHeight="1" outlineLevel="1" x14ac:dyDescent="0.25">
      <c r="A155" s="41"/>
      <c r="B155" s="101" t="s">
        <v>36</v>
      </c>
      <c r="C155" s="103"/>
      <c r="D155" s="99"/>
      <c r="E155" s="100"/>
      <c r="F155" s="115">
        <f t="shared" si="14"/>
        <v>0</v>
      </c>
      <c r="G155" s="99"/>
      <c r="H155" s="100"/>
      <c r="I155" s="116">
        <f t="shared" si="15"/>
        <v>0</v>
      </c>
      <c r="J155" s="99"/>
      <c r="K155" s="100"/>
      <c r="L155" s="115">
        <f t="shared" si="16"/>
        <v>0</v>
      </c>
      <c r="M155" s="99"/>
      <c r="N155" s="100"/>
      <c r="O155" s="116">
        <f t="shared" ref="O155:O161" si="18">C155*M155*N155</f>
        <v>0</v>
      </c>
      <c r="P155" s="99"/>
      <c r="Q155" s="100"/>
      <c r="R155" s="115">
        <f t="shared" si="17"/>
        <v>0</v>
      </c>
      <c r="S155" s="384"/>
      <c r="T155" s="384"/>
      <c r="U155" s="384"/>
      <c r="V155" s="385"/>
      <c r="W155" s="46"/>
      <c r="X155" s="46"/>
    </row>
    <row r="156" spans="1:24" s="45" customFormat="1" ht="19.5" customHeight="1" outlineLevel="1" x14ac:dyDescent="0.25">
      <c r="A156" s="41"/>
      <c r="B156" s="101" t="s">
        <v>36</v>
      </c>
      <c r="C156" s="103"/>
      <c r="D156" s="99"/>
      <c r="E156" s="100"/>
      <c r="F156" s="115">
        <f t="shared" si="14"/>
        <v>0</v>
      </c>
      <c r="G156" s="99"/>
      <c r="H156" s="100"/>
      <c r="I156" s="116">
        <f t="shared" si="15"/>
        <v>0</v>
      </c>
      <c r="J156" s="99"/>
      <c r="K156" s="100"/>
      <c r="L156" s="115">
        <f t="shared" si="16"/>
        <v>0</v>
      </c>
      <c r="M156" s="99"/>
      <c r="N156" s="100"/>
      <c r="O156" s="116">
        <f t="shared" si="18"/>
        <v>0</v>
      </c>
      <c r="P156" s="99"/>
      <c r="Q156" s="100"/>
      <c r="R156" s="115">
        <f t="shared" si="17"/>
        <v>0</v>
      </c>
      <c r="S156" s="384"/>
      <c r="T156" s="384"/>
      <c r="U156" s="384"/>
      <c r="V156" s="385"/>
      <c r="W156" s="46"/>
      <c r="X156" s="46"/>
    </row>
    <row r="157" spans="1:24" s="45" customFormat="1" ht="19.5" customHeight="1" outlineLevel="1" x14ac:dyDescent="0.25">
      <c r="A157" s="41"/>
      <c r="B157" s="101" t="s">
        <v>36</v>
      </c>
      <c r="C157" s="103"/>
      <c r="D157" s="99"/>
      <c r="E157" s="100"/>
      <c r="F157" s="115">
        <f t="shared" si="14"/>
        <v>0</v>
      </c>
      <c r="G157" s="99"/>
      <c r="H157" s="100"/>
      <c r="I157" s="116">
        <f t="shared" si="15"/>
        <v>0</v>
      </c>
      <c r="J157" s="99"/>
      <c r="K157" s="100"/>
      <c r="L157" s="115">
        <f t="shared" si="16"/>
        <v>0</v>
      </c>
      <c r="M157" s="99"/>
      <c r="N157" s="100"/>
      <c r="O157" s="116">
        <f t="shared" si="18"/>
        <v>0</v>
      </c>
      <c r="P157" s="99"/>
      <c r="Q157" s="100"/>
      <c r="R157" s="115">
        <f t="shared" si="17"/>
        <v>0</v>
      </c>
      <c r="S157" s="384"/>
      <c r="T157" s="384"/>
      <c r="U157" s="384"/>
      <c r="V157" s="385"/>
      <c r="W157" s="46"/>
      <c r="X157" s="46"/>
    </row>
    <row r="158" spans="1:24" s="45" customFormat="1" ht="19.5" customHeight="1" outlineLevel="1" x14ac:dyDescent="0.25">
      <c r="A158" s="41"/>
      <c r="B158" s="101" t="s">
        <v>36</v>
      </c>
      <c r="C158" s="103"/>
      <c r="D158" s="99"/>
      <c r="E158" s="100"/>
      <c r="F158" s="115">
        <f t="shared" si="14"/>
        <v>0</v>
      </c>
      <c r="G158" s="99"/>
      <c r="H158" s="100"/>
      <c r="I158" s="116">
        <f t="shared" si="15"/>
        <v>0</v>
      </c>
      <c r="J158" s="99"/>
      <c r="K158" s="100"/>
      <c r="L158" s="115">
        <f t="shared" si="16"/>
        <v>0</v>
      </c>
      <c r="M158" s="99"/>
      <c r="N158" s="100"/>
      <c r="O158" s="116">
        <f t="shared" si="18"/>
        <v>0</v>
      </c>
      <c r="P158" s="99"/>
      <c r="Q158" s="100"/>
      <c r="R158" s="115">
        <f t="shared" si="17"/>
        <v>0</v>
      </c>
      <c r="S158" s="384"/>
      <c r="T158" s="384"/>
      <c r="U158" s="384"/>
      <c r="V158" s="385"/>
      <c r="W158" s="46"/>
      <c r="X158" s="46"/>
    </row>
    <row r="159" spans="1:24" s="45" customFormat="1" ht="19.5" customHeight="1" outlineLevel="1" x14ac:dyDescent="0.25">
      <c r="A159" s="41"/>
      <c r="B159" s="101" t="s">
        <v>36</v>
      </c>
      <c r="C159" s="103"/>
      <c r="D159" s="99"/>
      <c r="E159" s="100"/>
      <c r="F159" s="115">
        <f t="shared" si="14"/>
        <v>0</v>
      </c>
      <c r="G159" s="99"/>
      <c r="H159" s="100"/>
      <c r="I159" s="116">
        <f t="shared" si="15"/>
        <v>0</v>
      </c>
      <c r="J159" s="99"/>
      <c r="K159" s="100"/>
      <c r="L159" s="115">
        <f t="shared" si="16"/>
        <v>0</v>
      </c>
      <c r="M159" s="99"/>
      <c r="N159" s="100"/>
      <c r="O159" s="116">
        <f t="shared" si="18"/>
        <v>0</v>
      </c>
      <c r="P159" s="99"/>
      <c r="Q159" s="100"/>
      <c r="R159" s="115">
        <f t="shared" si="17"/>
        <v>0</v>
      </c>
      <c r="S159" s="384"/>
      <c r="T159" s="384"/>
      <c r="U159" s="384"/>
      <c r="V159" s="385"/>
      <c r="W159" s="46"/>
      <c r="X159" s="46"/>
    </row>
    <row r="160" spans="1:24" s="45" customFormat="1" ht="19.5" customHeight="1" outlineLevel="1" x14ac:dyDescent="0.25">
      <c r="A160" s="41"/>
      <c r="B160" s="101" t="s">
        <v>79</v>
      </c>
      <c r="C160" s="103"/>
      <c r="D160" s="99"/>
      <c r="E160" s="100"/>
      <c r="F160" s="115">
        <f t="shared" si="14"/>
        <v>0</v>
      </c>
      <c r="G160" s="99"/>
      <c r="H160" s="100"/>
      <c r="I160" s="116">
        <f t="shared" si="15"/>
        <v>0</v>
      </c>
      <c r="J160" s="99"/>
      <c r="K160" s="100"/>
      <c r="L160" s="115">
        <f t="shared" si="16"/>
        <v>0</v>
      </c>
      <c r="M160" s="99"/>
      <c r="N160" s="100"/>
      <c r="O160" s="116">
        <f t="shared" si="18"/>
        <v>0</v>
      </c>
      <c r="P160" s="99"/>
      <c r="Q160" s="100"/>
      <c r="R160" s="115">
        <f t="shared" si="17"/>
        <v>0</v>
      </c>
      <c r="S160" s="384"/>
      <c r="T160" s="384"/>
      <c r="U160" s="384"/>
      <c r="V160" s="385"/>
      <c r="W160" s="46"/>
      <c r="X160" s="46"/>
    </row>
    <row r="161" spans="1:24" s="45" customFormat="1" ht="19.5" customHeight="1" outlineLevel="1" x14ac:dyDescent="0.25">
      <c r="A161" s="41"/>
      <c r="B161" s="101" t="s">
        <v>43</v>
      </c>
      <c r="C161" s="103"/>
      <c r="D161" s="99"/>
      <c r="E161" s="100"/>
      <c r="F161" s="115">
        <f t="shared" si="14"/>
        <v>0</v>
      </c>
      <c r="G161" s="99"/>
      <c r="H161" s="100"/>
      <c r="I161" s="116">
        <f t="shared" si="15"/>
        <v>0</v>
      </c>
      <c r="J161" s="99"/>
      <c r="K161" s="100"/>
      <c r="L161" s="115">
        <f t="shared" si="16"/>
        <v>0</v>
      </c>
      <c r="M161" s="99"/>
      <c r="N161" s="100"/>
      <c r="O161" s="116">
        <f t="shared" si="18"/>
        <v>0</v>
      </c>
      <c r="P161" s="99"/>
      <c r="Q161" s="100"/>
      <c r="R161" s="115">
        <f t="shared" si="17"/>
        <v>0</v>
      </c>
      <c r="S161" s="384"/>
      <c r="T161" s="384"/>
      <c r="U161" s="384"/>
      <c r="V161" s="385"/>
      <c r="W161" s="46"/>
      <c r="X161" s="46"/>
    </row>
    <row r="162" spans="1:24" s="45" customFormat="1" ht="21" customHeight="1" outlineLevel="1" x14ac:dyDescent="0.25">
      <c r="A162" s="41"/>
      <c r="B162" s="66" t="s">
        <v>92</v>
      </c>
      <c r="C162" s="15" t="s">
        <v>51</v>
      </c>
      <c r="D162" s="312" t="s">
        <v>46</v>
      </c>
      <c r="E162" s="305"/>
      <c r="F162" s="313"/>
      <c r="G162" s="305" t="s">
        <v>47</v>
      </c>
      <c r="H162" s="305"/>
      <c r="I162" s="305"/>
      <c r="J162" s="312" t="s">
        <v>48</v>
      </c>
      <c r="K162" s="305"/>
      <c r="L162" s="313"/>
      <c r="M162" s="305" t="s">
        <v>49</v>
      </c>
      <c r="N162" s="305"/>
      <c r="O162" s="305"/>
      <c r="P162" s="312" t="s">
        <v>50</v>
      </c>
      <c r="Q162" s="305"/>
      <c r="R162" s="313"/>
      <c r="S162" s="16" t="s">
        <v>93</v>
      </c>
      <c r="T162" s="386" t="s">
        <v>52</v>
      </c>
      <c r="U162" s="387" t="s">
        <v>52</v>
      </c>
      <c r="V162" s="388"/>
      <c r="W162" s="46"/>
      <c r="X162" s="46"/>
    </row>
    <row r="163" spans="1:24" s="45" customFormat="1" ht="21" customHeight="1" outlineLevel="1" x14ac:dyDescent="0.25">
      <c r="A163" s="41"/>
      <c r="B163" s="18" t="s">
        <v>94</v>
      </c>
      <c r="C163" s="128">
        <f>D163+G163+J163+M163+P163</f>
        <v>0</v>
      </c>
      <c r="D163" s="315">
        <f>SUM(F148:F161)</f>
        <v>0</v>
      </c>
      <c r="E163" s="314"/>
      <c r="F163" s="316"/>
      <c r="G163" s="314">
        <f>SUM(I148:I161)</f>
        <v>0</v>
      </c>
      <c r="H163" s="314"/>
      <c r="I163" s="314"/>
      <c r="J163" s="315">
        <f>SUM(L148:L161)</f>
        <v>0</v>
      </c>
      <c r="K163" s="314"/>
      <c r="L163" s="316"/>
      <c r="M163" s="314">
        <f>SUM(O148:O161)</f>
        <v>0</v>
      </c>
      <c r="N163" s="314"/>
      <c r="O163" s="314"/>
      <c r="P163" s="315">
        <f>SUM(R148:R161)</f>
        <v>0</v>
      </c>
      <c r="Q163" s="314"/>
      <c r="R163" s="316"/>
      <c r="S163" s="128">
        <f t="shared" ref="S163:S168" si="19">D163+G163+J163+M163+P163</f>
        <v>0</v>
      </c>
      <c r="T163" s="389"/>
      <c r="U163" s="390"/>
      <c r="V163" s="391"/>
      <c r="W163" s="46"/>
      <c r="X163" s="46"/>
    </row>
    <row r="164" spans="1:24" s="45" customFormat="1" ht="21" customHeight="1" outlineLevel="1" x14ac:dyDescent="0.25">
      <c r="A164" s="41"/>
      <c r="B164" s="18" t="s">
        <v>95</v>
      </c>
      <c r="C164" s="128">
        <f>D164+G164+J164+M164+P164</f>
        <v>0</v>
      </c>
      <c r="D164" s="315">
        <f>SUM(F148:F161)*$D$42</f>
        <v>0</v>
      </c>
      <c r="E164" s="314"/>
      <c r="F164" s="316"/>
      <c r="G164" s="314">
        <f>SUM(I148:I161)*$G$42</f>
        <v>0</v>
      </c>
      <c r="H164" s="314"/>
      <c r="I164" s="314"/>
      <c r="J164" s="315">
        <f>SUM(L148:L161)*$J$42</f>
        <v>0</v>
      </c>
      <c r="K164" s="314"/>
      <c r="L164" s="316"/>
      <c r="M164" s="314">
        <f>SUM(O148:O161)*$M$42</f>
        <v>0</v>
      </c>
      <c r="N164" s="314"/>
      <c r="O164" s="314"/>
      <c r="P164" s="315">
        <f>SUM(R148:R161)*$P$42</f>
        <v>0</v>
      </c>
      <c r="Q164" s="314"/>
      <c r="R164" s="316"/>
      <c r="S164" s="128">
        <f t="shared" si="19"/>
        <v>0</v>
      </c>
      <c r="T164" s="389"/>
      <c r="U164" s="390"/>
      <c r="V164" s="391"/>
      <c r="W164" s="46"/>
      <c r="X164" s="46"/>
    </row>
    <row r="165" spans="1:24" s="45" customFormat="1" ht="21" customHeight="1" outlineLevel="1" x14ac:dyDescent="0.25">
      <c r="A165" s="41"/>
      <c r="B165" s="18" t="s">
        <v>55</v>
      </c>
      <c r="C165" s="128">
        <f>S165</f>
        <v>0</v>
      </c>
      <c r="D165" s="315">
        <f>D164*0.05</f>
        <v>0</v>
      </c>
      <c r="E165" s="314"/>
      <c r="F165" s="316"/>
      <c r="G165" s="314">
        <f>G164*0.05</f>
        <v>0</v>
      </c>
      <c r="H165" s="314"/>
      <c r="I165" s="314"/>
      <c r="J165" s="315">
        <f>J164*0.05</f>
        <v>0</v>
      </c>
      <c r="K165" s="314"/>
      <c r="L165" s="316"/>
      <c r="M165" s="314">
        <f>M164*0.05</f>
        <v>0</v>
      </c>
      <c r="N165" s="314"/>
      <c r="O165" s="314"/>
      <c r="P165" s="315">
        <f>P164*0.05</f>
        <v>0</v>
      </c>
      <c r="Q165" s="314"/>
      <c r="R165" s="316"/>
      <c r="S165" s="128">
        <f t="shared" si="19"/>
        <v>0</v>
      </c>
      <c r="T165" s="389"/>
      <c r="U165" s="390"/>
      <c r="V165" s="391"/>
      <c r="W165" s="46"/>
      <c r="X165" s="46"/>
    </row>
    <row r="166" spans="1:24" s="45" customFormat="1" ht="21" customHeight="1" outlineLevel="1" x14ac:dyDescent="0.25">
      <c r="A166" s="41"/>
      <c r="B166" s="18" t="s">
        <v>96</v>
      </c>
      <c r="C166" s="128">
        <f>S166</f>
        <v>0</v>
      </c>
      <c r="D166" s="315">
        <f>IF($D$42=0,0,((D164+D165)/$D$42)/$D$43)</f>
        <v>0</v>
      </c>
      <c r="E166" s="314"/>
      <c r="F166" s="316"/>
      <c r="G166" s="314">
        <f>IF($G$42=0,0,((G164+G165)/$G$42)/$G$43)</f>
        <v>0</v>
      </c>
      <c r="H166" s="314"/>
      <c r="I166" s="314"/>
      <c r="J166" s="315">
        <f>IF($J$42=0,0,((J164+J165)/$J$42)/$J$43)</f>
        <v>0</v>
      </c>
      <c r="K166" s="314"/>
      <c r="L166" s="316"/>
      <c r="M166" s="314">
        <f>IF($M$42=0,0,((M164+M165)/$M$42)/$M$43)</f>
        <v>0</v>
      </c>
      <c r="N166" s="314"/>
      <c r="O166" s="314"/>
      <c r="P166" s="315">
        <f>IF($P$42=0,0,((P164+P165)/$P$42)/$P$43)</f>
        <v>0</v>
      </c>
      <c r="Q166" s="314"/>
      <c r="R166" s="316"/>
      <c r="S166" s="128">
        <f t="shared" si="19"/>
        <v>0</v>
      </c>
      <c r="T166" s="389"/>
      <c r="U166" s="390"/>
      <c r="V166" s="391"/>
      <c r="W166" s="46"/>
      <c r="X166" s="46"/>
    </row>
    <row r="167" spans="1:24" s="45" customFormat="1" ht="21" customHeight="1" outlineLevel="1" x14ac:dyDescent="0.25">
      <c r="A167" s="41"/>
      <c r="B167" s="18" t="s">
        <v>97</v>
      </c>
      <c r="C167" s="128">
        <f>S167</f>
        <v>0</v>
      </c>
      <c r="D167" s="315">
        <f>IF($D$166=0,0,(D166/60))</f>
        <v>0</v>
      </c>
      <c r="E167" s="314"/>
      <c r="F167" s="316"/>
      <c r="G167" s="314">
        <f>IF($G$166=0,0,(G166/60))</f>
        <v>0</v>
      </c>
      <c r="H167" s="314"/>
      <c r="I167" s="314"/>
      <c r="J167" s="315">
        <f>IF($J$166=0,0,(J166/60))</f>
        <v>0</v>
      </c>
      <c r="K167" s="314"/>
      <c r="L167" s="316"/>
      <c r="M167" s="314">
        <f>IF($M$166=0,0,(M166/60))</f>
        <v>0</v>
      </c>
      <c r="N167" s="314"/>
      <c r="O167" s="314"/>
      <c r="P167" s="315">
        <f>IF($P$166=0,0,(P166/60))</f>
        <v>0</v>
      </c>
      <c r="Q167" s="314"/>
      <c r="R167" s="316"/>
      <c r="S167" s="128">
        <f t="shared" si="19"/>
        <v>0</v>
      </c>
      <c r="T167" s="389"/>
      <c r="U167" s="390"/>
      <c r="V167" s="391"/>
      <c r="W167" s="46"/>
      <c r="X167" s="46"/>
    </row>
    <row r="168" spans="1:24" s="45" customFormat="1" ht="21" customHeight="1" outlineLevel="1" x14ac:dyDescent="0.25">
      <c r="A168" s="41"/>
      <c r="B168" s="19" t="s">
        <v>440</v>
      </c>
      <c r="C168" s="128">
        <f>SUM(D168:R168)</f>
        <v>0</v>
      </c>
      <c r="D168" s="392"/>
      <c r="E168" s="393"/>
      <c r="F168" s="394"/>
      <c r="G168" s="393"/>
      <c r="H168" s="393"/>
      <c r="I168" s="393"/>
      <c r="J168" s="392"/>
      <c r="K168" s="393"/>
      <c r="L168" s="394"/>
      <c r="M168" s="393"/>
      <c r="N168" s="393"/>
      <c r="O168" s="393"/>
      <c r="P168" s="392"/>
      <c r="Q168" s="393"/>
      <c r="R168" s="394"/>
      <c r="S168" s="128">
        <f t="shared" si="19"/>
        <v>0</v>
      </c>
      <c r="T168" s="389"/>
      <c r="U168" s="390"/>
      <c r="V168" s="391"/>
      <c r="W168" s="46"/>
      <c r="X168" s="46"/>
    </row>
    <row r="169" spans="1:24" s="45" customFormat="1" ht="21" customHeight="1" outlineLevel="1" x14ac:dyDescent="0.25">
      <c r="A169" s="41"/>
      <c r="B169" s="19" t="s">
        <v>58</v>
      </c>
      <c r="C169" s="129">
        <f>SUM(D169:R169)</f>
        <v>0</v>
      </c>
      <c r="D169" s="317">
        <f>(D168*D$42)*($F$32-$F$31)</f>
        <v>0</v>
      </c>
      <c r="E169" s="274"/>
      <c r="F169" s="318"/>
      <c r="G169" s="317">
        <f>(G168*G$42)*($F$32-$F$31)</f>
        <v>0</v>
      </c>
      <c r="H169" s="274"/>
      <c r="I169" s="318"/>
      <c r="J169" s="317">
        <f>(J168*J$42)*($F$32-$F$31)</f>
        <v>0</v>
      </c>
      <c r="K169" s="274"/>
      <c r="L169" s="318"/>
      <c r="M169" s="317">
        <f>(M168*M$42)*($F$32-$F$31)</f>
        <v>0</v>
      </c>
      <c r="N169" s="274"/>
      <c r="O169" s="318"/>
      <c r="P169" s="317">
        <f>(P168*P$42)*($F$32-$F$31)</f>
        <v>0</v>
      </c>
      <c r="Q169" s="274"/>
      <c r="R169" s="318"/>
      <c r="S169" s="129">
        <f>SUM(D169:R169)</f>
        <v>0</v>
      </c>
      <c r="T169" s="389"/>
      <c r="U169" s="390"/>
      <c r="V169" s="391"/>
      <c r="W169" s="46"/>
      <c r="X169" s="46"/>
    </row>
    <row r="170" spans="1:24" s="45" customFormat="1" ht="21" customHeight="1" outlineLevel="1" x14ac:dyDescent="0.25">
      <c r="A170" s="41"/>
      <c r="B170" s="19" t="s">
        <v>98</v>
      </c>
      <c r="C170" s="129">
        <f>SUM(D170:R170)</f>
        <v>0</v>
      </c>
      <c r="D170" s="317">
        <f>IF(D167=0,0, (((D167*$F$31))+(D169/D$42/D$43)))</f>
        <v>0</v>
      </c>
      <c r="E170" s="274"/>
      <c r="F170" s="318"/>
      <c r="G170" s="317">
        <f>IF(G167=0,0, (((G167*$F$31))+(G169/G$42/G$43)))</f>
        <v>0</v>
      </c>
      <c r="H170" s="274"/>
      <c r="I170" s="318"/>
      <c r="J170" s="317">
        <f>IF(J167=0,0, (((J167*$F$31))+(J169/J$42/J$43)))</f>
        <v>0</v>
      </c>
      <c r="K170" s="274"/>
      <c r="L170" s="318"/>
      <c r="M170" s="317">
        <f>IF(M167=0,0, (((M167*$F$31))+(M169/M$42/M$43)))</f>
        <v>0</v>
      </c>
      <c r="N170" s="274"/>
      <c r="O170" s="318"/>
      <c r="P170" s="317">
        <f>IF(P167=0,0, (((P167*$F$31))+(P169/P$42/P$43)))</f>
        <v>0</v>
      </c>
      <c r="Q170" s="274"/>
      <c r="R170" s="318"/>
      <c r="S170" s="129">
        <f>SUM(D170:R170)</f>
        <v>0</v>
      </c>
      <c r="T170" s="389"/>
      <c r="U170" s="390"/>
      <c r="V170" s="391"/>
      <c r="W170" s="46"/>
      <c r="X170" s="46"/>
    </row>
    <row r="171" spans="1:24" s="45" customFormat="1" ht="21" customHeight="1" outlineLevel="1" x14ac:dyDescent="0.25">
      <c r="A171" s="41"/>
      <c r="B171" s="68" t="s">
        <v>99</v>
      </c>
      <c r="C171" s="129">
        <f>SUM(D171:R171)</f>
        <v>0</v>
      </c>
      <c r="D171" s="317">
        <f>(((D164+D165)/60)*$F$31)+D169</f>
        <v>0</v>
      </c>
      <c r="E171" s="274"/>
      <c r="F171" s="318"/>
      <c r="G171" s="317">
        <f>(((G164+G165)/60)*$F$31)+G169</f>
        <v>0</v>
      </c>
      <c r="H171" s="274"/>
      <c r="I171" s="318"/>
      <c r="J171" s="317">
        <f>(((J164+J165)/60)*$F$31)+J169</f>
        <v>0</v>
      </c>
      <c r="K171" s="274"/>
      <c r="L171" s="318"/>
      <c r="M171" s="317">
        <f>(((M164+M165)/60)*$F$31)+M169</f>
        <v>0</v>
      </c>
      <c r="N171" s="274"/>
      <c r="O171" s="318"/>
      <c r="P171" s="317">
        <f>(((P164+P165)/60)*$F$31)+P169</f>
        <v>0</v>
      </c>
      <c r="Q171" s="274"/>
      <c r="R171" s="318"/>
      <c r="S171" s="129">
        <f>SUM(D171:R171)</f>
        <v>0</v>
      </c>
      <c r="T171" s="389"/>
      <c r="U171" s="390"/>
      <c r="V171" s="391"/>
      <c r="W171" s="20" t="s">
        <v>61</v>
      </c>
      <c r="X171" s="46"/>
    </row>
    <row r="172" spans="1:24" s="45" customFormat="1" ht="27.75" customHeight="1" x14ac:dyDescent="0.25">
      <c r="A172" s="41"/>
      <c r="B172" s="395"/>
      <c r="C172" s="396"/>
      <c r="D172" s="403" t="s">
        <v>100</v>
      </c>
      <c r="E172" s="404"/>
      <c r="F172" s="405"/>
      <c r="G172" s="404" t="s">
        <v>101</v>
      </c>
      <c r="H172" s="404"/>
      <c r="I172" s="404"/>
      <c r="J172" s="403" t="s">
        <v>102</v>
      </c>
      <c r="K172" s="404"/>
      <c r="L172" s="405"/>
      <c r="M172" s="404" t="s">
        <v>103</v>
      </c>
      <c r="N172" s="404"/>
      <c r="O172" s="404"/>
      <c r="P172" s="403" t="s">
        <v>104</v>
      </c>
      <c r="Q172" s="404"/>
      <c r="R172" s="405"/>
      <c r="S172" s="75" t="s">
        <v>67</v>
      </c>
      <c r="T172" s="69" t="s">
        <v>68</v>
      </c>
      <c r="U172" s="10" t="s">
        <v>105</v>
      </c>
      <c r="V172" s="10" t="s">
        <v>106</v>
      </c>
      <c r="W172" s="114">
        <f>$D$12</f>
        <v>0</v>
      </c>
      <c r="X172" s="46"/>
    </row>
    <row r="173" spans="1:24" s="45" customFormat="1" ht="32.25" customHeight="1" x14ac:dyDescent="0.25">
      <c r="A173" s="41"/>
      <c r="B173" s="397"/>
      <c r="C173" s="398"/>
      <c r="D173" s="406" t="str">
        <f>IF(D167&gt;=10,"6",IF(D167&gt;=5.6,"5",IF(D167&gt;=3.6,"4",IF(D167&gt;=1.6,"3",IF(D167&gt;=1,"2",IF(D167&gt;=0.01,"1","0"))))))</f>
        <v>0</v>
      </c>
      <c r="E173" s="407"/>
      <c r="F173" s="408"/>
      <c r="G173" s="407" t="str">
        <f>IF(G167&gt;=10,"6",IF(G167&gt;=5.6,"5",IF(G167&gt;=3.6,"4",IF(G167&gt;=1.6,"3",IF(G167&gt;=1,"2",IF(G167&gt;=0.01,"1","0"))))))</f>
        <v>0</v>
      </c>
      <c r="H173" s="407"/>
      <c r="I173" s="407"/>
      <c r="J173" s="406" t="str">
        <f>IF(J167&gt;=10,"6",IF(J167&gt;=5.6,"5",IF(J167&gt;=3.6,"4",IF(J167&gt;=1.6,"3",IF(J167&gt;=1,"2",IF(J167&gt;=0.01,"1","0"))))))</f>
        <v>0</v>
      </c>
      <c r="K173" s="407"/>
      <c r="L173" s="408"/>
      <c r="M173" s="407" t="str">
        <f>IF(M167&gt;=10,"6",IF(M167&gt;=5.6,"5",IF(M167&gt;=3.6,"4",IF(M167&gt;=1.6,"3",IF(M167&gt;=1,"2",IF(M167&gt;=0.01,"1","0"))))))</f>
        <v>0</v>
      </c>
      <c r="N173" s="407"/>
      <c r="O173" s="407"/>
      <c r="P173" s="406" t="str">
        <f>IF(P167&gt;=10,"6",IF(P167&gt;=5.6,"5",IF(P167&gt;=3.6,"4",IF(P167&gt;=1.6,"3",IF(P167&gt;=1,"2",IF(P167&gt;=0.01,"1","0"))))))</f>
        <v>0</v>
      </c>
      <c r="Q173" s="407"/>
      <c r="R173" s="408"/>
      <c r="S173" s="124">
        <f>IF(OR(AND(D163&gt;0,D164&lt;=0),AND(G163&gt;0,G164&lt;=0),AND(J163&gt;0,J164&lt;=0),AND(M163&gt;0,M164&lt;=0),AND(P163&gt;0,P164&lt;=0)),"Check number of subjects/visits",V173/1560)</f>
        <v>0</v>
      </c>
      <c r="T173" s="89" t="str">
        <f>IF(S173="Check number of subjects/visits","0.00",IF(AND(W174=0,S173&gt;=0),"Please complete page duration (D12)",IF(S173=0,"0.00",S173/W174)))</f>
        <v>Please complete page duration (D12)</v>
      </c>
      <c r="U173" s="113">
        <f>(S164+S165+$F$26+$F$27+$F$28+$L$19)</f>
        <v>0</v>
      </c>
      <c r="V173" s="113">
        <f>(U173/60)</f>
        <v>0</v>
      </c>
      <c r="W173" s="114">
        <f>$F$12</f>
        <v>0</v>
      </c>
      <c r="X173" s="46"/>
    </row>
    <row r="174" spans="1:24" s="45" customFormat="1" ht="19.5" customHeight="1" x14ac:dyDescent="0.25">
      <c r="A174" s="41"/>
      <c r="B174" s="17"/>
      <c r="C174" s="56"/>
      <c r="D174" s="41"/>
      <c r="E174" s="41"/>
      <c r="F174" s="41"/>
      <c r="G174" s="41"/>
      <c r="H174" s="41"/>
      <c r="I174" s="41"/>
      <c r="J174" s="41"/>
      <c r="K174" s="41"/>
      <c r="L174" s="41"/>
      <c r="M174" s="41"/>
      <c r="N174" s="41"/>
      <c r="O174" s="41"/>
      <c r="P174" s="41"/>
      <c r="Q174" s="41"/>
      <c r="R174" s="41"/>
      <c r="S174" s="41"/>
      <c r="T174" s="41"/>
      <c r="U174" s="41"/>
      <c r="V174" s="41"/>
      <c r="W174" s="123">
        <f>W172+(W173/12)</f>
        <v>0</v>
      </c>
      <c r="X174" s="46"/>
    </row>
    <row r="175" spans="1:24" s="45" customFormat="1" ht="19.5" customHeight="1" x14ac:dyDescent="0.25">
      <c r="A175" s="41"/>
      <c r="B175" s="33" t="s">
        <v>107</v>
      </c>
      <c r="C175" s="399"/>
      <c r="D175" s="272" t="s">
        <v>1</v>
      </c>
      <c r="E175" s="272"/>
      <c r="F175" s="370"/>
      <c r="G175" s="367" t="s">
        <v>2</v>
      </c>
      <c r="H175" s="272"/>
      <c r="I175" s="368"/>
      <c r="J175" s="369" t="s">
        <v>3</v>
      </c>
      <c r="K175" s="272"/>
      <c r="L175" s="370"/>
      <c r="M175" s="367" t="s">
        <v>4</v>
      </c>
      <c r="N175" s="272"/>
      <c r="O175" s="368"/>
      <c r="P175" s="367" t="s">
        <v>5</v>
      </c>
      <c r="Q175" s="272"/>
      <c r="R175" s="368"/>
      <c r="S175" s="380" t="s">
        <v>6</v>
      </c>
      <c r="T175" s="380"/>
      <c r="U175" s="380"/>
      <c r="V175" s="381"/>
      <c r="W175" s="46"/>
      <c r="X175" s="46"/>
    </row>
    <row r="176" spans="1:24" s="45" customFormat="1" ht="19.5" customHeight="1" x14ac:dyDescent="0.25">
      <c r="A176" s="41"/>
      <c r="B176" s="114" t="str">
        <f>IF('SIT Page 1'!B176="[enter MDT3 title here]","[enter MDT3 title on SIT Page 1, B176]", IF('SIT Page 1'!B176="","[enter MDT3 title on SIT Page 1, B176]",'SIT Page 1'!B176))</f>
        <v>[enter MDT3 title on SIT Page 1, B176]</v>
      </c>
      <c r="C176" s="400"/>
      <c r="D176" s="272"/>
      <c r="E176" s="272"/>
      <c r="F176" s="370"/>
      <c r="G176" s="367"/>
      <c r="H176" s="272"/>
      <c r="I176" s="368"/>
      <c r="J176" s="369"/>
      <c r="K176" s="272"/>
      <c r="L176" s="370"/>
      <c r="M176" s="367"/>
      <c r="N176" s="272"/>
      <c r="O176" s="368"/>
      <c r="P176" s="367"/>
      <c r="Q176" s="272"/>
      <c r="R176" s="368"/>
      <c r="S176" s="401"/>
      <c r="T176" s="401"/>
      <c r="U176" s="401"/>
      <c r="V176" s="402"/>
      <c r="W176" s="46"/>
      <c r="X176" s="46"/>
    </row>
    <row r="177" spans="1:24" s="45" customFormat="1" ht="30.75" customHeight="1" outlineLevel="1" x14ac:dyDescent="0.25">
      <c r="A177" s="41"/>
      <c r="B177" s="34" t="s">
        <v>7</v>
      </c>
      <c r="C177" s="33" t="s">
        <v>8</v>
      </c>
      <c r="D177" s="76" t="s">
        <v>9</v>
      </c>
      <c r="E177" s="61" t="s">
        <v>12</v>
      </c>
      <c r="F177" s="77" t="s">
        <v>11</v>
      </c>
      <c r="G177" s="78" t="s">
        <v>9</v>
      </c>
      <c r="H177" s="61" t="s">
        <v>12</v>
      </c>
      <c r="I177" s="33" t="s">
        <v>11</v>
      </c>
      <c r="J177" s="76" t="s">
        <v>9</v>
      </c>
      <c r="K177" s="61" t="s">
        <v>12</v>
      </c>
      <c r="L177" s="77" t="s">
        <v>11</v>
      </c>
      <c r="M177" s="78" t="s">
        <v>9</v>
      </c>
      <c r="N177" s="61" t="s">
        <v>12</v>
      </c>
      <c r="O177" s="33" t="s">
        <v>11</v>
      </c>
      <c r="P177" s="76" t="s">
        <v>9</v>
      </c>
      <c r="Q177" s="61" t="s">
        <v>12</v>
      </c>
      <c r="R177" s="77" t="s">
        <v>11</v>
      </c>
      <c r="S177" s="382"/>
      <c r="T177" s="382"/>
      <c r="U177" s="382"/>
      <c r="V177" s="383"/>
      <c r="W177" s="46"/>
      <c r="X177" s="46"/>
    </row>
    <row r="178" spans="1:24" s="45" customFormat="1" ht="19.5" customHeight="1" outlineLevel="1" x14ac:dyDescent="0.25">
      <c r="A178" s="41"/>
      <c r="B178" s="101" t="s">
        <v>36</v>
      </c>
      <c r="C178" s="103"/>
      <c r="D178" s="99"/>
      <c r="E178" s="100"/>
      <c r="F178" s="115">
        <f t="shared" ref="F178:F190" si="20">C178*D178*E178</f>
        <v>0</v>
      </c>
      <c r="G178" s="99"/>
      <c r="H178" s="100"/>
      <c r="I178" s="116">
        <f t="shared" ref="I178:I190" si="21">C178*G178*H178</f>
        <v>0</v>
      </c>
      <c r="J178" s="99"/>
      <c r="K178" s="100"/>
      <c r="L178" s="115">
        <f t="shared" ref="L178:L190" si="22">C178*J178*K178</f>
        <v>0</v>
      </c>
      <c r="M178" s="99"/>
      <c r="N178" s="100"/>
      <c r="O178" s="116">
        <f t="shared" ref="O178:O190" si="23">C178*M178*N178</f>
        <v>0</v>
      </c>
      <c r="P178" s="99"/>
      <c r="Q178" s="100"/>
      <c r="R178" s="115">
        <f t="shared" ref="R178:R190" si="24">C178*P178*Q178</f>
        <v>0</v>
      </c>
      <c r="S178" s="384"/>
      <c r="T178" s="384"/>
      <c r="U178" s="384"/>
      <c r="V178" s="385"/>
      <c r="W178" s="46"/>
      <c r="X178" s="46"/>
    </row>
    <row r="179" spans="1:24" s="45" customFormat="1" ht="19.5" customHeight="1" outlineLevel="1" x14ac:dyDescent="0.25">
      <c r="A179" s="41"/>
      <c r="B179" s="101" t="s">
        <v>36</v>
      </c>
      <c r="C179" s="103"/>
      <c r="D179" s="99"/>
      <c r="E179" s="100"/>
      <c r="F179" s="115">
        <f t="shared" si="20"/>
        <v>0</v>
      </c>
      <c r="G179" s="99"/>
      <c r="H179" s="100"/>
      <c r="I179" s="116">
        <f t="shared" si="21"/>
        <v>0</v>
      </c>
      <c r="J179" s="99"/>
      <c r="K179" s="100"/>
      <c r="L179" s="115">
        <f t="shared" si="22"/>
        <v>0</v>
      </c>
      <c r="M179" s="99"/>
      <c r="N179" s="100"/>
      <c r="O179" s="116">
        <f t="shared" si="23"/>
        <v>0</v>
      </c>
      <c r="P179" s="99"/>
      <c r="Q179" s="100"/>
      <c r="R179" s="115">
        <f t="shared" si="24"/>
        <v>0</v>
      </c>
      <c r="S179" s="384"/>
      <c r="T179" s="384"/>
      <c r="U179" s="384"/>
      <c r="V179" s="385"/>
      <c r="W179" s="46"/>
      <c r="X179" s="46"/>
    </row>
    <row r="180" spans="1:24" s="45" customFormat="1" ht="19.5" customHeight="1" outlineLevel="1" x14ac:dyDescent="0.25">
      <c r="A180" s="41"/>
      <c r="B180" s="101" t="s">
        <v>36</v>
      </c>
      <c r="C180" s="103"/>
      <c r="D180" s="99"/>
      <c r="E180" s="100"/>
      <c r="F180" s="115">
        <f t="shared" si="20"/>
        <v>0</v>
      </c>
      <c r="G180" s="99"/>
      <c r="H180" s="100"/>
      <c r="I180" s="116">
        <f t="shared" si="21"/>
        <v>0</v>
      </c>
      <c r="J180" s="99"/>
      <c r="K180" s="100"/>
      <c r="L180" s="115">
        <f t="shared" si="22"/>
        <v>0</v>
      </c>
      <c r="M180" s="99"/>
      <c r="N180" s="100"/>
      <c r="O180" s="116">
        <f t="shared" si="23"/>
        <v>0</v>
      </c>
      <c r="P180" s="99"/>
      <c r="Q180" s="100"/>
      <c r="R180" s="115">
        <f t="shared" si="24"/>
        <v>0</v>
      </c>
      <c r="S180" s="384"/>
      <c r="T180" s="384"/>
      <c r="U180" s="384"/>
      <c r="V180" s="385"/>
      <c r="W180" s="46"/>
      <c r="X180" s="46"/>
    </row>
    <row r="181" spans="1:24" s="45" customFormat="1" ht="19.5" customHeight="1" outlineLevel="1" x14ac:dyDescent="0.25">
      <c r="A181" s="41"/>
      <c r="B181" s="101" t="s">
        <v>36</v>
      </c>
      <c r="C181" s="103"/>
      <c r="D181" s="99"/>
      <c r="E181" s="100"/>
      <c r="F181" s="115">
        <f t="shared" si="20"/>
        <v>0</v>
      </c>
      <c r="G181" s="99"/>
      <c r="H181" s="100"/>
      <c r="I181" s="116">
        <f t="shared" si="21"/>
        <v>0</v>
      </c>
      <c r="J181" s="99"/>
      <c r="K181" s="100"/>
      <c r="L181" s="115">
        <f t="shared" si="22"/>
        <v>0</v>
      </c>
      <c r="M181" s="99"/>
      <c r="N181" s="100"/>
      <c r="O181" s="116">
        <f t="shared" si="23"/>
        <v>0</v>
      </c>
      <c r="P181" s="99"/>
      <c r="Q181" s="100"/>
      <c r="R181" s="115">
        <f t="shared" si="24"/>
        <v>0</v>
      </c>
      <c r="S181" s="384"/>
      <c r="T181" s="384"/>
      <c r="U181" s="384"/>
      <c r="V181" s="385"/>
      <c r="W181" s="46"/>
      <c r="X181" s="46"/>
    </row>
    <row r="182" spans="1:24" s="45" customFormat="1" ht="19.5" customHeight="1" outlineLevel="1" x14ac:dyDescent="0.25">
      <c r="A182" s="41"/>
      <c r="B182" s="101" t="s">
        <v>36</v>
      </c>
      <c r="C182" s="103"/>
      <c r="D182" s="99"/>
      <c r="E182" s="100"/>
      <c r="F182" s="115">
        <f t="shared" si="20"/>
        <v>0</v>
      </c>
      <c r="G182" s="99"/>
      <c r="H182" s="100"/>
      <c r="I182" s="116">
        <f t="shared" si="21"/>
        <v>0</v>
      </c>
      <c r="J182" s="99"/>
      <c r="K182" s="100"/>
      <c r="L182" s="115">
        <f t="shared" si="22"/>
        <v>0</v>
      </c>
      <c r="M182" s="99"/>
      <c r="N182" s="100"/>
      <c r="O182" s="116">
        <f t="shared" si="23"/>
        <v>0</v>
      </c>
      <c r="P182" s="99"/>
      <c r="Q182" s="100"/>
      <c r="R182" s="115">
        <f t="shared" si="24"/>
        <v>0</v>
      </c>
      <c r="S182" s="384"/>
      <c r="T182" s="384"/>
      <c r="U182" s="384"/>
      <c r="V182" s="385"/>
      <c r="W182" s="46"/>
      <c r="X182" s="46"/>
    </row>
    <row r="183" spans="1:24" s="45" customFormat="1" ht="19.5" customHeight="1" outlineLevel="1" x14ac:dyDescent="0.25">
      <c r="A183" s="41"/>
      <c r="B183" s="101" t="s">
        <v>36</v>
      </c>
      <c r="C183" s="103"/>
      <c r="D183" s="99"/>
      <c r="E183" s="100"/>
      <c r="F183" s="115">
        <f t="shared" si="20"/>
        <v>0</v>
      </c>
      <c r="G183" s="99"/>
      <c r="H183" s="100"/>
      <c r="I183" s="116">
        <f t="shared" si="21"/>
        <v>0</v>
      </c>
      <c r="J183" s="99"/>
      <c r="K183" s="100"/>
      <c r="L183" s="115">
        <f t="shared" si="22"/>
        <v>0</v>
      </c>
      <c r="M183" s="99"/>
      <c r="N183" s="100"/>
      <c r="O183" s="116">
        <f t="shared" si="23"/>
        <v>0</v>
      </c>
      <c r="P183" s="99"/>
      <c r="Q183" s="100"/>
      <c r="R183" s="115">
        <f t="shared" si="24"/>
        <v>0</v>
      </c>
      <c r="S183" s="384"/>
      <c r="T183" s="384"/>
      <c r="U183" s="384"/>
      <c r="V183" s="385"/>
      <c r="W183" s="46"/>
      <c r="X183" s="46"/>
    </row>
    <row r="184" spans="1:24" s="45" customFormat="1" ht="19.5" customHeight="1" outlineLevel="1" x14ac:dyDescent="0.25">
      <c r="A184" s="41"/>
      <c r="B184" s="101" t="s">
        <v>36</v>
      </c>
      <c r="C184" s="103"/>
      <c r="D184" s="99"/>
      <c r="E184" s="100"/>
      <c r="F184" s="115">
        <f t="shared" si="20"/>
        <v>0</v>
      </c>
      <c r="G184" s="99"/>
      <c r="H184" s="100"/>
      <c r="I184" s="116">
        <f t="shared" si="21"/>
        <v>0</v>
      </c>
      <c r="J184" s="99"/>
      <c r="K184" s="100"/>
      <c r="L184" s="115">
        <f t="shared" si="22"/>
        <v>0</v>
      </c>
      <c r="M184" s="99"/>
      <c r="N184" s="100"/>
      <c r="O184" s="116">
        <f t="shared" si="23"/>
        <v>0</v>
      </c>
      <c r="P184" s="99"/>
      <c r="Q184" s="100"/>
      <c r="R184" s="115">
        <f t="shared" si="24"/>
        <v>0</v>
      </c>
      <c r="S184" s="384"/>
      <c r="T184" s="384"/>
      <c r="U184" s="384"/>
      <c r="V184" s="385"/>
      <c r="W184" s="46"/>
      <c r="X184" s="46"/>
    </row>
    <row r="185" spans="1:24" s="45" customFormat="1" ht="19.5" customHeight="1" outlineLevel="1" x14ac:dyDescent="0.25">
      <c r="A185" s="41"/>
      <c r="B185" s="101" t="s">
        <v>36</v>
      </c>
      <c r="C185" s="103"/>
      <c r="D185" s="99"/>
      <c r="E185" s="100"/>
      <c r="F185" s="115">
        <f t="shared" si="20"/>
        <v>0</v>
      </c>
      <c r="G185" s="99"/>
      <c r="H185" s="100"/>
      <c r="I185" s="116">
        <f t="shared" si="21"/>
        <v>0</v>
      </c>
      <c r="J185" s="99"/>
      <c r="K185" s="100"/>
      <c r="L185" s="115">
        <f t="shared" si="22"/>
        <v>0</v>
      </c>
      <c r="M185" s="99"/>
      <c r="N185" s="100"/>
      <c r="O185" s="116">
        <f t="shared" si="23"/>
        <v>0</v>
      </c>
      <c r="P185" s="99"/>
      <c r="Q185" s="100"/>
      <c r="R185" s="115">
        <f t="shared" si="24"/>
        <v>0</v>
      </c>
      <c r="S185" s="384"/>
      <c r="T185" s="384"/>
      <c r="U185" s="384"/>
      <c r="V185" s="385"/>
      <c r="W185" s="46"/>
      <c r="X185" s="46"/>
    </row>
    <row r="186" spans="1:24" s="45" customFormat="1" ht="19.5" customHeight="1" outlineLevel="1" x14ac:dyDescent="0.25">
      <c r="A186" s="41"/>
      <c r="B186" s="101" t="s">
        <v>36</v>
      </c>
      <c r="C186" s="103"/>
      <c r="D186" s="99"/>
      <c r="E186" s="100"/>
      <c r="F186" s="115">
        <f t="shared" si="20"/>
        <v>0</v>
      </c>
      <c r="G186" s="99"/>
      <c r="H186" s="100"/>
      <c r="I186" s="116">
        <f t="shared" si="21"/>
        <v>0</v>
      </c>
      <c r="J186" s="99"/>
      <c r="K186" s="100"/>
      <c r="L186" s="115">
        <f t="shared" si="22"/>
        <v>0</v>
      </c>
      <c r="M186" s="99"/>
      <c r="N186" s="100"/>
      <c r="O186" s="116">
        <f t="shared" si="23"/>
        <v>0</v>
      </c>
      <c r="P186" s="99"/>
      <c r="Q186" s="100"/>
      <c r="R186" s="115">
        <f t="shared" si="24"/>
        <v>0</v>
      </c>
      <c r="S186" s="384"/>
      <c r="T186" s="384"/>
      <c r="U186" s="384"/>
      <c r="V186" s="385"/>
      <c r="W186" s="46"/>
      <c r="X186" s="46"/>
    </row>
    <row r="187" spans="1:24" s="45" customFormat="1" ht="19.5" customHeight="1" outlineLevel="1" x14ac:dyDescent="0.25">
      <c r="A187" s="41"/>
      <c r="B187" s="101" t="s">
        <v>36</v>
      </c>
      <c r="C187" s="103"/>
      <c r="D187" s="99"/>
      <c r="E187" s="100"/>
      <c r="F187" s="115">
        <f t="shared" si="20"/>
        <v>0</v>
      </c>
      <c r="G187" s="99"/>
      <c r="H187" s="100"/>
      <c r="I187" s="116">
        <f t="shared" si="21"/>
        <v>0</v>
      </c>
      <c r="J187" s="99"/>
      <c r="K187" s="100"/>
      <c r="L187" s="115">
        <f t="shared" si="22"/>
        <v>0</v>
      </c>
      <c r="M187" s="99"/>
      <c r="N187" s="100"/>
      <c r="O187" s="116">
        <f t="shared" si="23"/>
        <v>0</v>
      </c>
      <c r="P187" s="99"/>
      <c r="Q187" s="100"/>
      <c r="R187" s="115">
        <f t="shared" si="24"/>
        <v>0</v>
      </c>
      <c r="S187" s="384"/>
      <c r="T187" s="384"/>
      <c r="U187" s="384"/>
      <c r="V187" s="385"/>
      <c r="W187" s="46"/>
      <c r="X187" s="46"/>
    </row>
    <row r="188" spans="1:24" s="45" customFormat="1" ht="19.5" customHeight="1" outlineLevel="1" x14ac:dyDescent="0.25">
      <c r="A188" s="41"/>
      <c r="B188" s="101" t="s">
        <v>36</v>
      </c>
      <c r="C188" s="103"/>
      <c r="D188" s="99"/>
      <c r="E188" s="100"/>
      <c r="F188" s="115">
        <f t="shared" si="20"/>
        <v>0</v>
      </c>
      <c r="G188" s="99"/>
      <c r="H188" s="100"/>
      <c r="I188" s="116">
        <f t="shared" si="21"/>
        <v>0</v>
      </c>
      <c r="J188" s="99"/>
      <c r="K188" s="100"/>
      <c r="L188" s="115">
        <f t="shared" si="22"/>
        <v>0</v>
      </c>
      <c r="M188" s="99"/>
      <c r="N188" s="100"/>
      <c r="O188" s="116">
        <f t="shared" si="23"/>
        <v>0</v>
      </c>
      <c r="P188" s="99"/>
      <c r="Q188" s="100"/>
      <c r="R188" s="115">
        <f t="shared" si="24"/>
        <v>0</v>
      </c>
      <c r="S188" s="384"/>
      <c r="T188" s="384"/>
      <c r="U188" s="384"/>
      <c r="V188" s="385"/>
      <c r="W188" s="46"/>
      <c r="X188" s="46"/>
    </row>
    <row r="189" spans="1:24" s="45" customFormat="1" ht="19.5" customHeight="1" outlineLevel="1" x14ac:dyDescent="0.25">
      <c r="A189" s="41"/>
      <c r="B189" s="101" t="s">
        <v>79</v>
      </c>
      <c r="C189" s="103"/>
      <c r="D189" s="99"/>
      <c r="E189" s="100"/>
      <c r="F189" s="115">
        <f t="shared" si="20"/>
        <v>0</v>
      </c>
      <c r="G189" s="99"/>
      <c r="H189" s="100"/>
      <c r="I189" s="116">
        <f t="shared" si="21"/>
        <v>0</v>
      </c>
      <c r="J189" s="99"/>
      <c r="K189" s="100"/>
      <c r="L189" s="115">
        <f t="shared" si="22"/>
        <v>0</v>
      </c>
      <c r="M189" s="99"/>
      <c r="N189" s="100"/>
      <c r="O189" s="116">
        <f t="shared" si="23"/>
        <v>0</v>
      </c>
      <c r="P189" s="99"/>
      <c r="Q189" s="100"/>
      <c r="R189" s="115">
        <f t="shared" si="24"/>
        <v>0</v>
      </c>
      <c r="S189" s="384"/>
      <c r="T189" s="384"/>
      <c r="U189" s="384"/>
      <c r="V189" s="385"/>
      <c r="W189" s="46"/>
      <c r="X189" s="46"/>
    </row>
    <row r="190" spans="1:24" s="45" customFormat="1" ht="19.5" customHeight="1" outlineLevel="1" x14ac:dyDescent="0.25">
      <c r="A190" s="41"/>
      <c r="B190" s="101" t="s">
        <v>43</v>
      </c>
      <c r="C190" s="103"/>
      <c r="D190" s="99"/>
      <c r="E190" s="100"/>
      <c r="F190" s="115">
        <f t="shared" si="20"/>
        <v>0</v>
      </c>
      <c r="G190" s="99"/>
      <c r="H190" s="100"/>
      <c r="I190" s="116">
        <f t="shared" si="21"/>
        <v>0</v>
      </c>
      <c r="J190" s="99"/>
      <c r="K190" s="100"/>
      <c r="L190" s="115">
        <f t="shared" si="22"/>
        <v>0</v>
      </c>
      <c r="M190" s="99"/>
      <c r="N190" s="100"/>
      <c r="O190" s="116">
        <f t="shared" si="23"/>
        <v>0</v>
      </c>
      <c r="P190" s="99"/>
      <c r="Q190" s="100"/>
      <c r="R190" s="115">
        <f t="shared" si="24"/>
        <v>0</v>
      </c>
      <c r="S190" s="384"/>
      <c r="T190" s="384"/>
      <c r="U190" s="384"/>
      <c r="V190" s="385"/>
      <c r="W190" s="46"/>
      <c r="X190" s="46"/>
    </row>
    <row r="191" spans="1:24" s="45" customFormat="1" ht="21.75" customHeight="1" outlineLevel="1" x14ac:dyDescent="0.25">
      <c r="A191" s="41"/>
      <c r="B191" s="66" t="s">
        <v>109</v>
      </c>
      <c r="C191" s="15" t="s">
        <v>51</v>
      </c>
      <c r="D191" s="312" t="s">
        <v>81</v>
      </c>
      <c r="E191" s="305"/>
      <c r="F191" s="313"/>
      <c r="G191" s="305" t="s">
        <v>47</v>
      </c>
      <c r="H191" s="305"/>
      <c r="I191" s="305"/>
      <c r="J191" s="312" t="s">
        <v>48</v>
      </c>
      <c r="K191" s="305"/>
      <c r="L191" s="313"/>
      <c r="M191" s="305" t="s">
        <v>49</v>
      </c>
      <c r="N191" s="305"/>
      <c r="O191" s="305"/>
      <c r="P191" s="312" t="s">
        <v>50</v>
      </c>
      <c r="Q191" s="305"/>
      <c r="R191" s="313"/>
      <c r="S191" s="16" t="s">
        <v>51</v>
      </c>
      <c r="T191" s="386" t="s">
        <v>52</v>
      </c>
      <c r="U191" s="387" t="s">
        <v>52</v>
      </c>
      <c r="V191" s="388"/>
      <c r="W191" s="46"/>
      <c r="X191" s="46"/>
    </row>
    <row r="192" spans="1:24" s="45" customFormat="1" ht="21.75" customHeight="1" outlineLevel="1" x14ac:dyDescent="0.25">
      <c r="A192" s="41"/>
      <c r="B192" s="18" t="s">
        <v>110</v>
      </c>
      <c r="C192" s="128">
        <f>D192+G192+J192+M192+P192</f>
        <v>0</v>
      </c>
      <c r="D192" s="315">
        <f>SUM(F178:F190)</f>
        <v>0</v>
      </c>
      <c r="E192" s="314"/>
      <c r="F192" s="316"/>
      <c r="G192" s="314">
        <f>SUM(I178:I190)</f>
        <v>0</v>
      </c>
      <c r="H192" s="314"/>
      <c r="I192" s="314"/>
      <c r="J192" s="315">
        <f>SUM(L178:L190)</f>
        <v>0</v>
      </c>
      <c r="K192" s="314"/>
      <c r="L192" s="316"/>
      <c r="M192" s="314">
        <f>SUM(O178:O190)</f>
        <v>0</v>
      </c>
      <c r="N192" s="314"/>
      <c r="O192" s="314"/>
      <c r="P192" s="315">
        <f>SUM(R178:R190)</f>
        <v>0</v>
      </c>
      <c r="Q192" s="314"/>
      <c r="R192" s="316"/>
      <c r="S192" s="128">
        <f t="shared" ref="S192:S197" si="25">D192+G192+J192+M192+P192</f>
        <v>0</v>
      </c>
      <c r="T192" s="389"/>
      <c r="U192" s="390"/>
      <c r="V192" s="391"/>
      <c r="W192" s="46"/>
      <c r="X192" s="46"/>
    </row>
    <row r="193" spans="1:24" s="45" customFormat="1" ht="21.75" customHeight="1" outlineLevel="1" x14ac:dyDescent="0.25">
      <c r="A193" s="41"/>
      <c r="B193" s="18" t="s">
        <v>111</v>
      </c>
      <c r="C193" s="128">
        <f>D193+G193+J193+M193+P193</f>
        <v>0</v>
      </c>
      <c r="D193" s="315">
        <f>SUM(F178:F190)*$D$42</f>
        <v>0</v>
      </c>
      <c r="E193" s="314"/>
      <c r="F193" s="316"/>
      <c r="G193" s="314">
        <f>SUM(I178:I190)*$G$42</f>
        <v>0</v>
      </c>
      <c r="H193" s="314"/>
      <c r="I193" s="314"/>
      <c r="J193" s="315">
        <f>SUM(L178:L190)*$J$42</f>
        <v>0</v>
      </c>
      <c r="K193" s="314"/>
      <c r="L193" s="316"/>
      <c r="M193" s="314">
        <f>SUM(O178:O190)*$M$42</f>
        <v>0</v>
      </c>
      <c r="N193" s="314"/>
      <c r="O193" s="314"/>
      <c r="P193" s="315">
        <f>SUM(R178:R190)*$P$42</f>
        <v>0</v>
      </c>
      <c r="Q193" s="314"/>
      <c r="R193" s="316"/>
      <c r="S193" s="128">
        <f t="shared" si="25"/>
        <v>0</v>
      </c>
      <c r="T193" s="389"/>
      <c r="U193" s="390"/>
      <c r="V193" s="391"/>
      <c r="W193" s="46"/>
      <c r="X193" s="46"/>
    </row>
    <row r="194" spans="1:24" s="45" customFormat="1" ht="21.75" customHeight="1" outlineLevel="1" x14ac:dyDescent="0.25">
      <c r="A194" s="41"/>
      <c r="B194" s="18" t="s">
        <v>55</v>
      </c>
      <c r="C194" s="128">
        <f>S194</f>
        <v>0</v>
      </c>
      <c r="D194" s="315">
        <f>D193*0.05</f>
        <v>0</v>
      </c>
      <c r="E194" s="314"/>
      <c r="F194" s="316"/>
      <c r="G194" s="314">
        <f>G193*0.05</f>
        <v>0</v>
      </c>
      <c r="H194" s="314"/>
      <c r="I194" s="314"/>
      <c r="J194" s="315">
        <f>J193*0.05</f>
        <v>0</v>
      </c>
      <c r="K194" s="314"/>
      <c r="L194" s="316"/>
      <c r="M194" s="314">
        <f>M193*0.05</f>
        <v>0</v>
      </c>
      <c r="N194" s="314"/>
      <c r="O194" s="314"/>
      <c r="P194" s="315">
        <f>P193*0.05</f>
        <v>0</v>
      </c>
      <c r="Q194" s="314"/>
      <c r="R194" s="316"/>
      <c r="S194" s="128">
        <f t="shared" si="25"/>
        <v>0</v>
      </c>
      <c r="T194" s="389"/>
      <c r="U194" s="390"/>
      <c r="V194" s="391"/>
      <c r="W194" s="46"/>
      <c r="X194" s="46"/>
    </row>
    <row r="195" spans="1:24" s="45" customFormat="1" ht="21.75" customHeight="1" outlineLevel="1" x14ac:dyDescent="0.25">
      <c r="A195" s="41"/>
      <c r="B195" s="18" t="s">
        <v>112</v>
      </c>
      <c r="C195" s="128">
        <f>S195</f>
        <v>0</v>
      </c>
      <c r="D195" s="315">
        <f>IF($D$42=0,0,((D193+D194)/$D$42)/$D$43)</f>
        <v>0</v>
      </c>
      <c r="E195" s="314"/>
      <c r="F195" s="316"/>
      <c r="G195" s="314">
        <f>IF($G$42=0,0,((G193+G194)/$G$42)/$G$43)</f>
        <v>0</v>
      </c>
      <c r="H195" s="314"/>
      <c r="I195" s="314"/>
      <c r="J195" s="315">
        <f>IF($J$42=0,0,((J193+J194)/$J$42)/$J$43)</f>
        <v>0</v>
      </c>
      <c r="K195" s="314"/>
      <c r="L195" s="316"/>
      <c r="M195" s="314">
        <f>IF($M$42=0,0,((M193+M194)/$M$42)/$M$43)</f>
        <v>0</v>
      </c>
      <c r="N195" s="314"/>
      <c r="O195" s="314"/>
      <c r="P195" s="315">
        <f>IF($P$42=0,0,((P193+P194)/$P$42)/$P$43)</f>
        <v>0</v>
      </c>
      <c r="Q195" s="314"/>
      <c r="R195" s="316"/>
      <c r="S195" s="128">
        <f t="shared" si="25"/>
        <v>0</v>
      </c>
      <c r="T195" s="389"/>
      <c r="U195" s="390"/>
      <c r="V195" s="391"/>
      <c r="W195" s="46"/>
      <c r="X195" s="46"/>
    </row>
    <row r="196" spans="1:24" s="45" customFormat="1" ht="21.75" customHeight="1" outlineLevel="1" x14ac:dyDescent="0.25">
      <c r="A196" s="41"/>
      <c r="B196" s="18" t="s">
        <v>113</v>
      </c>
      <c r="C196" s="128">
        <f>S196</f>
        <v>0</v>
      </c>
      <c r="D196" s="315">
        <f>IF($D$195=0,0,(D195/60))</f>
        <v>0</v>
      </c>
      <c r="E196" s="314"/>
      <c r="F196" s="316"/>
      <c r="G196" s="314">
        <f>IF($G$195=0,0,(G195/60))</f>
        <v>0</v>
      </c>
      <c r="H196" s="314"/>
      <c r="I196" s="314"/>
      <c r="J196" s="315">
        <f>IF($J$195=0,0,(J195/60))</f>
        <v>0</v>
      </c>
      <c r="K196" s="314"/>
      <c r="L196" s="316"/>
      <c r="M196" s="314">
        <f>IF($M$195=0,0,(M195/60))</f>
        <v>0</v>
      </c>
      <c r="N196" s="314"/>
      <c r="O196" s="314"/>
      <c r="P196" s="315">
        <f>IF($P$195=0,0,(P195/60))</f>
        <v>0</v>
      </c>
      <c r="Q196" s="314"/>
      <c r="R196" s="316"/>
      <c r="S196" s="128">
        <f t="shared" si="25"/>
        <v>0</v>
      </c>
      <c r="T196" s="389"/>
      <c r="U196" s="390"/>
      <c r="V196" s="391"/>
      <c r="W196" s="46"/>
      <c r="X196" s="46"/>
    </row>
    <row r="197" spans="1:24" s="45" customFormat="1" ht="21.75" customHeight="1" outlineLevel="1" x14ac:dyDescent="0.25">
      <c r="A197" s="41"/>
      <c r="B197" s="19" t="s">
        <v>440</v>
      </c>
      <c r="C197" s="128">
        <f>SUM(D197:R197)</f>
        <v>0</v>
      </c>
      <c r="D197" s="392"/>
      <c r="E197" s="393"/>
      <c r="F197" s="394"/>
      <c r="G197" s="393"/>
      <c r="H197" s="393"/>
      <c r="I197" s="393"/>
      <c r="J197" s="392"/>
      <c r="K197" s="393"/>
      <c r="L197" s="394"/>
      <c r="M197" s="393"/>
      <c r="N197" s="393"/>
      <c r="O197" s="393"/>
      <c r="P197" s="392"/>
      <c r="Q197" s="393"/>
      <c r="R197" s="394"/>
      <c r="S197" s="128">
        <f t="shared" si="25"/>
        <v>0</v>
      </c>
      <c r="T197" s="389"/>
      <c r="U197" s="390"/>
      <c r="V197" s="391"/>
      <c r="W197" s="46"/>
      <c r="X197" s="46"/>
    </row>
    <row r="198" spans="1:24" s="45" customFormat="1" ht="21.75" customHeight="1" outlineLevel="1" x14ac:dyDescent="0.25">
      <c r="A198" s="41"/>
      <c r="B198" s="19" t="s">
        <v>58</v>
      </c>
      <c r="C198" s="129">
        <f>SUM(D198:R198)</f>
        <v>0</v>
      </c>
      <c r="D198" s="317">
        <f>(D197*D$42)*($G$32-$G$31)</f>
        <v>0</v>
      </c>
      <c r="E198" s="274"/>
      <c r="F198" s="318"/>
      <c r="G198" s="317">
        <f>(G197*G$42)*($G$32-$G$31)</f>
        <v>0</v>
      </c>
      <c r="H198" s="274"/>
      <c r="I198" s="318"/>
      <c r="J198" s="317">
        <f>(J197*J$42)*($G$32-$G$31)</f>
        <v>0</v>
      </c>
      <c r="K198" s="274"/>
      <c r="L198" s="318"/>
      <c r="M198" s="317">
        <f>(M197*M$42)*($G$32-$G$31)</f>
        <v>0</v>
      </c>
      <c r="N198" s="274"/>
      <c r="O198" s="318"/>
      <c r="P198" s="317">
        <f>(P197*P$42)*($G$32-$G$31)</f>
        <v>0</v>
      </c>
      <c r="Q198" s="274"/>
      <c r="R198" s="318"/>
      <c r="S198" s="129">
        <f>SUM(D198:R198)</f>
        <v>0</v>
      </c>
      <c r="T198" s="389"/>
      <c r="U198" s="390"/>
      <c r="V198" s="391"/>
      <c r="W198" s="46"/>
      <c r="X198" s="46"/>
    </row>
    <row r="199" spans="1:24" s="45" customFormat="1" ht="21.75" customHeight="1" outlineLevel="1" x14ac:dyDescent="0.25">
      <c r="A199" s="41"/>
      <c r="B199" s="19" t="s">
        <v>114</v>
      </c>
      <c r="C199" s="129">
        <f>SUM(D199:R199)</f>
        <v>0</v>
      </c>
      <c r="D199" s="317">
        <f>IF(D196=0,0, (((D196*$G$31))+(D198/D$42/D$43)))</f>
        <v>0</v>
      </c>
      <c r="E199" s="274"/>
      <c r="F199" s="318"/>
      <c r="G199" s="317">
        <f>IF(G196=0,0, (((G196*$G$31))+(G198/G$42/G$43)))</f>
        <v>0</v>
      </c>
      <c r="H199" s="274"/>
      <c r="I199" s="318"/>
      <c r="J199" s="317">
        <f>IF(J196=0,0, (((J196*$G$31))+(J198/J$42/J$43)))</f>
        <v>0</v>
      </c>
      <c r="K199" s="274"/>
      <c r="L199" s="318"/>
      <c r="M199" s="317">
        <f>IF(M196=0,0, (((M196*$G$31))+(M198/M$42/M$43)))</f>
        <v>0</v>
      </c>
      <c r="N199" s="274"/>
      <c r="O199" s="318"/>
      <c r="P199" s="317">
        <f>IF(P196=0,0, (((P196*$G$31))+(P198/P$42/P$43)))</f>
        <v>0</v>
      </c>
      <c r="Q199" s="274"/>
      <c r="R199" s="318"/>
      <c r="S199" s="129">
        <f>SUM(D199:R199)</f>
        <v>0</v>
      </c>
      <c r="T199" s="389"/>
      <c r="U199" s="390"/>
      <c r="V199" s="391"/>
      <c r="W199" s="46"/>
      <c r="X199" s="46"/>
    </row>
    <row r="200" spans="1:24" s="45" customFormat="1" ht="21.75" customHeight="1" outlineLevel="1" x14ac:dyDescent="0.25">
      <c r="A200" s="41"/>
      <c r="B200" s="68" t="s">
        <v>115</v>
      </c>
      <c r="C200" s="129">
        <f>SUM(D200:R200)</f>
        <v>0</v>
      </c>
      <c r="D200" s="317">
        <f>(((D193+D194)/60)*$G$31)+D198</f>
        <v>0</v>
      </c>
      <c r="E200" s="274"/>
      <c r="F200" s="318"/>
      <c r="G200" s="317">
        <f>(((G193+G194)/60)*$G$31)+G198</f>
        <v>0</v>
      </c>
      <c r="H200" s="274"/>
      <c r="I200" s="318"/>
      <c r="J200" s="317">
        <f>(((J193+J194)/60)*$G$31)+J198</f>
        <v>0</v>
      </c>
      <c r="K200" s="274"/>
      <c r="L200" s="318"/>
      <c r="M200" s="317">
        <f>(((M193+M194)/60)*$G$31)+M198</f>
        <v>0</v>
      </c>
      <c r="N200" s="274"/>
      <c r="O200" s="318"/>
      <c r="P200" s="317">
        <f>(((P193+P194)/60)*$G$31)+P198</f>
        <v>0</v>
      </c>
      <c r="Q200" s="274"/>
      <c r="R200" s="318"/>
      <c r="S200" s="129">
        <f>SUM(D200:R200)</f>
        <v>0</v>
      </c>
      <c r="T200" s="389"/>
      <c r="U200" s="390"/>
      <c r="V200" s="391"/>
      <c r="W200" s="120" t="s">
        <v>61</v>
      </c>
      <c r="X200" s="46"/>
    </row>
    <row r="201" spans="1:24" s="45" customFormat="1" ht="27.75" customHeight="1" x14ac:dyDescent="0.25">
      <c r="A201" s="41"/>
      <c r="B201" s="395"/>
      <c r="C201" s="396"/>
      <c r="D201" s="409" t="s">
        <v>100</v>
      </c>
      <c r="E201" s="410"/>
      <c r="F201" s="411"/>
      <c r="G201" s="410" t="s">
        <v>101</v>
      </c>
      <c r="H201" s="410"/>
      <c r="I201" s="410"/>
      <c r="J201" s="409" t="s">
        <v>102</v>
      </c>
      <c r="K201" s="410"/>
      <c r="L201" s="411"/>
      <c r="M201" s="410" t="s">
        <v>103</v>
      </c>
      <c r="N201" s="410"/>
      <c r="O201" s="410"/>
      <c r="P201" s="409" t="s">
        <v>104</v>
      </c>
      <c r="Q201" s="410"/>
      <c r="R201" s="411"/>
      <c r="S201" s="117" t="s">
        <v>67</v>
      </c>
      <c r="T201" s="118" t="s">
        <v>68</v>
      </c>
      <c r="U201" s="119" t="s">
        <v>116</v>
      </c>
      <c r="V201" s="119" t="s">
        <v>117</v>
      </c>
      <c r="W201" s="114">
        <f>$D$12</f>
        <v>0</v>
      </c>
      <c r="X201" s="46"/>
    </row>
    <row r="202" spans="1:24" s="45" customFormat="1" ht="27.75" customHeight="1" x14ac:dyDescent="0.25">
      <c r="A202" s="41"/>
      <c r="B202" s="397"/>
      <c r="C202" s="398"/>
      <c r="D202" s="406" t="str">
        <f>IF(D196&gt;=10,"6",IF(D196&gt;=5.6,"5",IF(D196&gt;=3.6,"4",IF(D196&gt;=1.6,"3",IF(D196&gt;=1,"2",IF(D196&gt;=0.01,"1","0"))))))</f>
        <v>0</v>
      </c>
      <c r="E202" s="407"/>
      <c r="F202" s="408"/>
      <c r="G202" s="407" t="str">
        <f>IF(G196&gt;=10,"6",IF(G196&gt;=5.6,"5",IF(G196&gt;=3.6,"4",IF(G196&gt;=1.6,"3",IF(G196&gt;=1,"2",IF(G196&gt;=0.01,"1","0"))))))</f>
        <v>0</v>
      </c>
      <c r="H202" s="407"/>
      <c r="I202" s="407"/>
      <c r="J202" s="406" t="str">
        <f>IF(J196&gt;=10,"6",IF(J196&gt;=5.6,"5",IF(J196&gt;=3.6,"4",IF(J196&gt;=1.6,"3",IF(J196&gt;=1,"2",IF(J196&gt;=0.01,"1","0"))))))</f>
        <v>0</v>
      </c>
      <c r="K202" s="407"/>
      <c r="L202" s="408"/>
      <c r="M202" s="407" t="str">
        <f>IF(M196&gt;=10,"6",IF(M196&gt;=5.6,"5",IF(M196&gt;=3.6,"4",IF(M196&gt;=1.6,"3",IF(M196&gt;=1,"2",IF(M196&gt;=0.01,"1","0"))))))</f>
        <v>0</v>
      </c>
      <c r="N202" s="407"/>
      <c r="O202" s="407"/>
      <c r="P202" s="406" t="str">
        <f>IF(P196&gt;=10,"6",IF(P196&gt;=5.6,"5",IF(P196&gt;=3.6,"4",IF(P196&gt;=1.6,"3",IF(P196&gt;=1,"2",IF(P196&gt;=0.01,"1","0"))))))</f>
        <v>0</v>
      </c>
      <c r="Q202" s="407"/>
      <c r="R202" s="408"/>
      <c r="S202" s="124">
        <f>IF(OR(AND(D192&gt;0,D193&lt;=0),AND(G192&gt;0,G193&lt;=0),AND(J192&gt;0,J193&lt;=0),AND(M192&gt;0,M193&lt;=0),AND(P192&gt;0,P193&lt;=0)),"Check number of subjects/visits",V202/1560)</f>
        <v>0</v>
      </c>
      <c r="T202" s="89" t="str">
        <f>IF(S202="Check number of subjects/visits","0.00",IF(AND(W203=0,S202&gt;=0),"Please complete page duration (D12)",IF(S202=0,"0.00",S202/W203)))</f>
        <v>Please complete page duration (D12)</v>
      </c>
      <c r="U202" s="113">
        <f>(S193+S194+$G$26+$G$27+$G$28)</f>
        <v>0</v>
      </c>
      <c r="V202" s="113">
        <f>U202/60</f>
        <v>0</v>
      </c>
      <c r="W202" s="114">
        <f>$F$12</f>
        <v>0</v>
      </c>
      <c r="X202" s="46"/>
    </row>
    <row r="203" spans="1:24" s="45" customFormat="1" ht="19.5" customHeight="1" x14ac:dyDescent="0.25">
      <c r="A203" s="41"/>
      <c r="B203" s="17"/>
      <c r="C203" s="56"/>
      <c r="D203" s="41"/>
      <c r="E203" s="41"/>
      <c r="F203" s="41"/>
      <c r="G203" s="41"/>
      <c r="H203" s="41"/>
      <c r="I203" s="41"/>
      <c r="J203" s="41"/>
      <c r="K203" s="41"/>
      <c r="L203" s="41"/>
      <c r="M203" s="41"/>
      <c r="N203" s="41"/>
      <c r="O203" s="41"/>
      <c r="P203" s="41"/>
      <c r="Q203" s="41"/>
      <c r="R203" s="41"/>
      <c r="S203" s="41"/>
      <c r="T203" s="41"/>
      <c r="U203" s="41"/>
      <c r="V203" s="41"/>
      <c r="W203" s="123">
        <f>W201+(W202/12)</f>
        <v>0</v>
      </c>
      <c r="X203" s="46"/>
    </row>
    <row r="204" spans="1:24" s="45" customFormat="1" ht="19.5" customHeight="1" x14ac:dyDescent="0.25">
      <c r="A204" s="41"/>
      <c r="B204" s="33" t="s">
        <v>118</v>
      </c>
      <c r="C204" s="399"/>
      <c r="D204" s="272" t="s">
        <v>1</v>
      </c>
      <c r="E204" s="272"/>
      <c r="F204" s="370"/>
      <c r="G204" s="367" t="s">
        <v>2</v>
      </c>
      <c r="H204" s="272"/>
      <c r="I204" s="368"/>
      <c r="J204" s="369" t="s">
        <v>3</v>
      </c>
      <c r="K204" s="272"/>
      <c r="L204" s="370"/>
      <c r="M204" s="367" t="s">
        <v>119</v>
      </c>
      <c r="N204" s="272"/>
      <c r="O204" s="368"/>
      <c r="P204" s="367" t="s">
        <v>5</v>
      </c>
      <c r="Q204" s="272"/>
      <c r="R204" s="368"/>
      <c r="S204" s="380" t="s">
        <v>6</v>
      </c>
      <c r="T204" s="380"/>
      <c r="U204" s="380"/>
      <c r="V204" s="381"/>
      <c r="W204" s="46"/>
      <c r="X204" s="46"/>
    </row>
    <row r="205" spans="1:24" s="45" customFormat="1" ht="19.5" customHeight="1" x14ac:dyDescent="0.25">
      <c r="A205" s="41"/>
      <c r="B205" s="114" t="str">
        <f>IF('SIT Page 1'!B205="[enter MDT4 title here]","[enter MDT4 title on SIT Page 1, B205]", IF('SIT Page 1'!B205="","[enter MDT4 title on SIT Page 1, B205]",'SIT Page 1'!B205))</f>
        <v>[enter MDT4 title on SIT Page 1, B205]</v>
      </c>
      <c r="C205" s="400"/>
      <c r="D205" s="272"/>
      <c r="E205" s="272"/>
      <c r="F205" s="370"/>
      <c r="G205" s="367"/>
      <c r="H205" s="272"/>
      <c r="I205" s="368"/>
      <c r="J205" s="369"/>
      <c r="K205" s="272"/>
      <c r="L205" s="370"/>
      <c r="M205" s="367"/>
      <c r="N205" s="272"/>
      <c r="O205" s="368"/>
      <c r="P205" s="367"/>
      <c r="Q205" s="272"/>
      <c r="R205" s="368"/>
      <c r="S205" s="401"/>
      <c r="T205" s="401"/>
      <c r="U205" s="401"/>
      <c r="V205" s="402"/>
      <c r="W205" s="46"/>
      <c r="X205" s="46"/>
    </row>
    <row r="206" spans="1:24" s="45" customFormat="1" ht="30" customHeight="1" outlineLevel="1" x14ac:dyDescent="0.25">
      <c r="A206" s="41"/>
      <c r="B206" s="34" t="s">
        <v>7</v>
      </c>
      <c r="C206" s="33" t="s">
        <v>8</v>
      </c>
      <c r="D206" s="76" t="s">
        <v>9</v>
      </c>
      <c r="E206" s="61" t="s">
        <v>12</v>
      </c>
      <c r="F206" s="77" t="s">
        <v>11</v>
      </c>
      <c r="G206" s="78" t="s">
        <v>9</v>
      </c>
      <c r="H206" s="61" t="s">
        <v>12</v>
      </c>
      <c r="I206" s="33" t="s">
        <v>11</v>
      </c>
      <c r="J206" s="76" t="s">
        <v>9</v>
      </c>
      <c r="K206" s="61" t="s">
        <v>12</v>
      </c>
      <c r="L206" s="77" t="s">
        <v>11</v>
      </c>
      <c r="M206" s="78" t="s">
        <v>9</v>
      </c>
      <c r="N206" s="61" t="s">
        <v>12</v>
      </c>
      <c r="O206" s="33" t="s">
        <v>11</v>
      </c>
      <c r="P206" s="76" t="s">
        <v>9</v>
      </c>
      <c r="Q206" s="61" t="s">
        <v>12</v>
      </c>
      <c r="R206" s="77" t="s">
        <v>11</v>
      </c>
      <c r="S206" s="382"/>
      <c r="T206" s="382"/>
      <c r="U206" s="382"/>
      <c r="V206" s="383"/>
      <c r="W206" s="46"/>
      <c r="X206" s="46"/>
    </row>
    <row r="207" spans="1:24" s="45" customFormat="1" ht="19.5" customHeight="1" outlineLevel="1" x14ac:dyDescent="0.25">
      <c r="A207" s="41"/>
      <c r="B207" s="101" t="s">
        <v>36</v>
      </c>
      <c r="C207" s="103"/>
      <c r="D207" s="99"/>
      <c r="E207" s="100"/>
      <c r="F207" s="115">
        <f t="shared" ref="F207:F219" si="26">C207*D207*E207</f>
        <v>0</v>
      </c>
      <c r="G207" s="99"/>
      <c r="H207" s="100"/>
      <c r="I207" s="116">
        <f t="shared" ref="I207:I219" si="27">C207*G207*H207</f>
        <v>0</v>
      </c>
      <c r="J207" s="99"/>
      <c r="K207" s="100"/>
      <c r="L207" s="115">
        <f t="shared" ref="L207:L219" si="28">C207*J207*K207</f>
        <v>0</v>
      </c>
      <c r="M207" s="99"/>
      <c r="N207" s="100"/>
      <c r="O207" s="116">
        <f t="shared" ref="O207:O219" si="29">C207*M207*N207</f>
        <v>0</v>
      </c>
      <c r="P207" s="99"/>
      <c r="Q207" s="100"/>
      <c r="R207" s="115">
        <f t="shared" ref="R207:R219" si="30">C207*P207*Q207</f>
        <v>0</v>
      </c>
      <c r="S207" s="384"/>
      <c r="T207" s="384"/>
      <c r="U207" s="384"/>
      <c r="V207" s="385"/>
      <c r="W207" s="46"/>
      <c r="X207" s="46"/>
    </row>
    <row r="208" spans="1:24" s="45" customFormat="1" ht="19.5" customHeight="1" outlineLevel="1" x14ac:dyDescent="0.25">
      <c r="A208" s="41"/>
      <c r="B208" s="101" t="s">
        <v>36</v>
      </c>
      <c r="C208" s="103"/>
      <c r="D208" s="99"/>
      <c r="E208" s="100"/>
      <c r="F208" s="115">
        <f t="shared" si="26"/>
        <v>0</v>
      </c>
      <c r="G208" s="99"/>
      <c r="H208" s="100"/>
      <c r="I208" s="116">
        <f t="shared" si="27"/>
        <v>0</v>
      </c>
      <c r="J208" s="99"/>
      <c r="K208" s="100"/>
      <c r="L208" s="115">
        <f t="shared" si="28"/>
        <v>0</v>
      </c>
      <c r="M208" s="99"/>
      <c r="N208" s="100"/>
      <c r="O208" s="116">
        <f t="shared" si="29"/>
        <v>0</v>
      </c>
      <c r="P208" s="99"/>
      <c r="Q208" s="100"/>
      <c r="R208" s="115">
        <f t="shared" si="30"/>
        <v>0</v>
      </c>
      <c r="S208" s="384"/>
      <c r="T208" s="384"/>
      <c r="U208" s="384"/>
      <c r="V208" s="385"/>
      <c r="W208" s="46"/>
      <c r="X208" s="46"/>
    </row>
    <row r="209" spans="1:24" s="45" customFormat="1" ht="19.5" customHeight="1" outlineLevel="1" x14ac:dyDescent="0.25">
      <c r="A209" s="41"/>
      <c r="B209" s="101" t="s">
        <v>36</v>
      </c>
      <c r="C209" s="103"/>
      <c r="D209" s="99"/>
      <c r="E209" s="100"/>
      <c r="F209" s="115">
        <f t="shared" si="26"/>
        <v>0</v>
      </c>
      <c r="G209" s="99"/>
      <c r="H209" s="100"/>
      <c r="I209" s="116">
        <f t="shared" si="27"/>
        <v>0</v>
      </c>
      <c r="J209" s="99"/>
      <c r="K209" s="100"/>
      <c r="L209" s="115">
        <f t="shared" si="28"/>
        <v>0</v>
      </c>
      <c r="M209" s="99"/>
      <c r="N209" s="100"/>
      <c r="O209" s="116">
        <f t="shared" si="29"/>
        <v>0</v>
      </c>
      <c r="P209" s="99"/>
      <c r="Q209" s="100"/>
      <c r="R209" s="115">
        <f t="shared" si="30"/>
        <v>0</v>
      </c>
      <c r="S209" s="384"/>
      <c r="T209" s="384"/>
      <c r="U209" s="384"/>
      <c r="V209" s="385"/>
      <c r="W209" s="46"/>
      <c r="X209" s="46"/>
    </row>
    <row r="210" spans="1:24" s="45" customFormat="1" ht="19.5" customHeight="1" outlineLevel="1" x14ac:dyDescent="0.25">
      <c r="A210" s="41"/>
      <c r="B210" s="101" t="s">
        <v>36</v>
      </c>
      <c r="C210" s="103"/>
      <c r="D210" s="99"/>
      <c r="E210" s="100"/>
      <c r="F210" s="115">
        <f t="shared" si="26"/>
        <v>0</v>
      </c>
      <c r="G210" s="99"/>
      <c r="H210" s="100"/>
      <c r="I210" s="116">
        <f t="shared" si="27"/>
        <v>0</v>
      </c>
      <c r="J210" s="99"/>
      <c r="K210" s="100"/>
      <c r="L210" s="115">
        <f t="shared" si="28"/>
        <v>0</v>
      </c>
      <c r="M210" s="99"/>
      <c r="N210" s="100"/>
      <c r="O210" s="116">
        <f t="shared" si="29"/>
        <v>0</v>
      </c>
      <c r="P210" s="99"/>
      <c r="Q210" s="100"/>
      <c r="R210" s="115">
        <f t="shared" si="30"/>
        <v>0</v>
      </c>
      <c r="S210" s="384"/>
      <c r="T210" s="384"/>
      <c r="U210" s="384"/>
      <c r="V210" s="385"/>
      <c r="W210" s="46"/>
      <c r="X210" s="46"/>
    </row>
    <row r="211" spans="1:24" s="45" customFormat="1" ht="19.5" customHeight="1" outlineLevel="1" x14ac:dyDescent="0.25">
      <c r="A211" s="41"/>
      <c r="B211" s="101" t="s">
        <v>36</v>
      </c>
      <c r="C211" s="103"/>
      <c r="D211" s="99"/>
      <c r="E211" s="100"/>
      <c r="F211" s="115">
        <f t="shared" si="26"/>
        <v>0</v>
      </c>
      <c r="G211" s="99"/>
      <c r="H211" s="100"/>
      <c r="I211" s="116">
        <f t="shared" si="27"/>
        <v>0</v>
      </c>
      <c r="J211" s="99"/>
      <c r="K211" s="100"/>
      <c r="L211" s="115">
        <f t="shared" si="28"/>
        <v>0</v>
      </c>
      <c r="M211" s="99"/>
      <c r="N211" s="100"/>
      <c r="O211" s="116">
        <f t="shared" si="29"/>
        <v>0</v>
      </c>
      <c r="P211" s="99"/>
      <c r="Q211" s="100"/>
      <c r="R211" s="115">
        <f t="shared" si="30"/>
        <v>0</v>
      </c>
      <c r="S211" s="384"/>
      <c r="T211" s="384"/>
      <c r="U211" s="384"/>
      <c r="V211" s="385"/>
      <c r="W211" s="46"/>
      <c r="X211" s="46"/>
    </row>
    <row r="212" spans="1:24" s="45" customFormat="1" ht="19.5" customHeight="1" outlineLevel="1" x14ac:dyDescent="0.25">
      <c r="A212" s="41"/>
      <c r="B212" s="101" t="s">
        <v>36</v>
      </c>
      <c r="C212" s="103"/>
      <c r="D212" s="99"/>
      <c r="E212" s="100"/>
      <c r="F212" s="115">
        <f t="shared" si="26"/>
        <v>0</v>
      </c>
      <c r="G212" s="99"/>
      <c r="H212" s="100"/>
      <c r="I212" s="116">
        <f t="shared" si="27"/>
        <v>0</v>
      </c>
      <c r="J212" s="99"/>
      <c r="K212" s="100"/>
      <c r="L212" s="115">
        <f t="shared" si="28"/>
        <v>0</v>
      </c>
      <c r="M212" s="99"/>
      <c r="N212" s="100"/>
      <c r="O212" s="116">
        <f t="shared" si="29"/>
        <v>0</v>
      </c>
      <c r="P212" s="99"/>
      <c r="Q212" s="100"/>
      <c r="R212" s="115">
        <f t="shared" si="30"/>
        <v>0</v>
      </c>
      <c r="S212" s="384"/>
      <c r="T212" s="384"/>
      <c r="U212" s="384"/>
      <c r="V212" s="385"/>
      <c r="W212" s="46"/>
      <c r="X212" s="46"/>
    </row>
    <row r="213" spans="1:24" s="45" customFormat="1" ht="19.5" customHeight="1" outlineLevel="1" x14ac:dyDescent="0.25">
      <c r="A213" s="41"/>
      <c r="B213" s="101" t="s">
        <v>36</v>
      </c>
      <c r="C213" s="103"/>
      <c r="D213" s="99"/>
      <c r="E213" s="100"/>
      <c r="F213" s="115">
        <f t="shared" si="26"/>
        <v>0</v>
      </c>
      <c r="G213" s="99"/>
      <c r="H213" s="100"/>
      <c r="I213" s="116">
        <f t="shared" si="27"/>
        <v>0</v>
      </c>
      <c r="J213" s="99"/>
      <c r="K213" s="100"/>
      <c r="L213" s="115">
        <f t="shared" si="28"/>
        <v>0</v>
      </c>
      <c r="M213" s="99"/>
      <c r="N213" s="100"/>
      <c r="O213" s="116">
        <f t="shared" si="29"/>
        <v>0</v>
      </c>
      <c r="P213" s="99"/>
      <c r="Q213" s="100"/>
      <c r="R213" s="115">
        <f t="shared" si="30"/>
        <v>0</v>
      </c>
      <c r="S213" s="384"/>
      <c r="T213" s="384"/>
      <c r="U213" s="384"/>
      <c r="V213" s="385"/>
      <c r="W213" s="46"/>
      <c r="X213" s="46"/>
    </row>
    <row r="214" spans="1:24" s="45" customFormat="1" ht="19.5" customHeight="1" outlineLevel="1" x14ac:dyDescent="0.25">
      <c r="A214" s="41"/>
      <c r="B214" s="101" t="s">
        <v>36</v>
      </c>
      <c r="C214" s="103"/>
      <c r="D214" s="99"/>
      <c r="E214" s="100"/>
      <c r="F214" s="115">
        <f t="shared" si="26"/>
        <v>0</v>
      </c>
      <c r="G214" s="99"/>
      <c r="H214" s="100"/>
      <c r="I214" s="116">
        <f t="shared" si="27"/>
        <v>0</v>
      </c>
      <c r="J214" s="99"/>
      <c r="K214" s="100"/>
      <c r="L214" s="115">
        <f t="shared" si="28"/>
        <v>0</v>
      </c>
      <c r="M214" s="99"/>
      <c r="N214" s="100"/>
      <c r="O214" s="116">
        <f t="shared" si="29"/>
        <v>0</v>
      </c>
      <c r="P214" s="99"/>
      <c r="Q214" s="100"/>
      <c r="R214" s="115">
        <f t="shared" si="30"/>
        <v>0</v>
      </c>
      <c r="S214" s="384"/>
      <c r="T214" s="384"/>
      <c r="U214" s="384"/>
      <c r="V214" s="385"/>
      <c r="W214" s="46"/>
      <c r="X214" s="46"/>
    </row>
    <row r="215" spans="1:24" s="45" customFormat="1" ht="19.5" customHeight="1" outlineLevel="1" x14ac:dyDescent="0.25">
      <c r="A215" s="41"/>
      <c r="B215" s="101" t="s">
        <v>36</v>
      </c>
      <c r="C215" s="103"/>
      <c r="D215" s="99"/>
      <c r="E215" s="100"/>
      <c r="F215" s="115">
        <f t="shared" si="26"/>
        <v>0</v>
      </c>
      <c r="G215" s="99"/>
      <c r="H215" s="100"/>
      <c r="I215" s="116">
        <f t="shared" si="27"/>
        <v>0</v>
      </c>
      <c r="J215" s="99"/>
      <c r="K215" s="100"/>
      <c r="L215" s="115">
        <f t="shared" si="28"/>
        <v>0</v>
      </c>
      <c r="M215" s="99"/>
      <c r="N215" s="100"/>
      <c r="O215" s="116">
        <f t="shared" si="29"/>
        <v>0</v>
      </c>
      <c r="P215" s="99"/>
      <c r="Q215" s="100"/>
      <c r="R215" s="115">
        <f t="shared" si="30"/>
        <v>0</v>
      </c>
      <c r="S215" s="384"/>
      <c r="T215" s="384"/>
      <c r="U215" s="384"/>
      <c r="V215" s="385"/>
      <c r="W215" s="46"/>
      <c r="X215" s="46"/>
    </row>
    <row r="216" spans="1:24" s="45" customFormat="1" ht="19.5" customHeight="1" outlineLevel="1" x14ac:dyDescent="0.25">
      <c r="A216" s="41"/>
      <c r="B216" s="101" t="s">
        <v>36</v>
      </c>
      <c r="C216" s="103"/>
      <c r="D216" s="99"/>
      <c r="E216" s="100"/>
      <c r="F216" s="115">
        <f t="shared" si="26"/>
        <v>0</v>
      </c>
      <c r="G216" s="99"/>
      <c r="H216" s="100"/>
      <c r="I216" s="116">
        <f t="shared" si="27"/>
        <v>0</v>
      </c>
      <c r="J216" s="99"/>
      <c r="K216" s="100"/>
      <c r="L216" s="115">
        <f t="shared" si="28"/>
        <v>0</v>
      </c>
      <c r="M216" s="99"/>
      <c r="N216" s="100"/>
      <c r="O216" s="116">
        <f t="shared" si="29"/>
        <v>0</v>
      </c>
      <c r="P216" s="99"/>
      <c r="Q216" s="100"/>
      <c r="R216" s="115">
        <f t="shared" si="30"/>
        <v>0</v>
      </c>
      <c r="S216" s="384"/>
      <c r="T216" s="384"/>
      <c r="U216" s="384"/>
      <c r="V216" s="385"/>
      <c r="W216" s="46"/>
      <c r="X216" s="46"/>
    </row>
    <row r="217" spans="1:24" s="45" customFormat="1" ht="19.5" customHeight="1" outlineLevel="1" x14ac:dyDescent="0.25">
      <c r="A217" s="41"/>
      <c r="B217" s="101" t="s">
        <v>36</v>
      </c>
      <c r="C217" s="103"/>
      <c r="D217" s="99"/>
      <c r="E217" s="100"/>
      <c r="F217" s="115">
        <f t="shared" si="26"/>
        <v>0</v>
      </c>
      <c r="G217" s="99"/>
      <c r="H217" s="100"/>
      <c r="I217" s="116">
        <f t="shared" si="27"/>
        <v>0</v>
      </c>
      <c r="J217" s="99"/>
      <c r="K217" s="100"/>
      <c r="L217" s="115">
        <f t="shared" si="28"/>
        <v>0</v>
      </c>
      <c r="M217" s="99"/>
      <c r="N217" s="100"/>
      <c r="O217" s="116">
        <f t="shared" si="29"/>
        <v>0</v>
      </c>
      <c r="P217" s="99"/>
      <c r="Q217" s="100"/>
      <c r="R217" s="115">
        <f t="shared" si="30"/>
        <v>0</v>
      </c>
      <c r="S217" s="384"/>
      <c r="T217" s="384"/>
      <c r="U217" s="384"/>
      <c r="V217" s="385"/>
      <c r="W217" s="46"/>
      <c r="X217" s="46"/>
    </row>
    <row r="218" spans="1:24" s="45" customFormat="1" ht="19.5" customHeight="1" outlineLevel="1" x14ac:dyDescent="0.25">
      <c r="A218" s="41"/>
      <c r="B218" s="101" t="s">
        <v>79</v>
      </c>
      <c r="C218" s="103"/>
      <c r="D218" s="99"/>
      <c r="E218" s="100"/>
      <c r="F218" s="115">
        <f t="shared" si="26"/>
        <v>0</v>
      </c>
      <c r="G218" s="99"/>
      <c r="H218" s="100"/>
      <c r="I218" s="116">
        <f t="shared" si="27"/>
        <v>0</v>
      </c>
      <c r="J218" s="99"/>
      <c r="K218" s="100"/>
      <c r="L218" s="115">
        <f t="shared" si="28"/>
        <v>0</v>
      </c>
      <c r="M218" s="99"/>
      <c r="N218" s="100"/>
      <c r="O218" s="116">
        <f t="shared" si="29"/>
        <v>0</v>
      </c>
      <c r="P218" s="99"/>
      <c r="Q218" s="100"/>
      <c r="R218" s="115">
        <f t="shared" si="30"/>
        <v>0</v>
      </c>
      <c r="S218" s="384"/>
      <c r="T218" s="384"/>
      <c r="U218" s="384"/>
      <c r="V218" s="385"/>
      <c r="W218" s="46"/>
      <c r="X218" s="46"/>
    </row>
    <row r="219" spans="1:24" s="45" customFormat="1" ht="19.5" customHeight="1" outlineLevel="1" x14ac:dyDescent="0.25">
      <c r="A219" s="41"/>
      <c r="B219" s="101" t="s">
        <v>43</v>
      </c>
      <c r="C219" s="103"/>
      <c r="D219" s="99"/>
      <c r="E219" s="100"/>
      <c r="F219" s="115">
        <f t="shared" si="26"/>
        <v>0</v>
      </c>
      <c r="G219" s="99"/>
      <c r="H219" s="100"/>
      <c r="I219" s="116">
        <f t="shared" si="27"/>
        <v>0</v>
      </c>
      <c r="J219" s="99"/>
      <c r="K219" s="100"/>
      <c r="L219" s="115">
        <f t="shared" si="28"/>
        <v>0</v>
      </c>
      <c r="M219" s="99"/>
      <c r="N219" s="100"/>
      <c r="O219" s="116">
        <f t="shared" si="29"/>
        <v>0</v>
      </c>
      <c r="P219" s="99"/>
      <c r="Q219" s="100"/>
      <c r="R219" s="115">
        <f t="shared" si="30"/>
        <v>0</v>
      </c>
      <c r="S219" s="384"/>
      <c r="T219" s="384"/>
      <c r="U219" s="384"/>
      <c r="V219" s="385"/>
      <c r="W219" s="46"/>
      <c r="X219" s="46"/>
    </row>
    <row r="220" spans="1:24" s="45" customFormat="1" ht="21" customHeight="1" outlineLevel="1" x14ac:dyDescent="0.25">
      <c r="A220" s="41"/>
      <c r="B220" s="66" t="s">
        <v>121</v>
      </c>
      <c r="C220" s="15" t="s">
        <v>51</v>
      </c>
      <c r="D220" s="312" t="s">
        <v>81</v>
      </c>
      <c r="E220" s="305"/>
      <c r="F220" s="313"/>
      <c r="G220" s="305" t="s">
        <v>47</v>
      </c>
      <c r="H220" s="305"/>
      <c r="I220" s="305"/>
      <c r="J220" s="312" t="s">
        <v>48</v>
      </c>
      <c r="K220" s="305"/>
      <c r="L220" s="313"/>
      <c r="M220" s="305" t="s">
        <v>49</v>
      </c>
      <c r="N220" s="305"/>
      <c r="O220" s="305"/>
      <c r="P220" s="312" t="s">
        <v>50</v>
      </c>
      <c r="Q220" s="305"/>
      <c r="R220" s="313"/>
      <c r="S220" s="16" t="s">
        <v>51</v>
      </c>
      <c r="T220" s="386" t="s">
        <v>52</v>
      </c>
      <c r="U220" s="387" t="s">
        <v>52</v>
      </c>
      <c r="V220" s="388"/>
      <c r="W220" s="46"/>
      <c r="X220" s="46"/>
    </row>
    <row r="221" spans="1:24" s="45" customFormat="1" ht="21" customHeight="1" outlineLevel="1" x14ac:dyDescent="0.25">
      <c r="A221" s="41"/>
      <c r="B221" s="18" t="s">
        <v>122</v>
      </c>
      <c r="C221" s="128">
        <f>D221+G221+J221+M221+P221</f>
        <v>0</v>
      </c>
      <c r="D221" s="315">
        <f>SUM(F207:F219)</f>
        <v>0</v>
      </c>
      <c r="E221" s="314"/>
      <c r="F221" s="316"/>
      <c r="G221" s="314">
        <f>SUM(I207:I219)</f>
        <v>0</v>
      </c>
      <c r="H221" s="314"/>
      <c r="I221" s="314"/>
      <c r="J221" s="315">
        <f>SUM(L207:L219)</f>
        <v>0</v>
      </c>
      <c r="K221" s="314"/>
      <c r="L221" s="316"/>
      <c r="M221" s="314">
        <f>SUM(O207:O219)</f>
        <v>0</v>
      </c>
      <c r="N221" s="314"/>
      <c r="O221" s="314"/>
      <c r="P221" s="315">
        <f>SUM(R207:R219)</f>
        <v>0</v>
      </c>
      <c r="Q221" s="314"/>
      <c r="R221" s="316"/>
      <c r="S221" s="128">
        <f>SUM(D221:R221)</f>
        <v>0</v>
      </c>
      <c r="T221" s="389"/>
      <c r="U221" s="390"/>
      <c r="V221" s="391"/>
      <c r="W221" s="46"/>
      <c r="X221" s="46"/>
    </row>
    <row r="222" spans="1:24" s="45" customFormat="1" ht="21" customHeight="1" outlineLevel="1" x14ac:dyDescent="0.25">
      <c r="A222" s="41"/>
      <c r="B222" s="18" t="s">
        <v>123</v>
      </c>
      <c r="C222" s="128">
        <f>D222+G222+J222+M222+P222</f>
        <v>0</v>
      </c>
      <c r="D222" s="315">
        <f>SUM(F207:F219)*$D$42</f>
        <v>0</v>
      </c>
      <c r="E222" s="314"/>
      <c r="F222" s="316"/>
      <c r="G222" s="314">
        <f>SUM(I207:I219)*$G$42</f>
        <v>0</v>
      </c>
      <c r="H222" s="314"/>
      <c r="I222" s="314"/>
      <c r="J222" s="315">
        <f>SUM(L207:L219)*$J$42</f>
        <v>0</v>
      </c>
      <c r="K222" s="314"/>
      <c r="L222" s="316"/>
      <c r="M222" s="314">
        <f>SUM(O207:O219)*$M$42</f>
        <v>0</v>
      </c>
      <c r="N222" s="314"/>
      <c r="O222" s="314"/>
      <c r="P222" s="315">
        <f>SUM(R207:R219)*$P$42</f>
        <v>0</v>
      </c>
      <c r="Q222" s="314"/>
      <c r="R222" s="316"/>
      <c r="S222" s="128">
        <f>D222+G222+J222+M222+P222</f>
        <v>0</v>
      </c>
      <c r="T222" s="389"/>
      <c r="U222" s="390"/>
      <c r="V222" s="391"/>
      <c r="W222" s="46"/>
      <c r="X222" s="46"/>
    </row>
    <row r="223" spans="1:24" s="45" customFormat="1" ht="21" customHeight="1" outlineLevel="1" x14ac:dyDescent="0.25">
      <c r="A223" s="41"/>
      <c r="B223" s="18" t="s">
        <v>55</v>
      </c>
      <c r="C223" s="128">
        <f>S223</f>
        <v>0</v>
      </c>
      <c r="D223" s="315">
        <f>D222*0.05</f>
        <v>0</v>
      </c>
      <c r="E223" s="314"/>
      <c r="F223" s="316"/>
      <c r="G223" s="314">
        <f>G222*0.05</f>
        <v>0</v>
      </c>
      <c r="H223" s="314"/>
      <c r="I223" s="314"/>
      <c r="J223" s="315">
        <f>J222*0.05</f>
        <v>0</v>
      </c>
      <c r="K223" s="314"/>
      <c r="L223" s="316"/>
      <c r="M223" s="314">
        <f>M222*0.05</f>
        <v>0</v>
      </c>
      <c r="N223" s="314"/>
      <c r="O223" s="314"/>
      <c r="P223" s="315">
        <f>P222*0.05</f>
        <v>0</v>
      </c>
      <c r="Q223" s="314"/>
      <c r="R223" s="316"/>
      <c r="S223" s="128">
        <f>D223+G223+J223+M223+P223</f>
        <v>0</v>
      </c>
      <c r="T223" s="389"/>
      <c r="U223" s="390"/>
      <c r="V223" s="391"/>
      <c r="W223" s="46"/>
      <c r="X223" s="46"/>
    </row>
    <row r="224" spans="1:24" s="45" customFormat="1" ht="21" customHeight="1" outlineLevel="1" x14ac:dyDescent="0.25">
      <c r="A224" s="41"/>
      <c r="B224" s="18" t="s">
        <v>124</v>
      </c>
      <c r="C224" s="128">
        <f>S224</f>
        <v>0</v>
      </c>
      <c r="D224" s="315">
        <f>IF($D$42=0,0,((D222+D223)/$D$42)/$D$43)</f>
        <v>0</v>
      </c>
      <c r="E224" s="314"/>
      <c r="F224" s="316"/>
      <c r="G224" s="314">
        <f>IF($G$42=0,0,((G222+G223)/$G$42)/$G$43)</f>
        <v>0</v>
      </c>
      <c r="H224" s="314"/>
      <c r="I224" s="314"/>
      <c r="J224" s="315">
        <f>IF($J$42=0,0,((J222+J223)/$J$42)/$J$43)</f>
        <v>0</v>
      </c>
      <c r="K224" s="314"/>
      <c r="L224" s="316"/>
      <c r="M224" s="314">
        <f>IF($M$42=0,0,((M222+M223)/$M$42)/$M$43)</f>
        <v>0</v>
      </c>
      <c r="N224" s="314"/>
      <c r="O224" s="314"/>
      <c r="P224" s="315">
        <f>IF($P$42=0,0,((P222+P223)/$P$42)/$P$43)</f>
        <v>0</v>
      </c>
      <c r="Q224" s="314"/>
      <c r="R224" s="316"/>
      <c r="S224" s="128">
        <f>D224+G224+J224+M224+P224</f>
        <v>0</v>
      </c>
      <c r="T224" s="389"/>
      <c r="U224" s="390"/>
      <c r="V224" s="391"/>
      <c r="W224" s="46"/>
      <c r="X224" s="46"/>
    </row>
    <row r="225" spans="1:24" s="45" customFormat="1" ht="21" customHeight="1" outlineLevel="1" x14ac:dyDescent="0.25">
      <c r="A225" s="41"/>
      <c r="B225" s="18" t="s">
        <v>125</v>
      </c>
      <c r="C225" s="128">
        <f>S225</f>
        <v>0</v>
      </c>
      <c r="D225" s="315">
        <f>IF($D$224=0,0,(D224/60))</f>
        <v>0</v>
      </c>
      <c r="E225" s="314"/>
      <c r="F225" s="316"/>
      <c r="G225" s="314">
        <f>IF($G$224=0,0,(G224/60))</f>
        <v>0</v>
      </c>
      <c r="H225" s="314"/>
      <c r="I225" s="314"/>
      <c r="J225" s="315">
        <f>IF($J$224=0,0,(J224/60))</f>
        <v>0</v>
      </c>
      <c r="K225" s="314"/>
      <c r="L225" s="316"/>
      <c r="M225" s="314">
        <f>IF($M$224=0,0,(M224/60))</f>
        <v>0</v>
      </c>
      <c r="N225" s="314"/>
      <c r="O225" s="314"/>
      <c r="P225" s="315">
        <f>IF($P$224=0,0,(P224/60))</f>
        <v>0</v>
      </c>
      <c r="Q225" s="314"/>
      <c r="R225" s="316"/>
      <c r="S225" s="128">
        <f>SUM(D225:R225)</f>
        <v>0</v>
      </c>
      <c r="T225" s="389"/>
      <c r="U225" s="390"/>
      <c r="V225" s="391"/>
      <c r="W225" s="46"/>
      <c r="X225" s="46"/>
    </row>
    <row r="226" spans="1:24" s="45" customFormat="1" ht="21" customHeight="1" outlineLevel="1" x14ac:dyDescent="0.25">
      <c r="A226" s="41"/>
      <c r="B226" s="19" t="s">
        <v>440</v>
      </c>
      <c r="C226" s="128">
        <f>SUM(D226:R226)</f>
        <v>0</v>
      </c>
      <c r="D226" s="392"/>
      <c r="E226" s="393"/>
      <c r="F226" s="394"/>
      <c r="G226" s="393"/>
      <c r="H226" s="393"/>
      <c r="I226" s="393"/>
      <c r="J226" s="392"/>
      <c r="K226" s="393"/>
      <c r="L226" s="394"/>
      <c r="M226" s="393"/>
      <c r="N226" s="393"/>
      <c r="O226" s="393"/>
      <c r="P226" s="392"/>
      <c r="Q226" s="393"/>
      <c r="R226" s="394"/>
      <c r="S226" s="128">
        <f>SUM(D226:R226)</f>
        <v>0</v>
      </c>
      <c r="T226" s="389"/>
      <c r="U226" s="390"/>
      <c r="V226" s="391"/>
      <c r="W226" s="46"/>
      <c r="X226" s="46"/>
    </row>
    <row r="227" spans="1:24" s="45" customFormat="1" ht="21" customHeight="1" outlineLevel="1" x14ac:dyDescent="0.25">
      <c r="A227" s="41"/>
      <c r="B227" s="19" t="s">
        <v>58</v>
      </c>
      <c r="C227" s="129">
        <f>SUM(D227:R227)</f>
        <v>0</v>
      </c>
      <c r="D227" s="317">
        <f>(D226*D$42)*($H$32-$H$31)</f>
        <v>0</v>
      </c>
      <c r="E227" s="274"/>
      <c r="F227" s="318"/>
      <c r="G227" s="317">
        <f>(G226*G$42)*($H$32-$H$31)</f>
        <v>0</v>
      </c>
      <c r="H227" s="274"/>
      <c r="I227" s="318"/>
      <c r="J227" s="317">
        <f>(J226*J$42)*($H$32-$H$31)</f>
        <v>0</v>
      </c>
      <c r="K227" s="274"/>
      <c r="L227" s="318"/>
      <c r="M227" s="317">
        <f>(M226*M$42)*($H$32-$H$31)</f>
        <v>0</v>
      </c>
      <c r="N227" s="274"/>
      <c r="O227" s="318"/>
      <c r="P227" s="317">
        <f>(P226*P$42)*($H$32-$H$31)</f>
        <v>0</v>
      </c>
      <c r="Q227" s="274"/>
      <c r="R227" s="318"/>
      <c r="S227" s="129">
        <f>SUM(D227:R227)</f>
        <v>0</v>
      </c>
      <c r="T227" s="389"/>
      <c r="U227" s="390"/>
      <c r="V227" s="391"/>
      <c r="W227" s="46"/>
      <c r="X227" s="46"/>
    </row>
    <row r="228" spans="1:24" s="45" customFormat="1" ht="21" customHeight="1" outlineLevel="1" x14ac:dyDescent="0.25">
      <c r="A228" s="41"/>
      <c r="B228" s="19" t="s">
        <v>126</v>
      </c>
      <c r="C228" s="129">
        <f>SUM(D228:R228)</f>
        <v>0</v>
      </c>
      <c r="D228" s="317">
        <f>IF(D225=0,0, (((D225*$H$31))+(D227/D$42/D$43)))</f>
        <v>0</v>
      </c>
      <c r="E228" s="274"/>
      <c r="F228" s="318"/>
      <c r="G228" s="317">
        <f>IF(G225=0,0, (((G225*$H$31))+(G227/G$42/G$43)))</f>
        <v>0</v>
      </c>
      <c r="H228" s="274"/>
      <c r="I228" s="318"/>
      <c r="J228" s="317">
        <f>IF(J225=0,0, (((J225*$H$31))+(J227/J$42/J$43)))</f>
        <v>0</v>
      </c>
      <c r="K228" s="274"/>
      <c r="L228" s="318"/>
      <c r="M228" s="317">
        <f>IF(M225=0,0, (((M225*$H$31))+(M227/M$42/M$43)))</f>
        <v>0</v>
      </c>
      <c r="N228" s="274"/>
      <c r="O228" s="318"/>
      <c r="P228" s="317">
        <f>IF(P225=0,0, (((P225*$H$31))+(P227/P$42/P$43)))</f>
        <v>0</v>
      </c>
      <c r="Q228" s="274"/>
      <c r="R228" s="318"/>
      <c r="S228" s="129">
        <f>SUM(D228:R228)</f>
        <v>0</v>
      </c>
      <c r="T228" s="389"/>
      <c r="U228" s="390"/>
      <c r="V228" s="391"/>
      <c r="W228" s="46"/>
      <c r="X228" s="46"/>
    </row>
    <row r="229" spans="1:24" s="45" customFormat="1" ht="21" customHeight="1" outlineLevel="1" x14ac:dyDescent="0.25">
      <c r="A229" s="41"/>
      <c r="B229" s="68" t="s">
        <v>127</v>
      </c>
      <c r="C229" s="129">
        <f>SUM(D229:R229)</f>
        <v>0</v>
      </c>
      <c r="D229" s="317">
        <f>(((D222+D223)/60)*$H$31)+D227</f>
        <v>0</v>
      </c>
      <c r="E229" s="274"/>
      <c r="F229" s="318"/>
      <c r="G229" s="317">
        <f>(((G222+G223)/60)*$H$31)+G227</f>
        <v>0</v>
      </c>
      <c r="H229" s="274"/>
      <c r="I229" s="318"/>
      <c r="J229" s="317">
        <f>(((J222+J223)/60)*$H$31)+J227</f>
        <v>0</v>
      </c>
      <c r="K229" s="274"/>
      <c r="L229" s="318"/>
      <c r="M229" s="317">
        <f>(((M222+M223)/60)*$H$31)+M227</f>
        <v>0</v>
      </c>
      <c r="N229" s="274"/>
      <c r="O229" s="318"/>
      <c r="P229" s="317">
        <f>(((P222+P223)/60)*$H$31)+P227</f>
        <v>0</v>
      </c>
      <c r="Q229" s="274"/>
      <c r="R229" s="318"/>
      <c r="S229" s="129">
        <f>SUM(D229:R229)</f>
        <v>0</v>
      </c>
      <c r="T229" s="389"/>
      <c r="U229" s="390"/>
      <c r="V229" s="391"/>
      <c r="W229" s="120" t="s">
        <v>61</v>
      </c>
      <c r="X229" s="46"/>
    </row>
    <row r="230" spans="1:24" s="45" customFormat="1" ht="32.25" customHeight="1" x14ac:dyDescent="0.25">
      <c r="A230" s="41"/>
      <c r="B230" s="395"/>
      <c r="C230" s="396"/>
      <c r="D230" s="409" t="s">
        <v>100</v>
      </c>
      <c r="E230" s="410"/>
      <c r="F230" s="411"/>
      <c r="G230" s="410" t="s">
        <v>101</v>
      </c>
      <c r="H230" s="410"/>
      <c r="I230" s="410"/>
      <c r="J230" s="409" t="s">
        <v>102</v>
      </c>
      <c r="K230" s="410"/>
      <c r="L230" s="411"/>
      <c r="M230" s="410" t="s">
        <v>103</v>
      </c>
      <c r="N230" s="410"/>
      <c r="O230" s="410"/>
      <c r="P230" s="409" t="s">
        <v>104</v>
      </c>
      <c r="Q230" s="410"/>
      <c r="R230" s="411"/>
      <c r="S230" s="117" t="s">
        <v>67</v>
      </c>
      <c r="T230" s="118" t="s">
        <v>68</v>
      </c>
      <c r="U230" s="119" t="s">
        <v>128</v>
      </c>
      <c r="V230" s="119" t="s">
        <v>129</v>
      </c>
      <c r="W230" s="114">
        <f>$D$12</f>
        <v>0</v>
      </c>
      <c r="X230" s="46"/>
    </row>
    <row r="231" spans="1:24" s="45" customFormat="1" ht="32.25" customHeight="1" x14ac:dyDescent="0.25">
      <c r="A231" s="41"/>
      <c r="B231" s="397"/>
      <c r="C231" s="398"/>
      <c r="D231" s="406" t="str">
        <f>IF(D225&gt;=10,"6",IF(D225&gt;=5.6,"5",IF(D225&gt;=3.6,"4",IF(D225&gt;=1.6,"3",IF(D225&gt;=1,"2",IF(D225&gt;=0.01,"1","0"))))))</f>
        <v>0</v>
      </c>
      <c r="E231" s="407"/>
      <c r="F231" s="408"/>
      <c r="G231" s="407" t="str">
        <f>IF(G225&gt;=10,"6",IF(G225&gt;=5.6,"5",IF(G225&gt;=3.6,"4",IF(G225&gt;=1.6,"3",IF(G225&gt;=1,"2",IF(G225&gt;=0.01,"1","0"))))))</f>
        <v>0</v>
      </c>
      <c r="H231" s="407"/>
      <c r="I231" s="407"/>
      <c r="J231" s="406" t="str">
        <f>IF(J225&gt;=10,"6",IF(J225&gt;=5.6,"5",IF(J225&gt;=3.6,"4",IF(J225&gt;=1.6,"3",IF(J225&gt;=1,"2",IF(J225&gt;=0.01,"1","0"))))))</f>
        <v>0</v>
      </c>
      <c r="K231" s="407"/>
      <c r="L231" s="408"/>
      <c r="M231" s="407" t="str">
        <f>IF(M225&gt;=10,"6",IF(M225&gt;=5.6,"5",IF(M225&gt;=3.6,"4",IF(M225&gt;=1.6,"3",IF(M225&gt;=1,"2",IF(M225&gt;=0.01,"1","0"))))))</f>
        <v>0</v>
      </c>
      <c r="N231" s="407"/>
      <c r="O231" s="407"/>
      <c r="P231" s="406" t="str">
        <f>IF(P225&gt;=10,"6",IF(P225&gt;=5.6,"5",IF(P225&gt;=3.6,"4",IF(P225&gt;=1.6,"3",IF(P225&gt;=1,"2",IF(P225&gt;=0.01,"1","0"))))))</f>
        <v>0</v>
      </c>
      <c r="Q231" s="407"/>
      <c r="R231" s="408"/>
      <c r="S231" s="124">
        <f>IF(OR(AND(D221&gt;0,D222&lt;=0),AND(G221&gt;0,G222&lt;=0),AND(J221&gt;0,J222&lt;=0),AND(M221&gt;0,M222&lt;=0),AND(P221&gt;0,P222&lt;=0)),"Check number of subjects/visits",V231/1560)</f>
        <v>0</v>
      </c>
      <c r="T231" s="89" t="str">
        <f>IF(S231="Check number of subjects/visits","0.00",IF(AND(W232=0,S231&gt;=0),"Please complete page duration (D12)",IF(S231=0,"0.00",S231/W232)))</f>
        <v>Please complete page duration (D12)</v>
      </c>
      <c r="U231" s="113">
        <f>S222+S223+H26+H27+H28</f>
        <v>0</v>
      </c>
      <c r="V231" s="113">
        <f>U231/60</f>
        <v>0</v>
      </c>
      <c r="W231" s="114">
        <f>$F$12</f>
        <v>0</v>
      </c>
      <c r="X231" s="46"/>
    </row>
    <row r="232" spans="1:24" s="45" customFormat="1" ht="19.5" customHeight="1" x14ac:dyDescent="0.25">
      <c r="A232" s="41"/>
      <c r="B232" s="17"/>
      <c r="C232" s="56"/>
      <c r="D232" s="41"/>
      <c r="E232" s="41"/>
      <c r="F232" s="41"/>
      <c r="G232" s="41"/>
      <c r="H232" s="41"/>
      <c r="I232" s="41"/>
      <c r="J232" s="41"/>
      <c r="K232" s="41"/>
      <c r="L232" s="41"/>
      <c r="M232" s="41"/>
      <c r="N232" s="41"/>
      <c r="O232" s="41"/>
      <c r="P232" s="41"/>
      <c r="Q232" s="41"/>
      <c r="R232" s="41"/>
      <c r="S232" s="41"/>
      <c r="T232" s="41"/>
      <c r="U232" s="41"/>
      <c r="V232" s="41"/>
      <c r="W232" s="123">
        <f>W230+(W231/12)</f>
        <v>0</v>
      </c>
      <c r="X232" s="46"/>
    </row>
    <row r="233" spans="1:24" s="52" customFormat="1" ht="19.5" customHeight="1" x14ac:dyDescent="0.25">
      <c r="A233" s="51"/>
      <c r="B233" s="33" t="s">
        <v>130</v>
      </c>
      <c r="C233" s="70"/>
      <c r="D233" s="367" t="s">
        <v>1</v>
      </c>
      <c r="E233" s="272"/>
      <c r="F233" s="368"/>
      <c r="G233" s="369" t="s">
        <v>2</v>
      </c>
      <c r="H233" s="272"/>
      <c r="I233" s="370"/>
      <c r="J233" s="367" t="s">
        <v>3</v>
      </c>
      <c r="K233" s="272"/>
      <c r="L233" s="368"/>
      <c r="M233" s="369" t="s">
        <v>4</v>
      </c>
      <c r="N233" s="272"/>
      <c r="O233" s="370"/>
      <c r="P233" s="367" t="s">
        <v>5</v>
      </c>
      <c r="Q233" s="272"/>
      <c r="R233" s="368"/>
      <c r="S233" s="380" t="s">
        <v>6</v>
      </c>
      <c r="T233" s="380"/>
      <c r="U233" s="380"/>
      <c r="V233" s="381"/>
      <c r="W233" s="46"/>
      <c r="X233" s="46"/>
    </row>
    <row r="234" spans="1:24" s="52" customFormat="1" ht="29.25" customHeight="1" outlineLevel="1" x14ac:dyDescent="0.25">
      <c r="A234" s="51"/>
      <c r="B234" s="62" t="s">
        <v>131</v>
      </c>
      <c r="C234" s="71" t="s">
        <v>8</v>
      </c>
      <c r="D234" s="73" t="s">
        <v>9</v>
      </c>
      <c r="E234" s="63" t="s">
        <v>10</v>
      </c>
      <c r="F234" s="74" t="s">
        <v>11</v>
      </c>
      <c r="G234" s="8" t="s">
        <v>9</v>
      </c>
      <c r="H234" s="63" t="s">
        <v>12</v>
      </c>
      <c r="I234" s="71" t="s">
        <v>11</v>
      </c>
      <c r="J234" s="73" t="s">
        <v>9</v>
      </c>
      <c r="K234" s="63" t="s">
        <v>12</v>
      </c>
      <c r="L234" s="74" t="s">
        <v>11</v>
      </c>
      <c r="M234" s="8" t="s">
        <v>9</v>
      </c>
      <c r="N234" s="63" t="s">
        <v>12</v>
      </c>
      <c r="O234" s="71" t="s">
        <v>11</v>
      </c>
      <c r="P234" s="73" t="s">
        <v>9</v>
      </c>
      <c r="Q234" s="63" t="s">
        <v>12</v>
      </c>
      <c r="R234" s="74" t="s">
        <v>11</v>
      </c>
      <c r="S234" s="382"/>
      <c r="T234" s="382"/>
      <c r="U234" s="382"/>
      <c r="V234" s="383"/>
      <c r="W234" s="46"/>
      <c r="X234" s="46"/>
    </row>
    <row r="235" spans="1:24" s="45" customFormat="1" ht="19.5" customHeight="1" outlineLevel="1" x14ac:dyDescent="0.25">
      <c r="A235" s="41"/>
      <c r="B235" s="64" t="s">
        <v>132</v>
      </c>
      <c r="C235" s="72">
        <v>30</v>
      </c>
      <c r="D235" s="99"/>
      <c r="E235" s="100"/>
      <c r="F235" s="115">
        <f t="shared" ref="F235:F253" si="31">C235*D235*E235</f>
        <v>0</v>
      </c>
      <c r="G235" s="99"/>
      <c r="H235" s="100"/>
      <c r="I235" s="116">
        <f t="shared" ref="I235:I253" si="32">C235*G235*H235</f>
        <v>0</v>
      </c>
      <c r="J235" s="99"/>
      <c r="K235" s="100"/>
      <c r="L235" s="115">
        <f t="shared" ref="L235:L253" si="33">C235*J235*K235</f>
        <v>0</v>
      </c>
      <c r="M235" s="99"/>
      <c r="N235" s="100"/>
      <c r="O235" s="116">
        <f t="shared" ref="O235:O253" si="34">C235*M235*N235</f>
        <v>0</v>
      </c>
      <c r="P235" s="99"/>
      <c r="Q235" s="100"/>
      <c r="R235" s="115">
        <f t="shared" ref="R235:R253" si="35">C235*P235*Q235</f>
        <v>0</v>
      </c>
      <c r="S235" s="384"/>
      <c r="T235" s="384"/>
      <c r="U235" s="384"/>
      <c r="V235" s="385"/>
      <c r="W235" s="46"/>
      <c r="X235" s="46"/>
    </row>
    <row r="236" spans="1:24" s="45" customFormat="1" ht="19.5" customHeight="1" outlineLevel="1" x14ac:dyDescent="0.25">
      <c r="A236" s="41"/>
      <c r="B236" s="64" t="s">
        <v>133</v>
      </c>
      <c r="C236" s="72">
        <v>3</v>
      </c>
      <c r="D236" s="99"/>
      <c r="E236" s="100"/>
      <c r="F236" s="115">
        <f t="shared" si="31"/>
        <v>0</v>
      </c>
      <c r="G236" s="99"/>
      <c r="H236" s="100"/>
      <c r="I236" s="116">
        <f t="shared" si="32"/>
        <v>0</v>
      </c>
      <c r="J236" s="99"/>
      <c r="K236" s="100"/>
      <c r="L236" s="115">
        <f t="shared" si="33"/>
        <v>0</v>
      </c>
      <c r="M236" s="99"/>
      <c r="N236" s="100"/>
      <c r="O236" s="116">
        <f t="shared" si="34"/>
        <v>0</v>
      </c>
      <c r="P236" s="99"/>
      <c r="Q236" s="100"/>
      <c r="R236" s="115">
        <f t="shared" si="35"/>
        <v>0</v>
      </c>
      <c r="S236" s="384"/>
      <c r="T236" s="384"/>
      <c r="U236" s="384"/>
      <c r="V236" s="385"/>
      <c r="W236" s="46"/>
      <c r="X236" s="46"/>
    </row>
    <row r="237" spans="1:24" s="45" customFormat="1" ht="19.5" customHeight="1" outlineLevel="1" x14ac:dyDescent="0.25">
      <c r="A237" s="41"/>
      <c r="B237" s="64" t="s">
        <v>134</v>
      </c>
      <c r="C237" s="72">
        <v>2</v>
      </c>
      <c r="D237" s="99"/>
      <c r="E237" s="100"/>
      <c r="F237" s="115">
        <f t="shared" si="31"/>
        <v>0</v>
      </c>
      <c r="G237" s="99"/>
      <c r="H237" s="100"/>
      <c r="I237" s="116">
        <f t="shared" si="32"/>
        <v>0</v>
      </c>
      <c r="J237" s="99"/>
      <c r="K237" s="100"/>
      <c r="L237" s="115">
        <f t="shared" si="33"/>
        <v>0</v>
      </c>
      <c r="M237" s="99"/>
      <c r="N237" s="100"/>
      <c r="O237" s="116">
        <f t="shared" si="34"/>
        <v>0</v>
      </c>
      <c r="P237" s="99"/>
      <c r="Q237" s="100"/>
      <c r="R237" s="115">
        <f t="shared" si="35"/>
        <v>0</v>
      </c>
      <c r="S237" s="384"/>
      <c r="T237" s="384"/>
      <c r="U237" s="384"/>
      <c r="V237" s="385"/>
      <c r="W237" s="46"/>
      <c r="X237" s="46"/>
    </row>
    <row r="238" spans="1:24" s="45" customFormat="1" ht="19.5" customHeight="1" outlineLevel="1" x14ac:dyDescent="0.25">
      <c r="A238" s="41"/>
      <c r="B238" s="64" t="s">
        <v>135</v>
      </c>
      <c r="C238" s="72">
        <v>30</v>
      </c>
      <c r="D238" s="99"/>
      <c r="E238" s="100"/>
      <c r="F238" s="115">
        <f t="shared" si="31"/>
        <v>0</v>
      </c>
      <c r="G238" s="99"/>
      <c r="H238" s="100"/>
      <c r="I238" s="116">
        <f t="shared" si="32"/>
        <v>0</v>
      </c>
      <c r="J238" s="99"/>
      <c r="K238" s="100"/>
      <c r="L238" s="115">
        <f t="shared" si="33"/>
        <v>0</v>
      </c>
      <c r="M238" s="99"/>
      <c r="N238" s="100"/>
      <c r="O238" s="116">
        <f t="shared" si="34"/>
        <v>0</v>
      </c>
      <c r="P238" s="99"/>
      <c r="Q238" s="100"/>
      <c r="R238" s="115">
        <f t="shared" si="35"/>
        <v>0</v>
      </c>
      <c r="S238" s="384"/>
      <c r="T238" s="384"/>
      <c r="U238" s="384"/>
      <c r="V238" s="385"/>
      <c r="W238" s="46"/>
      <c r="X238" s="46"/>
    </row>
    <row r="239" spans="1:24" s="45" customFormat="1" ht="19.5" customHeight="1" outlineLevel="1" x14ac:dyDescent="0.25">
      <c r="A239" s="41"/>
      <c r="B239" s="64" t="s">
        <v>136</v>
      </c>
      <c r="C239" s="72">
        <v>5</v>
      </c>
      <c r="D239" s="99"/>
      <c r="E239" s="100"/>
      <c r="F239" s="115">
        <f t="shared" si="31"/>
        <v>0</v>
      </c>
      <c r="G239" s="99"/>
      <c r="H239" s="100"/>
      <c r="I239" s="116">
        <f t="shared" si="32"/>
        <v>0</v>
      </c>
      <c r="J239" s="99"/>
      <c r="K239" s="100"/>
      <c r="L239" s="115">
        <f t="shared" si="33"/>
        <v>0</v>
      </c>
      <c r="M239" s="99"/>
      <c r="N239" s="100"/>
      <c r="O239" s="116">
        <f t="shared" si="34"/>
        <v>0</v>
      </c>
      <c r="P239" s="99"/>
      <c r="Q239" s="100"/>
      <c r="R239" s="115">
        <f t="shared" si="35"/>
        <v>0</v>
      </c>
      <c r="S239" s="384"/>
      <c r="T239" s="384"/>
      <c r="U239" s="384"/>
      <c r="V239" s="385"/>
      <c r="W239" s="46"/>
      <c r="X239" s="46"/>
    </row>
    <row r="240" spans="1:24" s="45" customFormat="1" ht="19.5" customHeight="1" outlineLevel="1" x14ac:dyDescent="0.25">
      <c r="A240" s="41"/>
      <c r="B240" s="64" t="s">
        <v>137</v>
      </c>
      <c r="C240" s="72">
        <v>2</v>
      </c>
      <c r="D240" s="99"/>
      <c r="E240" s="100"/>
      <c r="F240" s="115">
        <f t="shared" si="31"/>
        <v>0</v>
      </c>
      <c r="G240" s="99"/>
      <c r="H240" s="100"/>
      <c r="I240" s="116">
        <f t="shared" si="32"/>
        <v>0</v>
      </c>
      <c r="J240" s="99"/>
      <c r="K240" s="100"/>
      <c r="L240" s="115">
        <f t="shared" si="33"/>
        <v>0</v>
      </c>
      <c r="M240" s="99"/>
      <c r="N240" s="100"/>
      <c r="O240" s="116">
        <f t="shared" si="34"/>
        <v>0</v>
      </c>
      <c r="P240" s="99"/>
      <c r="Q240" s="100"/>
      <c r="R240" s="115">
        <f t="shared" si="35"/>
        <v>0</v>
      </c>
      <c r="S240" s="384"/>
      <c r="T240" s="384"/>
      <c r="U240" s="384"/>
      <c r="V240" s="385"/>
      <c r="W240" s="46"/>
      <c r="X240" s="46"/>
    </row>
    <row r="241" spans="1:24" s="45" customFormat="1" ht="19.5" customHeight="1" outlineLevel="1" x14ac:dyDescent="0.25">
      <c r="A241" s="41"/>
      <c r="B241" s="64" t="s">
        <v>138</v>
      </c>
      <c r="C241" s="72">
        <v>5</v>
      </c>
      <c r="D241" s="99"/>
      <c r="E241" s="100"/>
      <c r="F241" s="115">
        <f t="shared" si="31"/>
        <v>0</v>
      </c>
      <c r="G241" s="99"/>
      <c r="H241" s="100"/>
      <c r="I241" s="116">
        <f t="shared" si="32"/>
        <v>0</v>
      </c>
      <c r="J241" s="99"/>
      <c r="K241" s="100"/>
      <c r="L241" s="115">
        <f t="shared" si="33"/>
        <v>0</v>
      </c>
      <c r="M241" s="99"/>
      <c r="N241" s="100"/>
      <c r="O241" s="116">
        <f t="shared" si="34"/>
        <v>0</v>
      </c>
      <c r="P241" s="99"/>
      <c r="Q241" s="100"/>
      <c r="R241" s="115">
        <f t="shared" si="35"/>
        <v>0</v>
      </c>
      <c r="S241" s="384"/>
      <c r="T241" s="384"/>
      <c r="U241" s="384"/>
      <c r="V241" s="385"/>
      <c r="W241" s="46"/>
      <c r="X241" s="46"/>
    </row>
    <row r="242" spans="1:24" s="45" customFormat="1" ht="19.5" customHeight="1" outlineLevel="1" x14ac:dyDescent="0.25">
      <c r="A242" s="41"/>
      <c r="B242" s="64" t="s">
        <v>139</v>
      </c>
      <c r="C242" s="72">
        <v>10</v>
      </c>
      <c r="D242" s="99"/>
      <c r="E242" s="100"/>
      <c r="F242" s="115">
        <f t="shared" si="31"/>
        <v>0</v>
      </c>
      <c r="G242" s="99"/>
      <c r="H242" s="100"/>
      <c r="I242" s="116">
        <f t="shared" si="32"/>
        <v>0</v>
      </c>
      <c r="J242" s="99"/>
      <c r="K242" s="100"/>
      <c r="L242" s="115">
        <f t="shared" si="33"/>
        <v>0</v>
      </c>
      <c r="M242" s="99"/>
      <c r="N242" s="100"/>
      <c r="O242" s="116">
        <f t="shared" si="34"/>
        <v>0</v>
      </c>
      <c r="P242" s="99"/>
      <c r="Q242" s="100"/>
      <c r="R242" s="115">
        <f t="shared" si="35"/>
        <v>0</v>
      </c>
      <c r="S242" s="384"/>
      <c r="T242" s="384"/>
      <c r="U242" s="384"/>
      <c r="V242" s="385"/>
      <c r="W242" s="46"/>
      <c r="X242" s="46"/>
    </row>
    <row r="243" spans="1:24" s="45" customFormat="1" ht="19.5" customHeight="1" outlineLevel="1" x14ac:dyDescent="0.25">
      <c r="A243" s="41"/>
      <c r="B243" s="64" t="s">
        <v>140</v>
      </c>
      <c r="C243" s="72">
        <v>90</v>
      </c>
      <c r="D243" s="99"/>
      <c r="E243" s="100"/>
      <c r="F243" s="115">
        <f t="shared" si="31"/>
        <v>0</v>
      </c>
      <c r="G243" s="99"/>
      <c r="H243" s="100"/>
      <c r="I243" s="116">
        <f t="shared" si="32"/>
        <v>0</v>
      </c>
      <c r="J243" s="99"/>
      <c r="K243" s="100"/>
      <c r="L243" s="115">
        <f t="shared" si="33"/>
        <v>0</v>
      </c>
      <c r="M243" s="99"/>
      <c r="N243" s="100"/>
      <c r="O243" s="116">
        <f t="shared" si="34"/>
        <v>0</v>
      </c>
      <c r="P243" s="99"/>
      <c r="Q243" s="100"/>
      <c r="R243" s="115">
        <f t="shared" si="35"/>
        <v>0</v>
      </c>
      <c r="S243" s="384"/>
      <c r="T243" s="384"/>
      <c r="U243" s="384"/>
      <c r="V243" s="385"/>
      <c r="W243" s="46"/>
      <c r="X243" s="46"/>
    </row>
    <row r="244" spans="1:24" s="45" customFormat="1" ht="19.5" customHeight="1" outlineLevel="1" x14ac:dyDescent="0.25">
      <c r="A244" s="41"/>
      <c r="B244" s="64" t="s">
        <v>141</v>
      </c>
      <c r="C244" s="72">
        <v>120</v>
      </c>
      <c r="D244" s="99"/>
      <c r="E244" s="100"/>
      <c r="F244" s="115">
        <f t="shared" si="31"/>
        <v>0</v>
      </c>
      <c r="G244" s="99"/>
      <c r="H244" s="100"/>
      <c r="I244" s="116">
        <f t="shared" si="32"/>
        <v>0</v>
      </c>
      <c r="J244" s="99"/>
      <c r="K244" s="100"/>
      <c r="L244" s="115">
        <f t="shared" si="33"/>
        <v>0</v>
      </c>
      <c r="M244" s="99"/>
      <c r="N244" s="100"/>
      <c r="O244" s="116">
        <f t="shared" si="34"/>
        <v>0</v>
      </c>
      <c r="P244" s="99"/>
      <c r="Q244" s="100"/>
      <c r="R244" s="115">
        <f t="shared" si="35"/>
        <v>0</v>
      </c>
      <c r="S244" s="384"/>
      <c r="T244" s="384"/>
      <c r="U244" s="384"/>
      <c r="V244" s="385"/>
      <c r="W244" s="46"/>
      <c r="X244" s="46"/>
    </row>
    <row r="245" spans="1:24" s="45" customFormat="1" ht="19.5" customHeight="1" outlineLevel="1" x14ac:dyDescent="0.25">
      <c r="A245" s="41"/>
      <c r="B245" s="64" t="s">
        <v>142</v>
      </c>
      <c r="C245" s="72">
        <v>5</v>
      </c>
      <c r="D245" s="99"/>
      <c r="E245" s="100"/>
      <c r="F245" s="115">
        <f t="shared" si="31"/>
        <v>0</v>
      </c>
      <c r="G245" s="99"/>
      <c r="H245" s="100"/>
      <c r="I245" s="116">
        <f t="shared" si="32"/>
        <v>0</v>
      </c>
      <c r="J245" s="99"/>
      <c r="K245" s="100"/>
      <c r="L245" s="115">
        <f t="shared" si="33"/>
        <v>0</v>
      </c>
      <c r="M245" s="99"/>
      <c r="N245" s="100"/>
      <c r="O245" s="116">
        <f t="shared" si="34"/>
        <v>0</v>
      </c>
      <c r="P245" s="99"/>
      <c r="Q245" s="100"/>
      <c r="R245" s="115">
        <f t="shared" si="35"/>
        <v>0</v>
      </c>
      <c r="S245" s="384"/>
      <c r="T245" s="384"/>
      <c r="U245" s="384"/>
      <c r="V245" s="385"/>
      <c r="W245" s="46"/>
      <c r="X245" s="46"/>
    </row>
    <row r="246" spans="1:24" s="45" customFormat="1" ht="19.5" customHeight="1" outlineLevel="1" x14ac:dyDescent="0.25">
      <c r="A246" s="41"/>
      <c r="B246" s="101" t="s">
        <v>36</v>
      </c>
      <c r="C246" s="103"/>
      <c r="D246" s="99"/>
      <c r="E246" s="100"/>
      <c r="F246" s="115">
        <f t="shared" si="31"/>
        <v>0</v>
      </c>
      <c r="G246" s="99"/>
      <c r="H246" s="100"/>
      <c r="I246" s="116">
        <f t="shared" si="32"/>
        <v>0</v>
      </c>
      <c r="J246" s="99"/>
      <c r="K246" s="100"/>
      <c r="L246" s="115">
        <f t="shared" si="33"/>
        <v>0</v>
      </c>
      <c r="M246" s="99"/>
      <c r="N246" s="100"/>
      <c r="O246" s="116">
        <f t="shared" si="34"/>
        <v>0</v>
      </c>
      <c r="P246" s="99"/>
      <c r="Q246" s="100"/>
      <c r="R246" s="115">
        <f t="shared" si="35"/>
        <v>0</v>
      </c>
      <c r="S246" s="384"/>
      <c r="T246" s="384"/>
      <c r="U246" s="384"/>
      <c r="V246" s="385"/>
      <c r="W246" s="46"/>
      <c r="X246" s="46"/>
    </row>
    <row r="247" spans="1:24" s="45" customFormat="1" ht="19.5" customHeight="1" outlineLevel="1" x14ac:dyDescent="0.25">
      <c r="A247" s="41"/>
      <c r="B247" s="101" t="s">
        <v>36</v>
      </c>
      <c r="C247" s="103"/>
      <c r="D247" s="99"/>
      <c r="E247" s="100"/>
      <c r="F247" s="115">
        <f t="shared" si="31"/>
        <v>0</v>
      </c>
      <c r="G247" s="99"/>
      <c r="H247" s="100"/>
      <c r="I247" s="116">
        <f t="shared" si="32"/>
        <v>0</v>
      </c>
      <c r="J247" s="99"/>
      <c r="K247" s="100"/>
      <c r="L247" s="115">
        <f t="shared" si="33"/>
        <v>0</v>
      </c>
      <c r="M247" s="99"/>
      <c r="N247" s="100"/>
      <c r="O247" s="116">
        <f t="shared" si="34"/>
        <v>0</v>
      </c>
      <c r="P247" s="99"/>
      <c r="Q247" s="100"/>
      <c r="R247" s="115">
        <f t="shared" si="35"/>
        <v>0</v>
      </c>
      <c r="S247" s="384"/>
      <c r="T247" s="384"/>
      <c r="U247" s="384"/>
      <c r="V247" s="385"/>
      <c r="W247" s="46"/>
      <c r="X247" s="46"/>
    </row>
    <row r="248" spans="1:24" s="45" customFormat="1" ht="19.5" customHeight="1" outlineLevel="1" x14ac:dyDescent="0.25">
      <c r="A248" s="41"/>
      <c r="B248" s="101" t="s">
        <v>36</v>
      </c>
      <c r="C248" s="103"/>
      <c r="D248" s="99"/>
      <c r="E248" s="100"/>
      <c r="F248" s="115">
        <f t="shared" si="31"/>
        <v>0</v>
      </c>
      <c r="G248" s="99"/>
      <c r="H248" s="100"/>
      <c r="I248" s="116">
        <f t="shared" si="32"/>
        <v>0</v>
      </c>
      <c r="J248" s="99"/>
      <c r="K248" s="100"/>
      <c r="L248" s="115">
        <f t="shared" si="33"/>
        <v>0</v>
      </c>
      <c r="M248" s="99"/>
      <c r="N248" s="100"/>
      <c r="O248" s="116">
        <f t="shared" si="34"/>
        <v>0</v>
      </c>
      <c r="P248" s="99"/>
      <c r="Q248" s="100"/>
      <c r="R248" s="115">
        <f t="shared" si="35"/>
        <v>0</v>
      </c>
      <c r="S248" s="384"/>
      <c r="T248" s="384"/>
      <c r="U248" s="384"/>
      <c r="V248" s="385"/>
      <c r="W248" s="46"/>
      <c r="X248" s="46"/>
    </row>
    <row r="249" spans="1:24" s="45" customFormat="1" ht="19.5" customHeight="1" outlineLevel="1" x14ac:dyDescent="0.25">
      <c r="A249" s="41"/>
      <c r="B249" s="101" t="s">
        <v>36</v>
      </c>
      <c r="C249" s="103"/>
      <c r="D249" s="99"/>
      <c r="E249" s="100"/>
      <c r="F249" s="115">
        <f t="shared" si="31"/>
        <v>0</v>
      </c>
      <c r="G249" s="99"/>
      <c r="H249" s="100"/>
      <c r="I249" s="116">
        <f t="shared" si="32"/>
        <v>0</v>
      </c>
      <c r="J249" s="99"/>
      <c r="K249" s="100"/>
      <c r="L249" s="115">
        <f t="shared" si="33"/>
        <v>0</v>
      </c>
      <c r="M249" s="99"/>
      <c r="N249" s="100"/>
      <c r="O249" s="116">
        <f t="shared" si="34"/>
        <v>0</v>
      </c>
      <c r="P249" s="99"/>
      <c r="Q249" s="100"/>
      <c r="R249" s="115">
        <f t="shared" si="35"/>
        <v>0</v>
      </c>
      <c r="S249" s="384"/>
      <c r="T249" s="384"/>
      <c r="U249" s="384"/>
      <c r="V249" s="385"/>
      <c r="W249" s="46"/>
      <c r="X249" s="46"/>
    </row>
    <row r="250" spans="1:24" s="45" customFormat="1" ht="19.5" customHeight="1" outlineLevel="1" x14ac:dyDescent="0.25">
      <c r="A250" s="41"/>
      <c r="B250" s="101" t="s">
        <v>36</v>
      </c>
      <c r="C250" s="103"/>
      <c r="D250" s="99"/>
      <c r="E250" s="100"/>
      <c r="F250" s="115">
        <f t="shared" si="31"/>
        <v>0</v>
      </c>
      <c r="G250" s="99"/>
      <c r="H250" s="100"/>
      <c r="I250" s="116">
        <f t="shared" si="32"/>
        <v>0</v>
      </c>
      <c r="J250" s="99"/>
      <c r="K250" s="100"/>
      <c r="L250" s="115">
        <f t="shared" si="33"/>
        <v>0</v>
      </c>
      <c r="M250" s="99"/>
      <c r="N250" s="100"/>
      <c r="O250" s="116">
        <f t="shared" si="34"/>
        <v>0</v>
      </c>
      <c r="P250" s="99"/>
      <c r="Q250" s="100"/>
      <c r="R250" s="115">
        <f t="shared" si="35"/>
        <v>0</v>
      </c>
      <c r="S250" s="384"/>
      <c r="T250" s="384"/>
      <c r="U250" s="384"/>
      <c r="V250" s="385"/>
      <c r="W250" s="46"/>
      <c r="X250" s="46"/>
    </row>
    <row r="251" spans="1:24" s="45" customFormat="1" ht="19.5" customHeight="1" outlineLevel="1" x14ac:dyDescent="0.25">
      <c r="A251" s="41"/>
      <c r="B251" s="101" t="s">
        <v>143</v>
      </c>
      <c r="C251" s="103">
        <v>5</v>
      </c>
      <c r="D251" s="99"/>
      <c r="E251" s="100"/>
      <c r="F251" s="115">
        <f t="shared" si="31"/>
        <v>0</v>
      </c>
      <c r="G251" s="99"/>
      <c r="H251" s="100"/>
      <c r="I251" s="116">
        <f t="shared" si="32"/>
        <v>0</v>
      </c>
      <c r="J251" s="99"/>
      <c r="K251" s="100"/>
      <c r="L251" s="115">
        <f t="shared" si="33"/>
        <v>0</v>
      </c>
      <c r="M251" s="99"/>
      <c r="N251" s="100"/>
      <c r="O251" s="116">
        <f t="shared" si="34"/>
        <v>0</v>
      </c>
      <c r="P251" s="99"/>
      <c r="Q251" s="100"/>
      <c r="R251" s="115">
        <f t="shared" si="35"/>
        <v>0</v>
      </c>
      <c r="S251" s="384"/>
      <c r="T251" s="384"/>
      <c r="U251" s="384"/>
      <c r="V251" s="385"/>
      <c r="W251" s="46"/>
      <c r="X251" s="46"/>
    </row>
    <row r="252" spans="1:24" s="45" customFormat="1" ht="19.5" customHeight="1" outlineLevel="1" x14ac:dyDescent="0.25">
      <c r="A252" s="41"/>
      <c r="B252" s="101" t="s">
        <v>144</v>
      </c>
      <c r="C252" s="103">
        <v>10</v>
      </c>
      <c r="D252" s="99"/>
      <c r="E252" s="100"/>
      <c r="F252" s="115">
        <f t="shared" si="31"/>
        <v>0</v>
      </c>
      <c r="G252" s="99"/>
      <c r="H252" s="100"/>
      <c r="I252" s="116">
        <f t="shared" si="32"/>
        <v>0</v>
      </c>
      <c r="J252" s="99"/>
      <c r="K252" s="100"/>
      <c r="L252" s="115">
        <f t="shared" si="33"/>
        <v>0</v>
      </c>
      <c r="M252" s="99"/>
      <c r="N252" s="100"/>
      <c r="O252" s="116">
        <f t="shared" si="34"/>
        <v>0</v>
      </c>
      <c r="P252" s="99"/>
      <c r="Q252" s="100"/>
      <c r="R252" s="115">
        <f t="shared" si="35"/>
        <v>0</v>
      </c>
      <c r="S252" s="384"/>
      <c r="T252" s="384"/>
      <c r="U252" s="384"/>
      <c r="V252" s="385"/>
      <c r="W252" s="46"/>
      <c r="X252" s="46"/>
    </row>
    <row r="253" spans="1:24" s="45" customFormat="1" ht="19.5" customHeight="1" outlineLevel="1" x14ac:dyDescent="0.25">
      <c r="A253" s="41"/>
      <c r="B253" s="101" t="s">
        <v>43</v>
      </c>
      <c r="C253" s="103"/>
      <c r="D253" s="99"/>
      <c r="E253" s="100"/>
      <c r="F253" s="115">
        <f t="shared" si="31"/>
        <v>0</v>
      </c>
      <c r="G253" s="99"/>
      <c r="H253" s="100"/>
      <c r="I253" s="116">
        <f t="shared" si="32"/>
        <v>0</v>
      </c>
      <c r="J253" s="99"/>
      <c r="K253" s="100"/>
      <c r="L253" s="115">
        <f t="shared" si="33"/>
        <v>0</v>
      </c>
      <c r="M253" s="99"/>
      <c r="N253" s="100"/>
      <c r="O253" s="116">
        <f t="shared" si="34"/>
        <v>0</v>
      </c>
      <c r="P253" s="99"/>
      <c r="Q253" s="100"/>
      <c r="R253" s="115">
        <f t="shared" si="35"/>
        <v>0</v>
      </c>
      <c r="S253" s="384"/>
      <c r="T253" s="384"/>
      <c r="U253" s="384"/>
      <c r="V253" s="385"/>
      <c r="W253" s="46"/>
      <c r="X253" s="46"/>
    </row>
    <row r="254" spans="1:24" s="45" customFormat="1" ht="22.5" customHeight="1" outlineLevel="1" x14ac:dyDescent="0.25">
      <c r="A254" s="41"/>
      <c r="B254" s="66" t="s">
        <v>145</v>
      </c>
      <c r="C254" s="15" t="s">
        <v>51</v>
      </c>
      <c r="D254" s="312" t="s">
        <v>81</v>
      </c>
      <c r="E254" s="305"/>
      <c r="F254" s="313"/>
      <c r="G254" s="305" t="s">
        <v>47</v>
      </c>
      <c r="H254" s="305"/>
      <c r="I254" s="305"/>
      <c r="J254" s="312" t="s">
        <v>48</v>
      </c>
      <c r="K254" s="305"/>
      <c r="L254" s="313"/>
      <c r="M254" s="305" t="s">
        <v>49</v>
      </c>
      <c r="N254" s="305"/>
      <c r="O254" s="305"/>
      <c r="P254" s="312" t="s">
        <v>50</v>
      </c>
      <c r="Q254" s="305"/>
      <c r="R254" s="313"/>
      <c r="S254" s="16" t="s">
        <v>51</v>
      </c>
      <c r="T254" s="386" t="s">
        <v>52</v>
      </c>
      <c r="U254" s="387" t="s">
        <v>52</v>
      </c>
      <c r="V254" s="388"/>
      <c r="W254" s="46"/>
      <c r="X254" s="46"/>
    </row>
    <row r="255" spans="1:24" s="45" customFormat="1" ht="22.5" customHeight="1" outlineLevel="1" x14ac:dyDescent="0.25">
      <c r="A255" s="41"/>
      <c r="B255" s="18" t="s">
        <v>146</v>
      </c>
      <c r="C255" s="128">
        <f>D255+G255+J255+M255+P255</f>
        <v>0</v>
      </c>
      <c r="D255" s="315">
        <f>SUM(F235:F253)</f>
        <v>0</v>
      </c>
      <c r="E255" s="314"/>
      <c r="F255" s="316"/>
      <c r="G255" s="314">
        <f>SUM(I235:I253)</f>
        <v>0</v>
      </c>
      <c r="H255" s="314"/>
      <c r="I255" s="314"/>
      <c r="J255" s="315">
        <f>SUM(L235:L253)</f>
        <v>0</v>
      </c>
      <c r="K255" s="314"/>
      <c r="L255" s="316"/>
      <c r="M255" s="314">
        <f>SUM(O235:O253)</f>
        <v>0</v>
      </c>
      <c r="N255" s="314"/>
      <c r="O255" s="314"/>
      <c r="P255" s="315">
        <f>SUM(R235:R253)</f>
        <v>0</v>
      </c>
      <c r="Q255" s="314"/>
      <c r="R255" s="316"/>
      <c r="S255" s="128">
        <f>SUM(D255:R255)</f>
        <v>0</v>
      </c>
      <c r="T255" s="389"/>
      <c r="U255" s="390"/>
      <c r="V255" s="391"/>
      <c r="W255" s="46"/>
      <c r="X255" s="46"/>
    </row>
    <row r="256" spans="1:24" s="45" customFormat="1" ht="22.5" customHeight="1" outlineLevel="1" x14ac:dyDescent="0.25">
      <c r="A256" s="41"/>
      <c r="B256" s="18" t="s">
        <v>147</v>
      </c>
      <c r="C256" s="128">
        <f>D256+G256+J256+M256+P256</f>
        <v>0</v>
      </c>
      <c r="D256" s="315">
        <f>SUM(F235:F253)*$D$42</f>
        <v>0</v>
      </c>
      <c r="E256" s="314"/>
      <c r="F256" s="316"/>
      <c r="G256" s="314">
        <f>SUM(I235:I253)*$G$42</f>
        <v>0</v>
      </c>
      <c r="H256" s="314"/>
      <c r="I256" s="314"/>
      <c r="J256" s="315">
        <f>SUM(L235:L253)*$J$42</f>
        <v>0</v>
      </c>
      <c r="K256" s="314"/>
      <c r="L256" s="316"/>
      <c r="M256" s="314">
        <f>SUM(O235:O253)*$M$42</f>
        <v>0</v>
      </c>
      <c r="N256" s="314"/>
      <c r="O256" s="314"/>
      <c r="P256" s="315">
        <f>SUM(R235:R253)*$P$42</f>
        <v>0</v>
      </c>
      <c r="Q256" s="314"/>
      <c r="R256" s="316"/>
      <c r="S256" s="128">
        <f>D256+G256+J256+M256+P256</f>
        <v>0</v>
      </c>
      <c r="T256" s="389"/>
      <c r="U256" s="390"/>
      <c r="V256" s="391"/>
      <c r="W256" s="46"/>
      <c r="X256" s="46"/>
    </row>
    <row r="257" spans="1:24" s="45" customFormat="1" ht="22.5" customHeight="1" outlineLevel="1" x14ac:dyDescent="0.25">
      <c r="A257" s="41"/>
      <c r="B257" s="18" t="s">
        <v>55</v>
      </c>
      <c r="C257" s="128">
        <f>S257</f>
        <v>0</v>
      </c>
      <c r="D257" s="315">
        <f>D256*0.05</f>
        <v>0</v>
      </c>
      <c r="E257" s="314"/>
      <c r="F257" s="316"/>
      <c r="G257" s="314">
        <f>G256*0.05</f>
        <v>0</v>
      </c>
      <c r="H257" s="314"/>
      <c r="I257" s="314"/>
      <c r="J257" s="315">
        <f>J256*0.05</f>
        <v>0</v>
      </c>
      <c r="K257" s="314"/>
      <c r="L257" s="316"/>
      <c r="M257" s="314">
        <f>M256*0.05</f>
        <v>0</v>
      </c>
      <c r="N257" s="314"/>
      <c r="O257" s="314"/>
      <c r="P257" s="315">
        <f>P256*0.05</f>
        <v>0</v>
      </c>
      <c r="Q257" s="314"/>
      <c r="R257" s="316"/>
      <c r="S257" s="128">
        <f>D257+G257+J257+M257+P257</f>
        <v>0</v>
      </c>
      <c r="T257" s="389"/>
      <c r="U257" s="390"/>
      <c r="V257" s="391"/>
      <c r="W257" s="46"/>
      <c r="X257" s="46"/>
    </row>
    <row r="258" spans="1:24" s="45" customFormat="1" ht="22.5" customHeight="1" outlineLevel="1" x14ac:dyDescent="0.25">
      <c r="A258" s="41"/>
      <c r="B258" s="18" t="s">
        <v>148</v>
      </c>
      <c r="C258" s="128">
        <f>S258</f>
        <v>0</v>
      </c>
      <c r="D258" s="315">
        <f>IF($D$42=0,0,((D256+D257)/$D$42)/$D$43)</f>
        <v>0</v>
      </c>
      <c r="E258" s="314"/>
      <c r="F258" s="316"/>
      <c r="G258" s="314">
        <f>IF($G$42=0,0,((G256+G257)/$G$42)/$G$43)</f>
        <v>0</v>
      </c>
      <c r="H258" s="314"/>
      <c r="I258" s="314"/>
      <c r="J258" s="315">
        <f>IF($J$42=0,0,((J256+J257)/$J$42)/$J$43)</f>
        <v>0</v>
      </c>
      <c r="K258" s="314"/>
      <c r="L258" s="316"/>
      <c r="M258" s="314">
        <f>IF($M$42=0,0,((M256+M257)/$M$42)/$M$43)</f>
        <v>0</v>
      </c>
      <c r="N258" s="314"/>
      <c r="O258" s="314"/>
      <c r="P258" s="315">
        <f>IF($P$42=0,0,((P256+P257)/$P$42)/$P$43)</f>
        <v>0</v>
      </c>
      <c r="Q258" s="314"/>
      <c r="R258" s="316"/>
      <c r="S258" s="128">
        <f>D258+G258+J258+M258+P258</f>
        <v>0</v>
      </c>
      <c r="T258" s="389"/>
      <c r="U258" s="390"/>
      <c r="V258" s="391"/>
      <c r="W258" s="46"/>
      <c r="X258" s="46"/>
    </row>
    <row r="259" spans="1:24" s="45" customFormat="1" ht="22.5" customHeight="1" outlineLevel="1" x14ac:dyDescent="0.25">
      <c r="A259" s="41"/>
      <c r="B259" s="18" t="s">
        <v>149</v>
      </c>
      <c r="C259" s="128">
        <f>S259</f>
        <v>0</v>
      </c>
      <c r="D259" s="315">
        <f>IF($D$258=0,0,(D258/60))</f>
        <v>0</v>
      </c>
      <c r="E259" s="314"/>
      <c r="F259" s="316"/>
      <c r="G259" s="314">
        <f>IF($G$258=0,0,(G258/60))</f>
        <v>0</v>
      </c>
      <c r="H259" s="314"/>
      <c r="I259" s="314"/>
      <c r="J259" s="315">
        <f>IF($J$258=0,0,(J258/60))</f>
        <v>0</v>
      </c>
      <c r="K259" s="314"/>
      <c r="L259" s="316"/>
      <c r="M259" s="314">
        <f>IF($M$258=0,0,(M258/60))</f>
        <v>0</v>
      </c>
      <c r="N259" s="314"/>
      <c r="O259" s="314"/>
      <c r="P259" s="315">
        <f>IF($P$258=0,0,(P258/60))</f>
        <v>0</v>
      </c>
      <c r="Q259" s="314"/>
      <c r="R259" s="316"/>
      <c r="S259" s="128">
        <f>SUM(D259:R259)</f>
        <v>0</v>
      </c>
      <c r="T259" s="389"/>
      <c r="U259" s="390"/>
      <c r="V259" s="391"/>
      <c r="W259" s="46"/>
      <c r="X259" s="46"/>
    </row>
    <row r="260" spans="1:24" s="45" customFormat="1" ht="22.5" customHeight="1" outlineLevel="1" x14ac:dyDescent="0.25">
      <c r="A260" s="41"/>
      <c r="B260" s="19" t="s">
        <v>440</v>
      </c>
      <c r="C260" s="128">
        <f>SUM(D260:R260)</f>
        <v>0</v>
      </c>
      <c r="D260" s="392"/>
      <c r="E260" s="393"/>
      <c r="F260" s="394"/>
      <c r="G260" s="393"/>
      <c r="H260" s="393"/>
      <c r="I260" s="393"/>
      <c r="J260" s="392"/>
      <c r="K260" s="393"/>
      <c r="L260" s="394"/>
      <c r="M260" s="393"/>
      <c r="N260" s="393"/>
      <c r="O260" s="393"/>
      <c r="P260" s="392"/>
      <c r="Q260" s="393"/>
      <c r="R260" s="394"/>
      <c r="S260" s="128">
        <f>SUM(D260:R260)</f>
        <v>0</v>
      </c>
      <c r="T260" s="389"/>
      <c r="U260" s="390"/>
      <c r="V260" s="391"/>
      <c r="W260" s="46"/>
      <c r="X260" s="46"/>
    </row>
    <row r="261" spans="1:24" s="45" customFormat="1" ht="22.5" customHeight="1" outlineLevel="1" x14ac:dyDescent="0.25">
      <c r="A261" s="41"/>
      <c r="B261" s="19" t="s">
        <v>58</v>
      </c>
      <c r="C261" s="129">
        <f>SUM(D261:R261)</f>
        <v>0</v>
      </c>
      <c r="D261" s="317">
        <f>(D260*D$42)*($I$32-$I$31)</f>
        <v>0</v>
      </c>
      <c r="E261" s="274"/>
      <c r="F261" s="318"/>
      <c r="G261" s="317">
        <f>(G260*G$42)*($I$32-$I$31)</f>
        <v>0</v>
      </c>
      <c r="H261" s="274"/>
      <c r="I261" s="318"/>
      <c r="J261" s="317">
        <f>(J260*J$42)*($I$32-$I$31)</f>
        <v>0</v>
      </c>
      <c r="K261" s="274"/>
      <c r="L261" s="318"/>
      <c r="M261" s="317">
        <f>(M260*M$42)*($I$32-$I$31)</f>
        <v>0</v>
      </c>
      <c r="N261" s="274"/>
      <c r="O261" s="318"/>
      <c r="P261" s="317">
        <f>(P260*P$42)*($I$32-$I$31)</f>
        <v>0</v>
      </c>
      <c r="Q261" s="274"/>
      <c r="R261" s="318"/>
      <c r="S261" s="129">
        <f>SUM(D261:R261)</f>
        <v>0</v>
      </c>
      <c r="T261" s="389"/>
      <c r="U261" s="390"/>
      <c r="V261" s="391"/>
      <c r="W261" s="46"/>
      <c r="X261" s="46"/>
    </row>
    <row r="262" spans="1:24" s="45" customFormat="1" ht="22.5" customHeight="1" outlineLevel="1" x14ac:dyDescent="0.25">
      <c r="A262" s="41"/>
      <c r="B262" s="19" t="s">
        <v>150</v>
      </c>
      <c r="C262" s="129">
        <f>SUM(D262:R262)</f>
        <v>0</v>
      </c>
      <c r="D262" s="317">
        <f>IF(D259=0,0, (((D259*$I$31))+(D261/D$42/D$43)))</f>
        <v>0</v>
      </c>
      <c r="E262" s="274"/>
      <c r="F262" s="318"/>
      <c r="G262" s="317">
        <f>IF(G259=0,0, (((G259*$I$31))+(G261/G$42/G$43)))</f>
        <v>0</v>
      </c>
      <c r="H262" s="274"/>
      <c r="I262" s="318"/>
      <c r="J262" s="317">
        <f>IF(J259=0,0, (((J259*$I$31))+(J261/J$42/J$43)))</f>
        <v>0</v>
      </c>
      <c r="K262" s="274"/>
      <c r="L262" s="318"/>
      <c r="M262" s="317">
        <f>IF(M259=0,0, (((M259*$I$31))+(M261/M$42/M$43)))</f>
        <v>0</v>
      </c>
      <c r="N262" s="274"/>
      <c r="O262" s="318"/>
      <c r="P262" s="317">
        <f>IF(P259=0,0, (((P259*$I$31))+(P261/P$42/P$43)))</f>
        <v>0</v>
      </c>
      <c r="Q262" s="274"/>
      <c r="R262" s="318"/>
      <c r="S262" s="129">
        <f>SUM(D262:R262)</f>
        <v>0</v>
      </c>
      <c r="T262" s="389"/>
      <c r="U262" s="390"/>
      <c r="V262" s="391"/>
      <c r="W262" s="46"/>
      <c r="X262" s="46"/>
    </row>
    <row r="263" spans="1:24" s="45" customFormat="1" ht="22.5" customHeight="1" outlineLevel="1" x14ac:dyDescent="0.25">
      <c r="A263" s="41"/>
      <c r="B263" s="68" t="s">
        <v>151</v>
      </c>
      <c r="C263" s="129">
        <f>SUM(D263:R263)</f>
        <v>0</v>
      </c>
      <c r="D263" s="317">
        <f>(((D256+D257)/60)*$I$31)+D261</f>
        <v>0</v>
      </c>
      <c r="E263" s="274"/>
      <c r="F263" s="318"/>
      <c r="G263" s="317">
        <f>(((G256+G257)/60)*$I$31)+G261</f>
        <v>0</v>
      </c>
      <c r="H263" s="274"/>
      <c r="I263" s="318"/>
      <c r="J263" s="317">
        <f>(((J256+J257)/60)*$I$31)+J261</f>
        <v>0</v>
      </c>
      <c r="K263" s="274"/>
      <c r="L263" s="318"/>
      <c r="M263" s="317">
        <f>(((M256+M257)/60)*$I$31)+M261</f>
        <v>0</v>
      </c>
      <c r="N263" s="274"/>
      <c r="O263" s="318"/>
      <c r="P263" s="317">
        <f>(((P256+P257)/60)*$I$31)+P261</f>
        <v>0</v>
      </c>
      <c r="Q263" s="274"/>
      <c r="R263" s="318"/>
      <c r="S263" s="129">
        <f>SUM(D263:R263)</f>
        <v>0</v>
      </c>
      <c r="T263" s="389"/>
      <c r="U263" s="390"/>
      <c r="V263" s="391"/>
      <c r="W263" s="120" t="s">
        <v>61</v>
      </c>
      <c r="X263" s="46"/>
    </row>
    <row r="264" spans="1:24" s="45" customFormat="1" ht="32.25" customHeight="1" x14ac:dyDescent="0.25">
      <c r="A264" s="41"/>
      <c r="B264" s="395"/>
      <c r="C264" s="396"/>
      <c r="D264" s="403" t="s">
        <v>100</v>
      </c>
      <c r="E264" s="404"/>
      <c r="F264" s="405"/>
      <c r="G264" s="404" t="s">
        <v>101</v>
      </c>
      <c r="H264" s="404"/>
      <c r="I264" s="404"/>
      <c r="J264" s="403" t="s">
        <v>102</v>
      </c>
      <c r="K264" s="404"/>
      <c r="L264" s="405"/>
      <c r="M264" s="404" t="s">
        <v>103</v>
      </c>
      <c r="N264" s="404"/>
      <c r="O264" s="404"/>
      <c r="P264" s="403" t="s">
        <v>104</v>
      </c>
      <c r="Q264" s="404"/>
      <c r="R264" s="405"/>
      <c r="S264" s="75" t="s">
        <v>67</v>
      </c>
      <c r="T264" s="69" t="s">
        <v>68</v>
      </c>
      <c r="U264" s="10" t="s">
        <v>152</v>
      </c>
      <c r="V264" s="10" t="s">
        <v>153</v>
      </c>
      <c r="W264" s="114">
        <f>$D$12</f>
        <v>0</v>
      </c>
      <c r="X264" s="46"/>
    </row>
    <row r="265" spans="1:24" s="45" customFormat="1" ht="32.25" customHeight="1" x14ac:dyDescent="0.25">
      <c r="A265" s="41"/>
      <c r="B265" s="397"/>
      <c r="C265" s="398"/>
      <c r="D265" s="406" t="str">
        <f>IF(D259&gt;=10,"6",IF(D259&gt;=5.6,"5",IF(D259&gt;=3.6,"4",IF(D259&gt;=1.6,"3",IF(D259&gt;=1,"2",IF(D259&gt;=0.01,"1","0"))))))</f>
        <v>0</v>
      </c>
      <c r="E265" s="407"/>
      <c r="F265" s="408"/>
      <c r="G265" s="407" t="str">
        <f>IF(G259&gt;=10,"6",IF(G259&gt;=5.6,"5",IF(G259&gt;=3.6,"4",IF(G259&gt;=1.6,"3",IF(G259&gt;=1,"2",IF(G259&gt;=0.01,"1","0"))))))</f>
        <v>0</v>
      </c>
      <c r="H265" s="407"/>
      <c r="I265" s="407"/>
      <c r="J265" s="406" t="str">
        <f>IF(J259&gt;=10,"6",IF(J259&gt;=5.6,"5",IF(J259&gt;=3.6,"4",IF(J259&gt;=1.6,"3",IF(J259&gt;=1,"2",IF(J259&gt;=0.01,"1","0"))))))</f>
        <v>0</v>
      </c>
      <c r="K265" s="407"/>
      <c r="L265" s="408"/>
      <c r="M265" s="407" t="str">
        <f>IF(M259&gt;=10,"6",IF(M259&gt;=5.6,"5",IF(M259&gt;=3.6,"4",IF(M259&gt;=1.6,"3",IF(M259&gt;=1,"2",IF(M259&gt;=0.01,"1","0"))))))</f>
        <v>0</v>
      </c>
      <c r="N265" s="407"/>
      <c r="O265" s="407"/>
      <c r="P265" s="406" t="str">
        <f>IF(P259&gt;=10,"6",IF(P259&gt;=5.6,"5",IF(P259&gt;=3.6,"4",IF(P259&gt;=1.6,"3",IF(P259&gt;=1,"2",IF(P259&gt;=0.01,"1","0"))))))</f>
        <v>0</v>
      </c>
      <c r="Q265" s="407"/>
      <c r="R265" s="408"/>
      <c r="S265" s="124">
        <f>IF(OR(AND(D255&gt;0,D256&lt;=0),AND(G255&gt;0,G256&lt;=0),AND(J255&gt;0,J256&lt;=0),AND(M255&gt;0,M256&lt;=0),AND(P255&gt;0,P256&lt;=0)),"Check number of subjects/visits",V265/1560)</f>
        <v>0</v>
      </c>
      <c r="T265" s="89" t="str">
        <f>IF(S265="Check number of subjects/visits","0.00",IF(AND(W266=0,S265&gt;=0),"Please complete page duration (D12)",IF(S265=0,"0.00",S265/W266)))</f>
        <v>Please complete page duration (D12)</v>
      </c>
      <c r="U265" s="113">
        <f>S256+S257+I$26+I$27+I$28</f>
        <v>0</v>
      </c>
      <c r="V265" s="113">
        <f>U265/60</f>
        <v>0</v>
      </c>
      <c r="W265" s="114">
        <f>$F$12</f>
        <v>0</v>
      </c>
      <c r="X265" s="46"/>
    </row>
    <row r="266" spans="1:24" s="45" customFormat="1" ht="19.5" customHeight="1" x14ac:dyDescent="0.25">
      <c r="A266" s="41"/>
      <c r="B266" s="17"/>
      <c r="C266" s="56"/>
      <c r="D266" s="41"/>
      <c r="E266" s="41"/>
      <c r="F266" s="41"/>
      <c r="G266" s="41"/>
      <c r="H266" s="41"/>
      <c r="I266" s="41"/>
      <c r="J266" s="41"/>
      <c r="K266" s="41"/>
      <c r="L266" s="41"/>
      <c r="M266" s="41"/>
      <c r="N266" s="41"/>
      <c r="O266" s="41"/>
      <c r="P266" s="41"/>
      <c r="Q266" s="41"/>
      <c r="R266" s="41"/>
      <c r="S266" s="41"/>
      <c r="T266" s="41"/>
      <c r="U266" s="41"/>
      <c r="V266" s="41"/>
      <c r="W266" s="123">
        <f>W264+(W265/12)</f>
        <v>0</v>
      </c>
      <c r="X266" s="46"/>
    </row>
    <row r="267" spans="1:24" s="52" customFormat="1" ht="19.5" customHeight="1" x14ac:dyDescent="0.25">
      <c r="A267" s="51"/>
      <c r="B267" s="33" t="s">
        <v>154</v>
      </c>
      <c r="C267" s="70"/>
      <c r="D267" s="367" t="s">
        <v>1</v>
      </c>
      <c r="E267" s="272"/>
      <c r="F267" s="368"/>
      <c r="G267" s="369" t="s">
        <v>2</v>
      </c>
      <c r="H267" s="272"/>
      <c r="I267" s="370"/>
      <c r="J267" s="367" t="s">
        <v>3</v>
      </c>
      <c r="K267" s="272"/>
      <c r="L267" s="368"/>
      <c r="M267" s="369" t="s">
        <v>4</v>
      </c>
      <c r="N267" s="272"/>
      <c r="O267" s="370"/>
      <c r="P267" s="367" t="s">
        <v>5</v>
      </c>
      <c r="Q267" s="272"/>
      <c r="R267" s="368"/>
      <c r="S267" s="380" t="s">
        <v>6</v>
      </c>
      <c r="T267" s="380"/>
      <c r="U267" s="380"/>
      <c r="V267" s="381"/>
      <c r="W267" s="46"/>
      <c r="X267" s="46"/>
    </row>
    <row r="268" spans="1:24" s="52" customFormat="1" ht="29.25" customHeight="1" outlineLevel="1" x14ac:dyDescent="0.25">
      <c r="A268" s="51"/>
      <c r="B268" s="62" t="s">
        <v>131</v>
      </c>
      <c r="C268" s="71" t="s">
        <v>8</v>
      </c>
      <c r="D268" s="73" t="s">
        <v>9</v>
      </c>
      <c r="E268" s="63" t="s">
        <v>10</v>
      </c>
      <c r="F268" s="74" t="s">
        <v>11</v>
      </c>
      <c r="G268" s="8" t="s">
        <v>9</v>
      </c>
      <c r="H268" s="63" t="s">
        <v>12</v>
      </c>
      <c r="I268" s="71" t="s">
        <v>11</v>
      </c>
      <c r="J268" s="73" t="s">
        <v>9</v>
      </c>
      <c r="K268" s="63" t="s">
        <v>12</v>
      </c>
      <c r="L268" s="74" t="s">
        <v>11</v>
      </c>
      <c r="M268" s="8" t="s">
        <v>9</v>
      </c>
      <c r="N268" s="63" t="s">
        <v>12</v>
      </c>
      <c r="O268" s="71" t="s">
        <v>11</v>
      </c>
      <c r="P268" s="73" t="s">
        <v>9</v>
      </c>
      <c r="Q268" s="63" t="s">
        <v>12</v>
      </c>
      <c r="R268" s="74" t="s">
        <v>11</v>
      </c>
      <c r="S268" s="382"/>
      <c r="T268" s="382"/>
      <c r="U268" s="382"/>
      <c r="V268" s="383"/>
      <c r="W268" s="46"/>
      <c r="X268" s="46"/>
    </row>
    <row r="269" spans="1:24" s="45" customFormat="1" ht="19.5" customHeight="1" outlineLevel="1" x14ac:dyDescent="0.25">
      <c r="A269" s="41"/>
      <c r="B269" s="64" t="s">
        <v>155</v>
      </c>
      <c r="C269" s="72">
        <v>10</v>
      </c>
      <c r="D269" s="99"/>
      <c r="E269" s="100"/>
      <c r="F269" s="115">
        <f t="shared" ref="F269:F275" si="36">C269*D269*E269</f>
        <v>0</v>
      </c>
      <c r="G269" s="99"/>
      <c r="H269" s="100"/>
      <c r="I269" s="116">
        <f t="shared" ref="I269:I275" si="37">C269*G269*H269</f>
        <v>0</v>
      </c>
      <c r="J269" s="99"/>
      <c r="K269" s="100"/>
      <c r="L269" s="115">
        <f t="shared" ref="L269:L275" si="38">C269*J269*K269</f>
        <v>0</v>
      </c>
      <c r="M269" s="99"/>
      <c r="N269" s="100"/>
      <c r="O269" s="116">
        <f t="shared" ref="O269:O275" si="39">C269*M269*N269</f>
        <v>0</v>
      </c>
      <c r="P269" s="99"/>
      <c r="Q269" s="100"/>
      <c r="R269" s="115">
        <f t="shared" ref="R269:R275" si="40">C269*P269*Q269</f>
        <v>0</v>
      </c>
      <c r="S269" s="384"/>
      <c r="T269" s="384"/>
      <c r="U269" s="384"/>
      <c r="V269" s="385"/>
      <c r="W269" s="46"/>
      <c r="X269" s="46"/>
    </row>
    <row r="270" spans="1:24" s="45" customFormat="1" ht="19.5" customHeight="1" outlineLevel="1" x14ac:dyDescent="0.25">
      <c r="A270" s="41"/>
      <c r="B270" s="101" t="s">
        <v>156</v>
      </c>
      <c r="C270" s="103">
        <v>30</v>
      </c>
      <c r="D270" s="99"/>
      <c r="E270" s="100"/>
      <c r="F270" s="115">
        <f t="shared" si="36"/>
        <v>0</v>
      </c>
      <c r="G270" s="99"/>
      <c r="H270" s="100"/>
      <c r="I270" s="116">
        <f t="shared" si="37"/>
        <v>0</v>
      </c>
      <c r="J270" s="99"/>
      <c r="K270" s="100"/>
      <c r="L270" s="115">
        <f t="shared" si="38"/>
        <v>0</v>
      </c>
      <c r="M270" s="99"/>
      <c r="N270" s="100"/>
      <c r="O270" s="116">
        <f t="shared" si="39"/>
        <v>0</v>
      </c>
      <c r="P270" s="99"/>
      <c r="Q270" s="100"/>
      <c r="R270" s="115">
        <f t="shared" si="40"/>
        <v>0</v>
      </c>
      <c r="S270" s="384"/>
      <c r="T270" s="384"/>
      <c r="U270" s="384"/>
      <c r="V270" s="385"/>
      <c r="W270" s="46"/>
      <c r="X270" s="46"/>
    </row>
    <row r="271" spans="1:24" s="45" customFormat="1" ht="19.5" customHeight="1" outlineLevel="1" x14ac:dyDescent="0.25">
      <c r="A271" s="41"/>
      <c r="B271" s="101" t="s">
        <v>157</v>
      </c>
      <c r="C271" s="103">
        <v>60</v>
      </c>
      <c r="D271" s="99"/>
      <c r="E271" s="100"/>
      <c r="F271" s="115">
        <f t="shared" si="36"/>
        <v>0</v>
      </c>
      <c r="G271" s="99"/>
      <c r="H271" s="100"/>
      <c r="I271" s="116">
        <f t="shared" si="37"/>
        <v>0</v>
      </c>
      <c r="J271" s="99"/>
      <c r="K271" s="100"/>
      <c r="L271" s="115">
        <f t="shared" si="38"/>
        <v>0</v>
      </c>
      <c r="M271" s="99"/>
      <c r="N271" s="100"/>
      <c r="O271" s="116">
        <f t="shared" si="39"/>
        <v>0</v>
      </c>
      <c r="P271" s="99"/>
      <c r="Q271" s="100"/>
      <c r="R271" s="115">
        <f t="shared" si="40"/>
        <v>0</v>
      </c>
      <c r="S271" s="384"/>
      <c r="T271" s="384"/>
      <c r="U271" s="384"/>
      <c r="V271" s="385"/>
      <c r="W271" s="46"/>
      <c r="X271" s="46"/>
    </row>
    <row r="272" spans="1:24" s="45" customFormat="1" ht="19.5" customHeight="1" outlineLevel="1" x14ac:dyDescent="0.25">
      <c r="A272" s="41"/>
      <c r="B272" s="101" t="s">
        <v>158</v>
      </c>
      <c r="C272" s="103">
        <v>10</v>
      </c>
      <c r="D272" s="99"/>
      <c r="E272" s="100"/>
      <c r="F272" s="115">
        <f t="shared" si="36"/>
        <v>0</v>
      </c>
      <c r="G272" s="99"/>
      <c r="H272" s="100"/>
      <c r="I272" s="116">
        <f t="shared" si="37"/>
        <v>0</v>
      </c>
      <c r="J272" s="99"/>
      <c r="K272" s="100"/>
      <c r="L272" s="115">
        <f t="shared" si="38"/>
        <v>0</v>
      </c>
      <c r="M272" s="99"/>
      <c r="N272" s="100"/>
      <c r="O272" s="116">
        <f t="shared" si="39"/>
        <v>0</v>
      </c>
      <c r="P272" s="99"/>
      <c r="Q272" s="100"/>
      <c r="R272" s="115">
        <f t="shared" si="40"/>
        <v>0</v>
      </c>
      <c r="S272" s="384"/>
      <c r="T272" s="384"/>
      <c r="U272" s="384"/>
      <c r="V272" s="385"/>
      <c r="W272" s="46"/>
      <c r="X272" s="46"/>
    </row>
    <row r="273" spans="1:24" s="45" customFormat="1" ht="19.5" customHeight="1" outlineLevel="1" x14ac:dyDescent="0.25">
      <c r="A273" s="41"/>
      <c r="B273" s="101" t="s">
        <v>159</v>
      </c>
      <c r="C273" s="103"/>
      <c r="D273" s="99"/>
      <c r="E273" s="100"/>
      <c r="F273" s="115">
        <f t="shared" si="36"/>
        <v>0</v>
      </c>
      <c r="G273" s="99"/>
      <c r="H273" s="100"/>
      <c r="I273" s="116">
        <f t="shared" si="37"/>
        <v>0</v>
      </c>
      <c r="J273" s="99"/>
      <c r="K273" s="100"/>
      <c r="L273" s="115">
        <f t="shared" si="38"/>
        <v>0</v>
      </c>
      <c r="M273" s="99"/>
      <c r="N273" s="100"/>
      <c r="O273" s="116">
        <f t="shared" si="39"/>
        <v>0</v>
      </c>
      <c r="P273" s="99"/>
      <c r="Q273" s="100"/>
      <c r="R273" s="115">
        <f t="shared" si="40"/>
        <v>0</v>
      </c>
      <c r="S273" s="384"/>
      <c r="T273" s="384"/>
      <c r="U273" s="384"/>
      <c r="V273" s="385"/>
      <c r="W273" s="46"/>
      <c r="X273" s="46"/>
    </row>
    <row r="274" spans="1:24" s="45" customFormat="1" ht="19.5" customHeight="1" outlineLevel="1" x14ac:dyDescent="0.25">
      <c r="A274" s="41"/>
      <c r="B274" s="101" t="s">
        <v>159</v>
      </c>
      <c r="C274" s="103"/>
      <c r="D274" s="99"/>
      <c r="E274" s="100"/>
      <c r="F274" s="115">
        <f t="shared" si="36"/>
        <v>0</v>
      </c>
      <c r="G274" s="99"/>
      <c r="H274" s="100"/>
      <c r="I274" s="116">
        <f t="shared" si="37"/>
        <v>0</v>
      </c>
      <c r="J274" s="99"/>
      <c r="K274" s="100"/>
      <c r="L274" s="115">
        <f t="shared" si="38"/>
        <v>0</v>
      </c>
      <c r="M274" s="99"/>
      <c r="N274" s="100"/>
      <c r="O274" s="116">
        <f t="shared" si="39"/>
        <v>0</v>
      </c>
      <c r="P274" s="99"/>
      <c r="Q274" s="100"/>
      <c r="R274" s="115">
        <f t="shared" si="40"/>
        <v>0</v>
      </c>
      <c r="S274" s="384"/>
      <c r="T274" s="384"/>
      <c r="U274" s="384"/>
      <c r="V274" s="385"/>
      <c r="W274" s="46"/>
      <c r="X274" s="46"/>
    </row>
    <row r="275" spans="1:24" s="45" customFormat="1" ht="19.5" customHeight="1" outlineLevel="1" x14ac:dyDescent="0.25">
      <c r="A275" s="41"/>
      <c r="B275" s="101" t="s">
        <v>43</v>
      </c>
      <c r="C275" s="103"/>
      <c r="D275" s="99"/>
      <c r="E275" s="100"/>
      <c r="F275" s="115">
        <f t="shared" si="36"/>
        <v>0</v>
      </c>
      <c r="G275" s="99"/>
      <c r="H275" s="100"/>
      <c r="I275" s="116">
        <f t="shared" si="37"/>
        <v>0</v>
      </c>
      <c r="J275" s="99"/>
      <c r="K275" s="100"/>
      <c r="L275" s="115">
        <f t="shared" si="38"/>
        <v>0</v>
      </c>
      <c r="M275" s="99"/>
      <c r="N275" s="100"/>
      <c r="O275" s="116">
        <f t="shared" si="39"/>
        <v>0</v>
      </c>
      <c r="P275" s="99"/>
      <c r="Q275" s="100"/>
      <c r="R275" s="115">
        <f t="shared" si="40"/>
        <v>0</v>
      </c>
      <c r="S275" s="384"/>
      <c r="T275" s="384"/>
      <c r="U275" s="384"/>
      <c r="V275" s="385"/>
      <c r="W275" s="46"/>
      <c r="X275" s="46"/>
    </row>
    <row r="276" spans="1:24" s="45" customFormat="1" ht="21" customHeight="1" outlineLevel="1" x14ac:dyDescent="0.25">
      <c r="A276" s="41"/>
      <c r="B276" s="66" t="s">
        <v>160</v>
      </c>
      <c r="C276" s="15" t="s">
        <v>161</v>
      </c>
      <c r="D276" s="312" t="s">
        <v>46</v>
      </c>
      <c r="E276" s="305"/>
      <c r="F276" s="313"/>
      <c r="G276" s="305" t="s">
        <v>47</v>
      </c>
      <c r="H276" s="305"/>
      <c r="I276" s="305"/>
      <c r="J276" s="312" t="s">
        <v>48</v>
      </c>
      <c r="K276" s="305"/>
      <c r="L276" s="313"/>
      <c r="M276" s="305" t="s">
        <v>49</v>
      </c>
      <c r="N276" s="305"/>
      <c r="O276" s="305"/>
      <c r="P276" s="312" t="s">
        <v>50</v>
      </c>
      <c r="Q276" s="305"/>
      <c r="R276" s="313"/>
      <c r="S276" s="16" t="s">
        <v>51</v>
      </c>
      <c r="T276" s="386" t="s">
        <v>52</v>
      </c>
      <c r="U276" s="387" t="s">
        <v>52</v>
      </c>
      <c r="V276" s="388"/>
      <c r="W276" s="46"/>
      <c r="X276" s="46"/>
    </row>
    <row r="277" spans="1:24" s="45" customFormat="1" ht="21" customHeight="1" outlineLevel="1" x14ac:dyDescent="0.25">
      <c r="A277" s="41"/>
      <c r="B277" s="18" t="s">
        <v>162</v>
      </c>
      <c r="C277" s="128">
        <f>D277+G277+J277+M277+P277</f>
        <v>0</v>
      </c>
      <c r="D277" s="315">
        <f>SUM(F269:F275)</f>
        <v>0</v>
      </c>
      <c r="E277" s="314"/>
      <c r="F277" s="316"/>
      <c r="G277" s="314">
        <f>SUM(I269:I275)</f>
        <v>0</v>
      </c>
      <c r="H277" s="314"/>
      <c r="I277" s="314"/>
      <c r="J277" s="315">
        <f>SUM(L269:L275)</f>
        <v>0</v>
      </c>
      <c r="K277" s="314"/>
      <c r="L277" s="316"/>
      <c r="M277" s="314">
        <f>SUM(O269:O275)</f>
        <v>0</v>
      </c>
      <c r="N277" s="314"/>
      <c r="O277" s="314"/>
      <c r="P277" s="315">
        <f>SUM(R269:R275)</f>
        <v>0</v>
      </c>
      <c r="Q277" s="314"/>
      <c r="R277" s="316"/>
      <c r="S277" s="128">
        <f>SUM(D277:R277)</f>
        <v>0</v>
      </c>
      <c r="T277" s="389"/>
      <c r="U277" s="390"/>
      <c r="V277" s="391"/>
      <c r="W277" s="46"/>
      <c r="X277" s="46"/>
    </row>
    <row r="278" spans="1:24" s="45" customFormat="1" ht="21" customHeight="1" outlineLevel="1" x14ac:dyDescent="0.25">
      <c r="A278" s="41"/>
      <c r="B278" s="18" t="s">
        <v>163</v>
      </c>
      <c r="C278" s="128">
        <f>D278+G278+J278+M278+P278</f>
        <v>0</v>
      </c>
      <c r="D278" s="315">
        <f>SUM(F269:F275)*$D$42</f>
        <v>0</v>
      </c>
      <c r="E278" s="314"/>
      <c r="F278" s="316"/>
      <c r="G278" s="314">
        <f>SUM(I269:I275)*$G$42</f>
        <v>0</v>
      </c>
      <c r="H278" s="314"/>
      <c r="I278" s="314"/>
      <c r="J278" s="315">
        <f>SUM(L269:L275)*$J$42</f>
        <v>0</v>
      </c>
      <c r="K278" s="314"/>
      <c r="L278" s="316"/>
      <c r="M278" s="314">
        <f>SUM(O269:O275)*$M$42</f>
        <v>0</v>
      </c>
      <c r="N278" s="314"/>
      <c r="O278" s="314"/>
      <c r="P278" s="315">
        <f>SUM(R269:R275)*$P$42</f>
        <v>0</v>
      </c>
      <c r="Q278" s="314"/>
      <c r="R278" s="316"/>
      <c r="S278" s="128">
        <f>D278+G278+J278+M278+P278</f>
        <v>0</v>
      </c>
      <c r="T278" s="389"/>
      <c r="U278" s="390"/>
      <c r="V278" s="391"/>
      <c r="W278" s="46"/>
      <c r="X278" s="46"/>
    </row>
    <row r="279" spans="1:24" s="45" customFormat="1" ht="21" customHeight="1" outlineLevel="1" x14ac:dyDescent="0.25">
      <c r="A279" s="41"/>
      <c r="B279" s="18" t="s">
        <v>55</v>
      </c>
      <c r="C279" s="128">
        <f>S279</f>
        <v>0</v>
      </c>
      <c r="D279" s="315">
        <f>D278*0.05</f>
        <v>0</v>
      </c>
      <c r="E279" s="314"/>
      <c r="F279" s="316"/>
      <c r="G279" s="314">
        <f>G278*0.05</f>
        <v>0</v>
      </c>
      <c r="H279" s="314"/>
      <c r="I279" s="314"/>
      <c r="J279" s="315">
        <f>J278*0.05</f>
        <v>0</v>
      </c>
      <c r="K279" s="314"/>
      <c r="L279" s="316"/>
      <c r="M279" s="314">
        <f>M278*0.05</f>
        <v>0</v>
      </c>
      <c r="N279" s="314"/>
      <c r="O279" s="314"/>
      <c r="P279" s="315">
        <f>P278*0.05</f>
        <v>0</v>
      </c>
      <c r="Q279" s="314"/>
      <c r="R279" s="316"/>
      <c r="S279" s="128">
        <f>D279+G279+J279+M279+P279</f>
        <v>0</v>
      </c>
      <c r="T279" s="389"/>
      <c r="U279" s="390"/>
      <c r="V279" s="391"/>
      <c r="W279" s="46"/>
      <c r="X279" s="46"/>
    </row>
    <row r="280" spans="1:24" s="45" customFormat="1" ht="21" customHeight="1" outlineLevel="1" x14ac:dyDescent="0.25">
      <c r="A280" s="41"/>
      <c r="B280" s="18" t="s">
        <v>164</v>
      </c>
      <c r="C280" s="128">
        <f>S280</f>
        <v>0</v>
      </c>
      <c r="D280" s="315">
        <f>IF($D$42=0,0,((D278+D279)/$D$42)/$D$43)</f>
        <v>0</v>
      </c>
      <c r="E280" s="314"/>
      <c r="F280" s="316"/>
      <c r="G280" s="314">
        <f>IF($G$42=0,0,((G278+G279)/$G$42)/$G$43)</f>
        <v>0</v>
      </c>
      <c r="H280" s="314"/>
      <c r="I280" s="314"/>
      <c r="J280" s="315">
        <f>IF($J$42=0,0,((J278+J279)/$J$42)/$J$43)</f>
        <v>0</v>
      </c>
      <c r="K280" s="314"/>
      <c r="L280" s="316"/>
      <c r="M280" s="314">
        <f>IF($M$42=0,0,((M278+M279)/$M$42)/$M$43)</f>
        <v>0</v>
      </c>
      <c r="N280" s="314"/>
      <c r="O280" s="314"/>
      <c r="P280" s="315">
        <f>IF($P$42=0,0,((P278+P279)/$P$42)/$P$43)</f>
        <v>0</v>
      </c>
      <c r="Q280" s="314"/>
      <c r="R280" s="316"/>
      <c r="S280" s="128">
        <f>D280+G280+J280+M280+P280</f>
        <v>0</v>
      </c>
      <c r="T280" s="389"/>
      <c r="U280" s="390"/>
      <c r="V280" s="391"/>
      <c r="W280" s="46"/>
      <c r="X280" s="46"/>
    </row>
    <row r="281" spans="1:24" s="45" customFormat="1" ht="21" customHeight="1" outlineLevel="1" x14ac:dyDescent="0.25">
      <c r="A281" s="41"/>
      <c r="B281" s="18" t="s">
        <v>165</v>
      </c>
      <c r="C281" s="128">
        <f>S281</f>
        <v>0</v>
      </c>
      <c r="D281" s="315">
        <f>IF($D$280=0,0,(D280/60))</f>
        <v>0</v>
      </c>
      <c r="E281" s="314"/>
      <c r="F281" s="316"/>
      <c r="G281" s="314">
        <f>IF($G$280=0,0,(G280/60))</f>
        <v>0</v>
      </c>
      <c r="H281" s="314"/>
      <c r="I281" s="314"/>
      <c r="J281" s="315">
        <f>IF($J$43=0,0,(J280/60))</f>
        <v>0</v>
      </c>
      <c r="K281" s="314"/>
      <c r="L281" s="316"/>
      <c r="M281" s="314">
        <f>IF($M$280=0,0,(M280/60))</f>
        <v>0</v>
      </c>
      <c r="N281" s="314"/>
      <c r="O281" s="314"/>
      <c r="P281" s="315">
        <f>IF($P$43=0,0,(P280/60))</f>
        <v>0</v>
      </c>
      <c r="Q281" s="314"/>
      <c r="R281" s="316"/>
      <c r="S281" s="128">
        <f>SUM(D281:R281)</f>
        <v>0</v>
      </c>
      <c r="T281" s="389"/>
      <c r="U281" s="390"/>
      <c r="V281" s="391"/>
      <c r="W281" s="46"/>
      <c r="X281" s="46"/>
    </row>
    <row r="282" spans="1:24" s="45" customFormat="1" ht="21" customHeight="1" outlineLevel="1" x14ac:dyDescent="0.25">
      <c r="A282" s="41"/>
      <c r="B282" s="19" t="s">
        <v>440</v>
      </c>
      <c r="C282" s="128">
        <f>SUM(D282:R282)</f>
        <v>0</v>
      </c>
      <c r="D282" s="392"/>
      <c r="E282" s="393"/>
      <c r="F282" s="394"/>
      <c r="G282" s="393"/>
      <c r="H282" s="393"/>
      <c r="I282" s="393"/>
      <c r="J282" s="392"/>
      <c r="K282" s="393"/>
      <c r="L282" s="394"/>
      <c r="M282" s="393"/>
      <c r="N282" s="393"/>
      <c r="O282" s="393"/>
      <c r="P282" s="392"/>
      <c r="Q282" s="393"/>
      <c r="R282" s="394"/>
      <c r="S282" s="128">
        <f>SUM(D282:R282)</f>
        <v>0</v>
      </c>
      <c r="T282" s="389"/>
      <c r="U282" s="390"/>
      <c r="V282" s="391"/>
      <c r="W282" s="46"/>
      <c r="X282" s="46"/>
    </row>
    <row r="283" spans="1:24" s="45" customFormat="1" ht="21" customHeight="1" outlineLevel="1" x14ac:dyDescent="0.25">
      <c r="A283" s="41"/>
      <c r="B283" s="19" t="s">
        <v>58</v>
      </c>
      <c r="C283" s="129">
        <f>SUM(D283:R283)</f>
        <v>0</v>
      </c>
      <c r="D283" s="317">
        <f>(D282*D$42)*($J$32-$J$31)</f>
        <v>0</v>
      </c>
      <c r="E283" s="274"/>
      <c r="F283" s="318"/>
      <c r="G283" s="317">
        <f>(G282*G$42)*($J$32-$J$31)</f>
        <v>0</v>
      </c>
      <c r="H283" s="274"/>
      <c r="I283" s="318"/>
      <c r="J283" s="317">
        <f>(J282*J$42)*($J$32-$J$31)</f>
        <v>0</v>
      </c>
      <c r="K283" s="274"/>
      <c r="L283" s="318"/>
      <c r="M283" s="317">
        <f>(M282*M$42)*($J$32-$J$31)</f>
        <v>0</v>
      </c>
      <c r="N283" s="274"/>
      <c r="O283" s="318"/>
      <c r="P283" s="317">
        <f>(P282*P$42)*($J$32-$J$31)</f>
        <v>0</v>
      </c>
      <c r="Q283" s="274"/>
      <c r="R283" s="318"/>
      <c r="S283" s="129">
        <f>SUM(D283:R283)</f>
        <v>0</v>
      </c>
      <c r="T283" s="389"/>
      <c r="U283" s="390"/>
      <c r="V283" s="391"/>
      <c r="W283" s="46"/>
      <c r="X283" s="46"/>
    </row>
    <row r="284" spans="1:24" s="45" customFormat="1" ht="21" customHeight="1" outlineLevel="1" x14ac:dyDescent="0.25">
      <c r="A284" s="41"/>
      <c r="B284" s="19" t="s">
        <v>166</v>
      </c>
      <c r="C284" s="129">
        <f>SUM(D284:R284)</f>
        <v>0</v>
      </c>
      <c r="D284" s="317">
        <f>IF(D281=0,0, (((D281*$J$31))+(D283/D$42/D$43)))</f>
        <v>0</v>
      </c>
      <c r="E284" s="274"/>
      <c r="F284" s="318"/>
      <c r="G284" s="317">
        <f>IF(G281=0,0, (((G281*$J$31))+(G283/G$42/G$43)))</f>
        <v>0</v>
      </c>
      <c r="H284" s="274"/>
      <c r="I284" s="318"/>
      <c r="J284" s="317">
        <f>IF(J281=0,0, (((J281*$J$31))+(J283/J$42/J$43)))</f>
        <v>0</v>
      </c>
      <c r="K284" s="274"/>
      <c r="L284" s="318"/>
      <c r="M284" s="317">
        <f>IF(M281=0,0, (((M281*$J$31))+(M283/M$42/M$43)))</f>
        <v>0</v>
      </c>
      <c r="N284" s="274"/>
      <c r="O284" s="318"/>
      <c r="P284" s="317">
        <f>IF(P281=0,0, (((P281*$J$31))+(P283/P$42/P$43)))</f>
        <v>0</v>
      </c>
      <c r="Q284" s="274"/>
      <c r="R284" s="318"/>
      <c r="S284" s="129">
        <f>SUM(D284:R284)</f>
        <v>0</v>
      </c>
      <c r="T284" s="389"/>
      <c r="U284" s="390"/>
      <c r="V284" s="391"/>
      <c r="W284" s="46"/>
      <c r="X284" s="46"/>
    </row>
    <row r="285" spans="1:24" s="45" customFormat="1" ht="21" customHeight="1" outlineLevel="1" x14ac:dyDescent="0.25">
      <c r="A285" s="41"/>
      <c r="B285" s="68" t="s">
        <v>167</v>
      </c>
      <c r="C285" s="129">
        <f>SUM(D285:R285)</f>
        <v>0</v>
      </c>
      <c r="D285" s="317">
        <f>(((D278+D279)/60)*$J$31)+D283</f>
        <v>0</v>
      </c>
      <c r="E285" s="274"/>
      <c r="F285" s="318"/>
      <c r="G285" s="317">
        <f>(((G278+G279)/60)*$J$31)+G283</f>
        <v>0</v>
      </c>
      <c r="H285" s="274"/>
      <c r="I285" s="318"/>
      <c r="J285" s="317">
        <f>(((J278+J279)/60)*$J$31)+J283</f>
        <v>0</v>
      </c>
      <c r="K285" s="274"/>
      <c r="L285" s="318"/>
      <c r="M285" s="317">
        <f>(((M278+M279)/60)*$J$31)+M283</f>
        <v>0</v>
      </c>
      <c r="N285" s="274"/>
      <c r="O285" s="318"/>
      <c r="P285" s="317">
        <f>(((P278+P279)/60)*$J$31)+P283</f>
        <v>0</v>
      </c>
      <c r="Q285" s="274"/>
      <c r="R285" s="318"/>
      <c r="S285" s="129">
        <f>SUM(D285:R285)</f>
        <v>0</v>
      </c>
      <c r="T285" s="389"/>
      <c r="U285" s="390"/>
      <c r="V285" s="391"/>
      <c r="W285" s="120" t="s">
        <v>61</v>
      </c>
      <c r="X285" s="46"/>
    </row>
    <row r="286" spans="1:24" s="45" customFormat="1" ht="32.25" customHeight="1" x14ac:dyDescent="0.25">
      <c r="A286" s="41"/>
      <c r="B286" s="395"/>
      <c r="C286" s="396"/>
      <c r="D286" s="403" t="s">
        <v>100</v>
      </c>
      <c r="E286" s="404"/>
      <c r="F286" s="405"/>
      <c r="G286" s="404" t="s">
        <v>101</v>
      </c>
      <c r="H286" s="404"/>
      <c r="I286" s="404"/>
      <c r="J286" s="403" t="s">
        <v>102</v>
      </c>
      <c r="K286" s="404"/>
      <c r="L286" s="405"/>
      <c r="M286" s="404" t="s">
        <v>103</v>
      </c>
      <c r="N286" s="404"/>
      <c r="O286" s="404"/>
      <c r="P286" s="403" t="s">
        <v>104</v>
      </c>
      <c r="Q286" s="404"/>
      <c r="R286" s="405"/>
      <c r="S286" s="75" t="s">
        <v>67</v>
      </c>
      <c r="T286" s="69" t="s">
        <v>68</v>
      </c>
      <c r="U286" s="10" t="s">
        <v>168</v>
      </c>
      <c r="V286" s="10" t="s">
        <v>169</v>
      </c>
      <c r="W286" s="114">
        <f>$D$12</f>
        <v>0</v>
      </c>
      <c r="X286" s="46"/>
    </row>
    <row r="287" spans="1:24" s="45" customFormat="1" ht="30" customHeight="1" x14ac:dyDescent="0.25">
      <c r="A287" s="41"/>
      <c r="B287" s="397"/>
      <c r="C287" s="398"/>
      <c r="D287" s="406" t="str">
        <f>IF(D281&gt;=10,"6",IF(D281&gt;=5.6,"5",IF(D281&gt;=3.6,"4",IF(D281&gt;=1.6,"3",IF(D281&gt;=1,"2",IF(D281&gt;=0.01,"1","0"))))))</f>
        <v>0</v>
      </c>
      <c r="E287" s="407"/>
      <c r="F287" s="408"/>
      <c r="G287" s="407" t="str">
        <f>IF(G281&gt;=10,"6",IF(G281&gt;=5.6,"5",IF(G281&gt;=3.6,"4",IF(G281&gt;=1.6,"3",IF(G281&gt;=1,"2",IF(G281&gt;=0.01,"1","0"))))))</f>
        <v>0</v>
      </c>
      <c r="H287" s="407"/>
      <c r="I287" s="407"/>
      <c r="J287" s="406" t="str">
        <f>IF(J281&gt;=10,"6",IF(J281&gt;=5.6,"5",IF(J281&gt;=3.6,"4",IF(J281&gt;=1.6,"3",IF(J281&gt;=1,"2",IF(J281&gt;=0.01,"1","0"))))))</f>
        <v>0</v>
      </c>
      <c r="K287" s="407"/>
      <c r="L287" s="408"/>
      <c r="M287" s="407" t="str">
        <f>IF(M281&gt;=10,"6",IF(M281&gt;=5.6,"5",IF(M281&gt;=3.6,"4",IF(M281&gt;=1.6,"3",IF(M281&gt;=1,"2",IF(M281&gt;=0.01,"1","0"))))))</f>
        <v>0</v>
      </c>
      <c r="N287" s="407"/>
      <c r="O287" s="407"/>
      <c r="P287" s="406" t="str">
        <f>IF(P281&gt;=10,"6",IF(P281&gt;=5.6,"5",IF(P281&gt;=3.6,"4",IF(P281&gt;=1.6,"3",IF(P281&gt;=1,"2",IF(P281&gt;=0.01,"1","0"))))))</f>
        <v>0</v>
      </c>
      <c r="Q287" s="407"/>
      <c r="R287" s="408"/>
      <c r="S287" s="124">
        <f>IF(OR(AND(D277&gt;0,D278&lt;=0),AND(G277&gt;0,G278&lt;=0),AND(J277&gt;0,J278&lt;=0),AND(M277&gt;0,M278&lt;=0),AND(P277&gt;0,P278&lt;=0)),"Check number of subjects/visits",V287/1560)</f>
        <v>0</v>
      </c>
      <c r="T287" s="89" t="str">
        <f>IF(S287="Check number of subjects/visits","0.00",IF(AND(W288=0,S287&gt;=0),"Please complete page duration (D12)",IF(S287=0,"0.00",S287/W288)))</f>
        <v>Please complete page duration (D12)</v>
      </c>
      <c r="U287" s="113">
        <f>S278+S279+J$26+J$27+J$28</f>
        <v>0</v>
      </c>
      <c r="V287" s="113">
        <f>U287/60</f>
        <v>0</v>
      </c>
      <c r="W287" s="114">
        <f>$F$12</f>
        <v>0</v>
      </c>
      <c r="X287" s="46"/>
    </row>
    <row r="288" spans="1:24" s="45" customFormat="1" ht="19.5" customHeight="1" x14ac:dyDescent="0.25">
      <c r="A288" s="41"/>
      <c r="B288" s="53"/>
      <c r="C288" s="56"/>
      <c r="D288" s="41"/>
      <c r="E288" s="41"/>
      <c r="F288" s="41"/>
      <c r="G288" s="41"/>
      <c r="H288" s="41"/>
      <c r="I288" s="41"/>
      <c r="J288" s="41"/>
      <c r="K288" s="41"/>
      <c r="L288" s="41"/>
      <c r="M288" s="41"/>
      <c r="N288" s="41"/>
      <c r="O288" s="41"/>
      <c r="P288" s="41"/>
      <c r="Q288" s="41"/>
      <c r="R288" s="41"/>
      <c r="S288" s="41"/>
      <c r="T288" s="41"/>
      <c r="U288" s="41"/>
      <c r="V288" s="41"/>
      <c r="W288" s="123">
        <f>W286+(W287/12)</f>
        <v>0</v>
      </c>
      <c r="X288" s="46"/>
    </row>
    <row r="289" spans="1:24" s="45" customFormat="1" ht="19.5" customHeight="1" x14ac:dyDescent="0.25">
      <c r="A289" s="41"/>
      <c r="B289" s="296" t="s">
        <v>170</v>
      </c>
      <c r="C289" s="296"/>
      <c r="D289" s="305" t="s">
        <v>1</v>
      </c>
      <c r="E289" s="305"/>
      <c r="F289" s="305"/>
      <c r="G289" s="296" t="s">
        <v>2</v>
      </c>
      <c r="H289" s="296"/>
      <c r="I289" s="296"/>
      <c r="J289" s="296" t="s">
        <v>3</v>
      </c>
      <c r="K289" s="296"/>
      <c r="L289" s="296"/>
      <c r="M289" s="296" t="s">
        <v>4</v>
      </c>
      <c r="N289" s="296"/>
      <c r="O289" s="296"/>
      <c r="P289" s="296" t="s">
        <v>5</v>
      </c>
      <c r="Q289" s="296"/>
      <c r="R289" s="296"/>
      <c r="S289" s="46"/>
      <c r="T289" s="46"/>
      <c r="U289" s="46"/>
      <c r="V289" s="46"/>
      <c r="W289" s="41"/>
      <c r="X289" s="46"/>
    </row>
    <row r="290" spans="1:24" s="45" customFormat="1" ht="19.5" customHeight="1" x14ac:dyDescent="0.25">
      <c r="A290" s="41"/>
      <c r="B290" s="297" t="s">
        <v>171</v>
      </c>
      <c r="C290" s="297"/>
      <c r="D290" s="300">
        <f>D$103+D$137+D$167+D$196+D$225+D$259+D$281</f>
        <v>0</v>
      </c>
      <c r="E290" s="301"/>
      <c r="F290" s="302"/>
      <c r="G290" s="300">
        <f>G$103+G$137+G$167+G$196+G$225+G$259+G$281</f>
        <v>0</v>
      </c>
      <c r="H290" s="301"/>
      <c r="I290" s="302"/>
      <c r="J290" s="300">
        <f>J$103+J$137+J$167+J$196+J$225+J$259+J$281</f>
        <v>0</v>
      </c>
      <c r="K290" s="301"/>
      <c r="L290" s="302"/>
      <c r="M290" s="300">
        <f>M$103+M$137+M$167+M$196+M$225+M$259+M$281</f>
        <v>0</v>
      </c>
      <c r="N290" s="301"/>
      <c r="O290" s="302"/>
      <c r="P290" s="300">
        <f>P$103+P$137+P$167+P$196+P$225+P$259+P$281</f>
        <v>0</v>
      </c>
      <c r="Q290" s="301"/>
      <c r="R290" s="302"/>
      <c r="S290" s="46"/>
      <c r="T290" s="46"/>
      <c r="U290" s="46"/>
      <c r="V290" s="46"/>
      <c r="W290" s="41"/>
      <c r="X290" s="46"/>
    </row>
    <row r="291" spans="1:24" s="45" customFormat="1" ht="19.5" customHeight="1" x14ac:dyDescent="0.25">
      <c r="A291" s="41"/>
      <c r="B291" s="298" t="s">
        <v>172</v>
      </c>
      <c r="C291" s="298"/>
      <c r="D291" s="276" t="str">
        <f>IF($D$290&gt;=10,"6",IF($D$290&gt;=5.6,"5",IF($D$290&gt;=3.6,"4",IF($D$290&gt;=1.6,"3",IF($D$290&gt;=1,"2",IF($D$290&gt;=0.01,"1","0"))))))</f>
        <v>0</v>
      </c>
      <c r="E291" s="277"/>
      <c r="F291" s="278"/>
      <c r="G291" s="276" t="str">
        <f>IF($G$290&gt;=10,"6",IF($G$290&gt;=5.6,"5",IF($G$290&gt;=3.6,"4",IF($G$290&gt;=1.6,"3",IF($G$290&gt;=1,"2",IF($G$290&gt;=0.01,"1","0"))))))</f>
        <v>0</v>
      </c>
      <c r="H291" s="277"/>
      <c r="I291" s="278"/>
      <c r="J291" s="276" t="str">
        <f>IF($J$290&gt;=10,"6",IF($J$290&gt;=5.6,"5",IF($J$290&gt;=3.6,"4",IF($J$290&gt;=1.6,"3",IF($J$290&gt;=1,"2",IF($J$290&gt;=0.01,"1","0"))))))</f>
        <v>0</v>
      </c>
      <c r="K291" s="277"/>
      <c r="L291" s="278"/>
      <c r="M291" s="276" t="str">
        <f>IF($M$290&gt;=10,"6",IF($M$290&gt;=5.6,"5",IF($M$290&gt;=3.6,"4",IF($M$290&gt;=1.6,"3",IF($M$290&gt;=1,"2",IF($M$290&gt;=0.01,"1","0"))))))</f>
        <v>0</v>
      </c>
      <c r="N291" s="277"/>
      <c r="O291" s="278"/>
      <c r="P291" s="276" t="str">
        <f>IF($P$290&gt;=10,"6",IF($P$290&gt;=5.6,"5",IF($P$290&gt;=3.6,"4",IF($P$290&gt;=1.6,"3",IF($P$290&gt;=1,"2",IF($P$290&gt;=0.01,"1","0"))))))</f>
        <v>0</v>
      </c>
      <c r="Q291" s="277"/>
      <c r="R291" s="278"/>
      <c r="S291" s="46"/>
      <c r="T291" s="46"/>
      <c r="U291" s="46"/>
      <c r="V291" s="46"/>
      <c r="W291" s="41"/>
      <c r="X291" s="46"/>
    </row>
    <row r="292" spans="1:24" s="45" customFormat="1" ht="19.5" customHeight="1" x14ac:dyDescent="0.25">
      <c r="A292" s="41"/>
      <c r="B292" s="298" t="s">
        <v>173</v>
      </c>
      <c r="C292" s="298"/>
      <c r="D292" s="276" t="str">
        <f>IF(VALUE($D$290)&gt;=10,"High",IF(VALUE($D$290)&gt;=5.6,"High",IF(VALUE($D$290)&gt;=3.6,"Medium",IF(VALUE($D$290)&gt;=1.6,"Medium",IF(VALUE($D$290)&gt;=0.01,"Low","-")))))</f>
        <v>-</v>
      </c>
      <c r="E292" s="277"/>
      <c r="F292" s="278"/>
      <c r="G292" s="276" t="str">
        <f>IF(VALUE($G$290)&gt;=10,"High",IF(VALUE($G$290)&gt;=5.6,"High",IF(VALUE($G$290)&gt;=3.6,"Medium",IF(VALUE($G$290)&gt;=1.6,"Medium",IF(VALUE($G$290)&gt;=0.01,"Low","-")))))</f>
        <v>-</v>
      </c>
      <c r="H292" s="277"/>
      <c r="I292" s="278"/>
      <c r="J292" s="276" t="str">
        <f>IF(VALUE($J$290)&gt;=10,"High",IF(VALUE($J$290)&gt;=5.6,"High",IF(VALUE($J$290)&gt;=3.6,"Medium",IF(VALUE($J$290)&gt;=1.6,"Medium",IF(VALUE($J$290)&gt;=0.01,"Low","-")))))</f>
        <v>-</v>
      </c>
      <c r="K292" s="277"/>
      <c r="L292" s="278"/>
      <c r="M292" s="276" t="str">
        <f>IF(VALUE($M$290)&gt;=10,"High",IF(VALUE($M$290)&gt;=5.6,"High",IF(VALUE($M$290)&gt;=3.6,"Medium",IF(VALUE($M$290)&gt;=1.6,"Medium",IF(VALUE($M$290)&gt;=0.01,"Low","-")))))</f>
        <v>-</v>
      </c>
      <c r="N292" s="277"/>
      <c r="O292" s="278"/>
      <c r="P292" s="276" t="str">
        <f>IF(VALUE($P$290)&gt;=10,"High",IF(VALUE($P$290)&gt;=5.6,"High",IF(VALUE($P$290)&gt;=3.6,"Medium",IF(VALUE($P$290)&gt;=1.6,"Medium",IF(VALUE($P$290)&gt;=0.01,"Low","-")))))</f>
        <v>-</v>
      </c>
      <c r="Q292" s="277"/>
      <c r="R292" s="278"/>
      <c r="S292" s="46"/>
      <c r="T292" s="46"/>
      <c r="U292" s="46"/>
      <c r="V292" s="46"/>
      <c r="W292" s="41"/>
      <c r="X292" s="46"/>
    </row>
    <row r="293" spans="1:24" s="45" customFormat="1" ht="19.5" customHeight="1" x14ac:dyDescent="0.25">
      <c r="A293" s="41"/>
      <c r="B293" s="299" t="s">
        <v>174</v>
      </c>
      <c r="C293" s="299"/>
      <c r="D293" s="273">
        <f>D106+D140+D199+D170+D228+D262+D284</f>
        <v>0</v>
      </c>
      <c r="E293" s="274"/>
      <c r="F293" s="275"/>
      <c r="G293" s="273">
        <f>G106+G140+G199+G170+G228+G262+G284</f>
        <v>0</v>
      </c>
      <c r="H293" s="274"/>
      <c r="I293" s="275"/>
      <c r="J293" s="273">
        <f>J106+J140+J199+J170+J228+J262+J284</f>
        <v>0</v>
      </c>
      <c r="K293" s="274"/>
      <c r="L293" s="275"/>
      <c r="M293" s="273">
        <f>M106+M140+M199+M170+M228+M262+M284</f>
        <v>0</v>
      </c>
      <c r="N293" s="274"/>
      <c r="O293" s="275"/>
      <c r="P293" s="273">
        <f>P106+P140+P199+P170+P228+P262+P284</f>
        <v>0</v>
      </c>
      <c r="Q293" s="274"/>
      <c r="R293" s="275"/>
      <c r="S293" s="46"/>
      <c r="T293" s="46"/>
      <c r="U293" s="46"/>
      <c r="V293" s="46"/>
      <c r="W293" s="41"/>
      <c r="X293" s="46"/>
    </row>
    <row r="294" spans="1:24" s="45" customFormat="1" ht="19.5" customHeight="1" x14ac:dyDescent="0.25">
      <c r="A294" s="41"/>
      <c r="B294" s="299" t="s">
        <v>445</v>
      </c>
      <c r="C294" s="299"/>
      <c r="D294" s="273">
        <f>D293*D43</f>
        <v>0</v>
      </c>
      <c r="E294" s="274"/>
      <c r="F294" s="275"/>
      <c r="G294" s="273">
        <f>G293*G43</f>
        <v>0</v>
      </c>
      <c r="H294" s="274"/>
      <c r="I294" s="275"/>
      <c r="J294" s="273">
        <f>J293*J43</f>
        <v>0</v>
      </c>
      <c r="K294" s="274"/>
      <c r="L294" s="275"/>
      <c r="M294" s="273">
        <f>M293*M43</f>
        <v>0</v>
      </c>
      <c r="N294" s="274"/>
      <c r="O294" s="275"/>
      <c r="P294" s="273">
        <f>P293*P43</f>
        <v>0</v>
      </c>
      <c r="Q294" s="274"/>
      <c r="R294" s="275"/>
      <c r="S294" s="46"/>
      <c r="T294" s="46"/>
      <c r="U294" s="46"/>
      <c r="V294" s="46"/>
      <c r="W294" s="41"/>
      <c r="X294" s="46"/>
    </row>
    <row r="295" spans="1:24" s="45" customFormat="1" ht="19.5" customHeight="1" x14ac:dyDescent="0.25">
      <c r="A295" s="41"/>
      <c r="B295" s="299" t="s">
        <v>175</v>
      </c>
      <c r="C295" s="299"/>
      <c r="D295" s="273">
        <f>D293*D43*D42</f>
        <v>0</v>
      </c>
      <c r="E295" s="274"/>
      <c r="F295" s="275"/>
      <c r="G295" s="273">
        <f>G293*G43*G42</f>
        <v>0</v>
      </c>
      <c r="H295" s="274"/>
      <c r="I295" s="275"/>
      <c r="J295" s="273">
        <f>J293*J43*J42</f>
        <v>0</v>
      </c>
      <c r="K295" s="274"/>
      <c r="L295" s="275"/>
      <c r="M295" s="273">
        <f>M293*M43*M42</f>
        <v>0</v>
      </c>
      <c r="N295" s="274"/>
      <c r="O295" s="275"/>
      <c r="P295" s="273">
        <f>P293*P43*P42</f>
        <v>0</v>
      </c>
      <c r="Q295" s="274"/>
      <c r="R295" s="275"/>
      <c r="S295" s="46"/>
      <c r="T295" s="46"/>
      <c r="U295" s="46"/>
      <c r="V295" s="46"/>
      <c r="W295" s="41"/>
      <c r="X295" s="46"/>
    </row>
    <row r="296" spans="1:24" s="45" customFormat="1" ht="19.5" customHeight="1" x14ac:dyDescent="0.25">
      <c r="A296" s="41"/>
      <c r="B296" s="41"/>
      <c r="C296" s="56"/>
      <c r="D296" s="41"/>
      <c r="E296" s="41"/>
      <c r="F296" s="41"/>
      <c r="G296" s="41"/>
      <c r="H296" s="41"/>
      <c r="I296" s="41"/>
      <c r="J296" s="41"/>
      <c r="K296" s="41"/>
      <c r="L296" s="41"/>
      <c r="M296" s="41"/>
      <c r="N296" s="41"/>
      <c r="O296" s="41"/>
      <c r="P296" s="41"/>
      <c r="Q296" s="41"/>
      <c r="R296" s="41"/>
      <c r="S296" s="41"/>
      <c r="T296" s="41"/>
      <c r="U296" s="41"/>
      <c r="V296" s="41"/>
      <c r="W296" s="41"/>
      <c r="X296" s="41"/>
    </row>
    <row r="297" spans="1:24" s="45" customFormat="1" ht="19.5" customHeight="1" x14ac:dyDescent="0.25">
      <c r="A297" s="41"/>
      <c r="B297" s="303" t="s">
        <v>237</v>
      </c>
      <c r="C297" s="304"/>
      <c r="D297" s="41"/>
      <c r="E297" s="290" t="s">
        <v>238</v>
      </c>
      <c r="F297" s="291"/>
      <c r="G297" s="291"/>
      <c r="H297" s="291"/>
      <c r="I297" s="291"/>
      <c r="J297" s="291"/>
      <c r="K297" s="291"/>
      <c r="L297" s="291"/>
      <c r="M297" s="291"/>
      <c r="N297" s="291"/>
      <c r="O297" s="291"/>
      <c r="P297" s="291"/>
      <c r="Q297" s="291"/>
      <c r="R297" s="292"/>
      <c r="S297" s="41"/>
      <c r="T297" s="41"/>
      <c r="U297" s="41"/>
      <c r="V297" s="41"/>
      <c r="W297" s="41"/>
      <c r="X297" s="41"/>
    </row>
    <row r="298" spans="1:24" s="45" customFormat="1" ht="19.5" customHeight="1" x14ac:dyDescent="0.25">
      <c r="A298" s="41"/>
      <c r="B298" s="279" t="str">
        <f>IF($D$6=0,"[Enter Page Title in cell C6]",$D$6)</f>
        <v>[Enter Page Title in cell C6]</v>
      </c>
      <c r="C298" s="280"/>
      <c r="D298" s="41"/>
      <c r="E298" s="293"/>
      <c r="F298" s="294"/>
      <c r="G298" s="294"/>
      <c r="H298" s="294"/>
      <c r="I298" s="294"/>
      <c r="J298" s="294"/>
      <c r="K298" s="294"/>
      <c r="L298" s="294"/>
      <c r="M298" s="294"/>
      <c r="N298" s="294"/>
      <c r="O298" s="294"/>
      <c r="P298" s="294"/>
      <c r="Q298" s="294"/>
      <c r="R298" s="295"/>
      <c r="S298" s="41"/>
      <c r="T298" s="41"/>
      <c r="U298" s="41"/>
      <c r="V298" s="41"/>
      <c r="W298" s="41"/>
      <c r="X298" s="41"/>
    </row>
    <row r="299" spans="1:24" s="45" customFormat="1" ht="19.5" customHeight="1" x14ac:dyDescent="0.25">
      <c r="A299" s="41"/>
      <c r="B299" s="130" t="s">
        <v>239</v>
      </c>
      <c r="C299" s="105">
        <f>IF(D14=0,0,(((D42*D43*D290)+(G42*G43*G290)+(J42*J43*J290)+(M42*M43*M290)+(P42*P43*P290))/D14))</f>
        <v>0</v>
      </c>
      <c r="D299" s="41"/>
      <c r="E299" s="281"/>
      <c r="F299" s="282"/>
      <c r="G299" s="282"/>
      <c r="H299" s="282"/>
      <c r="I299" s="282"/>
      <c r="J299" s="282"/>
      <c r="K299" s="282"/>
      <c r="L299" s="282"/>
      <c r="M299" s="282"/>
      <c r="N299" s="282"/>
      <c r="O299" s="282"/>
      <c r="P299" s="282"/>
      <c r="Q299" s="282"/>
      <c r="R299" s="283"/>
      <c r="S299" s="41"/>
      <c r="T299" s="41"/>
      <c r="U299" s="46"/>
      <c r="V299" s="46"/>
      <c r="W299" s="41"/>
      <c r="X299" s="41"/>
    </row>
    <row r="300" spans="1:24" s="45" customFormat="1" ht="19.5" customHeight="1" x14ac:dyDescent="0.25">
      <c r="A300" s="41"/>
      <c r="B300" s="131" t="s">
        <v>240</v>
      </c>
      <c r="C300" s="106" t="str">
        <f>IF($C$299&gt;=10,"6",IF($C$299&gt;=5.6,"5",IF($C$299&gt;=3.6,"4",IF($C$299&gt;=1.6,"3",IF($C$299&gt;=1,"2",IF($C$299&gt;=0.01,"1","0"))))))</f>
        <v>0</v>
      </c>
      <c r="D300" s="41"/>
      <c r="E300" s="284"/>
      <c r="F300" s="285"/>
      <c r="G300" s="285"/>
      <c r="H300" s="285"/>
      <c r="I300" s="285"/>
      <c r="J300" s="285"/>
      <c r="K300" s="285"/>
      <c r="L300" s="285"/>
      <c r="M300" s="285"/>
      <c r="N300" s="285"/>
      <c r="O300" s="285"/>
      <c r="P300" s="285"/>
      <c r="Q300" s="285"/>
      <c r="R300" s="286"/>
      <c r="S300" s="41"/>
      <c r="T300" s="41"/>
      <c r="U300" s="46"/>
      <c r="V300" s="46"/>
      <c r="W300" s="41"/>
      <c r="X300" s="41"/>
    </row>
    <row r="301" spans="1:24" s="45" customFormat="1" ht="19.5" customHeight="1" thickBot="1" x14ac:dyDescent="0.3">
      <c r="A301" s="41"/>
      <c r="B301" s="132" t="s">
        <v>241</v>
      </c>
      <c r="C301" s="107" t="str">
        <f>IF(VALUE($C$299)&gt;=10,"High",IF(VALUE($C$299)&gt;=5.6,"High",IF(VALUE($C$299)&gt;=3.6,"Medium",IF(VALUE($C$299)&gt;=1.6,"Medium",IF(VALUE($C$299)&gt;=0.01,"Low","-")))))</f>
        <v>-</v>
      </c>
      <c r="D301" s="41"/>
      <c r="E301" s="284"/>
      <c r="F301" s="285"/>
      <c r="G301" s="285"/>
      <c r="H301" s="285"/>
      <c r="I301" s="285"/>
      <c r="J301" s="285"/>
      <c r="K301" s="285"/>
      <c r="L301" s="285"/>
      <c r="M301" s="285"/>
      <c r="N301" s="285"/>
      <c r="O301" s="285"/>
      <c r="P301" s="285"/>
      <c r="Q301" s="285"/>
      <c r="R301" s="286"/>
      <c r="S301" s="41"/>
      <c r="T301" s="41"/>
      <c r="U301" s="46"/>
      <c r="V301" s="46"/>
      <c r="W301" s="41"/>
      <c r="X301" s="41"/>
    </row>
    <row r="302" spans="1:24" s="45" customFormat="1" ht="19.5" customHeight="1" thickBot="1" x14ac:dyDescent="0.3">
      <c r="A302" s="41"/>
      <c r="B302" s="133" t="s">
        <v>242</v>
      </c>
      <c r="C302" s="108">
        <f>IF(ISERROR($S$109+$S$143+$S$173+$S$202+$S$231+$S$265+$S$287),"Check Data",($S$109+$S$143+$S$173+$S$202+$S$231+$S$265+$S$287))</f>
        <v>0</v>
      </c>
      <c r="D302" s="41"/>
      <c r="E302" s="284"/>
      <c r="F302" s="285"/>
      <c r="G302" s="285"/>
      <c r="H302" s="285"/>
      <c r="I302" s="285"/>
      <c r="J302" s="285"/>
      <c r="K302" s="285"/>
      <c r="L302" s="285"/>
      <c r="M302" s="285"/>
      <c r="N302" s="285"/>
      <c r="O302" s="285"/>
      <c r="P302" s="285"/>
      <c r="Q302" s="285"/>
      <c r="R302" s="286"/>
      <c r="S302" s="41"/>
      <c r="T302" s="41"/>
      <c r="U302" s="46"/>
      <c r="V302" s="46"/>
      <c r="W302" s="41"/>
      <c r="X302" s="41"/>
    </row>
    <row r="303" spans="1:24" s="45" customFormat="1" ht="19.5" customHeight="1" x14ac:dyDescent="0.25">
      <c r="A303" s="41"/>
      <c r="B303" s="134" t="s">
        <v>243</v>
      </c>
      <c r="C303" s="109">
        <f>K39</f>
        <v>0</v>
      </c>
      <c r="D303" s="41"/>
      <c r="E303" s="284"/>
      <c r="F303" s="285"/>
      <c r="G303" s="285"/>
      <c r="H303" s="285"/>
      <c r="I303" s="285"/>
      <c r="J303" s="285"/>
      <c r="K303" s="285"/>
      <c r="L303" s="285"/>
      <c r="M303" s="285"/>
      <c r="N303" s="285"/>
      <c r="O303" s="285"/>
      <c r="P303" s="285"/>
      <c r="Q303" s="285"/>
      <c r="R303" s="286"/>
      <c r="S303" s="41"/>
      <c r="T303" s="41"/>
      <c r="U303" s="46"/>
      <c r="V303" s="46"/>
      <c r="W303" s="41"/>
      <c r="X303" s="41"/>
    </row>
    <row r="304" spans="1:24" s="45" customFormat="1" ht="19.5" customHeight="1" x14ac:dyDescent="0.25">
      <c r="A304" s="41"/>
      <c r="B304" s="19" t="s">
        <v>244</v>
      </c>
      <c r="C304" s="110">
        <f>K38</f>
        <v>0</v>
      </c>
      <c r="D304" s="41"/>
      <c r="E304" s="284"/>
      <c r="F304" s="285"/>
      <c r="G304" s="285"/>
      <c r="H304" s="285"/>
      <c r="I304" s="285"/>
      <c r="J304" s="285"/>
      <c r="K304" s="285"/>
      <c r="L304" s="285"/>
      <c r="M304" s="285"/>
      <c r="N304" s="285"/>
      <c r="O304" s="285"/>
      <c r="P304" s="285"/>
      <c r="Q304" s="285"/>
      <c r="R304" s="286"/>
      <c r="S304" s="41"/>
      <c r="T304" s="41"/>
      <c r="U304" s="46"/>
      <c r="V304" s="46"/>
      <c r="W304" s="41"/>
      <c r="X304" s="41"/>
    </row>
    <row r="305" spans="1:24" s="45" customFormat="1" ht="19.5" customHeight="1" x14ac:dyDescent="0.25">
      <c r="A305" s="41"/>
      <c r="B305" s="19" t="s">
        <v>245</v>
      </c>
      <c r="C305" s="110">
        <f>C283+C261+C227+C198+C169+C139+C105</f>
        <v>0</v>
      </c>
      <c r="D305" s="41"/>
      <c r="E305" s="284"/>
      <c r="F305" s="285"/>
      <c r="G305" s="285"/>
      <c r="H305" s="285"/>
      <c r="I305" s="285"/>
      <c r="J305" s="285"/>
      <c r="K305" s="285"/>
      <c r="L305" s="285"/>
      <c r="M305" s="285"/>
      <c r="N305" s="285"/>
      <c r="O305" s="285"/>
      <c r="P305" s="285"/>
      <c r="Q305" s="285"/>
      <c r="R305" s="286"/>
      <c r="S305" s="41"/>
      <c r="T305" s="41"/>
      <c r="U305" s="46"/>
      <c r="V305" s="46"/>
      <c r="W305" s="41"/>
      <c r="X305" s="41"/>
    </row>
    <row r="306" spans="1:24" s="45" customFormat="1" ht="19.5" customHeight="1" x14ac:dyDescent="0.25">
      <c r="A306" s="41"/>
      <c r="B306" s="19" t="s">
        <v>246</v>
      </c>
      <c r="C306" s="110">
        <f>S107+S141+S171+S200+S229+S263+S285</f>
        <v>0</v>
      </c>
      <c r="D306" s="41"/>
      <c r="E306" s="284"/>
      <c r="F306" s="285"/>
      <c r="G306" s="285"/>
      <c r="H306" s="285"/>
      <c r="I306" s="285"/>
      <c r="J306" s="285"/>
      <c r="K306" s="285"/>
      <c r="L306" s="285"/>
      <c r="M306" s="285"/>
      <c r="N306" s="285"/>
      <c r="O306" s="285"/>
      <c r="P306" s="285"/>
      <c r="Q306" s="285"/>
      <c r="R306" s="286"/>
      <c r="S306" s="41"/>
      <c r="T306" s="41"/>
      <c r="U306" s="46"/>
      <c r="V306" s="46"/>
      <c r="W306" s="41"/>
      <c r="X306" s="41"/>
    </row>
    <row r="307" spans="1:24" s="45" customFormat="1" ht="19.5" customHeight="1" thickBot="1" x14ac:dyDescent="0.3">
      <c r="A307" s="41"/>
      <c r="B307" s="135" t="s">
        <v>446</v>
      </c>
      <c r="C307" s="111">
        <f>SUM(D294:R294)</f>
        <v>0</v>
      </c>
      <c r="D307" s="41"/>
      <c r="E307" s="284"/>
      <c r="F307" s="285"/>
      <c r="G307" s="285"/>
      <c r="H307" s="285"/>
      <c r="I307" s="285"/>
      <c r="J307" s="285"/>
      <c r="K307" s="285"/>
      <c r="L307" s="285"/>
      <c r="M307" s="285"/>
      <c r="N307" s="285"/>
      <c r="O307" s="285"/>
      <c r="P307" s="285"/>
      <c r="Q307" s="285"/>
      <c r="R307" s="286"/>
      <c r="S307" s="41"/>
      <c r="T307" s="41"/>
      <c r="U307" s="46"/>
      <c r="V307" s="46"/>
      <c r="W307" s="41"/>
      <c r="X307" s="41"/>
    </row>
    <row r="308" spans="1:24" s="45" customFormat="1" ht="19.5" customHeight="1" thickTop="1" x14ac:dyDescent="0.25">
      <c r="A308" s="41"/>
      <c r="B308" s="127" t="s">
        <v>247</v>
      </c>
      <c r="C308" s="112">
        <f>C306+C304+C303</f>
        <v>0</v>
      </c>
      <c r="D308" s="41"/>
      <c r="E308" s="287"/>
      <c r="F308" s="288"/>
      <c r="G308" s="288"/>
      <c r="H308" s="288"/>
      <c r="I308" s="288"/>
      <c r="J308" s="288"/>
      <c r="K308" s="288"/>
      <c r="L308" s="288"/>
      <c r="M308" s="288"/>
      <c r="N308" s="288"/>
      <c r="O308" s="288"/>
      <c r="P308" s="288"/>
      <c r="Q308" s="288"/>
      <c r="R308" s="289"/>
      <c r="S308" s="41"/>
      <c r="T308" s="41"/>
      <c r="U308" s="46"/>
      <c r="V308" s="46"/>
      <c r="W308" s="41"/>
      <c r="X308" s="41"/>
    </row>
    <row r="309" spans="1:24" s="45" customFormat="1" ht="19.5" customHeight="1" x14ac:dyDescent="0.25">
      <c r="A309" s="41"/>
      <c r="B309" s="41"/>
      <c r="C309" s="56"/>
      <c r="D309" s="41"/>
      <c r="E309" s="41"/>
      <c r="F309" s="41"/>
      <c r="G309" s="41"/>
      <c r="H309" s="41"/>
      <c r="I309" s="41"/>
      <c r="J309" s="41"/>
      <c r="K309" s="41"/>
      <c r="L309" s="41"/>
      <c r="M309" s="41"/>
      <c r="N309" s="41"/>
      <c r="O309" s="41"/>
      <c r="P309" s="41"/>
      <c r="Q309" s="41"/>
      <c r="R309" s="41"/>
      <c r="S309" s="41"/>
      <c r="T309" s="41"/>
      <c r="U309" s="41"/>
      <c r="V309" s="41"/>
      <c r="W309" s="41"/>
      <c r="X309" s="41"/>
    </row>
    <row r="310" spans="1:24" s="45" customFormat="1" ht="19.5" customHeight="1" x14ac:dyDescent="0.25">
      <c r="A310" s="41"/>
      <c r="B310" s="41"/>
      <c r="C310" s="56"/>
      <c r="D310" s="41"/>
      <c r="E310" s="41"/>
      <c r="F310" s="41"/>
      <c r="G310" s="41"/>
      <c r="H310" s="41"/>
      <c r="I310" s="41"/>
      <c r="J310" s="41"/>
      <c r="K310" s="41"/>
      <c r="L310" s="41"/>
      <c r="M310" s="41"/>
      <c r="N310" s="41"/>
      <c r="O310" s="41"/>
      <c r="P310" s="41"/>
      <c r="Q310" s="41"/>
      <c r="R310" s="41"/>
      <c r="S310" s="41"/>
      <c r="T310" s="41"/>
      <c r="U310" s="41"/>
      <c r="V310" s="41"/>
      <c r="W310" s="41"/>
      <c r="X310" s="41"/>
    </row>
  </sheetData>
  <sheetProtection algorithmName="SHA-512" hashValue="x/JjAlwHNPbsP0J/5+QVwupjx4KIVvF/WGp3F4V+KwvGpd0+sZLs0zvRqg9XpnfIkkxkf0xSPkYX9xMqrRZ+kQ==" saltValue="0C549Xed8uAjT0aeByXo4Q==" spinCount="100000" sheet="1" objects="1" scenarios="1" formatRows="0"/>
  <mergeCells count="825">
    <mergeCell ref="B297:C297"/>
    <mergeCell ref="E297:R298"/>
    <mergeCell ref="B298:C298"/>
    <mergeCell ref="E299:R308"/>
    <mergeCell ref="B295:C295"/>
    <mergeCell ref="D295:F295"/>
    <mergeCell ref="G295:I295"/>
    <mergeCell ref="J295:L295"/>
    <mergeCell ref="M295:O295"/>
    <mergeCell ref="P295:R295"/>
    <mergeCell ref="B294:C294"/>
    <mergeCell ref="D294:F294"/>
    <mergeCell ref="G294:I294"/>
    <mergeCell ref="J294:L294"/>
    <mergeCell ref="M294:O294"/>
    <mergeCell ref="P294:R294"/>
    <mergeCell ref="B293:C293"/>
    <mergeCell ref="D293:F293"/>
    <mergeCell ref="G293:I293"/>
    <mergeCell ref="J293:L293"/>
    <mergeCell ref="M293:O293"/>
    <mergeCell ref="P293:R293"/>
    <mergeCell ref="B292:C292"/>
    <mergeCell ref="D292:F292"/>
    <mergeCell ref="G292:I292"/>
    <mergeCell ref="J292:L292"/>
    <mergeCell ref="M292:O292"/>
    <mergeCell ref="P292:R292"/>
    <mergeCell ref="B291:C291"/>
    <mergeCell ref="D291:F291"/>
    <mergeCell ref="G291:I291"/>
    <mergeCell ref="J291:L291"/>
    <mergeCell ref="M291:O291"/>
    <mergeCell ref="P291:R291"/>
    <mergeCell ref="B290:C290"/>
    <mergeCell ref="D290:F290"/>
    <mergeCell ref="G290:I290"/>
    <mergeCell ref="J290:L290"/>
    <mergeCell ref="M290:O290"/>
    <mergeCell ref="P290:R290"/>
    <mergeCell ref="P287:R287"/>
    <mergeCell ref="B289:C289"/>
    <mergeCell ref="D289:F289"/>
    <mergeCell ref="G289:I289"/>
    <mergeCell ref="J289:L289"/>
    <mergeCell ref="M289:O289"/>
    <mergeCell ref="P289:R289"/>
    <mergeCell ref="B286:C287"/>
    <mergeCell ref="D286:F286"/>
    <mergeCell ref="G286:I286"/>
    <mergeCell ref="J286:L286"/>
    <mergeCell ref="M286:O286"/>
    <mergeCell ref="P286:R286"/>
    <mergeCell ref="D287:F287"/>
    <mergeCell ref="G287:I287"/>
    <mergeCell ref="J287:L287"/>
    <mergeCell ref="M287:O287"/>
    <mergeCell ref="D285:F285"/>
    <mergeCell ref="G285:I285"/>
    <mergeCell ref="J285:L285"/>
    <mergeCell ref="M285:O285"/>
    <mergeCell ref="P285:R285"/>
    <mergeCell ref="T285:V285"/>
    <mergeCell ref="D284:F284"/>
    <mergeCell ref="G284:I284"/>
    <mergeCell ref="J284:L284"/>
    <mergeCell ref="M284:O284"/>
    <mergeCell ref="P284:R284"/>
    <mergeCell ref="T284:V284"/>
    <mergeCell ref="D283:F283"/>
    <mergeCell ref="G283:I283"/>
    <mergeCell ref="J283:L283"/>
    <mergeCell ref="M283:O283"/>
    <mergeCell ref="P283:R283"/>
    <mergeCell ref="T283:V283"/>
    <mergeCell ref="D282:F282"/>
    <mergeCell ref="G282:I282"/>
    <mergeCell ref="J282:L282"/>
    <mergeCell ref="M282:O282"/>
    <mergeCell ref="P282:R282"/>
    <mergeCell ref="T282:V282"/>
    <mergeCell ref="D281:F281"/>
    <mergeCell ref="G281:I281"/>
    <mergeCell ref="J281:L281"/>
    <mergeCell ref="M281:O281"/>
    <mergeCell ref="P281:R281"/>
    <mergeCell ref="T281:V281"/>
    <mergeCell ref="D280:F280"/>
    <mergeCell ref="G280:I280"/>
    <mergeCell ref="J280:L280"/>
    <mergeCell ref="M280:O280"/>
    <mergeCell ref="P280:R280"/>
    <mergeCell ref="T280:V280"/>
    <mergeCell ref="D279:F279"/>
    <mergeCell ref="G279:I279"/>
    <mergeCell ref="J279:L279"/>
    <mergeCell ref="M279:O279"/>
    <mergeCell ref="P279:R279"/>
    <mergeCell ref="T279:V279"/>
    <mergeCell ref="D278:F278"/>
    <mergeCell ref="G278:I278"/>
    <mergeCell ref="J278:L278"/>
    <mergeCell ref="M278:O278"/>
    <mergeCell ref="P278:R278"/>
    <mergeCell ref="T278:V278"/>
    <mergeCell ref="D277:F277"/>
    <mergeCell ref="G277:I277"/>
    <mergeCell ref="J277:L277"/>
    <mergeCell ref="M277:O277"/>
    <mergeCell ref="P277:R277"/>
    <mergeCell ref="T277:V277"/>
    <mergeCell ref="S274:V274"/>
    <mergeCell ref="S275:V275"/>
    <mergeCell ref="D276:F276"/>
    <mergeCell ref="G276:I276"/>
    <mergeCell ref="J276:L276"/>
    <mergeCell ref="M276:O276"/>
    <mergeCell ref="P276:R276"/>
    <mergeCell ref="T276:V276"/>
    <mergeCell ref="S267:V268"/>
    <mergeCell ref="S269:V269"/>
    <mergeCell ref="S270:V270"/>
    <mergeCell ref="S271:V271"/>
    <mergeCell ref="S272:V272"/>
    <mergeCell ref="S273:V273"/>
    <mergeCell ref="P265:R265"/>
    <mergeCell ref="D267:F267"/>
    <mergeCell ref="G267:I267"/>
    <mergeCell ref="J267:L267"/>
    <mergeCell ref="M267:O267"/>
    <mergeCell ref="P267:R267"/>
    <mergeCell ref="B264:C265"/>
    <mergeCell ref="D264:F264"/>
    <mergeCell ref="G264:I264"/>
    <mergeCell ref="J264:L264"/>
    <mergeCell ref="M264:O264"/>
    <mergeCell ref="P264:R264"/>
    <mergeCell ref="D265:F265"/>
    <mergeCell ref="G265:I265"/>
    <mergeCell ref="J265:L265"/>
    <mergeCell ref="M265:O265"/>
    <mergeCell ref="D263:F263"/>
    <mergeCell ref="G263:I263"/>
    <mergeCell ref="J263:L263"/>
    <mergeCell ref="M263:O263"/>
    <mergeCell ref="P263:R263"/>
    <mergeCell ref="T263:V263"/>
    <mergeCell ref="D262:F262"/>
    <mergeCell ref="G262:I262"/>
    <mergeCell ref="J262:L262"/>
    <mergeCell ref="M262:O262"/>
    <mergeCell ref="P262:R262"/>
    <mergeCell ref="T262:V262"/>
    <mergeCell ref="D261:F261"/>
    <mergeCell ref="G261:I261"/>
    <mergeCell ref="J261:L261"/>
    <mergeCell ref="M261:O261"/>
    <mergeCell ref="P261:R261"/>
    <mergeCell ref="T261:V261"/>
    <mergeCell ref="D260:F260"/>
    <mergeCell ref="G260:I260"/>
    <mergeCell ref="J260:L260"/>
    <mergeCell ref="M260:O260"/>
    <mergeCell ref="P260:R260"/>
    <mergeCell ref="T260:V260"/>
    <mergeCell ref="D259:F259"/>
    <mergeCell ref="G259:I259"/>
    <mergeCell ref="J259:L259"/>
    <mergeCell ref="M259:O259"/>
    <mergeCell ref="P259:R259"/>
    <mergeCell ref="T259:V259"/>
    <mergeCell ref="D258:F258"/>
    <mergeCell ref="G258:I258"/>
    <mergeCell ref="J258:L258"/>
    <mergeCell ref="M258:O258"/>
    <mergeCell ref="P258:R258"/>
    <mergeCell ref="T258:V258"/>
    <mergeCell ref="D257:F257"/>
    <mergeCell ref="G257:I257"/>
    <mergeCell ref="J257:L257"/>
    <mergeCell ref="M257:O257"/>
    <mergeCell ref="P257:R257"/>
    <mergeCell ref="T257:V257"/>
    <mergeCell ref="D256:F256"/>
    <mergeCell ref="G256:I256"/>
    <mergeCell ref="J256:L256"/>
    <mergeCell ref="M256:O256"/>
    <mergeCell ref="P256:R256"/>
    <mergeCell ref="T256:V256"/>
    <mergeCell ref="D255:F255"/>
    <mergeCell ref="G255:I255"/>
    <mergeCell ref="J255:L255"/>
    <mergeCell ref="M255:O255"/>
    <mergeCell ref="P255:R255"/>
    <mergeCell ref="T255:V255"/>
    <mergeCell ref="S252:V252"/>
    <mergeCell ref="S253:V253"/>
    <mergeCell ref="D254:F254"/>
    <mergeCell ref="G254:I254"/>
    <mergeCell ref="J254:L254"/>
    <mergeCell ref="M254:O254"/>
    <mergeCell ref="P254:R254"/>
    <mergeCell ref="T254:V254"/>
    <mergeCell ref="S246:V246"/>
    <mergeCell ref="S247:V247"/>
    <mergeCell ref="S248:V248"/>
    <mergeCell ref="S249:V249"/>
    <mergeCell ref="S250:V250"/>
    <mergeCell ref="S251:V251"/>
    <mergeCell ref="S240:V240"/>
    <mergeCell ref="S241:V241"/>
    <mergeCell ref="S242:V242"/>
    <mergeCell ref="S243:V243"/>
    <mergeCell ref="S244:V244"/>
    <mergeCell ref="S245:V245"/>
    <mergeCell ref="S233:V234"/>
    <mergeCell ref="S235:V235"/>
    <mergeCell ref="S236:V236"/>
    <mergeCell ref="S237:V237"/>
    <mergeCell ref="S238:V238"/>
    <mergeCell ref="S239:V239"/>
    <mergeCell ref="P231:R231"/>
    <mergeCell ref="D233:F233"/>
    <mergeCell ref="G233:I233"/>
    <mergeCell ref="J233:L233"/>
    <mergeCell ref="M233:O233"/>
    <mergeCell ref="P233:R233"/>
    <mergeCell ref="B230:C231"/>
    <mergeCell ref="D230:F230"/>
    <mergeCell ref="G230:I230"/>
    <mergeCell ref="J230:L230"/>
    <mergeCell ref="M230:O230"/>
    <mergeCell ref="P230:R230"/>
    <mergeCell ref="D231:F231"/>
    <mergeCell ref="G231:I231"/>
    <mergeCell ref="J231:L231"/>
    <mergeCell ref="M231:O231"/>
    <mergeCell ref="D229:F229"/>
    <mergeCell ref="G229:I229"/>
    <mergeCell ref="J229:L229"/>
    <mergeCell ref="M229:O229"/>
    <mergeCell ref="P229:R229"/>
    <mergeCell ref="T229:V229"/>
    <mergeCell ref="D228:F228"/>
    <mergeCell ref="G228:I228"/>
    <mergeCell ref="J228:L228"/>
    <mergeCell ref="M228:O228"/>
    <mergeCell ref="P228:R228"/>
    <mergeCell ref="T228:V228"/>
    <mergeCell ref="D227:F227"/>
    <mergeCell ref="G227:I227"/>
    <mergeCell ref="J227:L227"/>
    <mergeCell ref="M227:O227"/>
    <mergeCell ref="P227:R227"/>
    <mergeCell ref="T227:V227"/>
    <mergeCell ref="D226:F226"/>
    <mergeCell ref="G226:I226"/>
    <mergeCell ref="J226:L226"/>
    <mergeCell ref="M226:O226"/>
    <mergeCell ref="P226:R226"/>
    <mergeCell ref="T226:V226"/>
    <mergeCell ref="D225:F225"/>
    <mergeCell ref="G225:I225"/>
    <mergeCell ref="J225:L225"/>
    <mergeCell ref="M225:O225"/>
    <mergeCell ref="P225:R225"/>
    <mergeCell ref="T225:V225"/>
    <mergeCell ref="D224:F224"/>
    <mergeCell ref="G224:I224"/>
    <mergeCell ref="J224:L224"/>
    <mergeCell ref="M224:O224"/>
    <mergeCell ref="P224:R224"/>
    <mergeCell ref="T224:V224"/>
    <mergeCell ref="D223:F223"/>
    <mergeCell ref="G223:I223"/>
    <mergeCell ref="J223:L223"/>
    <mergeCell ref="M223:O223"/>
    <mergeCell ref="P223:R223"/>
    <mergeCell ref="T223:V223"/>
    <mergeCell ref="D222:F222"/>
    <mergeCell ref="G222:I222"/>
    <mergeCell ref="J222:L222"/>
    <mergeCell ref="M222:O222"/>
    <mergeCell ref="P222:R222"/>
    <mergeCell ref="T222:V222"/>
    <mergeCell ref="D221:F221"/>
    <mergeCell ref="G221:I221"/>
    <mergeCell ref="J221:L221"/>
    <mergeCell ref="M221:O221"/>
    <mergeCell ref="P221:R221"/>
    <mergeCell ref="T221:V221"/>
    <mergeCell ref="S218:V218"/>
    <mergeCell ref="S219:V219"/>
    <mergeCell ref="D220:F220"/>
    <mergeCell ref="G220:I220"/>
    <mergeCell ref="J220:L220"/>
    <mergeCell ref="M220:O220"/>
    <mergeCell ref="P220:R220"/>
    <mergeCell ref="T220:V220"/>
    <mergeCell ref="S212:V212"/>
    <mergeCell ref="S213:V213"/>
    <mergeCell ref="S214:V214"/>
    <mergeCell ref="S215:V215"/>
    <mergeCell ref="S216:V216"/>
    <mergeCell ref="S217:V217"/>
    <mergeCell ref="S204:V206"/>
    <mergeCell ref="S207:V207"/>
    <mergeCell ref="S208:V208"/>
    <mergeCell ref="S209:V209"/>
    <mergeCell ref="S210:V210"/>
    <mergeCell ref="S211:V211"/>
    <mergeCell ref="P202:R202"/>
    <mergeCell ref="C204:C205"/>
    <mergeCell ref="D204:F205"/>
    <mergeCell ref="G204:I205"/>
    <mergeCell ref="J204:L205"/>
    <mergeCell ref="M204:O205"/>
    <mergeCell ref="P204:R205"/>
    <mergeCell ref="B201:C202"/>
    <mergeCell ref="D201:F201"/>
    <mergeCell ref="G201:I201"/>
    <mergeCell ref="J201:L201"/>
    <mergeCell ref="M201:O201"/>
    <mergeCell ref="P201:R201"/>
    <mergeCell ref="D202:F202"/>
    <mergeCell ref="G202:I202"/>
    <mergeCell ref="J202:L202"/>
    <mergeCell ref="M202:O202"/>
    <mergeCell ref="D200:F200"/>
    <mergeCell ref="G200:I200"/>
    <mergeCell ref="J200:L200"/>
    <mergeCell ref="M200:O200"/>
    <mergeCell ref="P200:R200"/>
    <mergeCell ref="T200:V200"/>
    <mergeCell ref="D199:F199"/>
    <mergeCell ref="G199:I199"/>
    <mergeCell ref="J199:L199"/>
    <mergeCell ref="M199:O199"/>
    <mergeCell ref="P199:R199"/>
    <mergeCell ref="T199:V199"/>
    <mergeCell ref="D198:F198"/>
    <mergeCell ref="G198:I198"/>
    <mergeCell ref="J198:L198"/>
    <mergeCell ref="M198:O198"/>
    <mergeCell ref="P198:R198"/>
    <mergeCell ref="T198:V198"/>
    <mergeCell ref="D197:F197"/>
    <mergeCell ref="G197:I197"/>
    <mergeCell ref="J197:L197"/>
    <mergeCell ref="M197:O197"/>
    <mergeCell ref="P197:R197"/>
    <mergeCell ref="T197:V197"/>
    <mergeCell ref="D196:F196"/>
    <mergeCell ref="G196:I196"/>
    <mergeCell ref="J196:L196"/>
    <mergeCell ref="M196:O196"/>
    <mergeCell ref="P196:R196"/>
    <mergeCell ref="T196:V196"/>
    <mergeCell ref="D195:F195"/>
    <mergeCell ref="G195:I195"/>
    <mergeCell ref="J195:L195"/>
    <mergeCell ref="M195:O195"/>
    <mergeCell ref="P195:R195"/>
    <mergeCell ref="T195:V195"/>
    <mergeCell ref="D194:F194"/>
    <mergeCell ref="G194:I194"/>
    <mergeCell ref="J194:L194"/>
    <mergeCell ref="M194:O194"/>
    <mergeCell ref="P194:R194"/>
    <mergeCell ref="T194:V194"/>
    <mergeCell ref="D193:F193"/>
    <mergeCell ref="G193:I193"/>
    <mergeCell ref="J193:L193"/>
    <mergeCell ref="M193:O193"/>
    <mergeCell ref="P193:R193"/>
    <mergeCell ref="T193:V193"/>
    <mergeCell ref="D192:F192"/>
    <mergeCell ref="G192:I192"/>
    <mergeCell ref="J192:L192"/>
    <mergeCell ref="M192:O192"/>
    <mergeCell ref="P192:R192"/>
    <mergeCell ref="T192:V192"/>
    <mergeCell ref="S189:V189"/>
    <mergeCell ref="S190:V190"/>
    <mergeCell ref="D191:F191"/>
    <mergeCell ref="G191:I191"/>
    <mergeCell ref="J191:L191"/>
    <mergeCell ref="M191:O191"/>
    <mergeCell ref="P191:R191"/>
    <mergeCell ref="T191:V191"/>
    <mergeCell ref="S183:V183"/>
    <mergeCell ref="S184:V184"/>
    <mergeCell ref="S185:V185"/>
    <mergeCell ref="S186:V186"/>
    <mergeCell ref="S187:V187"/>
    <mergeCell ref="S188:V188"/>
    <mergeCell ref="S175:V177"/>
    <mergeCell ref="S178:V178"/>
    <mergeCell ref="S179:V179"/>
    <mergeCell ref="S180:V180"/>
    <mergeCell ref="S181:V181"/>
    <mergeCell ref="S182:V182"/>
    <mergeCell ref="P173:R173"/>
    <mergeCell ref="C175:C176"/>
    <mergeCell ref="D175:F176"/>
    <mergeCell ref="G175:I176"/>
    <mergeCell ref="J175:L176"/>
    <mergeCell ref="M175:O176"/>
    <mergeCell ref="P175:R176"/>
    <mergeCell ref="B172:C173"/>
    <mergeCell ref="D172:F172"/>
    <mergeCell ref="G172:I172"/>
    <mergeCell ref="J172:L172"/>
    <mergeCell ref="M172:O172"/>
    <mergeCell ref="P172:R172"/>
    <mergeCell ref="D173:F173"/>
    <mergeCell ref="G173:I173"/>
    <mergeCell ref="J173:L173"/>
    <mergeCell ref="M173:O173"/>
    <mergeCell ref="D171:F171"/>
    <mergeCell ref="G171:I171"/>
    <mergeCell ref="J171:L171"/>
    <mergeCell ref="M171:O171"/>
    <mergeCell ref="P171:R171"/>
    <mergeCell ref="T171:V171"/>
    <mergeCell ref="D170:F170"/>
    <mergeCell ref="G170:I170"/>
    <mergeCell ref="J170:L170"/>
    <mergeCell ref="M170:O170"/>
    <mergeCell ref="P170:R170"/>
    <mergeCell ref="T170:V170"/>
    <mergeCell ref="D169:F169"/>
    <mergeCell ref="G169:I169"/>
    <mergeCell ref="J169:L169"/>
    <mergeCell ref="M169:O169"/>
    <mergeCell ref="P169:R169"/>
    <mergeCell ref="T169:V169"/>
    <mergeCell ref="D168:F168"/>
    <mergeCell ref="G168:I168"/>
    <mergeCell ref="J168:L168"/>
    <mergeCell ref="M168:O168"/>
    <mergeCell ref="P168:R168"/>
    <mergeCell ref="T168:V168"/>
    <mergeCell ref="D167:F167"/>
    <mergeCell ref="G167:I167"/>
    <mergeCell ref="J167:L167"/>
    <mergeCell ref="M167:O167"/>
    <mergeCell ref="P167:R167"/>
    <mergeCell ref="T167:V167"/>
    <mergeCell ref="D166:F166"/>
    <mergeCell ref="G166:I166"/>
    <mergeCell ref="J166:L166"/>
    <mergeCell ref="M166:O166"/>
    <mergeCell ref="P166:R166"/>
    <mergeCell ref="T166:V166"/>
    <mergeCell ref="D165:F165"/>
    <mergeCell ref="G165:I165"/>
    <mergeCell ref="J165:L165"/>
    <mergeCell ref="M165:O165"/>
    <mergeCell ref="P165:R165"/>
    <mergeCell ref="T165:V165"/>
    <mergeCell ref="D164:F164"/>
    <mergeCell ref="G164:I164"/>
    <mergeCell ref="J164:L164"/>
    <mergeCell ref="M164:O164"/>
    <mergeCell ref="P164:R164"/>
    <mergeCell ref="T164:V164"/>
    <mergeCell ref="D163:F163"/>
    <mergeCell ref="G163:I163"/>
    <mergeCell ref="J163:L163"/>
    <mergeCell ref="M163:O163"/>
    <mergeCell ref="P163:R163"/>
    <mergeCell ref="T163:V163"/>
    <mergeCell ref="S159:V159"/>
    <mergeCell ref="S160:V160"/>
    <mergeCell ref="S161:V161"/>
    <mergeCell ref="D162:F162"/>
    <mergeCell ref="G162:I162"/>
    <mergeCell ref="J162:L162"/>
    <mergeCell ref="M162:O162"/>
    <mergeCell ref="P162:R162"/>
    <mergeCell ref="T162:V162"/>
    <mergeCell ref="S153:V153"/>
    <mergeCell ref="S154:V154"/>
    <mergeCell ref="S155:V155"/>
    <mergeCell ref="S156:V156"/>
    <mergeCell ref="S157:V157"/>
    <mergeCell ref="S158:V158"/>
    <mergeCell ref="S145:V147"/>
    <mergeCell ref="S148:V148"/>
    <mergeCell ref="S149:V149"/>
    <mergeCell ref="S150:V150"/>
    <mergeCell ref="S151:V151"/>
    <mergeCell ref="S152:V152"/>
    <mergeCell ref="P143:R143"/>
    <mergeCell ref="C145:C146"/>
    <mergeCell ref="D145:F146"/>
    <mergeCell ref="G145:I146"/>
    <mergeCell ref="J145:L146"/>
    <mergeCell ref="M145:O146"/>
    <mergeCell ref="P145:R146"/>
    <mergeCell ref="B142:C143"/>
    <mergeCell ref="D142:F142"/>
    <mergeCell ref="G142:I142"/>
    <mergeCell ref="J142:L142"/>
    <mergeCell ref="M142:O142"/>
    <mergeCell ref="P142:R142"/>
    <mergeCell ref="D143:F143"/>
    <mergeCell ref="G143:I143"/>
    <mergeCell ref="J143:L143"/>
    <mergeCell ref="M143:O143"/>
    <mergeCell ref="D141:F141"/>
    <mergeCell ref="G141:I141"/>
    <mergeCell ref="J141:L141"/>
    <mergeCell ref="M141:O141"/>
    <mergeCell ref="P141:R141"/>
    <mergeCell ref="T141:V141"/>
    <mergeCell ref="D140:F140"/>
    <mergeCell ref="G140:I140"/>
    <mergeCell ref="J140:L140"/>
    <mergeCell ref="M140:O140"/>
    <mergeCell ref="P140:R140"/>
    <mergeCell ref="T140:V140"/>
    <mergeCell ref="D139:F139"/>
    <mergeCell ref="G139:I139"/>
    <mergeCell ref="J139:L139"/>
    <mergeCell ref="M139:O139"/>
    <mergeCell ref="P139:R139"/>
    <mergeCell ref="T139:V139"/>
    <mergeCell ref="D138:F138"/>
    <mergeCell ref="G138:I138"/>
    <mergeCell ref="J138:L138"/>
    <mergeCell ref="M138:O138"/>
    <mergeCell ref="P138:R138"/>
    <mergeCell ref="T138:V138"/>
    <mergeCell ref="D137:F137"/>
    <mergeCell ref="G137:I137"/>
    <mergeCell ref="J137:L137"/>
    <mergeCell ref="M137:O137"/>
    <mergeCell ref="P137:R137"/>
    <mergeCell ref="T137:V137"/>
    <mergeCell ref="D136:F136"/>
    <mergeCell ref="G136:I136"/>
    <mergeCell ref="J136:L136"/>
    <mergeCell ref="M136:O136"/>
    <mergeCell ref="P136:R136"/>
    <mergeCell ref="T136:V136"/>
    <mergeCell ref="D135:F135"/>
    <mergeCell ref="G135:I135"/>
    <mergeCell ref="J135:L135"/>
    <mergeCell ref="M135:O135"/>
    <mergeCell ref="P135:R135"/>
    <mergeCell ref="T135:V135"/>
    <mergeCell ref="D134:F134"/>
    <mergeCell ref="G134:I134"/>
    <mergeCell ref="J134:L134"/>
    <mergeCell ref="M134:O134"/>
    <mergeCell ref="P134:R134"/>
    <mergeCell ref="T134:V134"/>
    <mergeCell ref="D133:F133"/>
    <mergeCell ref="G133:I133"/>
    <mergeCell ref="J133:L133"/>
    <mergeCell ref="M133:O133"/>
    <mergeCell ref="P133:R133"/>
    <mergeCell ref="T133:V133"/>
    <mergeCell ref="S131:V131"/>
    <mergeCell ref="D132:F132"/>
    <mergeCell ref="G132:I132"/>
    <mergeCell ref="J132:L132"/>
    <mergeCell ref="M132:O132"/>
    <mergeCell ref="P132:R132"/>
    <mergeCell ref="T132:V132"/>
    <mergeCell ref="S125:V125"/>
    <mergeCell ref="S126:V126"/>
    <mergeCell ref="S127:V127"/>
    <mergeCell ref="S128:V128"/>
    <mergeCell ref="S129:V129"/>
    <mergeCell ref="S130:V130"/>
    <mergeCell ref="S119:V119"/>
    <mergeCell ref="S120:V120"/>
    <mergeCell ref="S121:V121"/>
    <mergeCell ref="S122:V122"/>
    <mergeCell ref="S123:V123"/>
    <mergeCell ref="S124:V124"/>
    <mergeCell ref="S111:V113"/>
    <mergeCell ref="S114:V114"/>
    <mergeCell ref="S115:V115"/>
    <mergeCell ref="S116:V116"/>
    <mergeCell ref="S117:V117"/>
    <mergeCell ref="S118:V118"/>
    <mergeCell ref="P109:R109"/>
    <mergeCell ref="C111:C112"/>
    <mergeCell ref="D111:F112"/>
    <mergeCell ref="G111:I112"/>
    <mergeCell ref="J111:L112"/>
    <mergeCell ref="M111:O112"/>
    <mergeCell ref="P111:R112"/>
    <mergeCell ref="B108:C109"/>
    <mergeCell ref="D108:F108"/>
    <mergeCell ref="G108:I108"/>
    <mergeCell ref="J108:L108"/>
    <mergeCell ref="M108:O108"/>
    <mergeCell ref="P108:R108"/>
    <mergeCell ref="D109:F109"/>
    <mergeCell ref="G109:I109"/>
    <mergeCell ref="J109:L109"/>
    <mergeCell ref="M109:O109"/>
    <mergeCell ref="D107:F107"/>
    <mergeCell ref="G107:I107"/>
    <mergeCell ref="J107:L107"/>
    <mergeCell ref="M107:O107"/>
    <mergeCell ref="P107:R107"/>
    <mergeCell ref="T107:V107"/>
    <mergeCell ref="D106:F106"/>
    <mergeCell ref="G106:I106"/>
    <mergeCell ref="J106:L106"/>
    <mergeCell ref="M106:O106"/>
    <mergeCell ref="P106:R106"/>
    <mergeCell ref="T106:V106"/>
    <mergeCell ref="D105:F105"/>
    <mergeCell ref="G105:I105"/>
    <mergeCell ref="J105:L105"/>
    <mergeCell ref="M105:O105"/>
    <mergeCell ref="P105:R105"/>
    <mergeCell ref="T105:V105"/>
    <mergeCell ref="D104:F104"/>
    <mergeCell ref="G104:I104"/>
    <mergeCell ref="J104:L104"/>
    <mergeCell ref="M104:O104"/>
    <mergeCell ref="P104:R104"/>
    <mergeCell ref="T104:V104"/>
    <mergeCell ref="D103:F103"/>
    <mergeCell ref="G103:I103"/>
    <mergeCell ref="J103:L103"/>
    <mergeCell ref="M103:O103"/>
    <mergeCell ref="P103:R103"/>
    <mergeCell ref="T103:V103"/>
    <mergeCell ref="D102:F102"/>
    <mergeCell ref="G102:I102"/>
    <mergeCell ref="J102:L102"/>
    <mergeCell ref="M102:O102"/>
    <mergeCell ref="P102:R102"/>
    <mergeCell ref="T102:V102"/>
    <mergeCell ref="D101:F101"/>
    <mergeCell ref="G101:I101"/>
    <mergeCell ref="J101:L101"/>
    <mergeCell ref="M101:O101"/>
    <mergeCell ref="P101:R101"/>
    <mergeCell ref="T101:V101"/>
    <mergeCell ref="D100:F100"/>
    <mergeCell ref="G100:I100"/>
    <mergeCell ref="J100:L100"/>
    <mergeCell ref="M100:O100"/>
    <mergeCell ref="P100:R100"/>
    <mergeCell ref="T100:V100"/>
    <mergeCell ref="D99:F99"/>
    <mergeCell ref="G99:I99"/>
    <mergeCell ref="J99:L99"/>
    <mergeCell ref="M99:O99"/>
    <mergeCell ref="P99:R99"/>
    <mergeCell ref="T99:V99"/>
    <mergeCell ref="S97:V97"/>
    <mergeCell ref="D98:F98"/>
    <mergeCell ref="G98:I98"/>
    <mergeCell ref="J98:L98"/>
    <mergeCell ref="M98:O98"/>
    <mergeCell ref="P98:R98"/>
    <mergeCell ref="T98:V98"/>
    <mergeCell ref="S91:V91"/>
    <mergeCell ref="S92:V92"/>
    <mergeCell ref="S93:V93"/>
    <mergeCell ref="S94:V94"/>
    <mergeCell ref="S95:V95"/>
    <mergeCell ref="S96:V96"/>
    <mergeCell ref="S85:V85"/>
    <mergeCell ref="S86:V86"/>
    <mergeCell ref="S87:V87"/>
    <mergeCell ref="S88:V88"/>
    <mergeCell ref="S89:V89"/>
    <mergeCell ref="S90:V90"/>
    <mergeCell ref="S79:V79"/>
    <mergeCell ref="S80:V80"/>
    <mergeCell ref="S81:V81"/>
    <mergeCell ref="S82:V82"/>
    <mergeCell ref="S83:V83"/>
    <mergeCell ref="S84:V84"/>
    <mergeCell ref="S73:V73"/>
    <mergeCell ref="S74:V74"/>
    <mergeCell ref="S75:V75"/>
    <mergeCell ref="S76:V76"/>
    <mergeCell ref="S77:V77"/>
    <mergeCell ref="S78:V78"/>
    <mergeCell ref="S67:V67"/>
    <mergeCell ref="S68:V68"/>
    <mergeCell ref="S69:V69"/>
    <mergeCell ref="S70:V70"/>
    <mergeCell ref="S71:V71"/>
    <mergeCell ref="S72:V72"/>
    <mergeCell ref="S61:V61"/>
    <mergeCell ref="S62:V62"/>
    <mergeCell ref="S63:V63"/>
    <mergeCell ref="S64:V64"/>
    <mergeCell ref="S65:V65"/>
    <mergeCell ref="S66:V66"/>
    <mergeCell ref="S55:V55"/>
    <mergeCell ref="S56:V56"/>
    <mergeCell ref="S57:V57"/>
    <mergeCell ref="S58:V58"/>
    <mergeCell ref="S59:V59"/>
    <mergeCell ref="S60:V60"/>
    <mergeCell ref="G52:I52"/>
    <mergeCell ref="J52:L52"/>
    <mergeCell ref="M52:O52"/>
    <mergeCell ref="P52:R52"/>
    <mergeCell ref="S52:V53"/>
    <mergeCell ref="S54:V54"/>
    <mergeCell ref="B48:C48"/>
    <mergeCell ref="B49:B50"/>
    <mergeCell ref="C49:C50"/>
    <mergeCell ref="E50:F50"/>
    <mergeCell ref="B51:C51"/>
    <mergeCell ref="D52:F52"/>
    <mergeCell ref="B47:C47"/>
    <mergeCell ref="D47:F47"/>
    <mergeCell ref="G47:I47"/>
    <mergeCell ref="J47:L47"/>
    <mergeCell ref="M47:O47"/>
    <mergeCell ref="P47:R47"/>
    <mergeCell ref="B46:C46"/>
    <mergeCell ref="D46:F46"/>
    <mergeCell ref="G46:I46"/>
    <mergeCell ref="J46:L46"/>
    <mergeCell ref="M46:O46"/>
    <mergeCell ref="P46:R46"/>
    <mergeCell ref="B45:C45"/>
    <mergeCell ref="D45:F45"/>
    <mergeCell ref="G45:I45"/>
    <mergeCell ref="J45:L45"/>
    <mergeCell ref="M45:O45"/>
    <mergeCell ref="P45:R45"/>
    <mergeCell ref="B44:C44"/>
    <mergeCell ref="D44:F44"/>
    <mergeCell ref="G44:I44"/>
    <mergeCell ref="J44:L44"/>
    <mergeCell ref="M44:O44"/>
    <mergeCell ref="P44:R44"/>
    <mergeCell ref="B43:C43"/>
    <mergeCell ref="D43:F43"/>
    <mergeCell ref="G43:I43"/>
    <mergeCell ref="J43:L43"/>
    <mergeCell ref="M43:O43"/>
    <mergeCell ref="P43:R43"/>
    <mergeCell ref="J41:L41"/>
    <mergeCell ref="M41:O41"/>
    <mergeCell ref="P41:R41"/>
    <mergeCell ref="B42:C42"/>
    <mergeCell ref="D42:F42"/>
    <mergeCell ref="G42:I42"/>
    <mergeCell ref="J42:L42"/>
    <mergeCell ref="M42:O42"/>
    <mergeCell ref="P42:R42"/>
    <mergeCell ref="B38:C38"/>
    <mergeCell ref="B39:C39"/>
    <mergeCell ref="B40:C40"/>
    <mergeCell ref="B41:C41"/>
    <mergeCell ref="D41:F41"/>
    <mergeCell ref="G41:I41"/>
    <mergeCell ref="B32:C32"/>
    <mergeCell ref="B33:C33"/>
    <mergeCell ref="B34:C34"/>
    <mergeCell ref="B35:C35"/>
    <mergeCell ref="B36:C36"/>
    <mergeCell ref="B37:C37"/>
    <mergeCell ref="B26:C26"/>
    <mergeCell ref="B27:C27"/>
    <mergeCell ref="B28:C28"/>
    <mergeCell ref="B29:C29"/>
    <mergeCell ref="B30:C30"/>
    <mergeCell ref="B31:C31"/>
    <mergeCell ref="B20:C20"/>
    <mergeCell ref="M20:O20"/>
    <mergeCell ref="B21:C21"/>
    <mergeCell ref="B22:C22"/>
    <mergeCell ref="B23:C23"/>
    <mergeCell ref="B25:C25"/>
    <mergeCell ref="B17:C17"/>
    <mergeCell ref="M17:O17"/>
    <mergeCell ref="B18:C18"/>
    <mergeCell ref="M18:O18"/>
    <mergeCell ref="B19:C19"/>
    <mergeCell ref="M19:O19"/>
    <mergeCell ref="B14:C14"/>
    <mergeCell ref="D14:F14"/>
    <mergeCell ref="G14:H14"/>
    <mergeCell ref="I14:O14"/>
    <mergeCell ref="B16:C16"/>
    <mergeCell ref="I16:J16"/>
    <mergeCell ref="G12:H12"/>
    <mergeCell ref="I12:O12"/>
    <mergeCell ref="B13:C13"/>
    <mergeCell ref="D13:F13"/>
    <mergeCell ref="G13:H13"/>
    <mergeCell ref="I13:O13"/>
    <mergeCell ref="B8:C8"/>
    <mergeCell ref="B9:C9"/>
    <mergeCell ref="D9:F9"/>
    <mergeCell ref="G9:H9"/>
    <mergeCell ref="I9:O11"/>
    <mergeCell ref="B10:C10"/>
    <mergeCell ref="D10:F10"/>
    <mergeCell ref="B11:C12"/>
    <mergeCell ref="D11:E11"/>
    <mergeCell ref="D12:E12"/>
    <mergeCell ref="P2:R2"/>
    <mergeCell ref="B4:C4"/>
    <mergeCell ref="D4:O4"/>
    <mergeCell ref="B5:C5"/>
    <mergeCell ref="D5:O5"/>
    <mergeCell ref="B6:C6"/>
    <mergeCell ref="D6:O6"/>
    <mergeCell ref="B1:C2"/>
    <mergeCell ref="D2:F2"/>
    <mergeCell ref="G2:I2"/>
    <mergeCell ref="J2:L2"/>
    <mergeCell ref="M2:O2"/>
  </mergeCells>
  <dataValidations count="2">
    <dataValidation type="list" allowBlank="1" showInputMessage="1" showErrorMessage="1" sqref="E50" xr:uid="{F85BE48D-64A0-4C10-9EEC-48C7550F52A0}">
      <formula1>"Adult, Paediatric"</formula1>
    </dataValidation>
    <dataValidation type="list" allowBlank="1" showInputMessage="1" showErrorMessage="1" sqref="D44 G44 J44 M44 P44" xr:uid="{65AD1C91-F0DB-462F-9B41-CFC7855B1AA1}">
      <formula1>"Study Visit, Telephone Contact, Outreach, Sample Processing"</formula1>
    </dataValidation>
  </dataValidations>
  <pageMargins left="0.7" right="0.7" top="0.75" bottom="0.75" header="0.3" footer="0.3"/>
  <pageSetup orientation="portrait" horizontalDpi="360" verticalDpi="36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32B00-5F59-473D-9D23-EF09F68D5D94}">
  <dimension ref="A1:AD310"/>
  <sheetViews>
    <sheetView zoomScale="80" zoomScaleNormal="80" workbookViewId="0">
      <pane xSplit="3" ySplit="2" topLeftCell="D3" activePane="bottomRight" state="frozen"/>
      <selection pane="topRight" activeCell="D1" sqref="D1"/>
      <selection pane="bottomLeft" activeCell="A3" sqref="A3"/>
      <selection pane="bottomRight" activeCell="D6" sqref="D6:O6"/>
    </sheetView>
  </sheetViews>
  <sheetFormatPr defaultRowHeight="14.25" outlineLevelRow="1" x14ac:dyDescent="0.25"/>
  <cols>
    <col min="1" max="1" width="1.7109375" style="35" customWidth="1"/>
    <col min="2" max="2" width="46.7109375" style="35" customWidth="1"/>
    <col min="3" max="3" width="20.85546875" style="57" customWidth="1"/>
    <col min="4" max="4" width="14.7109375" style="35" customWidth="1"/>
    <col min="5" max="5" width="18.28515625" style="35" customWidth="1"/>
    <col min="6" max="6" width="16.5703125" style="35" customWidth="1"/>
    <col min="7" max="7" width="16.7109375" style="35" customWidth="1"/>
    <col min="8" max="8" width="17" style="35" customWidth="1"/>
    <col min="9" max="9" width="17.140625" style="35" customWidth="1"/>
    <col min="10" max="10" width="15.140625" style="35" customWidth="1"/>
    <col min="11" max="11" width="14.42578125" style="35" customWidth="1"/>
    <col min="12" max="12" width="17" style="35" customWidth="1"/>
    <col min="13" max="14" width="13.7109375" style="35" customWidth="1"/>
    <col min="15" max="15" width="16.85546875" style="35" customWidth="1"/>
    <col min="16" max="17" width="13.7109375" style="35" customWidth="1"/>
    <col min="18" max="18" width="17.42578125" style="35" customWidth="1"/>
    <col min="19" max="19" width="22.7109375" style="35" customWidth="1"/>
    <col min="20" max="20" width="18.5703125" style="35" customWidth="1"/>
    <col min="21" max="21" width="16.7109375" style="35" customWidth="1"/>
    <col min="22" max="22" width="14.85546875" style="35" customWidth="1"/>
    <col min="23" max="23" width="11" style="35" customWidth="1"/>
    <col min="24" max="24" width="15.28515625" style="35" customWidth="1"/>
    <col min="25" max="16384" width="9.140625" style="35"/>
  </cols>
  <sheetData>
    <row r="1" spans="1:30" ht="3" customHeight="1" x14ac:dyDescent="0.25">
      <c r="B1" s="371" t="s">
        <v>248</v>
      </c>
      <c r="C1" s="371"/>
      <c r="T1" s="36"/>
      <c r="U1" s="36"/>
      <c r="V1" s="36"/>
    </row>
    <row r="2" spans="1:30" ht="15" x14ac:dyDescent="0.25">
      <c r="B2" s="371"/>
      <c r="C2" s="371"/>
      <c r="D2" s="272" t="s">
        <v>1</v>
      </c>
      <c r="E2" s="272"/>
      <c r="F2" s="272"/>
      <c r="G2" s="272" t="s">
        <v>2</v>
      </c>
      <c r="H2" s="272"/>
      <c r="I2" s="272"/>
      <c r="J2" s="272" t="s">
        <v>3</v>
      </c>
      <c r="K2" s="272"/>
      <c r="L2" s="272"/>
      <c r="M2" s="272" t="s">
        <v>4</v>
      </c>
      <c r="N2" s="272"/>
      <c r="O2" s="272"/>
      <c r="P2" s="272" t="s">
        <v>5</v>
      </c>
      <c r="Q2" s="272"/>
      <c r="R2" s="272"/>
      <c r="S2" s="37"/>
      <c r="T2" s="38" t="s">
        <v>272</v>
      </c>
      <c r="U2" s="36"/>
      <c r="V2" s="36"/>
    </row>
    <row r="3" spans="1:30" x14ac:dyDescent="0.25">
      <c r="A3" s="39"/>
      <c r="B3" s="39"/>
      <c r="C3" s="55"/>
      <c r="D3" s="39"/>
      <c r="E3" s="39"/>
      <c r="F3" s="39"/>
      <c r="G3" s="39"/>
      <c r="H3" s="39"/>
      <c r="I3" s="39"/>
      <c r="J3" s="39"/>
      <c r="K3" s="39"/>
      <c r="L3" s="39"/>
      <c r="M3" s="39"/>
      <c r="N3" s="39"/>
      <c r="O3" s="39"/>
      <c r="P3" s="39"/>
      <c r="Q3" s="39"/>
      <c r="R3" s="39"/>
      <c r="S3" s="39"/>
      <c r="T3" s="39"/>
      <c r="U3" s="36"/>
      <c r="V3" s="36"/>
    </row>
    <row r="4" spans="1:30" ht="27" customHeight="1" x14ac:dyDescent="0.25">
      <c r="A4" s="39"/>
      <c r="B4" s="373" t="s">
        <v>273</v>
      </c>
      <c r="C4" s="373"/>
      <c r="D4" s="364"/>
      <c r="E4" s="365"/>
      <c r="F4" s="365"/>
      <c r="G4" s="365"/>
      <c r="H4" s="365"/>
      <c r="I4" s="365"/>
      <c r="J4" s="365"/>
      <c r="K4" s="365"/>
      <c r="L4" s="365"/>
      <c r="M4" s="365"/>
      <c r="N4" s="365"/>
      <c r="O4" s="366"/>
      <c r="P4" s="39"/>
      <c r="Q4" s="39"/>
      <c r="R4" s="39"/>
      <c r="S4" s="39"/>
      <c r="T4" s="39"/>
      <c r="U4" s="36"/>
      <c r="V4" s="36"/>
      <c r="W4" s="36"/>
      <c r="X4" s="36"/>
      <c r="Y4" s="36"/>
      <c r="Z4" s="36"/>
      <c r="AA4" s="36"/>
      <c r="AB4" s="36"/>
      <c r="AC4" s="36"/>
      <c r="AD4" s="36"/>
    </row>
    <row r="5" spans="1:30" ht="27" customHeight="1" x14ac:dyDescent="0.25">
      <c r="A5" s="39"/>
      <c r="B5" s="374" t="s">
        <v>178</v>
      </c>
      <c r="C5" s="374"/>
      <c r="D5" s="412" t="str">
        <f>IF(COUNTA('SIT Page 1'!D5:Z5)=0, "[enter into tab 'SIT Page 1', cell D5]", 'SIT Page 1'!D5)</f>
        <v>[enter into tab 'SIT Page 1', cell D5]</v>
      </c>
      <c r="E5" s="413"/>
      <c r="F5" s="413"/>
      <c r="G5" s="413"/>
      <c r="H5" s="413"/>
      <c r="I5" s="413"/>
      <c r="J5" s="413"/>
      <c r="K5" s="413"/>
      <c r="L5" s="413"/>
      <c r="M5" s="413"/>
      <c r="N5" s="413"/>
      <c r="O5" s="414"/>
      <c r="P5" s="39"/>
      <c r="Q5" s="39"/>
      <c r="R5" s="39"/>
      <c r="S5" s="39"/>
      <c r="T5" s="39"/>
      <c r="U5" s="36"/>
      <c r="V5" s="36"/>
      <c r="W5" s="36"/>
      <c r="X5" s="36"/>
      <c r="Y5" s="36"/>
      <c r="Z5" s="36"/>
      <c r="AA5" s="36"/>
      <c r="AB5" s="36"/>
      <c r="AC5" s="36"/>
      <c r="AD5" s="36"/>
    </row>
    <row r="6" spans="1:30" ht="27" customHeight="1" x14ac:dyDescent="0.25">
      <c r="A6" s="39"/>
      <c r="B6" s="375" t="s">
        <v>179</v>
      </c>
      <c r="C6" s="375"/>
      <c r="D6" s="361"/>
      <c r="E6" s="362"/>
      <c r="F6" s="362"/>
      <c r="G6" s="362"/>
      <c r="H6" s="362"/>
      <c r="I6" s="362"/>
      <c r="J6" s="362"/>
      <c r="K6" s="362"/>
      <c r="L6" s="362"/>
      <c r="M6" s="362"/>
      <c r="N6" s="362"/>
      <c r="O6" s="363"/>
      <c r="P6" s="39"/>
      <c r="Q6" s="39"/>
      <c r="R6" s="39"/>
      <c r="S6" s="39"/>
      <c r="T6" s="39"/>
      <c r="U6" s="36"/>
      <c r="V6" s="36"/>
      <c r="W6" s="36"/>
      <c r="X6" s="36"/>
      <c r="Y6" s="36"/>
      <c r="Z6" s="36"/>
      <c r="AA6" s="36"/>
      <c r="AB6" s="36"/>
      <c r="AC6" s="36"/>
      <c r="AD6" s="36"/>
    </row>
    <row r="7" spans="1:30" x14ac:dyDescent="0.25">
      <c r="A7" s="39"/>
      <c r="B7" s="58"/>
      <c r="C7" s="59"/>
      <c r="D7" s="40"/>
      <c r="E7" s="40"/>
      <c r="F7" s="39"/>
      <c r="G7" s="39"/>
      <c r="H7" s="39"/>
      <c r="I7" s="39"/>
      <c r="J7" s="39"/>
      <c r="K7" s="39"/>
      <c r="L7" s="39"/>
      <c r="M7" s="39"/>
      <c r="N7" s="39"/>
      <c r="O7" s="39"/>
      <c r="P7" s="39"/>
      <c r="Q7" s="39"/>
      <c r="R7" s="39"/>
      <c r="S7" s="39"/>
      <c r="T7" s="39"/>
      <c r="U7" s="36"/>
      <c r="V7" s="36"/>
      <c r="W7" s="36"/>
      <c r="X7" s="36"/>
      <c r="Y7" s="36"/>
      <c r="Z7" s="36"/>
      <c r="AA7" s="36"/>
      <c r="AB7" s="36"/>
      <c r="AC7" s="36"/>
      <c r="AD7" s="36"/>
    </row>
    <row r="8" spans="1:30" s="45" customFormat="1" ht="19.5" customHeight="1" x14ac:dyDescent="0.25">
      <c r="A8" s="41"/>
      <c r="B8" s="296" t="s">
        <v>180</v>
      </c>
      <c r="C8" s="296"/>
      <c r="D8" s="42"/>
      <c r="E8" s="43"/>
      <c r="F8" s="43"/>
      <c r="G8" s="43"/>
      <c r="H8" s="43"/>
      <c r="I8" s="43"/>
      <c r="J8" s="43"/>
      <c r="K8" s="43"/>
      <c r="L8" s="43"/>
      <c r="M8" s="43"/>
      <c r="N8" s="43"/>
      <c r="O8" s="43"/>
      <c r="P8" s="39"/>
      <c r="Q8" s="39"/>
      <c r="R8" s="39"/>
      <c r="S8" s="39"/>
      <c r="T8" s="39"/>
      <c r="U8" s="44"/>
      <c r="V8" s="44"/>
    </row>
    <row r="9" spans="1:30" s="45" customFormat="1" ht="19.5" customHeight="1" x14ac:dyDescent="0.25">
      <c r="A9" s="41"/>
      <c r="B9" s="324" t="s">
        <v>181</v>
      </c>
      <c r="C9" s="324"/>
      <c r="D9" s="415" t="str">
        <f>IF('SIT Page 1'!D9="","[enter into tab 'SIT Page 1', cell D9]",'SIT Page 1'!D9)</f>
        <v>[enter into tab 'SIT Page 1', cell D9]</v>
      </c>
      <c r="E9" s="415"/>
      <c r="F9" s="415"/>
      <c r="G9" s="376" t="s">
        <v>182</v>
      </c>
      <c r="H9" s="377"/>
      <c r="I9" s="378"/>
      <c r="J9" s="378"/>
      <c r="K9" s="378"/>
      <c r="L9" s="378"/>
      <c r="M9" s="378"/>
      <c r="N9" s="378"/>
      <c r="O9" s="378"/>
      <c r="P9" s="39"/>
      <c r="Q9" s="39"/>
      <c r="R9" s="39"/>
      <c r="S9" s="39"/>
      <c r="T9" s="39"/>
      <c r="U9" s="44"/>
      <c r="V9" s="44"/>
    </row>
    <row r="10" spans="1:30" s="45" customFormat="1" ht="33" customHeight="1" x14ac:dyDescent="0.25">
      <c r="A10" s="41"/>
      <c r="B10" s="324" t="s">
        <v>183</v>
      </c>
      <c r="C10" s="324"/>
      <c r="D10" s="415" t="str">
        <f>IF('SIT Page 1'!D10="","[enter into tab 'SIT Page 1', cell D10]",'SIT Page 1'!D10)</f>
        <v>[enter into tab 'SIT Page 1', cell D10]</v>
      </c>
      <c r="E10" s="415"/>
      <c r="F10" s="415"/>
      <c r="G10" s="79"/>
      <c r="H10" s="80"/>
      <c r="I10" s="378"/>
      <c r="J10" s="378"/>
      <c r="K10" s="378"/>
      <c r="L10" s="378"/>
      <c r="M10" s="378"/>
      <c r="N10" s="378"/>
      <c r="O10" s="378"/>
      <c r="P10" s="39"/>
      <c r="Q10" s="39"/>
      <c r="R10" s="39"/>
      <c r="S10" s="39"/>
      <c r="T10" s="39"/>
      <c r="U10" s="44"/>
      <c r="V10" s="44"/>
    </row>
    <row r="11" spans="1:30" s="45" customFormat="1" ht="19.5" customHeight="1" x14ac:dyDescent="0.25">
      <c r="A11" s="41"/>
      <c r="B11" s="324" t="s">
        <v>184</v>
      </c>
      <c r="C11" s="324"/>
      <c r="D11" s="357" t="s">
        <v>185</v>
      </c>
      <c r="E11" s="357"/>
      <c r="F11" s="20" t="s">
        <v>186</v>
      </c>
      <c r="G11" s="4"/>
      <c r="H11" s="5"/>
      <c r="I11" s="378"/>
      <c r="J11" s="378"/>
      <c r="K11" s="378"/>
      <c r="L11" s="378"/>
      <c r="M11" s="378"/>
      <c r="N11" s="378"/>
      <c r="O11" s="378"/>
      <c r="P11" s="39"/>
      <c r="Q11" s="39"/>
      <c r="R11" s="39"/>
      <c r="S11" s="39"/>
      <c r="T11" s="39"/>
      <c r="U11" s="44"/>
      <c r="V11" s="44"/>
    </row>
    <row r="12" spans="1:30" s="45" customFormat="1" ht="19.5" customHeight="1" x14ac:dyDescent="0.25">
      <c r="A12" s="41"/>
      <c r="B12" s="324"/>
      <c r="C12" s="324"/>
      <c r="D12" s="358"/>
      <c r="E12" s="358"/>
      <c r="F12" s="126"/>
      <c r="G12" s="324" t="s">
        <v>187</v>
      </c>
      <c r="H12" s="324"/>
      <c r="I12" s="356"/>
      <c r="J12" s="356"/>
      <c r="K12" s="356"/>
      <c r="L12" s="356"/>
      <c r="M12" s="356"/>
      <c r="N12" s="356"/>
      <c r="O12" s="356"/>
      <c r="P12" s="39"/>
      <c r="Q12" s="39"/>
      <c r="R12" s="39"/>
      <c r="S12" s="39"/>
      <c r="T12" s="39"/>
      <c r="U12" s="44"/>
      <c r="V12" s="44"/>
    </row>
    <row r="13" spans="1:30" s="45" customFormat="1" ht="19.5" customHeight="1" x14ac:dyDescent="0.25">
      <c r="A13" s="41"/>
      <c r="B13" s="324" t="s">
        <v>188</v>
      </c>
      <c r="C13" s="324"/>
      <c r="D13" s="359"/>
      <c r="E13" s="359"/>
      <c r="F13" s="359"/>
      <c r="G13" s="324" t="s">
        <v>189</v>
      </c>
      <c r="H13" s="324"/>
      <c r="I13" s="379"/>
      <c r="J13" s="379"/>
      <c r="K13" s="379"/>
      <c r="L13" s="379"/>
      <c r="M13" s="379"/>
      <c r="N13" s="379"/>
      <c r="O13" s="379"/>
      <c r="P13" s="39"/>
      <c r="Q13" s="39"/>
      <c r="R13" s="39"/>
      <c r="S13" s="39"/>
      <c r="T13" s="39"/>
      <c r="U13" s="44"/>
      <c r="V13" s="44"/>
    </row>
    <row r="14" spans="1:30" s="45" customFormat="1" ht="19.5" customHeight="1" x14ac:dyDescent="0.25">
      <c r="A14" s="41"/>
      <c r="B14" s="324" t="s">
        <v>190</v>
      </c>
      <c r="C14" s="324"/>
      <c r="D14" s="360">
        <f>D42*D43+G42*G43+J42*J43+M42*M43+P42*P43</f>
        <v>0</v>
      </c>
      <c r="E14" s="360"/>
      <c r="F14" s="360"/>
      <c r="G14" s="324" t="s">
        <v>191</v>
      </c>
      <c r="H14" s="324"/>
      <c r="I14" s="356"/>
      <c r="J14" s="356"/>
      <c r="K14" s="356"/>
      <c r="L14" s="356"/>
      <c r="M14" s="356"/>
      <c r="N14" s="356"/>
      <c r="O14" s="356"/>
      <c r="P14" s="39"/>
      <c r="Q14" s="39"/>
      <c r="R14" s="39"/>
      <c r="S14" s="39"/>
      <c r="T14" s="39"/>
      <c r="U14" s="44"/>
      <c r="V14" s="44"/>
    </row>
    <row r="15" spans="1:30" s="45" customFormat="1" x14ac:dyDescent="0.25">
      <c r="A15" s="41"/>
      <c r="B15" s="17"/>
      <c r="C15" s="60"/>
      <c r="D15" s="41"/>
      <c r="E15" s="41"/>
      <c r="F15" s="41"/>
      <c r="G15" s="41"/>
      <c r="H15" s="41"/>
      <c r="I15" s="41"/>
      <c r="J15" s="41"/>
      <c r="K15" s="41"/>
      <c r="L15" s="41"/>
      <c r="M15" s="41"/>
      <c r="N15" s="41"/>
      <c r="O15" s="41"/>
      <c r="P15" s="39"/>
      <c r="Q15" s="39"/>
      <c r="R15" s="39"/>
      <c r="S15" s="39"/>
      <c r="T15" s="39"/>
      <c r="U15" s="44"/>
      <c r="V15" s="44"/>
    </row>
    <row r="16" spans="1:30" s="2" customFormat="1" ht="31.5" customHeight="1" x14ac:dyDescent="0.25">
      <c r="A16" s="1"/>
      <c r="B16" s="331" t="s">
        <v>192</v>
      </c>
      <c r="C16" s="349"/>
      <c r="D16" s="20" t="s">
        <v>193</v>
      </c>
      <c r="E16" s="20" t="s">
        <v>194</v>
      </c>
      <c r="F16" s="270" t="str">
        <f>IF($B$112="[enter MDT1 title here]","[Enter the MDT1 title into cell B112]",IF($B$112="","[Enter the MDT1 title into cell B112]",$B$112))</f>
        <v>[enter MDT1 title on SIT Page 1, B112]</v>
      </c>
      <c r="G16" s="270" t="str">
        <f>IF($B$146="[enter MDT2 title here]","[Enter the MDT2 title into cell B146]",IF($B$146="","[Enter the MDT2 title into cell B146]",$B$146))</f>
        <v>[enter MDT2 title on SIT Page 1, B146]</v>
      </c>
      <c r="H16" s="1"/>
      <c r="I16" s="416" t="s">
        <v>195</v>
      </c>
      <c r="J16" s="417"/>
      <c r="K16" s="9" t="s">
        <v>196</v>
      </c>
      <c r="L16" s="10" t="s">
        <v>197</v>
      </c>
      <c r="M16" s="54" t="s">
        <v>198</v>
      </c>
      <c r="N16" s="7"/>
      <c r="O16" s="8"/>
      <c r="P16" s="1"/>
      <c r="Q16" s="1"/>
      <c r="R16" s="1"/>
      <c r="S16" s="1"/>
      <c r="T16" s="1"/>
      <c r="U16" s="3"/>
      <c r="V16" s="3"/>
    </row>
    <row r="17" spans="1:22" s="45" customFormat="1" ht="25.5" customHeight="1" x14ac:dyDescent="0.25">
      <c r="A17" s="41"/>
      <c r="B17" s="350" t="s">
        <v>249</v>
      </c>
      <c r="C17" s="351"/>
      <c r="D17" s="84"/>
      <c r="E17" s="84"/>
      <c r="F17" s="84"/>
      <c r="G17" s="84"/>
      <c r="H17" s="41"/>
      <c r="I17" s="81"/>
      <c r="J17" s="11" t="s">
        <v>199</v>
      </c>
      <c r="K17" s="90">
        <f>L17/60</f>
        <v>0</v>
      </c>
      <c r="L17" s="90">
        <f>(D21+E21)*60</f>
        <v>0</v>
      </c>
      <c r="M17" s="340"/>
      <c r="N17" s="341"/>
      <c r="O17" s="342"/>
      <c r="P17" s="41"/>
      <c r="Q17" s="41"/>
      <c r="R17" s="41"/>
      <c r="S17" s="41"/>
      <c r="T17" s="41"/>
      <c r="U17" s="44"/>
      <c r="V17" s="44"/>
    </row>
    <row r="18" spans="1:22" s="45" customFormat="1" ht="21.75" customHeight="1" thickBot="1" x14ac:dyDescent="0.3">
      <c r="A18" s="41"/>
      <c r="B18" s="352" t="s">
        <v>200</v>
      </c>
      <c r="C18" s="353"/>
      <c r="D18" s="85"/>
      <c r="E18" s="85"/>
      <c r="F18" s="85"/>
      <c r="G18" s="85"/>
      <c r="H18" s="41"/>
      <c r="I18" s="81"/>
      <c r="J18" s="11" t="s">
        <v>201</v>
      </c>
      <c r="K18" s="90">
        <f>L18/60</f>
        <v>0</v>
      </c>
      <c r="L18" s="90">
        <f>(F21)*60</f>
        <v>0</v>
      </c>
      <c r="M18" s="340"/>
      <c r="N18" s="341"/>
      <c r="O18" s="342"/>
      <c r="P18" s="41"/>
      <c r="Q18" s="41"/>
      <c r="R18" s="41"/>
      <c r="S18" s="41"/>
      <c r="T18" s="41"/>
      <c r="U18" s="44"/>
      <c r="V18" s="44"/>
    </row>
    <row r="19" spans="1:22" s="45" customFormat="1" ht="25.5" customHeight="1" thickBot="1" x14ac:dyDescent="0.3">
      <c r="A19" s="41"/>
      <c r="B19" s="338" t="s">
        <v>250</v>
      </c>
      <c r="C19" s="339"/>
      <c r="D19" s="86"/>
      <c r="E19" s="86"/>
      <c r="F19" s="86"/>
      <c r="G19" s="86"/>
      <c r="H19" s="41"/>
      <c r="I19" s="82"/>
      <c r="J19" s="12" t="s">
        <v>202</v>
      </c>
      <c r="K19" s="91">
        <f>L19/60</f>
        <v>0</v>
      </c>
      <c r="L19" s="91">
        <f>(G21)*60</f>
        <v>0</v>
      </c>
      <c r="M19" s="343"/>
      <c r="N19" s="344"/>
      <c r="O19" s="345"/>
      <c r="P19" s="41"/>
      <c r="Q19" s="41"/>
      <c r="R19" s="41"/>
      <c r="S19" s="41"/>
      <c r="T19" s="41"/>
      <c r="U19" s="44"/>
      <c r="V19" s="44"/>
    </row>
    <row r="20" spans="1:22" s="45" customFormat="1" ht="24" customHeight="1" thickTop="1" thickBot="1" x14ac:dyDescent="0.3">
      <c r="A20" s="41"/>
      <c r="B20" s="354" t="s">
        <v>203</v>
      </c>
      <c r="C20" s="355"/>
      <c r="D20" s="87"/>
      <c r="E20" s="87"/>
      <c r="F20" s="87"/>
      <c r="G20" s="87"/>
      <c r="H20" s="41"/>
      <c r="I20" s="83"/>
      <c r="J20" s="13" t="s">
        <v>204</v>
      </c>
      <c r="K20" s="88">
        <f>K17+K18+K19</f>
        <v>0</v>
      </c>
      <c r="L20" s="88">
        <f>L17+L18+L19</f>
        <v>0</v>
      </c>
      <c r="M20" s="346"/>
      <c r="N20" s="347"/>
      <c r="O20" s="348"/>
      <c r="P20" s="41"/>
      <c r="Q20" s="41"/>
      <c r="R20" s="41"/>
      <c r="S20" s="41"/>
      <c r="T20" s="41"/>
      <c r="U20" s="44"/>
      <c r="V20" s="44"/>
    </row>
    <row r="21" spans="1:22" s="45" customFormat="1" ht="20.25" customHeight="1" thickTop="1" x14ac:dyDescent="0.25">
      <c r="A21" s="41"/>
      <c r="B21" s="338" t="s">
        <v>205</v>
      </c>
      <c r="C21" s="339"/>
      <c r="D21" s="88">
        <f>D17*D18*(D19+(D20/12))</f>
        <v>0</v>
      </c>
      <c r="E21" s="88">
        <f>E17*E18*(E19+(E20/12))</f>
        <v>0</v>
      </c>
      <c r="F21" s="88">
        <f>F17*F18*(F19+(F20/12))</f>
        <v>0</v>
      </c>
      <c r="G21" s="88">
        <f>G17*G18*(G19+(G20/12))</f>
        <v>0</v>
      </c>
      <c r="H21" s="41"/>
      <c r="I21" s="41"/>
      <c r="J21" s="41"/>
      <c r="K21" s="41"/>
      <c r="L21" s="41"/>
      <c r="M21" s="41"/>
      <c r="N21" s="41"/>
      <c r="O21" s="41"/>
      <c r="P21" s="41"/>
      <c r="Q21" s="41"/>
      <c r="R21" s="41"/>
      <c r="S21" s="41"/>
      <c r="T21" s="41"/>
      <c r="U21" s="44"/>
      <c r="V21" s="44"/>
    </row>
    <row r="22" spans="1:22" s="45" customFormat="1" ht="20.25" customHeight="1" x14ac:dyDescent="0.25">
      <c r="A22" s="41"/>
      <c r="B22" s="334" t="s">
        <v>206</v>
      </c>
      <c r="C22" s="335"/>
      <c r="D22" s="89">
        <f>D21/1560</f>
        <v>0</v>
      </c>
      <c r="E22" s="89">
        <f>E21/1560</f>
        <v>0</v>
      </c>
      <c r="F22" s="89">
        <f>F21/1560</f>
        <v>0</v>
      </c>
      <c r="G22" s="89">
        <f>G21/1560</f>
        <v>0</v>
      </c>
      <c r="H22" s="41"/>
      <c r="I22" s="41"/>
      <c r="J22" s="41"/>
      <c r="K22" s="41"/>
      <c r="L22" s="41"/>
      <c r="M22" s="41"/>
      <c r="N22" s="41"/>
      <c r="O22" s="41"/>
      <c r="P22" s="41"/>
      <c r="Q22" s="41"/>
      <c r="R22" s="41"/>
      <c r="S22" s="41"/>
      <c r="T22" s="41"/>
      <c r="U22" s="44"/>
      <c r="V22" s="44"/>
    </row>
    <row r="23" spans="1:22" s="45" customFormat="1" ht="20.25" customHeight="1" x14ac:dyDescent="0.25">
      <c r="A23" s="41"/>
      <c r="B23" s="334" t="s">
        <v>207</v>
      </c>
      <c r="C23" s="335"/>
      <c r="D23" s="89">
        <f>IF(D21=0,0,IF(AND($D$12="",$F$12=""),"Duration missing",D22/($D$12+($F$12/12))))</f>
        <v>0</v>
      </c>
      <c r="E23" s="89">
        <f>IF(E21=0,0,IF(AND($D$12="",$F$12=""),"Duration missing",E22/($D$12+($F$12/12))))</f>
        <v>0</v>
      </c>
      <c r="F23" s="89">
        <f>IF(F21=0,0,IF(AND($D$12="",$F$12=""),"Duration missing",F22/($D$12+($F$12/12))))</f>
        <v>0</v>
      </c>
      <c r="G23" s="89">
        <f>IF(G21=0,0,IF(AND($D$12="",$F$12=""),"Duration missing",G22/($D$12+($F$12/12))))</f>
        <v>0</v>
      </c>
      <c r="H23" s="41"/>
      <c r="I23" s="41"/>
      <c r="J23" s="41"/>
      <c r="K23" s="41"/>
      <c r="L23" s="41"/>
      <c r="M23" s="41"/>
      <c r="N23" s="41"/>
      <c r="O23" s="41"/>
      <c r="P23" s="41"/>
      <c r="Q23" s="41"/>
      <c r="R23" s="41"/>
      <c r="S23" s="41"/>
      <c r="T23" s="41"/>
      <c r="U23" s="44"/>
      <c r="V23" s="44"/>
    </row>
    <row r="24" spans="1:22" s="45" customFormat="1" ht="20.25" customHeight="1" x14ac:dyDescent="0.25">
      <c r="A24" s="41"/>
      <c r="B24" s="17"/>
      <c r="C24" s="60"/>
      <c r="D24" s="41"/>
      <c r="E24" s="41"/>
      <c r="F24" s="41"/>
      <c r="G24" s="41"/>
      <c r="H24" s="41"/>
      <c r="I24" s="41"/>
      <c r="J24" s="41"/>
      <c r="K24" s="41"/>
      <c r="L24" s="41"/>
      <c r="M24" s="41"/>
      <c r="N24" s="41"/>
      <c r="O24" s="41"/>
      <c r="P24" s="41"/>
      <c r="Q24" s="41"/>
      <c r="R24" s="41"/>
      <c r="S24" s="41"/>
      <c r="T24" s="41"/>
      <c r="U24" s="44"/>
      <c r="V24" s="44"/>
    </row>
    <row r="25" spans="1:22" s="45" customFormat="1" ht="33.75" customHeight="1" x14ac:dyDescent="0.25">
      <c r="A25" s="41"/>
      <c r="B25" s="296" t="s">
        <v>208</v>
      </c>
      <c r="C25" s="296"/>
      <c r="D25" s="20" t="s">
        <v>0</v>
      </c>
      <c r="E25" s="270" t="str">
        <f>IF($B$112="[enter MDT1 title here]","[Enter the MDT1 title into cell B112]",IF($B$112="","[Enter the MDT1 title into cell B112]",$B$112))</f>
        <v>[enter MDT1 title on SIT Page 1, B112]</v>
      </c>
      <c r="F25" s="270" t="str">
        <f>IF($B$146="[enter MDT2 title here]","[Enter the MDT2 title into cell B146]",IF($B$146="","[Enter the MDT2 title into cell B146]",$B$146))</f>
        <v>[enter MDT2 title on SIT Page 1, B146]</v>
      </c>
      <c r="G25" s="270" t="str">
        <f>IF($B$176="[enter MDT3 title here]","[Enter the MDT3 title into cell B176]",IF($B$176="","[Enter the MDT3 title into cell B176]",$B$176))</f>
        <v>[enter MDT3 title on SIT Page 1, B176]</v>
      </c>
      <c r="H25" s="270" t="str">
        <f>IF($B$205="[enter MDT4 title here]","[Enter the MDT4 title into cell B205]",IF($B$205="","[Enter the MDT4 title into cell B205]",$B$205))</f>
        <v>[enter MDT4 title on SIT Page 1, B205]</v>
      </c>
      <c r="I25" s="20" t="s">
        <v>209</v>
      </c>
      <c r="J25" s="20" t="s">
        <v>154</v>
      </c>
      <c r="K25" s="41"/>
      <c r="L25" s="41"/>
      <c r="M25" s="41"/>
      <c r="N25" s="41"/>
      <c r="O25" s="41"/>
      <c r="P25" s="41"/>
      <c r="Q25" s="41"/>
      <c r="R25" s="41"/>
      <c r="S25" s="41"/>
      <c r="T25" s="41"/>
      <c r="U25" s="44"/>
      <c r="V25" s="44"/>
    </row>
    <row r="26" spans="1:22" s="45" customFormat="1" ht="20.25" customHeight="1" x14ac:dyDescent="0.25">
      <c r="A26" s="41"/>
      <c r="B26" s="324" t="s">
        <v>210</v>
      </c>
      <c r="C26" s="324"/>
      <c r="D26" s="100"/>
      <c r="E26" s="100"/>
      <c r="F26" s="100"/>
      <c r="G26" s="100"/>
      <c r="H26" s="100"/>
      <c r="I26" s="100"/>
      <c r="J26" s="100"/>
      <c r="K26" s="41"/>
      <c r="L26" s="41"/>
      <c r="M26" s="41"/>
      <c r="N26" s="41"/>
      <c r="O26" s="41"/>
      <c r="P26" s="41"/>
      <c r="Q26" s="41"/>
      <c r="R26" s="41"/>
      <c r="S26" s="41"/>
      <c r="T26" s="41"/>
      <c r="U26" s="44"/>
      <c r="V26" s="44"/>
    </row>
    <row r="27" spans="1:22" s="45" customFormat="1" ht="20.25" customHeight="1" x14ac:dyDescent="0.25">
      <c r="A27" s="41"/>
      <c r="B27" s="324" t="s">
        <v>211</v>
      </c>
      <c r="C27" s="324"/>
      <c r="D27" s="100"/>
      <c r="E27" s="100"/>
      <c r="F27" s="100"/>
      <c r="G27" s="100"/>
      <c r="H27" s="100"/>
      <c r="I27" s="100"/>
      <c r="J27" s="100"/>
      <c r="K27" s="41"/>
      <c r="L27" s="41"/>
      <c r="M27" s="41"/>
      <c r="N27" s="41"/>
      <c r="O27" s="41"/>
      <c r="P27" s="41"/>
      <c r="Q27" s="41"/>
      <c r="R27" s="41"/>
      <c r="S27" s="41"/>
      <c r="T27" s="41"/>
    </row>
    <row r="28" spans="1:22" s="45" customFormat="1" ht="20.25" customHeight="1" x14ac:dyDescent="0.25">
      <c r="A28" s="41"/>
      <c r="B28" s="324" t="s">
        <v>212</v>
      </c>
      <c r="C28" s="324"/>
      <c r="D28" s="100"/>
      <c r="E28" s="100"/>
      <c r="F28" s="100"/>
      <c r="G28" s="100"/>
      <c r="H28" s="100"/>
      <c r="I28" s="100"/>
      <c r="J28" s="100"/>
      <c r="K28" s="41"/>
      <c r="L28" s="41"/>
      <c r="M28" s="41"/>
      <c r="N28" s="41"/>
      <c r="O28" s="41"/>
      <c r="P28" s="41"/>
      <c r="Q28" s="41"/>
      <c r="R28" s="41"/>
      <c r="S28" s="41"/>
      <c r="T28" s="41"/>
    </row>
    <row r="29" spans="1:22" s="45" customFormat="1" ht="20.25" customHeight="1" x14ac:dyDescent="0.25">
      <c r="A29" s="41"/>
      <c r="B29" s="330"/>
      <c r="C29" s="330"/>
      <c r="D29" s="41"/>
      <c r="E29" s="41"/>
      <c r="F29" s="41"/>
      <c r="G29" s="41"/>
      <c r="H29" s="41"/>
      <c r="I29" s="41"/>
      <c r="J29" s="41"/>
      <c r="K29" s="41"/>
      <c r="L29" s="41"/>
      <c r="M29" s="41"/>
      <c r="N29" s="41"/>
      <c r="O29" s="41"/>
      <c r="P29" s="41"/>
      <c r="Q29" s="41"/>
      <c r="R29" s="41"/>
      <c r="S29" s="41"/>
      <c r="T29" s="41"/>
    </row>
    <row r="30" spans="1:22" s="45" customFormat="1" ht="34.5" customHeight="1" x14ac:dyDescent="0.25">
      <c r="A30" s="41"/>
      <c r="B30" s="333" t="s">
        <v>213</v>
      </c>
      <c r="C30" s="333"/>
      <c r="D30" s="14" t="s">
        <v>0</v>
      </c>
      <c r="E30" s="271" t="str">
        <f>IF($B$112="[enter MDT1 title here]","[Enter the MDT1 title into cell B112]",IF($B$112="","[Enter the MDT1 title into cell B112]",$B$112))</f>
        <v>[enter MDT1 title on SIT Page 1, B112]</v>
      </c>
      <c r="F30" s="271" t="str">
        <f>IF($B$146="[enter MDT2 title here]","[Enter the MDT2 title into cell B146]",IF($B$146="","[Enter the MDT2 title into cell B146]",$B$146))</f>
        <v>[enter MDT2 title on SIT Page 1, B146]</v>
      </c>
      <c r="G30" s="271" t="str">
        <f>IF($B$176="[enter MDT3 title here]","[Enter the MDT3 title into cell B176]",IF($B$176="","[Enter the MDT3 title into cell B176]",$B$176))</f>
        <v>[enter MDT3 title on SIT Page 1, B176]</v>
      </c>
      <c r="H30" s="271" t="str">
        <f>IF($B$205="[enter MDT4 title here]","[Enter the MDT4 title into cell B205]",IF($B$205="","[Enter the MDT4 title into cell B205]",$B$205))</f>
        <v>[enter MDT4 title on SIT Page 1, B205]</v>
      </c>
      <c r="I30" s="14" t="s">
        <v>209</v>
      </c>
      <c r="J30" s="14" t="s">
        <v>154</v>
      </c>
      <c r="K30" s="41"/>
      <c r="L30" s="41"/>
      <c r="M30" s="41"/>
      <c r="N30" s="41"/>
      <c r="O30" s="41"/>
      <c r="P30" s="41"/>
      <c r="Q30" s="41"/>
      <c r="R30" s="41"/>
      <c r="S30" s="41"/>
      <c r="T30" s="41"/>
    </row>
    <row r="31" spans="1:22" s="45" customFormat="1" ht="20.25" customHeight="1" x14ac:dyDescent="0.25">
      <c r="A31" s="41"/>
      <c r="B31" s="332" t="s">
        <v>214</v>
      </c>
      <c r="C31" s="332"/>
      <c r="D31" s="96"/>
      <c r="E31" s="96"/>
      <c r="F31" s="96"/>
      <c r="G31" s="96"/>
      <c r="H31" s="96"/>
      <c r="I31" s="96"/>
      <c r="J31" s="96"/>
      <c r="K31" s="41"/>
      <c r="L31" s="41"/>
      <c r="M31" s="41"/>
      <c r="N31" s="41"/>
      <c r="O31" s="41"/>
      <c r="P31" s="41"/>
      <c r="Q31" s="41"/>
      <c r="R31" s="41"/>
      <c r="S31" s="41"/>
      <c r="T31" s="41"/>
    </row>
    <row r="32" spans="1:22" s="45" customFormat="1" ht="20.25" customHeight="1" x14ac:dyDescent="0.25">
      <c r="A32" s="41"/>
      <c r="B32" s="332" t="s">
        <v>215</v>
      </c>
      <c r="C32" s="332"/>
      <c r="D32" s="96"/>
      <c r="E32" s="96"/>
      <c r="F32" s="96"/>
      <c r="G32" s="96"/>
      <c r="H32" s="96"/>
      <c r="I32" s="96"/>
      <c r="J32" s="96"/>
      <c r="K32" s="41"/>
      <c r="L32" s="41"/>
      <c r="M32" s="41"/>
      <c r="N32" s="41"/>
      <c r="O32" s="41"/>
      <c r="P32" s="41"/>
      <c r="Q32" s="41"/>
      <c r="R32" s="41"/>
      <c r="S32" s="41"/>
      <c r="T32" s="41"/>
    </row>
    <row r="33" spans="1:24" s="45" customFormat="1" ht="20.25" customHeight="1" x14ac:dyDescent="0.25">
      <c r="A33" s="41"/>
      <c r="B33" s="330"/>
      <c r="C33" s="330"/>
      <c r="D33" s="41"/>
      <c r="E33" s="41"/>
      <c r="F33" s="41"/>
      <c r="G33" s="41"/>
      <c r="H33" s="41"/>
      <c r="I33" s="41"/>
      <c r="J33" s="41"/>
      <c r="K33" s="41"/>
      <c r="L33" s="41"/>
      <c r="M33" s="41"/>
      <c r="N33" s="41"/>
      <c r="O33" s="41"/>
      <c r="P33" s="41"/>
      <c r="Q33" s="41"/>
      <c r="R33" s="41"/>
      <c r="S33" s="41"/>
      <c r="T33" s="41"/>
      <c r="U33" s="44"/>
      <c r="V33" s="44"/>
    </row>
    <row r="34" spans="1:24" s="45" customFormat="1" ht="33" customHeight="1" x14ac:dyDescent="0.25">
      <c r="A34" s="41"/>
      <c r="B34" s="333" t="s">
        <v>216</v>
      </c>
      <c r="C34" s="333"/>
      <c r="D34" s="14" t="s">
        <v>0</v>
      </c>
      <c r="E34" s="271" t="str">
        <f>IF($B$112="[enter MDT1 title here]","[Enter the MDT1 title into cell B112]",IF($B$112="","[Enter the MDT1 title into cell B112]",$B$112))</f>
        <v>[enter MDT1 title on SIT Page 1, B112]</v>
      </c>
      <c r="F34" s="271" t="str">
        <f>IF($B$146="[enter MDT2 title here]","[Enter the MDT2 title into cell B146]",IF($B$146="","[Enter the MDT2 title into cell B146]",$B$146))</f>
        <v>[enter MDT2 title on SIT Page 1, B146]</v>
      </c>
      <c r="G34" s="271" t="str">
        <f>IF($B$176="[enter MDT3 title here]","[Enter the MDT3 title into cell B176]",IF($B$176="","[Enter the MDT3 title into cell B176]",$B$176))</f>
        <v>[enter MDT3 title on SIT Page 1, B176]</v>
      </c>
      <c r="H34" s="271" t="str">
        <f>IF($B$205="[enter MDT4 title here]","[Enter the MDT4 title into cell B205]",IF($B$205="","[Enter the MDT4 title into cell B205]",$B$205))</f>
        <v>[enter MDT4 title on SIT Page 1, B205]</v>
      </c>
      <c r="I34" s="14" t="s">
        <v>209</v>
      </c>
      <c r="J34" s="14" t="s">
        <v>154</v>
      </c>
      <c r="K34" s="14" t="s">
        <v>93</v>
      </c>
      <c r="L34" s="41"/>
      <c r="M34" s="41"/>
      <c r="N34" s="41"/>
      <c r="O34" s="41"/>
      <c r="P34" s="41"/>
      <c r="Q34" s="41"/>
      <c r="R34" s="41"/>
      <c r="S34" s="41"/>
      <c r="T34" s="41"/>
      <c r="U34" s="44"/>
      <c r="V34" s="44"/>
    </row>
    <row r="35" spans="1:24" s="45" customFormat="1" ht="20.25" customHeight="1" x14ac:dyDescent="0.25">
      <c r="A35" s="41"/>
      <c r="B35" s="332" t="s">
        <v>217</v>
      </c>
      <c r="C35" s="332"/>
      <c r="D35" s="92">
        <f t="shared" ref="D35:J35" si="0">(D26/60)*D31</f>
        <v>0</v>
      </c>
      <c r="E35" s="92">
        <f t="shared" si="0"/>
        <v>0</v>
      </c>
      <c r="F35" s="92">
        <f t="shared" si="0"/>
        <v>0</v>
      </c>
      <c r="G35" s="92">
        <f t="shared" si="0"/>
        <v>0</v>
      </c>
      <c r="H35" s="92">
        <f t="shared" si="0"/>
        <v>0</v>
      </c>
      <c r="I35" s="92">
        <f t="shared" si="0"/>
        <v>0</v>
      </c>
      <c r="J35" s="92">
        <f t="shared" si="0"/>
        <v>0</v>
      </c>
      <c r="K35" s="92">
        <f>SUM(D35:J35)</f>
        <v>0</v>
      </c>
      <c r="L35" s="41"/>
      <c r="M35" s="41"/>
      <c r="N35" s="41"/>
      <c r="O35" s="41"/>
      <c r="P35" s="41"/>
      <c r="Q35" s="41"/>
      <c r="R35" s="41"/>
      <c r="S35" s="41"/>
      <c r="T35" s="41"/>
      <c r="U35" s="44"/>
      <c r="V35" s="44"/>
    </row>
    <row r="36" spans="1:24" s="45" customFormat="1" ht="20.25" customHeight="1" x14ac:dyDescent="0.25">
      <c r="A36" s="41"/>
      <c r="B36" s="332" t="s">
        <v>218</v>
      </c>
      <c r="C36" s="332"/>
      <c r="D36" s="92">
        <f t="shared" ref="D36:J36" si="1">(D27/60)*D31</f>
        <v>0</v>
      </c>
      <c r="E36" s="92">
        <f t="shared" si="1"/>
        <v>0</v>
      </c>
      <c r="F36" s="92">
        <f t="shared" si="1"/>
        <v>0</v>
      </c>
      <c r="G36" s="92">
        <f t="shared" si="1"/>
        <v>0</v>
      </c>
      <c r="H36" s="92">
        <f t="shared" si="1"/>
        <v>0</v>
      </c>
      <c r="I36" s="92">
        <f t="shared" si="1"/>
        <v>0</v>
      </c>
      <c r="J36" s="92">
        <f t="shared" si="1"/>
        <v>0</v>
      </c>
      <c r="K36" s="92">
        <f>SUM(D36:J36)</f>
        <v>0</v>
      </c>
      <c r="L36" s="41"/>
      <c r="M36" s="41"/>
      <c r="N36" s="41"/>
      <c r="O36" s="41"/>
      <c r="P36" s="41"/>
      <c r="Q36" s="41"/>
      <c r="R36" s="41"/>
      <c r="S36" s="41"/>
      <c r="T36" s="41"/>
      <c r="U36" s="44"/>
      <c r="V36" s="44"/>
    </row>
    <row r="37" spans="1:24" s="45" customFormat="1" ht="20.25" customHeight="1" thickBot="1" x14ac:dyDescent="0.3">
      <c r="A37" s="41"/>
      <c r="B37" s="327" t="s">
        <v>219</v>
      </c>
      <c r="C37" s="327"/>
      <c r="D37" s="93">
        <f t="shared" ref="D37:J37" si="2">(D28/60)*D31</f>
        <v>0</v>
      </c>
      <c r="E37" s="93">
        <f t="shared" si="2"/>
        <v>0</v>
      </c>
      <c r="F37" s="93">
        <f t="shared" si="2"/>
        <v>0</v>
      </c>
      <c r="G37" s="93">
        <f t="shared" si="2"/>
        <v>0</v>
      </c>
      <c r="H37" s="93">
        <f t="shared" si="2"/>
        <v>0</v>
      </c>
      <c r="I37" s="93">
        <f t="shared" si="2"/>
        <v>0</v>
      </c>
      <c r="J37" s="93">
        <f t="shared" si="2"/>
        <v>0</v>
      </c>
      <c r="K37" s="93">
        <f>SUM(D37:J37)</f>
        <v>0</v>
      </c>
      <c r="L37" s="41"/>
      <c r="M37" s="41"/>
      <c r="N37" s="41"/>
      <c r="O37" s="41"/>
      <c r="P37" s="41"/>
      <c r="Q37" s="41"/>
      <c r="R37" s="41"/>
      <c r="S37" s="41"/>
      <c r="T37" s="41"/>
      <c r="U37" s="44"/>
      <c r="V37" s="44"/>
    </row>
    <row r="38" spans="1:24" s="45" customFormat="1" ht="20.25" customHeight="1" thickTop="1" thickBot="1" x14ac:dyDescent="0.3">
      <c r="A38" s="41"/>
      <c r="B38" s="328" t="s">
        <v>220</v>
      </c>
      <c r="C38" s="328"/>
      <c r="D38" s="94">
        <f t="shared" ref="D38:J38" si="3">SUM(D35:D37)</f>
        <v>0</v>
      </c>
      <c r="E38" s="94">
        <f t="shared" si="3"/>
        <v>0</v>
      </c>
      <c r="F38" s="94">
        <f t="shared" si="3"/>
        <v>0</v>
      </c>
      <c r="G38" s="94">
        <f t="shared" si="3"/>
        <v>0</v>
      </c>
      <c r="H38" s="94">
        <f t="shared" si="3"/>
        <v>0</v>
      </c>
      <c r="I38" s="94">
        <f t="shared" si="3"/>
        <v>0</v>
      </c>
      <c r="J38" s="94">
        <f t="shared" si="3"/>
        <v>0</v>
      </c>
      <c r="K38" s="94">
        <f>SUM(D38:J38)</f>
        <v>0</v>
      </c>
      <c r="L38" s="41"/>
      <c r="M38" s="41"/>
      <c r="N38" s="41"/>
      <c r="O38" s="41"/>
      <c r="P38" s="41"/>
      <c r="Q38" s="41"/>
      <c r="R38" s="41"/>
      <c r="S38" s="41"/>
      <c r="T38" s="41"/>
      <c r="U38" s="44"/>
      <c r="V38" s="44"/>
      <c r="W38" s="44"/>
      <c r="X38" s="44"/>
    </row>
    <row r="39" spans="1:24" s="45" customFormat="1" ht="20.25" customHeight="1" x14ac:dyDescent="0.25">
      <c r="A39" s="41"/>
      <c r="B39" s="329" t="s">
        <v>221</v>
      </c>
      <c r="C39" s="329"/>
      <c r="D39" s="95">
        <f>IF(($K$17*$D$31)=0,0,$K$17*$D$31)</f>
        <v>0</v>
      </c>
      <c r="E39" s="95">
        <f>IF(($K$18*$E$31)=0,0,$K$18*$E$31)</f>
        <v>0</v>
      </c>
      <c r="F39" s="95">
        <f>IF(($K$19*$F$31)=0,0,$K$19*$F$31)</f>
        <v>0</v>
      </c>
      <c r="G39" s="95">
        <v>0</v>
      </c>
      <c r="H39" s="95">
        <v>0</v>
      </c>
      <c r="I39" s="95">
        <v>0</v>
      </c>
      <c r="J39" s="95">
        <v>0</v>
      </c>
      <c r="K39" s="95">
        <f>SUM(D39:J39)</f>
        <v>0</v>
      </c>
      <c r="L39" s="41"/>
      <c r="M39" s="41"/>
      <c r="N39" s="41"/>
      <c r="O39" s="41"/>
      <c r="P39" s="41"/>
      <c r="Q39" s="41"/>
      <c r="R39" s="41"/>
      <c r="S39" s="41"/>
      <c r="T39" s="41"/>
      <c r="U39" s="46"/>
      <c r="V39" s="46"/>
      <c r="W39" s="46"/>
      <c r="X39" s="44"/>
    </row>
    <row r="40" spans="1:24" s="45" customFormat="1" ht="20.25" customHeight="1" x14ac:dyDescent="0.25">
      <c r="A40" s="41"/>
      <c r="B40" s="330"/>
      <c r="C40" s="330"/>
      <c r="D40" s="41"/>
      <c r="E40" s="41"/>
      <c r="F40" s="41"/>
      <c r="G40" s="41"/>
      <c r="H40" s="41"/>
      <c r="I40" s="41"/>
      <c r="J40" s="41"/>
      <c r="K40" s="41"/>
      <c r="L40" s="41"/>
      <c r="M40" s="41"/>
      <c r="N40" s="41"/>
      <c r="O40" s="41"/>
      <c r="P40" s="41"/>
      <c r="Q40" s="41"/>
      <c r="R40" s="41"/>
      <c r="S40" s="41"/>
      <c r="T40" s="41"/>
      <c r="U40" s="46"/>
      <c r="V40" s="46"/>
      <c r="W40" s="46"/>
    </row>
    <row r="41" spans="1:24" s="45" customFormat="1" ht="20.25" customHeight="1" x14ac:dyDescent="0.25">
      <c r="A41" s="41"/>
      <c r="B41" s="296" t="s">
        <v>222</v>
      </c>
      <c r="C41" s="331"/>
      <c r="D41" s="272" t="s">
        <v>1</v>
      </c>
      <c r="E41" s="272"/>
      <c r="F41" s="272"/>
      <c r="G41" s="272" t="s">
        <v>2</v>
      </c>
      <c r="H41" s="272"/>
      <c r="I41" s="272"/>
      <c r="J41" s="272" t="s">
        <v>3</v>
      </c>
      <c r="K41" s="272"/>
      <c r="L41" s="272"/>
      <c r="M41" s="272" t="s">
        <v>4</v>
      </c>
      <c r="N41" s="272"/>
      <c r="O41" s="272"/>
      <c r="P41" s="272" t="s">
        <v>5</v>
      </c>
      <c r="Q41" s="272"/>
      <c r="R41" s="272"/>
      <c r="S41" s="122"/>
      <c r="T41" s="41"/>
      <c r="U41" s="46"/>
      <c r="V41" s="46"/>
      <c r="W41" s="46"/>
    </row>
    <row r="42" spans="1:24" s="45" customFormat="1" ht="20.25" customHeight="1" x14ac:dyDescent="0.25">
      <c r="A42" s="41"/>
      <c r="B42" s="324" t="s">
        <v>223</v>
      </c>
      <c r="C42" s="324"/>
      <c r="D42" s="319"/>
      <c r="E42" s="320"/>
      <c r="F42" s="321"/>
      <c r="G42" s="319"/>
      <c r="H42" s="320"/>
      <c r="I42" s="321"/>
      <c r="J42" s="319"/>
      <c r="K42" s="320"/>
      <c r="L42" s="321"/>
      <c r="M42" s="319"/>
      <c r="N42" s="320"/>
      <c r="O42" s="321"/>
      <c r="P42" s="319"/>
      <c r="Q42" s="320"/>
      <c r="R42" s="321"/>
      <c r="S42" s="47" t="s">
        <v>224</v>
      </c>
      <c r="T42" s="41"/>
      <c r="U42" s="46"/>
      <c r="V42" s="46"/>
      <c r="W42" s="46"/>
    </row>
    <row r="43" spans="1:24" s="45" customFormat="1" ht="20.25" customHeight="1" x14ac:dyDescent="0.25">
      <c r="A43" s="41"/>
      <c r="B43" s="324" t="s">
        <v>225</v>
      </c>
      <c r="C43" s="324"/>
      <c r="D43" s="319"/>
      <c r="E43" s="320"/>
      <c r="F43" s="321"/>
      <c r="G43" s="319"/>
      <c r="H43" s="320"/>
      <c r="I43" s="321"/>
      <c r="J43" s="319"/>
      <c r="K43" s="320"/>
      <c r="L43" s="321"/>
      <c r="M43" s="319"/>
      <c r="N43" s="320"/>
      <c r="O43" s="321"/>
      <c r="P43" s="319"/>
      <c r="Q43" s="320"/>
      <c r="R43" s="321"/>
      <c r="S43" s="47" t="s">
        <v>226</v>
      </c>
      <c r="T43" s="41"/>
      <c r="U43" s="46"/>
      <c r="V43" s="46"/>
      <c r="W43" s="46"/>
    </row>
    <row r="44" spans="1:24" s="45" customFormat="1" ht="20.25" customHeight="1" x14ac:dyDescent="0.25">
      <c r="A44" s="41"/>
      <c r="B44" s="324" t="s">
        <v>227</v>
      </c>
      <c r="C44" s="324"/>
      <c r="D44" s="322"/>
      <c r="E44" s="322"/>
      <c r="F44" s="322"/>
      <c r="G44" s="322"/>
      <c r="H44" s="322"/>
      <c r="I44" s="322"/>
      <c r="J44" s="322"/>
      <c r="K44" s="322"/>
      <c r="L44" s="322"/>
      <c r="M44" s="322"/>
      <c r="N44" s="322"/>
      <c r="O44" s="322"/>
      <c r="P44" s="322"/>
      <c r="Q44" s="322"/>
      <c r="R44" s="322"/>
      <c r="S44" s="47" t="s">
        <v>228</v>
      </c>
      <c r="T44" s="41"/>
      <c r="U44" s="46"/>
      <c r="V44" s="46"/>
      <c r="W44" s="46"/>
    </row>
    <row r="45" spans="1:24" s="45" customFormat="1" ht="20.25" customHeight="1" x14ac:dyDescent="0.25">
      <c r="A45" s="41"/>
      <c r="B45" s="324" t="s">
        <v>229</v>
      </c>
      <c r="C45" s="324"/>
      <c r="D45" s="306"/>
      <c r="E45" s="307"/>
      <c r="F45" s="308"/>
      <c r="G45" s="306"/>
      <c r="H45" s="307"/>
      <c r="I45" s="308"/>
      <c r="J45" s="306"/>
      <c r="K45" s="307"/>
      <c r="L45" s="308"/>
      <c r="M45" s="306"/>
      <c r="N45" s="307"/>
      <c r="O45" s="308"/>
      <c r="P45" s="306"/>
      <c r="Q45" s="307"/>
      <c r="R45" s="308"/>
      <c r="S45" s="67" t="s">
        <v>230</v>
      </c>
      <c r="T45" s="41"/>
      <c r="U45" s="46"/>
      <c r="V45" s="46"/>
      <c r="W45" s="46"/>
    </row>
    <row r="46" spans="1:24" s="45" customFormat="1" ht="20.25" customHeight="1" x14ac:dyDescent="0.25">
      <c r="A46" s="41"/>
      <c r="B46" s="324" t="s">
        <v>231</v>
      </c>
      <c r="C46" s="324"/>
      <c r="D46" s="306"/>
      <c r="E46" s="307"/>
      <c r="F46" s="308"/>
      <c r="G46" s="306"/>
      <c r="H46" s="307"/>
      <c r="I46" s="308"/>
      <c r="J46" s="306"/>
      <c r="K46" s="307"/>
      <c r="L46" s="308"/>
      <c r="M46" s="306"/>
      <c r="N46" s="307"/>
      <c r="O46" s="308"/>
      <c r="P46" s="306"/>
      <c r="Q46" s="307"/>
      <c r="R46" s="308"/>
      <c r="S46" s="47" t="s">
        <v>232</v>
      </c>
      <c r="T46" s="41"/>
      <c r="U46" s="46"/>
      <c r="V46" s="46"/>
      <c r="W46" s="46"/>
    </row>
    <row r="47" spans="1:24" s="45" customFormat="1" ht="33.75" customHeight="1" x14ac:dyDescent="0.25">
      <c r="A47" s="41"/>
      <c r="B47" s="324" t="s">
        <v>233</v>
      </c>
      <c r="C47" s="324"/>
      <c r="D47" s="309"/>
      <c r="E47" s="310"/>
      <c r="F47" s="311"/>
      <c r="G47" s="309"/>
      <c r="H47" s="310"/>
      <c r="I47" s="311"/>
      <c r="J47" s="309"/>
      <c r="K47" s="310"/>
      <c r="L47" s="311"/>
      <c r="M47" s="309"/>
      <c r="N47" s="310"/>
      <c r="O47" s="311"/>
      <c r="P47" s="309"/>
      <c r="Q47" s="310"/>
      <c r="R47" s="311"/>
      <c r="S47" s="47" t="s">
        <v>234</v>
      </c>
      <c r="T47" s="41"/>
      <c r="U47" s="46"/>
      <c r="V47" s="46"/>
      <c r="W47" s="46"/>
    </row>
    <row r="48" spans="1:24" s="45" customFormat="1" ht="20.25" customHeight="1" x14ac:dyDescent="0.25">
      <c r="A48" s="41"/>
      <c r="B48" s="323"/>
      <c r="C48" s="323"/>
      <c r="D48" s="41"/>
      <c r="E48" s="41"/>
      <c r="F48" s="41"/>
      <c r="G48" s="41"/>
      <c r="H48" s="41"/>
      <c r="I48" s="41"/>
      <c r="J48" s="41"/>
      <c r="K48" s="41"/>
      <c r="L48" s="41"/>
      <c r="M48" s="41"/>
      <c r="N48" s="41"/>
      <c r="O48" s="41"/>
      <c r="P48" s="41"/>
      <c r="Q48" s="41"/>
      <c r="R48" s="41"/>
      <c r="S48" s="41"/>
      <c r="T48" s="41"/>
      <c r="U48" s="46"/>
      <c r="V48" s="46"/>
      <c r="W48" s="46"/>
    </row>
    <row r="49" spans="1:24" s="45" customFormat="1" ht="20.25" customHeight="1" x14ac:dyDescent="0.25">
      <c r="A49" s="41"/>
      <c r="B49" s="272" t="s">
        <v>235</v>
      </c>
      <c r="C49" s="325"/>
      <c r="D49" s="48"/>
      <c r="E49" s="49" t="s">
        <v>236</v>
      </c>
      <c r="F49" s="50" t="str">
        <f>IF(E50="paediatric","2","1")</f>
        <v>1</v>
      </c>
      <c r="G49" s="41"/>
      <c r="H49" s="41"/>
      <c r="I49" s="41"/>
      <c r="J49" s="41"/>
      <c r="K49" s="41"/>
      <c r="L49" s="41"/>
      <c r="M49" s="41"/>
      <c r="N49" s="41"/>
      <c r="O49" s="41"/>
      <c r="P49" s="41"/>
      <c r="Q49" s="41"/>
      <c r="R49" s="41"/>
      <c r="S49" s="48"/>
      <c r="T49" s="48"/>
      <c r="U49" s="46"/>
      <c r="V49" s="46"/>
      <c r="W49" s="46"/>
    </row>
    <row r="50" spans="1:24" s="45" customFormat="1" ht="20.25" customHeight="1" x14ac:dyDescent="0.25">
      <c r="A50" s="41"/>
      <c r="B50" s="272"/>
      <c r="C50" s="325"/>
      <c r="D50" s="48"/>
      <c r="E50" s="326" t="s">
        <v>265</v>
      </c>
      <c r="F50" s="326"/>
      <c r="G50" s="41"/>
      <c r="H50" s="41"/>
      <c r="I50" s="41"/>
      <c r="J50" s="41"/>
      <c r="K50" s="41"/>
      <c r="L50" s="41"/>
      <c r="M50" s="41"/>
      <c r="N50" s="41"/>
      <c r="O50" s="41"/>
      <c r="P50" s="41"/>
      <c r="Q50" s="41"/>
      <c r="R50" s="41"/>
      <c r="S50" s="41"/>
      <c r="T50" s="46"/>
      <c r="U50" s="46"/>
      <c r="V50" s="46"/>
      <c r="W50" s="46"/>
    </row>
    <row r="51" spans="1:24" s="45" customFormat="1" ht="20.25" customHeight="1" x14ac:dyDescent="0.25">
      <c r="A51" s="41"/>
      <c r="B51" s="323"/>
      <c r="C51" s="323"/>
      <c r="D51" s="41"/>
      <c r="E51" s="41"/>
      <c r="F51" s="41"/>
      <c r="G51" s="41"/>
      <c r="H51" s="41"/>
      <c r="I51" s="41"/>
      <c r="J51" s="41"/>
      <c r="K51" s="41"/>
      <c r="L51" s="41"/>
      <c r="M51" s="41"/>
      <c r="N51" s="41"/>
      <c r="O51" s="41"/>
      <c r="P51" s="41"/>
      <c r="Q51" s="41"/>
      <c r="R51" s="41"/>
      <c r="S51" s="41"/>
      <c r="T51" s="41"/>
      <c r="U51" s="46"/>
      <c r="V51" s="46"/>
      <c r="W51" s="46"/>
      <c r="X51" s="46"/>
    </row>
    <row r="52" spans="1:24" s="52" customFormat="1" ht="19.5" customHeight="1" x14ac:dyDescent="0.25">
      <c r="A52" s="51"/>
      <c r="B52" s="33" t="s">
        <v>0</v>
      </c>
      <c r="C52" s="70"/>
      <c r="D52" s="367" t="s">
        <v>1</v>
      </c>
      <c r="E52" s="272"/>
      <c r="F52" s="368"/>
      <c r="G52" s="369" t="s">
        <v>2</v>
      </c>
      <c r="H52" s="272"/>
      <c r="I52" s="370"/>
      <c r="J52" s="367" t="s">
        <v>3</v>
      </c>
      <c r="K52" s="272"/>
      <c r="L52" s="368"/>
      <c r="M52" s="369" t="s">
        <v>4</v>
      </c>
      <c r="N52" s="272"/>
      <c r="O52" s="370"/>
      <c r="P52" s="367" t="s">
        <v>5</v>
      </c>
      <c r="Q52" s="272"/>
      <c r="R52" s="368"/>
      <c r="S52" s="380" t="s">
        <v>6</v>
      </c>
      <c r="T52" s="380"/>
      <c r="U52" s="380"/>
      <c r="V52" s="381"/>
      <c r="W52" s="46"/>
      <c r="X52" s="46"/>
    </row>
    <row r="53" spans="1:24" s="52" customFormat="1" ht="29.25" customHeight="1" outlineLevel="1" x14ac:dyDescent="0.25">
      <c r="A53" s="51"/>
      <c r="B53" s="62" t="s">
        <v>7</v>
      </c>
      <c r="C53" s="71" t="s">
        <v>8</v>
      </c>
      <c r="D53" s="73" t="s">
        <v>9</v>
      </c>
      <c r="E53" s="63" t="s">
        <v>10</v>
      </c>
      <c r="F53" s="74" t="s">
        <v>11</v>
      </c>
      <c r="G53" s="8" t="s">
        <v>9</v>
      </c>
      <c r="H53" s="63" t="s">
        <v>12</v>
      </c>
      <c r="I53" s="71" t="s">
        <v>11</v>
      </c>
      <c r="J53" s="73" t="s">
        <v>9</v>
      </c>
      <c r="K53" s="63" t="s">
        <v>12</v>
      </c>
      <c r="L53" s="74" t="s">
        <v>11</v>
      </c>
      <c r="M53" s="8" t="s">
        <v>9</v>
      </c>
      <c r="N53" s="63" t="s">
        <v>12</v>
      </c>
      <c r="O53" s="71" t="s">
        <v>11</v>
      </c>
      <c r="P53" s="73" t="s">
        <v>9</v>
      </c>
      <c r="Q53" s="63" t="s">
        <v>12</v>
      </c>
      <c r="R53" s="74" t="s">
        <v>11</v>
      </c>
      <c r="S53" s="382"/>
      <c r="T53" s="382"/>
      <c r="U53" s="382"/>
      <c r="V53" s="383"/>
      <c r="W53" s="46"/>
      <c r="X53" s="46"/>
    </row>
    <row r="54" spans="1:24" s="45" customFormat="1" ht="19.5" customHeight="1" outlineLevel="1" x14ac:dyDescent="0.25">
      <c r="A54" s="41"/>
      <c r="B54" s="98" t="s">
        <v>13</v>
      </c>
      <c r="C54" s="72">
        <v>60</v>
      </c>
      <c r="D54" s="99"/>
      <c r="E54" s="100"/>
      <c r="F54" s="115">
        <f>$C$54*$D$54*$E$54</f>
        <v>0</v>
      </c>
      <c r="G54" s="99"/>
      <c r="H54" s="100"/>
      <c r="I54" s="116">
        <f t="shared" ref="I54:I97" si="4">C54*G54*H54</f>
        <v>0</v>
      </c>
      <c r="J54" s="99"/>
      <c r="K54" s="100"/>
      <c r="L54" s="115">
        <f t="shared" ref="L54:L96" si="5">C54*J54*K54</f>
        <v>0</v>
      </c>
      <c r="M54" s="99"/>
      <c r="N54" s="100"/>
      <c r="O54" s="116">
        <f t="shared" ref="O54:O97" si="6">C54*M54*N54</f>
        <v>0</v>
      </c>
      <c r="P54" s="99"/>
      <c r="Q54" s="100"/>
      <c r="R54" s="115">
        <f t="shared" ref="R54:R97" si="7">C54*P54*Q54</f>
        <v>0</v>
      </c>
      <c r="S54" s="384"/>
      <c r="T54" s="384"/>
      <c r="U54" s="384"/>
      <c r="V54" s="385"/>
      <c r="W54" s="46"/>
      <c r="X54" s="46"/>
    </row>
    <row r="55" spans="1:24" s="45" customFormat="1" ht="19.5" customHeight="1" outlineLevel="1" x14ac:dyDescent="0.25">
      <c r="A55" s="41"/>
      <c r="B55" s="98" t="s">
        <v>14</v>
      </c>
      <c r="C55" s="72">
        <v>20</v>
      </c>
      <c r="D55" s="99"/>
      <c r="E55" s="100"/>
      <c r="F55" s="115">
        <f>$C$55*$D$55*$E$55</f>
        <v>0</v>
      </c>
      <c r="G55" s="99"/>
      <c r="H55" s="100"/>
      <c r="I55" s="116">
        <f t="shared" si="4"/>
        <v>0</v>
      </c>
      <c r="J55" s="99"/>
      <c r="K55" s="100"/>
      <c r="L55" s="115">
        <f t="shared" si="5"/>
        <v>0</v>
      </c>
      <c r="M55" s="99"/>
      <c r="N55" s="100"/>
      <c r="O55" s="116">
        <f t="shared" si="6"/>
        <v>0</v>
      </c>
      <c r="P55" s="99"/>
      <c r="Q55" s="100"/>
      <c r="R55" s="115">
        <f t="shared" si="7"/>
        <v>0</v>
      </c>
      <c r="S55" s="384"/>
      <c r="T55" s="384"/>
      <c r="U55" s="384"/>
      <c r="V55" s="385"/>
      <c r="W55" s="46"/>
      <c r="X55" s="46"/>
    </row>
    <row r="56" spans="1:24" s="45" customFormat="1" ht="19.5" customHeight="1" outlineLevel="1" x14ac:dyDescent="0.25">
      <c r="A56" s="41"/>
      <c r="B56" s="98" t="str">
        <f>IF($F$49="1","Informed consent / assent","Paediatric informed consent / assent")</f>
        <v>Informed consent / assent</v>
      </c>
      <c r="C56" s="97">
        <f>IF($F$49="1",20,45)</f>
        <v>20</v>
      </c>
      <c r="D56" s="99"/>
      <c r="E56" s="100"/>
      <c r="F56" s="115">
        <f>$C$56*$D$56*$E$56</f>
        <v>0</v>
      </c>
      <c r="G56" s="99"/>
      <c r="H56" s="100"/>
      <c r="I56" s="116">
        <f t="shared" si="4"/>
        <v>0</v>
      </c>
      <c r="J56" s="99"/>
      <c r="K56" s="100"/>
      <c r="L56" s="115">
        <f t="shared" si="5"/>
        <v>0</v>
      </c>
      <c r="M56" s="99"/>
      <c r="N56" s="100"/>
      <c r="O56" s="116">
        <f t="shared" si="6"/>
        <v>0</v>
      </c>
      <c r="P56" s="99"/>
      <c r="Q56" s="100"/>
      <c r="R56" s="115">
        <f t="shared" si="7"/>
        <v>0</v>
      </c>
      <c r="S56" s="384"/>
      <c r="T56" s="384"/>
      <c r="U56" s="384"/>
      <c r="V56" s="385"/>
      <c r="W56" s="46"/>
      <c r="X56" s="46"/>
    </row>
    <row r="57" spans="1:24" s="45" customFormat="1" ht="19.5" customHeight="1" outlineLevel="1" x14ac:dyDescent="0.25">
      <c r="A57" s="41"/>
      <c r="B57" s="98" t="str">
        <f>IF($F$49="1","Re-confirm consent / assent","Paediatric re-confirm consent / assent")</f>
        <v>Re-confirm consent / assent</v>
      </c>
      <c r="C57" s="97">
        <f>IF($F$49="1",10,30)</f>
        <v>10</v>
      </c>
      <c r="D57" s="99"/>
      <c r="E57" s="100"/>
      <c r="F57" s="115">
        <f>$C$57*$D$57*$E$57</f>
        <v>0</v>
      </c>
      <c r="G57" s="99"/>
      <c r="H57" s="100"/>
      <c r="I57" s="116">
        <f t="shared" si="4"/>
        <v>0</v>
      </c>
      <c r="J57" s="99"/>
      <c r="K57" s="100"/>
      <c r="L57" s="115">
        <f t="shared" si="5"/>
        <v>0</v>
      </c>
      <c r="M57" s="99"/>
      <c r="N57" s="100"/>
      <c r="O57" s="116">
        <f t="shared" si="6"/>
        <v>0</v>
      </c>
      <c r="P57" s="99"/>
      <c r="Q57" s="100"/>
      <c r="R57" s="115">
        <f t="shared" si="7"/>
        <v>0</v>
      </c>
      <c r="S57" s="384"/>
      <c r="T57" s="384"/>
      <c r="U57" s="384"/>
      <c r="V57" s="385"/>
      <c r="W57" s="46"/>
      <c r="X57" s="46"/>
    </row>
    <row r="58" spans="1:24" s="45" customFormat="1" ht="19.5" customHeight="1" outlineLevel="1" x14ac:dyDescent="0.25">
      <c r="A58" s="41"/>
      <c r="B58" s="98" t="s">
        <v>15</v>
      </c>
      <c r="C58" s="103"/>
      <c r="D58" s="99"/>
      <c r="E58" s="100"/>
      <c r="F58" s="115">
        <f>$C$58*$D$58*$E$58</f>
        <v>0</v>
      </c>
      <c r="G58" s="99"/>
      <c r="H58" s="100"/>
      <c r="I58" s="116">
        <f t="shared" si="4"/>
        <v>0</v>
      </c>
      <c r="J58" s="99"/>
      <c r="K58" s="100"/>
      <c r="L58" s="115">
        <f t="shared" si="5"/>
        <v>0</v>
      </c>
      <c r="M58" s="99"/>
      <c r="N58" s="100"/>
      <c r="O58" s="116">
        <f t="shared" si="6"/>
        <v>0</v>
      </c>
      <c r="P58" s="99"/>
      <c r="Q58" s="100"/>
      <c r="R58" s="115">
        <f t="shared" si="7"/>
        <v>0</v>
      </c>
      <c r="S58" s="384"/>
      <c r="T58" s="384"/>
      <c r="U58" s="384"/>
      <c r="V58" s="385"/>
      <c r="W58" s="46"/>
      <c r="X58" s="46"/>
    </row>
    <row r="59" spans="1:24" s="45" customFormat="1" ht="19.5" customHeight="1" outlineLevel="1" x14ac:dyDescent="0.25">
      <c r="A59" s="41"/>
      <c r="B59" s="98" t="str">
        <f>IF($F$49="1","Vital signs routine","Paediatric vital signs routine")</f>
        <v>Vital signs routine</v>
      </c>
      <c r="C59" s="97">
        <f>IF($F$49="1",5,20)</f>
        <v>5</v>
      </c>
      <c r="D59" s="99"/>
      <c r="E59" s="100"/>
      <c r="F59" s="115">
        <f>$C$59*$D$59*$E$59</f>
        <v>0</v>
      </c>
      <c r="G59" s="99"/>
      <c r="H59" s="100"/>
      <c r="I59" s="116">
        <f t="shared" si="4"/>
        <v>0</v>
      </c>
      <c r="J59" s="99"/>
      <c r="K59" s="100"/>
      <c r="L59" s="115">
        <f t="shared" si="5"/>
        <v>0</v>
      </c>
      <c r="M59" s="99"/>
      <c r="N59" s="100"/>
      <c r="O59" s="116">
        <f t="shared" si="6"/>
        <v>0</v>
      </c>
      <c r="P59" s="99"/>
      <c r="Q59" s="100"/>
      <c r="R59" s="115">
        <f t="shared" si="7"/>
        <v>0</v>
      </c>
      <c r="S59" s="384"/>
      <c r="T59" s="384"/>
      <c r="U59" s="384"/>
      <c r="V59" s="385"/>
      <c r="W59" s="46"/>
      <c r="X59" s="46"/>
    </row>
    <row r="60" spans="1:24" s="45" customFormat="1" ht="19.5" customHeight="1" outlineLevel="1" x14ac:dyDescent="0.25">
      <c r="A60" s="41"/>
      <c r="B60" s="98" t="str">
        <f>IF($F$49="1","Vital signs complex","Paediatric vital signs complex")</f>
        <v>Vital signs complex</v>
      </c>
      <c r="C60" s="97">
        <f>IF($F$49="1",15,30)</f>
        <v>15</v>
      </c>
      <c r="D60" s="99"/>
      <c r="E60" s="100"/>
      <c r="F60" s="115">
        <f>$C$60*$D$60*$E$60</f>
        <v>0</v>
      </c>
      <c r="G60" s="99"/>
      <c r="H60" s="100"/>
      <c r="I60" s="116">
        <f t="shared" si="4"/>
        <v>0</v>
      </c>
      <c r="J60" s="99"/>
      <c r="K60" s="100"/>
      <c r="L60" s="115">
        <f t="shared" si="5"/>
        <v>0</v>
      </c>
      <c r="M60" s="99"/>
      <c r="N60" s="100"/>
      <c r="O60" s="116">
        <f t="shared" si="6"/>
        <v>0</v>
      </c>
      <c r="P60" s="99"/>
      <c r="Q60" s="100"/>
      <c r="R60" s="115">
        <f t="shared" si="7"/>
        <v>0</v>
      </c>
      <c r="S60" s="384"/>
      <c r="T60" s="384"/>
      <c r="U60" s="384"/>
      <c r="V60" s="385"/>
      <c r="W60" s="46"/>
      <c r="X60" s="46"/>
    </row>
    <row r="61" spans="1:24" s="45" customFormat="1" ht="19.5" customHeight="1" outlineLevel="1" x14ac:dyDescent="0.25">
      <c r="A61" s="41"/>
      <c r="B61" s="65" t="s">
        <v>16</v>
      </c>
      <c r="C61" s="103"/>
      <c r="D61" s="99"/>
      <c r="E61" s="100"/>
      <c r="F61" s="115">
        <f>$C$61*$D$61*$E$61</f>
        <v>0</v>
      </c>
      <c r="G61" s="99"/>
      <c r="H61" s="100"/>
      <c r="I61" s="116">
        <f t="shared" si="4"/>
        <v>0</v>
      </c>
      <c r="J61" s="99"/>
      <c r="K61" s="100"/>
      <c r="L61" s="115">
        <f t="shared" si="5"/>
        <v>0</v>
      </c>
      <c r="M61" s="99"/>
      <c r="N61" s="100"/>
      <c r="O61" s="116">
        <f t="shared" si="6"/>
        <v>0</v>
      </c>
      <c r="P61" s="99"/>
      <c r="Q61" s="100"/>
      <c r="R61" s="115">
        <f t="shared" si="7"/>
        <v>0</v>
      </c>
      <c r="S61" s="384"/>
      <c r="T61" s="384"/>
      <c r="U61" s="384"/>
      <c r="V61" s="385"/>
      <c r="W61" s="46"/>
      <c r="X61" s="46"/>
    </row>
    <row r="62" spans="1:24" s="45" customFormat="1" ht="19.5" customHeight="1" outlineLevel="1" x14ac:dyDescent="0.25">
      <c r="A62" s="41"/>
      <c r="B62" s="98" t="str">
        <f>IF($F$49="1","IV access preparation","Paediatric IV access preparation")</f>
        <v>IV access preparation</v>
      </c>
      <c r="C62" s="97">
        <f>IF($F$49="1",20,20)</f>
        <v>20</v>
      </c>
      <c r="D62" s="99"/>
      <c r="E62" s="100"/>
      <c r="F62" s="115">
        <f>$C$62*$D$62*$E$62</f>
        <v>0</v>
      </c>
      <c r="G62" s="99"/>
      <c r="H62" s="100"/>
      <c r="I62" s="116">
        <f t="shared" si="4"/>
        <v>0</v>
      </c>
      <c r="J62" s="99"/>
      <c r="K62" s="100"/>
      <c r="L62" s="115">
        <f t="shared" si="5"/>
        <v>0</v>
      </c>
      <c r="M62" s="99"/>
      <c r="N62" s="100"/>
      <c r="O62" s="116">
        <f t="shared" si="6"/>
        <v>0</v>
      </c>
      <c r="P62" s="99"/>
      <c r="Q62" s="100"/>
      <c r="R62" s="115">
        <f t="shared" si="7"/>
        <v>0</v>
      </c>
      <c r="S62" s="384"/>
      <c r="T62" s="384"/>
      <c r="U62" s="384"/>
      <c r="V62" s="385"/>
      <c r="W62" s="46"/>
      <c r="X62" s="46"/>
    </row>
    <row r="63" spans="1:24" s="45" customFormat="1" ht="19.5" customHeight="1" outlineLevel="1" x14ac:dyDescent="0.25">
      <c r="A63" s="41"/>
      <c r="B63" s="98" t="str">
        <f>IF($F$49="1","IV access","Paediatric IV access")</f>
        <v>IV access</v>
      </c>
      <c r="C63" s="97">
        <f>IF($F$49="1",20,30)</f>
        <v>20</v>
      </c>
      <c r="D63" s="99"/>
      <c r="E63" s="100"/>
      <c r="F63" s="115">
        <f>$C$63*$D$63*$E$63</f>
        <v>0</v>
      </c>
      <c r="G63" s="99"/>
      <c r="H63" s="100"/>
      <c r="I63" s="116">
        <f t="shared" si="4"/>
        <v>0</v>
      </c>
      <c r="J63" s="99"/>
      <c r="K63" s="100"/>
      <c r="L63" s="115">
        <f t="shared" si="5"/>
        <v>0</v>
      </c>
      <c r="M63" s="99"/>
      <c r="N63" s="100"/>
      <c r="O63" s="116">
        <f t="shared" si="6"/>
        <v>0</v>
      </c>
      <c r="P63" s="99"/>
      <c r="Q63" s="100"/>
      <c r="R63" s="115">
        <f t="shared" si="7"/>
        <v>0</v>
      </c>
      <c r="S63" s="384"/>
      <c r="T63" s="384"/>
      <c r="U63" s="384"/>
      <c r="V63" s="385"/>
      <c r="W63" s="46"/>
      <c r="X63" s="46"/>
    </row>
    <row r="64" spans="1:24" s="45" customFormat="1" ht="19.5" customHeight="1" outlineLevel="1" x14ac:dyDescent="0.25">
      <c r="A64" s="41"/>
      <c r="B64" s="98" t="s">
        <v>17</v>
      </c>
      <c r="C64" s="97">
        <v>10</v>
      </c>
      <c r="D64" s="99"/>
      <c r="E64" s="100"/>
      <c r="F64" s="115">
        <f>$C$64*$D$64*$E$64</f>
        <v>0</v>
      </c>
      <c r="G64" s="99"/>
      <c r="H64" s="100"/>
      <c r="I64" s="116">
        <f t="shared" si="4"/>
        <v>0</v>
      </c>
      <c r="J64" s="99"/>
      <c r="K64" s="100"/>
      <c r="L64" s="115">
        <f t="shared" si="5"/>
        <v>0</v>
      </c>
      <c r="M64" s="99"/>
      <c r="N64" s="100"/>
      <c r="O64" s="116">
        <f t="shared" si="6"/>
        <v>0</v>
      </c>
      <c r="P64" s="99"/>
      <c r="Q64" s="100"/>
      <c r="R64" s="115">
        <f t="shared" si="7"/>
        <v>0</v>
      </c>
      <c r="S64" s="384"/>
      <c r="T64" s="384"/>
      <c r="U64" s="384"/>
      <c r="V64" s="385"/>
      <c r="W64" s="46"/>
      <c r="X64" s="46"/>
    </row>
    <row r="65" spans="1:24" s="45" customFormat="1" ht="19.5" customHeight="1" outlineLevel="1" x14ac:dyDescent="0.25">
      <c r="A65" s="41"/>
      <c r="B65" s="98" t="s">
        <v>18</v>
      </c>
      <c r="C65" s="97">
        <v>5</v>
      </c>
      <c r="D65" s="99"/>
      <c r="E65" s="100"/>
      <c r="F65" s="115">
        <f>$C$65*$D$65*$E$65</f>
        <v>0</v>
      </c>
      <c r="G65" s="99"/>
      <c r="H65" s="100"/>
      <c r="I65" s="116">
        <f t="shared" si="4"/>
        <v>0</v>
      </c>
      <c r="J65" s="99"/>
      <c r="K65" s="100"/>
      <c r="L65" s="115">
        <f t="shared" si="5"/>
        <v>0</v>
      </c>
      <c r="M65" s="99"/>
      <c r="N65" s="100"/>
      <c r="O65" s="116">
        <f t="shared" si="6"/>
        <v>0</v>
      </c>
      <c r="P65" s="99"/>
      <c r="Q65" s="100"/>
      <c r="R65" s="115">
        <f t="shared" si="7"/>
        <v>0</v>
      </c>
      <c r="S65" s="384"/>
      <c r="T65" s="384"/>
      <c r="U65" s="384"/>
      <c r="V65" s="385"/>
      <c r="W65" s="46"/>
      <c r="X65" s="46"/>
    </row>
    <row r="66" spans="1:24" s="45" customFormat="1" ht="19.5" customHeight="1" outlineLevel="1" x14ac:dyDescent="0.25">
      <c r="A66" s="41"/>
      <c r="B66" s="98" t="s">
        <v>19</v>
      </c>
      <c r="C66" s="97">
        <v>5</v>
      </c>
      <c r="D66" s="99"/>
      <c r="E66" s="100"/>
      <c r="F66" s="115">
        <f>$C$66*$D$66*$E$66</f>
        <v>0</v>
      </c>
      <c r="G66" s="99"/>
      <c r="H66" s="100"/>
      <c r="I66" s="116">
        <f t="shared" si="4"/>
        <v>0</v>
      </c>
      <c r="J66" s="99"/>
      <c r="K66" s="100"/>
      <c r="L66" s="115">
        <f t="shared" si="5"/>
        <v>0</v>
      </c>
      <c r="M66" s="99"/>
      <c r="N66" s="100"/>
      <c r="O66" s="116">
        <f t="shared" si="6"/>
        <v>0</v>
      </c>
      <c r="P66" s="99"/>
      <c r="Q66" s="100"/>
      <c r="R66" s="115">
        <f t="shared" si="7"/>
        <v>0</v>
      </c>
      <c r="S66" s="384"/>
      <c r="T66" s="384"/>
      <c r="U66" s="384"/>
      <c r="V66" s="385"/>
      <c r="W66" s="46"/>
      <c r="X66" s="46"/>
    </row>
    <row r="67" spans="1:24" s="45" customFormat="1" ht="19.5" customHeight="1" outlineLevel="1" x14ac:dyDescent="0.25">
      <c r="A67" s="41"/>
      <c r="B67" s="98" t="s">
        <v>20</v>
      </c>
      <c r="C67" s="97">
        <v>45</v>
      </c>
      <c r="D67" s="99"/>
      <c r="E67" s="100"/>
      <c r="F67" s="115">
        <f>$C$67*$D$67*$E$67</f>
        <v>0</v>
      </c>
      <c r="G67" s="99"/>
      <c r="H67" s="100"/>
      <c r="I67" s="116">
        <f t="shared" si="4"/>
        <v>0</v>
      </c>
      <c r="J67" s="99"/>
      <c r="K67" s="100"/>
      <c r="L67" s="115">
        <f t="shared" si="5"/>
        <v>0</v>
      </c>
      <c r="M67" s="99"/>
      <c r="N67" s="100"/>
      <c r="O67" s="116">
        <f t="shared" si="6"/>
        <v>0</v>
      </c>
      <c r="P67" s="99"/>
      <c r="Q67" s="100"/>
      <c r="R67" s="115">
        <f t="shared" si="7"/>
        <v>0</v>
      </c>
      <c r="S67" s="384"/>
      <c r="T67" s="384"/>
      <c r="U67" s="384"/>
      <c r="V67" s="385"/>
      <c r="W67" s="46"/>
      <c r="X67" s="46"/>
    </row>
    <row r="68" spans="1:24" s="45" customFormat="1" ht="19.5" customHeight="1" outlineLevel="1" x14ac:dyDescent="0.25">
      <c r="A68" s="41"/>
      <c r="B68" s="98" t="str">
        <f>IF($F$49="1","Medication administration oral","Paediatric medication administration oral")</f>
        <v>Medication administration oral</v>
      </c>
      <c r="C68" s="97">
        <f>IF($F$49="1",10,15)</f>
        <v>10</v>
      </c>
      <c r="D68" s="99"/>
      <c r="E68" s="100"/>
      <c r="F68" s="115">
        <f>$C$68*$D$68*$E$68</f>
        <v>0</v>
      </c>
      <c r="G68" s="99"/>
      <c r="H68" s="100"/>
      <c r="I68" s="116">
        <f t="shared" si="4"/>
        <v>0</v>
      </c>
      <c r="J68" s="99"/>
      <c r="K68" s="100"/>
      <c r="L68" s="115">
        <f t="shared" si="5"/>
        <v>0</v>
      </c>
      <c r="M68" s="99"/>
      <c r="N68" s="100"/>
      <c r="O68" s="116">
        <f t="shared" si="6"/>
        <v>0</v>
      </c>
      <c r="P68" s="99"/>
      <c r="Q68" s="100"/>
      <c r="R68" s="115">
        <f t="shared" si="7"/>
        <v>0</v>
      </c>
      <c r="S68" s="384"/>
      <c r="T68" s="384"/>
      <c r="U68" s="384"/>
      <c r="V68" s="385"/>
      <c r="W68" s="46"/>
      <c r="X68" s="46"/>
    </row>
    <row r="69" spans="1:24" s="45" customFormat="1" ht="19.5" customHeight="1" outlineLevel="1" x14ac:dyDescent="0.25">
      <c r="A69" s="41"/>
      <c r="B69" s="98" t="s">
        <v>21</v>
      </c>
      <c r="C69" s="97">
        <v>10</v>
      </c>
      <c r="D69" s="99"/>
      <c r="E69" s="100"/>
      <c r="F69" s="115">
        <f>$C$69*$D$69*$E$69</f>
        <v>0</v>
      </c>
      <c r="G69" s="99"/>
      <c r="H69" s="100"/>
      <c r="I69" s="116">
        <f t="shared" si="4"/>
        <v>0</v>
      </c>
      <c r="J69" s="99"/>
      <c r="K69" s="100"/>
      <c r="L69" s="115">
        <f t="shared" si="5"/>
        <v>0</v>
      </c>
      <c r="M69" s="99"/>
      <c r="N69" s="100"/>
      <c r="O69" s="116">
        <f t="shared" si="6"/>
        <v>0</v>
      </c>
      <c r="P69" s="99"/>
      <c r="Q69" s="100"/>
      <c r="R69" s="115">
        <f t="shared" si="7"/>
        <v>0</v>
      </c>
      <c r="S69" s="384"/>
      <c r="T69" s="384"/>
      <c r="U69" s="384"/>
      <c r="V69" s="385"/>
      <c r="W69" s="46"/>
      <c r="X69" s="46"/>
    </row>
    <row r="70" spans="1:24" s="45" customFormat="1" ht="19.5" customHeight="1" outlineLevel="1" x14ac:dyDescent="0.25">
      <c r="A70" s="41"/>
      <c r="B70" s="98" t="s">
        <v>22</v>
      </c>
      <c r="C70" s="97">
        <v>15</v>
      </c>
      <c r="D70" s="99"/>
      <c r="E70" s="100"/>
      <c r="F70" s="115">
        <f>$C$70*$D$70*$E$70</f>
        <v>0</v>
      </c>
      <c r="G70" s="99"/>
      <c r="H70" s="100"/>
      <c r="I70" s="116">
        <f t="shared" si="4"/>
        <v>0</v>
      </c>
      <c r="J70" s="99"/>
      <c r="K70" s="100"/>
      <c r="L70" s="115">
        <f t="shared" si="5"/>
        <v>0</v>
      </c>
      <c r="M70" s="99"/>
      <c r="N70" s="100"/>
      <c r="O70" s="116">
        <f t="shared" si="6"/>
        <v>0</v>
      </c>
      <c r="P70" s="99"/>
      <c r="Q70" s="100"/>
      <c r="R70" s="115">
        <f t="shared" si="7"/>
        <v>0</v>
      </c>
      <c r="S70" s="384"/>
      <c r="T70" s="384"/>
      <c r="U70" s="384"/>
      <c r="V70" s="385"/>
      <c r="W70" s="46"/>
      <c r="X70" s="46"/>
    </row>
    <row r="71" spans="1:24" s="45" customFormat="1" ht="19.5" customHeight="1" outlineLevel="1" x14ac:dyDescent="0.25">
      <c r="A71" s="41"/>
      <c r="B71" s="98" t="s">
        <v>23</v>
      </c>
      <c r="C71" s="97">
        <v>30</v>
      </c>
      <c r="D71" s="99"/>
      <c r="E71" s="100"/>
      <c r="F71" s="115">
        <f>$C$71*$D$71*$E$71</f>
        <v>0</v>
      </c>
      <c r="G71" s="99"/>
      <c r="H71" s="100"/>
      <c r="I71" s="116">
        <f t="shared" si="4"/>
        <v>0</v>
      </c>
      <c r="J71" s="99"/>
      <c r="K71" s="100"/>
      <c r="L71" s="115">
        <f t="shared" si="5"/>
        <v>0</v>
      </c>
      <c r="M71" s="99"/>
      <c r="N71" s="100"/>
      <c r="O71" s="116">
        <f t="shared" si="6"/>
        <v>0</v>
      </c>
      <c r="P71" s="99"/>
      <c r="Q71" s="100"/>
      <c r="R71" s="115">
        <f t="shared" si="7"/>
        <v>0</v>
      </c>
      <c r="S71" s="384"/>
      <c r="T71" s="384"/>
      <c r="U71" s="384"/>
      <c r="V71" s="385"/>
      <c r="W71" s="46"/>
      <c r="X71" s="46"/>
    </row>
    <row r="72" spans="1:24" s="45" customFormat="1" ht="19.5" customHeight="1" outlineLevel="1" x14ac:dyDescent="0.25">
      <c r="A72" s="41"/>
      <c r="B72" s="98" t="s">
        <v>24</v>
      </c>
      <c r="C72" s="97">
        <v>60</v>
      </c>
      <c r="D72" s="99"/>
      <c r="E72" s="100"/>
      <c r="F72" s="115">
        <f>$C$72*$D$72*$E$72</f>
        <v>0</v>
      </c>
      <c r="G72" s="99"/>
      <c r="H72" s="100"/>
      <c r="I72" s="116">
        <f t="shared" si="4"/>
        <v>0</v>
      </c>
      <c r="J72" s="99"/>
      <c r="K72" s="100"/>
      <c r="L72" s="115">
        <f t="shared" si="5"/>
        <v>0</v>
      </c>
      <c r="M72" s="99"/>
      <c r="N72" s="100"/>
      <c r="O72" s="116">
        <f t="shared" si="6"/>
        <v>0</v>
      </c>
      <c r="P72" s="99"/>
      <c r="Q72" s="100"/>
      <c r="R72" s="115">
        <f t="shared" si="7"/>
        <v>0</v>
      </c>
      <c r="S72" s="384"/>
      <c r="T72" s="384"/>
      <c r="U72" s="384"/>
      <c r="V72" s="385"/>
      <c r="W72" s="46"/>
      <c r="X72" s="46"/>
    </row>
    <row r="73" spans="1:24" s="45" customFormat="1" ht="19.5" customHeight="1" outlineLevel="1" x14ac:dyDescent="0.25">
      <c r="A73" s="41"/>
      <c r="B73" s="98" t="s">
        <v>25</v>
      </c>
      <c r="C73" s="97">
        <v>10</v>
      </c>
      <c r="D73" s="99"/>
      <c r="E73" s="100"/>
      <c r="F73" s="115">
        <f>$C$73*$D$73*$E$73</f>
        <v>0</v>
      </c>
      <c r="G73" s="99"/>
      <c r="H73" s="100"/>
      <c r="I73" s="116">
        <f t="shared" si="4"/>
        <v>0</v>
      </c>
      <c r="J73" s="99"/>
      <c r="K73" s="100"/>
      <c r="L73" s="115">
        <f t="shared" si="5"/>
        <v>0</v>
      </c>
      <c r="M73" s="99"/>
      <c r="N73" s="100"/>
      <c r="O73" s="116">
        <f t="shared" si="6"/>
        <v>0</v>
      </c>
      <c r="P73" s="99"/>
      <c r="Q73" s="100"/>
      <c r="R73" s="115">
        <f t="shared" si="7"/>
        <v>0</v>
      </c>
      <c r="S73" s="384"/>
      <c r="T73" s="384"/>
      <c r="U73" s="384"/>
      <c r="V73" s="385"/>
      <c r="W73" s="46"/>
      <c r="X73" s="46"/>
    </row>
    <row r="74" spans="1:24" s="45" customFormat="1" ht="19.5" customHeight="1" outlineLevel="1" x14ac:dyDescent="0.25">
      <c r="A74" s="41"/>
      <c r="B74" s="98" t="s">
        <v>26</v>
      </c>
      <c r="C74" s="97">
        <v>20</v>
      </c>
      <c r="D74" s="99"/>
      <c r="E74" s="100"/>
      <c r="F74" s="115">
        <f>$C$74*$D$74*$E$74</f>
        <v>0</v>
      </c>
      <c r="G74" s="99"/>
      <c r="H74" s="100"/>
      <c r="I74" s="116">
        <f t="shared" si="4"/>
        <v>0</v>
      </c>
      <c r="J74" s="99"/>
      <c r="K74" s="100"/>
      <c r="L74" s="115">
        <f t="shared" si="5"/>
        <v>0</v>
      </c>
      <c r="M74" s="99"/>
      <c r="N74" s="100"/>
      <c r="O74" s="116">
        <f t="shared" si="6"/>
        <v>0</v>
      </c>
      <c r="P74" s="99"/>
      <c r="Q74" s="100"/>
      <c r="R74" s="115">
        <f t="shared" si="7"/>
        <v>0</v>
      </c>
      <c r="S74" s="384"/>
      <c r="T74" s="384"/>
      <c r="U74" s="384"/>
      <c r="V74" s="385"/>
      <c r="W74" s="46"/>
      <c r="X74" s="46"/>
    </row>
    <row r="75" spans="1:24" s="45" customFormat="1" ht="19.5" customHeight="1" outlineLevel="1" x14ac:dyDescent="0.25">
      <c r="A75" s="41"/>
      <c r="B75" s="98" t="s">
        <v>27</v>
      </c>
      <c r="C75" s="97">
        <v>20</v>
      </c>
      <c r="D75" s="99"/>
      <c r="E75" s="100"/>
      <c r="F75" s="115">
        <f>$C$75*$D$75*$E$75</f>
        <v>0</v>
      </c>
      <c r="G75" s="99"/>
      <c r="H75" s="100"/>
      <c r="I75" s="116">
        <f t="shared" si="4"/>
        <v>0</v>
      </c>
      <c r="J75" s="99"/>
      <c r="K75" s="100"/>
      <c r="L75" s="115">
        <f t="shared" si="5"/>
        <v>0</v>
      </c>
      <c r="M75" s="99"/>
      <c r="N75" s="100"/>
      <c r="O75" s="116">
        <f t="shared" si="6"/>
        <v>0</v>
      </c>
      <c r="P75" s="99"/>
      <c r="Q75" s="100"/>
      <c r="R75" s="115">
        <f t="shared" si="7"/>
        <v>0</v>
      </c>
      <c r="S75" s="384"/>
      <c r="T75" s="384"/>
      <c r="U75" s="384"/>
      <c r="V75" s="385"/>
      <c r="W75" s="46"/>
      <c r="X75" s="46"/>
    </row>
    <row r="76" spans="1:24" s="45" customFormat="1" ht="19.5" customHeight="1" outlineLevel="1" x14ac:dyDescent="0.25">
      <c r="A76" s="41"/>
      <c r="B76" s="98" t="s">
        <v>28</v>
      </c>
      <c r="C76" s="97">
        <v>20</v>
      </c>
      <c r="D76" s="99"/>
      <c r="E76" s="100"/>
      <c r="F76" s="115">
        <f>$C$76*$D$76*$E$76</f>
        <v>0</v>
      </c>
      <c r="G76" s="99"/>
      <c r="H76" s="100"/>
      <c r="I76" s="116">
        <f t="shared" si="4"/>
        <v>0</v>
      </c>
      <c r="J76" s="99"/>
      <c r="K76" s="100"/>
      <c r="L76" s="115">
        <f t="shared" si="5"/>
        <v>0</v>
      </c>
      <c r="M76" s="99"/>
      <c r="N76" s="100"/>
      <c r="O76" s="116">
        <f t="shared" si="6"/>
        <v>0</v>
      </c>
      <c r="P76" s="99"/>
      <c r="Q76" s="100"/>
      <c r="R76" s="115">
        <f t="shared" si="7"/>
        <v>0</v>
      </c>
      <c r="S76" s="384"/>
      <c r="T76" s="384"/>
      <c r="U76" s="384"/>
      <c r="V76" s="385"/>
      <c r="W76" s="46"/>
      <c r="X76" s="46"/>
    </row>
    <row r="77" spans="1:24" s="45" customFormat="1" ht="19.5" customHeight="1" outlineLevel="1" x14ac:dyDescent="0.25">
      <c r="A77" s="41"/>
      <c r="B77" s="98" t="s">
        <v>29</v>
      </c>
      <c r="C77" s="97">
        <v>60</v>
      </c>
      <c r="D77" s="99"/>
      <c r="E77" s="100"/>
      <c r="F77" s="115">
        <f>$C$77*$D$77*$E$77</f>
        <v>0</v>
      </c>
      <c r="G77" s="99"/>
      <c r="H77" s="100"/>
      <c r="I77" s="116">
        <f t="shared" si="4"/>
        <v>0</v>
      </c>
      <c r="J77" s="99"/>
      <c r="K77" s="100"/>
      <c r="L77" s="115">
        <f t="shared" si="5"/>
        <v>0</v>
      </c>
      <c r="M77" s="99"/>
      <c r="N77" s="100"/>
      <c r="O77" s="116">
        <f t="shared" si="6"/>
        <v>0</v>
      </c>
      <c r="P77" s="99"/>
      <c r="Q77" s="100"/>
      <c r="R77" s="115">
        <f t="shared" si="7"/>
        <v>0</v>
      </c>
      <c r="S77" s="384"/>
      <c r="T77" s="384"/>
      <c r="U77" s="384"/>
      <c r="V77" s="385"/>
      <c r="W77" s="46"/>
      <c r="X77" s="46"/>
    </row>
    <row r="78" spans="1:24" s="45" customFormat="1" ht="19.5" customHeight="1" outlineLevel="1" x14ac:dyDescent="0.25">
      <c r="A78" s="41"/>
      <c r="B78" s="98" t="s">
        <v>30</v>
      </c>
      <c r="C78" s="97">
        <v>10</v>
      </c>
      <c r="D78" s="99"/>
      <c r="E78" s="100"/>
      <c r="F78" s="115">
        <f>$C$78*$D$78*$E$78</f>
        <v>0</v>
      </c>
      <c r="G78" s="99"/>
      <c r="H78" s="100"/>
      <c r="I78" s="116">
        <f t="shared" si="4"/>
        <v>0</v>
      </c>
      <c r="J78" s="99"/>
      <c r="K78" s="100"/>
      <c r="L78" s="115">
        <f t="shared" si="5"/>
        <v>0</v>
      </c>
      <c r="M78" s="99"/>
      <c r="N78" s="100"/>
      <c r="O78" s="116">
        <f t="shared" si="6"/>
        <v>0</v>
      </c>
      <c r="P78" s="99"/>
      <c r="Q78" s="100"/>
      <c r="R78" s="115">
        <f t="shared" si="7"/>
        <v>0</v>
      </c>
      <c r="S78" s="384"/>
      <c r="T78" s="384"/>
      <c r="U78" s="384"/>
      <c r="V78" s="385"/>
      <c r="W78" s="46"/>
      <c r="X78" s="46"/>
    </row>
    <row r="79" spans="1:24" s="45" customFormat="1" ht="19.5" customHeight="1" outlineLevel="1" x14ac:dyDescent="0.25">
      <c r="A79" s="41"/>
      <c r="B79" s="98" t="s">
        <v>31</v>
      </c>
      <c r="C79" s="97">
        <v>5</v>
      </c>
      <c r="D79" s="99"/>
      <c r="E79" s="100"/>
      <c r="F79" s="115">
        <f>$C$79*$D$79*$E$79</f>
        <v>0</v>
      </c>
      <c r="G79" s="99"/>
      <c r="H79" s="100"/>
      <c r="I79" s="116">
        <f t="shared" si="4"/>
        <v>0</v>
      </c>
      <c r="J79" s="99"/>
      <c r="K79" s="100"/>
      <c r="L79" s="115">
        <f t="shared" si="5"/>
        <v>0</v>
      </c>
      <c r="M79" s="99"/>
      <c r="N79" s="100"/>
      <c r="O79" s="116">
        <f t="shared" si="6"/>
        <v>0</v>
      </c>
      <c r="P79" s="99"/>
      <c r="Q79" s="100"/>
      <c r="R79" s="115">
        <f t="shared" si="7"/>
        <v>0</v>
      </c>
      <c r="S79" s="384"/>
      <c r="T79" s="384"/>
      <c r="U79" s="384"/>
      <c r="V79" s="385"/>
      <c r="W79" s="46"/>
      <c r="X79" s="46"/>
    </row>
    <row r="80" spans="1:24" s="45" customFormat="1" ht="19.5" customHeight="1" outlineLevel="1" x14ac:dyDescent="0.25">
      <c r="A80" s="41"/>
      <c r="B80" s="98" t="s">
        <v>32</v>
      </c>
      <c r="C80" s="97">
        <v>60</v>
      </c>
      <c r="D80" s="99"/>
      <c r="E80" s="100"/>
      <c r="F80" s="115">
        <f>$C$80*$D$80*$E$80</f>
        <v>0</v>
      </c>
      <c r="G80" s="99"/>
      <c r="H80" s="100"/>
      <c r="I80" s="116">
        <f t="shared" si="4"/>
        <v>0</v>
      </c>
      <c r="J80" s="99"/>
      <c r="K80" s="100"/>
      <c r="L80" s="115">
        <f t="shared" si="5"/>
        <v>0</v>
      </c>
      <c r="M80" s="99"/>
      <c r="N80" s="100"/>
      <c r="O80" s="116">
        <f t="shared" si="6"/>
        <v>0</v>
      </c>
      <c r="P80" s="99"/>
      <c r="Q80" s="100"/>
      <c r="R80" s="115">
        <f t="shared" si="7"/>
        <v>0</v>
      </c>
      <c r="S80" s="384"/>
      <c r="T80" s="384"/>
      <c r="U80" s="384"/>
      <c r="V80" s="385"/>
      <c r="W80" s="46"/>
      <c r="X80" s="46"/>
    </row>
    <row r="81" spans="1:24" s="45" customFormat="1" ht="19.5" customHeight="1" outlineLevel="1" x14ac:dyDescent="0.25">
      <c r="A81" s="41"/>
      <c r="B81" s="101" t="s">
        <v>33</v>
      </c>
      <c r="C81" s="103"/>
      <c r="D81" s="99"/>
      <c r="E81" s="100"/>
      <c r="F81" s="115">
        <f>$C$81*$D$81*$E$81</f>
        <v>0</v>
      </c>
      <c r="G81" s="99"/>
      <c r="H81" s="100"/>
      <c r="I81" s="116">
        <f t="shared" si="4"/>
        <v>0</v>
      </c>
      <c r="J81" s="99"/>
      <c r="K81" s="100"/>
      <c r="L81" s="115">
        <f t="shared" si="5"/>
        <v>0</v>
      </c>
      <c r="M81" s="99"/>
      <c r="N81" s="100"/>
      <c r="O81" s="116">
        <f t="shared" si="6"/>
        <v>0</v>
      </c>
      <c r="P81" s="99"/>
      <c r="Q81" s="100"/>
      <c r="R81" s="115">
        <f t="shared" si="7"/>
        <v>0</v>
      </c>
      <c r="S81" s="384"/>
      <c r="T81" s="384"/>
      <c r="U81" s="384"/>
      <c r="V81" s="385"/>
      <c r="W81" s="46"/>
      <c r="X81" s="46"/>
    </row>
    <row r="82" spans="1:24" s="45" customFormat="1" ht="19.5" customHeight="1" outlineLevel="1" x14ac:dyDescent="0.25">
      <c r="A82" s="41"/>
      <c r="B82" s="98" t="s">
        <v>34</v>
      </c>
      <c r="C82" s="97">
        <v>15</v>
      </c>
      <c r="D82" s="99"/>
      <c r="E82" s="100"/>
      <c r="F82" s="115">
        <f>$C$82*$D$82*$E$82</f>
        <v>0</v>
      </c>
      <c r="G82" s="99"/>
      <c r="H82" s="100"/>
      <c r="I82" s="116">
        <f t="shared" si="4"/>
        <v>0</v>
      </c>
      <c r="J82" s="99"/>
      <c r="K82" s="100"/>
      <c r="L82" s="115">
        <f t="shared" si="5"/>
        <v>0</v>
      </c>
      <c r="M82" s="99"/>
      <c r="N82" s="100"/>
      <c r="O82" s="116">
        <f t="shared" si="6"/>
        <v>0</v>
      </c>
      <c r="P82" s="99"/>
      <c r="Q82" s="100"/>
      <c r="R82" s="115">
        <f t="shared" si="7"/>
        <v>0</v>
      </c>
      <c r="S82" s="384"/>
      <c r="T82" s="384"/>
      <c r="U82" s="384"/>
      <c r="V82" s="385"/>
      <c r="W82" s="46"/>
      <c r="X82" s="46"/>
    </row>
    <row r="83" spans="1:24" s="45" customFormat="1" ht="19.5" customHeight="1" outlineLevel="1" x14ac:dyDescent="0.25">
      <c r="A83" s="41"/>
      <c r="B83" s="98" t="s">
        <v>35</v>
      </c>
      <c r="C83" s="97">
        <v>30</v>
      </c>
      <c r="D83" s="99"/>
      <c r="E83" s="100"/>
      <c r="F83" s="115">
        <f>$C$83*$D$83*$E$83</f>
        <v>0</v>
      </c>
      <c r="G83" s="99"/>
      <c r="H83" s="100"/>
      <c r="I83" s="116">
        <f t="shared" si="4"/>
        <v>0</v>
      </c>
      <c r="J83" s="99"/>
      <c r="K83" s="100"/>
      <c r="L83" s="115">
        <f t="shared" si="5"/>
        <v>0</v>
      </c>
      <c r="M83" s="99"/>
      <c r="N83" s="100"/>
      <c r="O83" s="116">
        <f t="shared" si="6"/>
        <v>0</v>
      </c>
      <c r="P83" s="99"/>
      <c r="Q83" s="100"/>
      <c r="R83" s="115">
        <f t="shared" si="7"/>
        <v>0</v>
      </c>
      <c r="S83" s="384"/>
      <c r="T83" s="384"/>
      <c r="U83" s="384"/>
      <c r="V83" s="385"/>
      <c r="W83" s="46"/>
      <c r="X83" s="46"/>
    </row>
    <row r="84" spans="1:24" s="45" customFormat="1" ht="19.5" customHeight="1" outlineLevel="1" x14ac:dyDescent="0.25">
      <c r="A84" s="41"/>
      <c r="B84" s="101" t="s">
        <v>36</v>
      </c>
      <c r="C84" s="102"/>
      <c r="D84" s="99"/>
      <c r="E84" s="100"/>
      <c r="F84" s="115">
        <f>$C$84*$D$84*$E$84</f>
        <v>0</v>
      </c>
      <c r="G84" s="99"/>
      <c r="H84" s="100"/>
      <c r="I84" s="116">
        <f t="shared" si="4"/>
        <v>0</v>
      </c>
      <c r="J84" s="99"/>
      <c r="K84" s="100"/>
      <c r="L84" s="115">
        <f t="shared" si="5"/>
        <v>0</v>
      </c>
      <c r="M84" s="99"/>
      <c r="N84" s="100"/>
      <c r="O84" s="116">
        <f t="shared" si="6"/>
        <v>0</v>
      </c>
      <c r="P84" s="99"/>
      <c r="Q84" s="100"/>
      <c r="R84" s="115">
        <f t="shared" si="7"/>
        <v>0</v>
      </c>
      <c r="S84" s="384"/>
      <c r="T84" s="384"/>
      <c r="U84" s="384"/>
      <c r="V84" s="385"/>
      <c r="W84" s="46"/>
      <c r="X84" s="46"/>
    </row>
    <row r="85" spans="1:24" s="45" customFormat="1" ht="19.5" customHeight="1" outlineLevel="1" x14ac:dyDescent="0.25">
      <c r="A85" s="41"/>
      <c r="B85" s="101" t="s">
        <v>36</v>
      </c>
      <c r="C85" s="102"/>
      <c r="D85" s="99"/>
      <c r="E85" s="100"/>
      <c r="F85" s="115">
        <f>$C$85*$D$85*$E$85</f>
        <v>0</v>
      </c>
      <c r="G85" s="99"/>
      <c r="H85" s="100"/>
      <c r="I85" s="116">
        <f t="shared" si="4"/>
        <v>0</v>
      </c>
      <c r="J85" s="99"/>
      <c r="K85" s="100"/>
      <c r="L85" s="115">
        <f t="shared" si="5"/>
        <v>0</v>
      </c>
      <c r="M85" s="99"/>
      <c r="N85" s="100"/>
      <c r="O85" s="116">
        <f t="shared" si="6"/>
        <v>0</v>
      </c>
      <c r="P85" s="99"/>
      <c r="Q85" s="100"/>
      <c r="R85" s="115">
        <f t="shared" si="7"/>
        <v>0</v>
      </c>
      <c r="S85" s="384"/>
      <c r="T85" s="384"/>
      <c r="U85" s="384"/>
      <c r="V85" s="385"/>
      <c r="W85" s="46"/>
      <c r="X85" s="46"/>
    </row>
    <row r="86" spans="1:24" s="45" customFormat="1" ht="19.5" customHeight="1" outlineLevel="1" x14ac:dyDescent="0.25">
      <c r="A86" s="41"/>
      <c r="B86" s="101" t="s">
        <v>36</v>
      </c>
      <c r="C86" s="102"/>
      <c r="D86" s="99"/>
      <c r="E86" s="100"/>
      <c r="F86" s="115">
        <f>$C$86*$D$86*$E$86</f>
        <v>0</v>
      </c>
      <c r="G86" s="99"/>
      <c r="H86" s="100"/>
      <c r="I86" s="116">
        <f t="shared" si="4"/>
        <v>0</v>
      </c>
      <c r="J86" s="99"/>
      <c r="K86" s="100"/>
      <c r="L86" s="115">
        <f t="shared" si="5"/>
        <v>0</v>
      </c>
      <c r="M86" s="99"/>
      <c r="N86" s="100"/>
      <c r="O86" s="116">
        <f t="shared" si="6"/>
        <v>0</v>
      </c>
      <c r="P86" s="99"/>
      <c r="Q86" s="100"/>
      <c r="R86" s="115">
        <f t="shared" si="7"/>
        <v>0</v>
      </c>
      <c r="S86" s="384"/>
      <c r="T86" s="384"/>
      <c r="U86" s="384"/>
      <c r="V86" s="385"/>
      <c r="W86" s="46"/>
      <c r="X86" s="46"/>
    </row>
    <row r="87" spans="1:24" s="45" customFormat="1" ht="19.5" customHeight="1" outlineLevel="1" x14ac:dyDescent="0.25">
      <c r="A87" s="41"/>
      <c r="B87" s="101" t="s">
        <v>36</v>
      </c>
      <c r="C87" s="102"/>
      <c r="D87" s="99"/>
      <c r="E87" s="100"/>
      <c r="F87" s="115">
        <f>$C$87*$D$87*$E$87</f>
        <v>0</v>
      </c>
      <c r="G87" s="99"/>
      <c r="H87" s="100"/>
      <c r="I87" s="116">
        <f t="shared" si="4"/>
        <v>0</v>
      </c>
      <c r="J87" s="99"/>
      <c r="K87" s="100"/>
      <c r="L87" s="115">
        <f t="shared" si="5"/>
        <v>0</v>
      </c>
      <c r="M87" s="99"/>
      <c r="N87" s="100"/>
      <c r="O87" s="116">
        <f t="shared" si="6"/>
        <v>0</v>
      </c>
      <c r="P87" s="99"/>
      <c r="Q87" s="100"/>
      <c r="R87" s="115">
        <f t="shared" si="7"/>
        <v>0</v>
      </c>
      <c r="S87" s="384"/>
      <c r="T87" s="384"/>
      <c r="U87" s="384"/>
      <c r="V87" s="385"/>
      <c r="W87" s="46"/>
      <c r="X87" s="46"/>
    </row>
    <row r="88" spans="1:24" s="45" customFormat="1" ht="19.5" customHeight="1" outlineLevel="1" x14ac:dyDescent="0.25">
      <c r="A88" s="41"/>
      <c r="B88" s="101" t="s">
        <v>36</v>
      </c>
      <c r="C88" s="102"/>
      <c r="D88" s="99"/>
      <c r="E88" s="100"/>
      <c r="F88" s="115">
        <f>$C$88*$D$88*$E$88</f>
        <v>0</v>
      </c>
      <c r="G88" s="99"/>
      <c r="H88" s="100"/>
      <c r="I88" s="116">
        <f t="shared" si="4"/>
        <v>0</v>
      </c>
      <c r="J88" s="99"/>
      <c r="K88" s="100"/>
      <c r="L88" s="115">
        <f t="shared" si="5"/>
        <v>0</v>
      </c>
      <c r="M88" s="99"/>
      <c r="N88" s="100"/>
      <c r="O88" s="116">
        <f t="shared" si="6"/>
        <v>0</v>
      </c>
      <c r="P88" s="99"/>
      <c r="Q88" s="100"/>
      <c r="R88" s="115">
        <f t="shared" si="7"/>
        <v>0</v>
      </c>
      <c r="S88" s="384"/>
      <c r="T88" s="384"/>
      <c r="U88" s="384"/>
      <c r="V88" s="385"/>
      <c r="W88" s="46"/>
      <c r="X88" s="46"/>
    </row>
    <row r="89" spans="1:24" s="45" customFormat="1" ht="19.5" customHeight="1" outlineLevel="1" x14ac:dyDescent="0.25">
      <c r="A89" s="41"/>
      <c r="B89" s="101" t="s">
        <v>36</v>
      </c>
      <c r="C89" s="102"/>
      <c r="D89" s="99"/>
      <c r="E89" s="100"/>
      <c r="F89" s="115">
        <f>$C$89*$D$89*$E$89</f>
        <v>0</v>
      </c>
      <c r="G89" s="99"/>
      <c r="H89" s="100"/>
      <c r="I89" s="116">
        <f t="shared" si="4"/>
        <v>0</v>
      </c>
      <c r="J89" s="99"/>
      <c r="K89" s="100"/>
      <c r="L89" s="115">
        <f t="shared" si="5"/>
        <v>0</v>
      </c>
      <c r="M89" s="99"/>
      <c r="N89" s="100"/>
      <c r="O89" s="116">
        <f t="shared" si="6"/>
        <v>0</v>
      </c>
      <c r="P89" s="99"/>
      <c r="Q89" s="100"/>
      <c r="R89" s="115">
        <f t="shared" si="7"/>
        <v>0</v>
      </c>
      <c r="S89" s="384"/>
      <c r="T89" s="384"/>
      <c r="U89" s="384"/>
      <c r="V89" s="385"/>
      <c r="W89" s="46"/>
      <c r="X89" s="46"/>
    </row>
    <row r="90" spans="1:24" s="45" customFormat="1" ht="19.5" customHeight="1" outlineLevel="1" x14ac:dyDescent="0.25">
      <c r="A90" s="41"/>
      <c r="B90" s="101" t="s">
        <v>36</v>
      </c>
      <c r="C90" s="102"/>
      <c r="D90" s="99"/>
      <c r="E90" s="100"/>
      <c r="F90" s="115">
        <f>$C$90*$D$90*$E$90</f>
        <v>0</v>
      </c>
      <c r="G90" s="99"/>
      <c r="H90" s="100"/>
      <c r="I90" s="116">
        <f t="shared" si="4"/>
        <v>0</v>
      </c>
      <c r="J90" s="99"/>
      <c r="K90" s="100"/>
      <c r="L90" s="115">
        <f t="shared" si="5"/>
        <v>0</v>
      </c>
      <c r="M90" s="99"/>
      <c r="N90" s="100"/>
      <c r="O90" s="116">
        <f t="shared" si="6"/>
        <v>0</v>
      </c>
      <c r="P90" s="99"/>
      <c r="Q90" s="100"/>
      <c r="R90" s="115">
        <f t="shared" si="7"/>
        <v>0</v>
      </c>
      <c r="S90" s="384"/>
      <c r="T90" s="384"/>
      <c r="U90" s="384"/>
      <c r="V90" s="385"/>
      <c r="W90" s="46"/>
      <c r="X90" s="46"/>
    </row>
    <row r="91" spans="1:24" s="45" customFormat="1" ht="19.5" customHeight="1" outlineLevel="1" x14ac:dyDescent="0.25">
      <c r="A91" s="41"/>
      <c r="B91" s="101" t="s">
        <v>37</v>
      </c>
      <c r="C91" s="102"/>
      <c r="D91" s="99"/>
      <c r="E91" s="100"/>
      <c r="F91" s="115">
        <f>$C$91*$D$91*$E$91</f>
        <v>0</v>
      </c>
      <c r="G91" s="99"/>
      <c r="H91" s="100"/>
      <c r="I91" s="116">
        <f t="shared" si="4"/>
        <v>0</v>
      </c>
      <c r="J91" s="99"/>
      <c r="K91" s="100"/>
      <c r="L91" s="115">
        <f t="shared" si="5"/>
        <v>0</v>
      </c>
      <c r="M91" s="99"/>
      <c r="N91" s="100"/>
      <c r="O91" s="116">
        <f t="shared" si="6"/>
        <v>0</v>
      </c>
      <c r="P91" s="99"/>
      <c r="Q91" s="100"/>
      <c r="R91" s="115">
        <f t="shared" si="7"/>
        <v>0</v>
      </c>
      <c r="S91" s="384"/>
      <c r="T91" s="384"/>
      <c r="U91" s="384"/>
      <c r="V91" s="385"/>
      <c r="W91" s="46"/>
      <c r="X91" s="46"/>
    </row>
    <row r="92" spans="1:24" s="45" customFormat="1" ht="19.5" customHeight="1" outlineLevel="1" x14ac:dyDescent="0.25">
      <c r="A92" s="41"/>
      <c r="B92" s="101" t="s">
        <v>38</v>
      </c>
      <c r="C92" s="102"/>
      <c r="D92" s="99"/>
      <c r="E92" s="100"/>
      <c r="F92" s="115">
        <f>$C$92*$D$92*$E$92</f>
        <v>0</v>
      </c>
      <c r="G92" s="99"/>
      <c r="H92" s="100"/>
      <c r="I92" s="116">
        <f t="shared" si="4"/>
        <v>0</v>
      </c>
      <c r="J92" s="99"/>
      <c r="K92" s="100"/>
      <c r="L92" s="115">
        <f t="shared" si="5"/>
        <v>0</v>
      </c>
      <c r="M92" s="99"/>
      <c r="N92" s="100"/>
      <c r="O92" s="116">
        <f t="shared" si="6"/>
        <v>0</v>
      </c>
      <c r="P92" s="99"/>
      <c r="Q92" s="100"/>
      <c r="R92" s="115">
        <f t="shared" si="7"/>
        <v>0</v>
      </c>
      <c r="S92" s="384"/>
      <c r="T92" s="384"/>
      <c r="U92" s="384"/>
      <c r="V92" s="385"/>
      <c r="W92" s="46"/>
      <c r="X92" s="46"/>
    </row>
    <row r="93" spans="1:24" s="45" customFormat="1" ht="19.5" customHeight="1" outlineLevel="1" x14ac:dyDescent="0.25">
      <c r="A93" s="41"/>
      <c r="B93" s="64" t="s">
        <v>39</v>
      </c>
      <c r="C93" s="102">
        <v>30</v>
      </c>
      <c r="D93" s="99"/>
      <c r="E93" s="100"/>
      <c r="F93" s="115">
        <f>$C$93*$D$93*$E$93</f>
        <v>0</v>
      </c>
      <c r="G93" s="99"/>
      <c r="H93" s="100"/>
      <c r="I93" s="116">
        <f>C93*G93*H93</f>
        <v>0</v>
      </c>
      <c r="J93" s="99"/>
      <c r="K93" s="100"/>
      <c r="L93" s="115">
        <f>C93*J93*K93</f>
        <v>0</v>
      </c>
      <c r="M93" s="99"/>
      <c r="N93" s="100"/>
      <c r="O93" s="116">
        <f>C93*M93*N93</f>
        <v>0</v>
      </c>
      <c r="P93" s="99"/>
      <c r="Q93" s="100"/>
      <c r="R93" s="115">
        <f>C93*P93*Q93</f>
        <v>0</v>
      </c>
      <c r="S93" s="384"/>
      <c r="T93" s="384"/>
      <c r="U93" s="384"/>
      <c r="V93" s="385"/>
      <c r="W93" s="46"/>
      <c r="X93" s="46"/>
    </row>
    <row r="94" spans="1:24" s="45" customFormat="1" ht="19.5" customHeight="1" outlineLevel="1" x14ac:dyDescent="0.25">
      <c r="A94" s="41"/>
      <c r="B94" s="64" t="s">
        <v>40</v>
      </c>
      <c r="C94" s="102">
        <v>60</v>
      </c>
      <c r="D94" s="99"/>
      <c r="E94" s="100"/>
      <c r="F94" s="115">
        <f>$C$94*$D$94*$E$94</f>
        <v>0</v>
      </c>
      <c r="G94" s="99"/>
      <c r="H94" s="100"/>
      <c r="I94" s="116">
        <f>C94*G94*H94</f>
        <v>0</v>
      </c>
      <c r="J94" s="99"/>
      <c r="K94" s="100"/>
      <c r="L94" s="115">
        <f>C94*J94*K94</f>
        <v>0</v>
      </c>
      <c r="M94" s="99"/>
      <c r="N94" s="100"/>
      <c r="O94" s="116">
        <f>C94*M94*N94</f>
        <v>0</v>
      </c>
      <c r="P94" s="99"/>
      <c r="Q94" s="100"/>
      <c r="R94" s="115">
        <f>C94*P94*Q94</f>
        <v>0</v>
      </c>
      <c r="S94" s="384"/>
      <c r="T94" s="384"/>
      <c r="U94" s="384"/>
      <c r="V94" s="385"/>
      <c r="W94" s="46"/>
      <c r="X94" s="46"/>
    </row>
    <row r="95" spans="1:24" s="45" customFormat="1" ht="19.5" customHeight="1" outlineLevel="1" x14ac:dyDescent="0.25">
      <c r="A95" s="41"/>
      <c r="B95" s="101" t="s">
        <v>41</v>
      </c>
      <c r="C95" s="102"/>
      <c r="D95" s="99"/>
      <c r="E95" s="100"/>
      <c r="F95" s="115">
        <f>$C$95*$D$95*$E$95</f>
        <v>0</v>
      </c>
      <c r="G95" s="99"/>
      <c r="H95" s="100"/>
      <c r="I95" s="116">
        <f t="shared" si="4"/>
        <v>0</v>
      </c>
      <c r="J95" s="99"/>
      <c r="K95" s="100"/>
      <c r="L95" s="115">
        <f t="shared" si="5"/>
        <v>0</v>
      </c>
      <c r="M95" s="99"/>
      <c r="N95" s="100"/>
      <c r="O95" s="116">
        <f t="shared" si="6"/>
        <v>0</v>
      </c>
      <c r="P95" s="99"/>
      <c r="Q95" s="100"/>
      <c r="R95" s="115">
        <f t="shared" si="7"/>
        <v>0</v>
      </c>
      <c r="S95" s="384"/>
      <c r="T95" s="384"/>
      <c r="U95" s="384"/>
      <c r="V95" s="385"/>
      <c r="W95" s="46"/>
      <c r="X95" s="46"/>
    </row>
    <row r="96" spans="1:24" s="45" customFormat="1" ht="19.5" customHeight="1" outlineLevel="1" x14ac:dyDescent="0.25">
      <c r="A96" s="41"/>
      <c r="B96" s="101" t="s">
        <v>42</v>
      </c>
      <c r="C96" s="102"/>
      <c r="D96" s="99"/>
      <c r="E96" s="100"/>
      <c r="F96" s="115">
        <f>$C$96*$D$96*$E$96</f>
        <v>0</v>
      </c>
      <c r="G96" s="99"/>
      <c r="H96" s="100"/>
      <c r="I96" s="116">
        <f t="shared" si="4"/>
        <v>0</v>
      </c>
      <c r="J96" s="99"/>
      <c r="K96" s="100"/>
      <c r="L96" s="115">
        <f t="shared" si="5"/>
        <v>0</v>
      </c>
      <c r="M96" s="99"/>
      <c r="N96" s="100"/>
      <c r="O96" s="116">
        <f t="shared" si="6"/>
        <v>0</v>
      </c>
      <c r="P96" s="99"/>
      <c r="Q96" s="100"/>
      <c r="R96" s="115">
        <f t="shared" si="7"/>
        <v>0</v>
      </c>
      <c r="S96" s="384"/>
      <c r="T96" s="384"/>
      <c r="U96" s="384"/>
      <c r="V96" s="385"/>
      <c r="W96" s="46"/>
      <c r="X96" s="46"/>
    </row>
    <row r="97" spans="1:24" s="45" customFormat="1" ht="19.5" customHeight="1" outlineLevel="1" x14ac:dyDescent="0.25">
      <c r="A97" s="41"/>
      <c r="B97" s="101" t="s">
        <v>43</v>
      </c>
      <c r="C97" s="102">
        <v>1440</v>
      </c>
      <c r="D97" s="99"/>
      <c r="E97" s="100"/>
      <c r="F97" s="115">
        <f>$C$97*$D$97*$E$97</f>
        <v>0</v>
      </c>
      <c r="G97" s="99"/>
      <c r="H97" s="100"/>
      <c r="I97" s="116">
        <f t="shared" si="4"/>
        <v>0</v>
      </c>
      <c r="J97" s="99"/>
      <c r="K97" s="100"/>
      <c r="L97" s="115">
        <f>C97*J97*K97</f>
        <v>0</v>
      </c>
      <c r="M97" s="99"/>
      <c r="N97" s="100"/>
      <c r="O97" s="116">
        <f t="shared" si="6"/>
        <v>0</v>
      </c>
      <c r="P97" s="99"/>
      <c r="Q97" s="100"/>
      <c r="R97" s="115">
        <f t="shared" si="7"/>
        <v>0</v>
      </c>
      <c r="S97" s="384"/>
      <c r="T97" s="384"/>
      <c r="U97" s="384"/>
      <c r="V97" s="385"/>
      <c r="W97" s="46"/>
      <c r="X97" s="46"/>
    </row>
    <row r="98" spans="1:24" s="52" customFormat="1" ht="25.5" customHeight="1" outlineLevel="1" x14ac:dyDescent="0.25">
      <c r="A98" s="51"/>
      <c r="B98" s="66" t="s">
        <v>44</v>
      </c>
      <c r="C98" s="15" t="s">
        <v>45</v>
      </c>
      <c r="D98" s="312" t="s">
        <v>46</v>
      </c>
      <c r="E98" s="305"/>
      <c r="F98" s="313"/>
      <c r="G98" s="305" t="s">
        <v>47</v>
      </c>
      <c r="H98" s="305"/>
      <c r="I98" s="305"/>
      <c r="J98" s="312" t="s">
        <v>48</v>
      </c>
      <c r="K98" s="305"/>
      <c r="L98" s="313"/>
      <c r="M98" s="305" t="s">
        <v>49</v>
      </c>
      <c r="N98" s="305"/>
      <c r="O98" s="305"/>
      <c r="P98" s="312" t="s">
        <v>50</v>
      </c>
      <c r="Q98" s="305"/>
      <c r="R98" s="313"/>
      <c r="S98" s="16" t="s">
        <v>51</v>
      </c>
      <c r="T98" s="386" t="s">
        <v>52</v>
      </c>
      <c r="U98" s="387"/>
      <c r="V98" s="388"/>
      <c r="W98" s="46"/>
      <c r="X98" s="46"/>
    </row>
    <row r="99" spans="1:24" s="45" customFormat="1" ht="21" customHeight="1" outlineLevel="1" x14ac:dyDescent="0.25">
      <c r="A99" s="41"/>
      <c r="B99" s="18" t="s">
        <v>53</v>
      </c>
      <c r="C99" s="128">
        <f>D99+G99+J99+M99+P99</f>
        <v>0</v>
      </c>
      <c r="D99" s="315">
        <f>SUM(F54:F97)</f>
        <v>0</v>
      </c>
      <c r="E99" s="314"/>
      <c r="F99" s="316"/>
      <c r="G99" s="314">
        <f>SUM(I54:I97)</f>
        <v>0</v>
      </c>
      <c r="H99" s="314"/>
      <c r="I99" s="314"/>
      <c r="J99" s="315">
        <f>SUM(L54:L97)</f>
        <v>0</v>
      </c>
      <c r="K99" s="314"/>
      <c r="L99" s="316"/>
      <c r="M99" s="314">
        <f>SUM(O54:O97)</f>
        <v>0</v>
      </c>
      <c r="N99" s="314"/>
      <c r="O99" s="314"/>
      <c r="P99" s="315">
        <f>SUM(R54:R97)</f>
        <v>0</v>
      </c>
      <c r="Q99" s="314"/>
      <c r="R99" s="316"/>
      <c r="S99" s="128">
        <f>D99+G99+J99+M99+P99</f>
        <v>0</v>
      </c>
      <c r="T99" s="389"/>
      <c r="U99" s="390"/>
      <c r="V99" s="391"/>
      <c r="W99" s="46"/>
      <c r="X99" s="46"/>
    </row>
    <row r="100" spans="1:24" s="45" customFormat="1" ht="21" customHeight="1" outlineLevel="1" x14ac:dyDescent="0.25">
      <c r="A100" s="41"/>
      <c r="B100" s="18" t="s">
        <v>54</v>
      </c>
      <c r="C100" s="128">
        <f>D100+G100+J100+M100+P100</f>
        <v>0</v>
      </c>
      <c r="D100" s="315">
        <f>SUM(F54:F97)*$D$42</f>
        <v>0</v>
      </c>
      <c r="E100" s="314"/>
      <c r="F100" s="316"/>
      <c r="G100" s="314">
        <f>SUM(I54:I97)*$G$42</f>
        <v>0</v>
      </c>
      <c r="H100" s="314"/>
      <c r="I100" s="314"/>
      <c r="J100" s="315">
        <f>SUM(L54:L97)*$J$42</f>
        <v>0</v>
      </c>
      <c r="K100" s="314"/>
      <c r="L100" s="316"/>
      <c r="M100" s="314">
        <f>SUM(O54:O97)*$M$42</f>
        <v>0</v>
      </c>
      <c r="N100" s="314"/>
      <c r="O100" s="314"/>
      <c r="P100" s="315">
        <f>SUM(R54:R97)*$P$42</f>
        <v>0</v>
      </c>
      <c r="Q100" s="314"/>
      <c r="R100" s="316"/>
      <c r="S100" s="128">
        <f>D100+G100+J100+M100+P100</f>
        <v>0</v>
      </c>
      <c r="T100" s="389"/>
      <c r="U100" s="390"/>
      <c r="V100" s="391"/>
      <c r="W100" s="46"/>
      <c r="X100" s="46"/>
    </row>
    <row r="101" spans="1:24" s="45" customFormat="1" ht="21" customHeight="1" outlineLevel="1" x14ac:dyDescent="0.25">
      <c r="A101" s="41"/>
      <c r="B101" s="18" t="s">
        <v>55</v>
      </c>
      <c r="C101" s="128">
        <f>S101</f>
        <v>0</v>
      </c>
      <c r="D101" s="315">
        <f>D100*0.05</f>
        <v>0</v>
      </c>
      <c r="E101" s="314"/>
      <c r="F101" s="316"/>
      <c r="G101" s="314">
        <f>G100*0.05</f>
        <v>0</v>
      </c>
      <c r="H101" s="314"/>
      <c r="I101" s="314"/>
      <c r="J101" s="315">
        <f>J100*0.05</f>
        <v>0</v>
      </c>
      <c r="K101" s="314"/>
      <c r="L101" s="316"/>
      <c r="M101" s="314">
        <f>M100*0.05</f>
        <v>0</v>
      </c>
      <c r="N101" s="314"/>
      <c r="O101" s="314"/>
      <c r="P101" s="315">
        <f>P100*0.05</f>
        <v>0</v>
      </c>
      <c r="Q101" s="314"/>
      <c r="R101" s="316"/>
      <c r="S101" s="128">
        <f>D101+G101+J101+M101+P101</f>
        <v>0</v>
      </c>
      <c r="T101" s="389"/>
      <c r="U101" s="390"/>
      <c r="V101" s="391"/>
      <c r="W101" s="46"/>
      <c r="X101" s="46"/>
    </row>
    <row r="102" spans="1:24" s="45" customFormat="1" ht="21" customHeight="1" outlineLevel="1" x14ac:dyDescent="0.25">
      <c r="A102" s="41"/>
      <c r="B102" s="18" t="s">
        <v>56</v>
      </c>
      <c r="C102" s="128">
        <f>S102</f>
        <v>0</v>
      </c>
      <c r="D102" s="315">
        <f>IF(D42=0,0,((D100+D101)/D42)/D43)</f>
        <v>0</v>
      </c>
      <c r="E102" s="314"/>
      <c r="F102" s="316"/>
      <c r="G102" s="314">
        <f>IF(G42=0,0,((G100+G101)/G42)/G43)</f>
        <v>0</v>
      </c>
      <c r="H102" s="314"/>
      <c r="I102" s="314"/>
      <c r="J102" s="315">
        <f>IF(J42=0,0,((J100+J101)/J42)/J43)</f>
        <v>0</v>
      </c>
      <c r="K102" s="314"/>
      <c r="L102" s="316"/>
      <c r="M102" s="314">
        <f>IF(M42=0,0,((M100+M101)/M42)/M43)</f>
        <v>0</v>
      </c>
      <c r="N102" s="314"/>
      <c r="O102" s="314"/>
      <c r="P102" s="315">
        <f>IF(P42=0,0,((P100+P101)/P42)/P43)</f>
        <v>0</v>
      </c>
      <c r="Q102" s="314"/>
      <c r="R102" s="316"/>
      <c r="S102" s="128">
        <f>D102+G102+J102+M102+P102</f>
        <v>0</v>
      </c>
      <c r="T102" s="389"/>
      <c r="U102" s="390"/>
      <c r="V102" s="391"/>
      <c r="W102" s="46"/>
      <c r="X102" s="46"/>
    </row>
    <row r="103" spans="1:24" s="45" customFormat="1" ht="21" customHeight="1" outlineLevel="1" x14ac:dyDescent="0.25">
      <c r="A103" s="41"/>
      <c r="B103" s="18" t="s">
        <v>57</v>
      </c>
      <c r="C103" s="128">
        <f>S103</f>
        <v>0</v>
      </c>
      <c r="D103" s="315">
        <f>IF($D$102=0,0,(D102/60))</f>
        <v>0</v>
      </c>
      <c r="E103" s="314"/>
      <c r="F103" s="316"/>
      <c r="G103" s="314">
        <f>IF($G$102=0,0,(G102/60))</f>
        <v>0</v>
      </c>
      <c r="H103" s="314"/>
      <c r="I103" s="314"/>
      <c r="J103" s="315">
        <f>IF($J$102=0,0,(J102/60))</f>
        <v>0</v>
      </c>
      <c r="K103" s="314"/>
      <c r="L103" s="316"/>
      <c r="M103" s="314">
        <f>IF($M$102=0,0,(M102/60))</f>
        <v>0</v>
      </c>
      <c r="N103" s="314"/>
      <c r="O103" s="314"/>
      <c r="P103" s="315">
        <f>IF($P$102=0,0,(P102/60))</f>
        <v>0</v>
      </c>
      <c r="Q103" s="314"/>
      <c r="R103" s="316"/>
      <c r="S103" s="128">
        <f>D103+G103+J103+M103+P103</f>
        <v>0</v>
      </c>
      <c r="T103" s="389"/>
      <c r="U103" s="390"/>
      <c r="V103" s="391"/>
      <c r="W103" s="46"/>
      <c r="X103" s="46"/>
    </row>
    <row r="104" spans="1:24" s="45" customFormat="1" ht="21" customHeight="1" outlineLevel="1" x14ac:dyDescent="0.25">
      <c r="A104" s="41"/>
      <c r="B104" s="19" t="s">
        <v>440</v>
      </c>
      <c r="C104" s="128">
        <f>SUM(D104:R104)</f>
        <v>0</v>
      </c>
      <c r="D104" s="392"/>
      <c r="E104" s="393"/>
      <c r="F104" s="394"/>
      <c r="G104" s="393"/>
      <c r="H104" s="393"/>
      <c r="I104" s="393"/>
      <c r="J104" s="392"/>
      <c r="K104" s="393"/>
      <c r="L104" s="394"/>
      <c r="M104" s="393"/>
      <c r="N104" s="393"/>
      <c r="O104" s="393"/>
      <c r="P104" s="392"/>
      <c r="Q104" s="393"/>
      <c r="R104" s="394"/>
      <c r="S104" s="128">
        <f>SUM(D104:R104)</f>
        <v>0</v>
      </c>
      <c r="T104" s="389"/>
      <c r="U104" s="390"/>
      <c r="V104" s="391"/>
      <c r="W104" s="46"/>
      <c r="X104" s="46"/>
    </row>
    <row r="105" spans="1:24" s="45" customFormat="1" ht="21" customHeight="1" outlineLevel="1" x14ac:dyDescent="0.25">
      <c r="A105" s="41"/>
      <c r="B105" s="19" t="s">
        <v>58</v>
      </c>
      <c r="C105" s="129">
        <f>SUM(D105:R105)</f>
        <v>0</v>
      </c>
      <c r="D105" s="317">
        <f>(D104*D$42)*($D$32-$D$31)</f>
        <v>0</v>
      </c>
      <c r="E105" s="274"/>
      <c r="F105" s="318"/>
      <c r="G105" s="317">
        <f>(G104*G$42)*($D$32-$D$31)</f>
        <v>0</v>
      </c>
      <c r="H105" s="274"/>
      <c r="I105" s="318"/>
      <c r="J105" s="317">
        <f>(J104*J$42)*($D$32-$D$31)</f>
        <v>0</v>
      </c>
      <c r="K105" s="274"/>
      <c r="L105" s="318"/>
      <c r="M105" s="317">
        <f>(M104*M$42)*($D$32-$D$31)</f>
        <v>0</v>
      </c>
      <c r="N105" s="274"/>
      <c r="O105" s="318"/>
      <c r="P105" s="317">
        <f>(P104*P$42)*($D$32-$D$31)</f>
        <v>0</v>
      </c>
      <c r="Q105" s="274"/>
      <c r="R105" s="318"/>
      <c r="S105" s="129">
        <f>SUM(D105:R105)</f>
        <v>0</v>
      </c>
      <c r="T105" s="389"/>
      <c r="U105" s="390"/>
      <c r="V105" s="391"/>
      <c r="W105" s="46"/>
      <c r="X105" s="46"/>
    </row>
    <row r="106" spans="1:24" s="45" customFormat="1" ht="21" customHeight="1" outlineLevel="1" x14ac:dyDescent="0.25">
      <c r="A106" s="41"/>
      <c r="B106" s="19" t="s">
        <v>59</v>
      </c>
      <c r="C106" s="129">
        <f>SUM(D106:R106)</f>
        <v>0</v>
      </c>
      <c r="D106" s="317">
        <f>IF(D103=0,0, (((D103*$D$31))+(D105/D$42/D$43)))</f>
        <v>0</v>
      </c>
      <c r="E106" s="274"/>
      <c r="F106" s="318"/>
      <c r="G106" s="317">
        <f>IF(G103=0,0, (((G103*$D$31))+(G105/G$42/G$43)))</f>
        <v>0</v>
      </c>
      <c r="H106" s="274"/>
      <c r="I106" s="318"/>
      <c r="J106" s="317">
        <f>IF(J103=0,0, (((J103*$D$31))+(J105/J$42/J$43)))</f>
        <v>0</v>
      </c>
      <c r="K106" s="274"/>
      <c r="L106" s="318"/>
      <c r="M106" s="317">
        <f>IF(M103=0,0, (((M103*$D$31))+(M105/M$42/M$43)))</f>
        <v>0</v>
      </c>
      <c r="N106" s="274"/>
      <c r="O106" s="318"/>
      <c r="P106" s="317">
        <f>IF(P103=0,0, (((P103*$D$31))+(P105/P$42/P$43)))</f>
        <v>0</v>
      </c>
      <c r="Q106" s="274"/>
      <c r="R106" s="318"/>
      <c r="S106" s="129">
        <f>SUM(D106:R106)</f>
        <v>0</v>
      </c>
      <c r="T106" s="389"/>
      <c r="U106" s="390"/>
      <c r="V106" s="391"/>
      <c r="W106" s="46"/>
      <c r="X106" s="46"/>
    </row>
    <row r="107" spans="1:24" s="45" customFormat="1" ht="26.25" customHeight="1" outlineLevel="1" x14ac:dyDescent="0.25">
      <c r="A107" s="41"/>
      <c r="B107" s="68" t="s">
        <v>60</v>
      </c>
      <c r="C107" s="129">
        <f>SUM(D107:R107)</f>
        <v>0</v>
      </c>
      <c r="D107" s="317">
        <f>(((D100+D101)/60)*$D$31)+D105</f>
        <v>0</v>
      </c>
      <c r="E107" s="274"/>
      <c r="F107" s="318"/>
      <c r="G107" s="317">
        <f>(((G100+G101)/60)*$D$31)+G105</f>
        <v>0</v>
      </c>
      <c r="H107" s="274"/>
      <c r="I107" s="318"/>
      <c r="J107" s="317">
        <f>(((J100+J101)/60)*$D$31)+J105</f>
        <v>0</v>
      </c>
      <c r="K107" s="274"/>
      <c r="L107" s="318"/>
      <c r="M107" s="317">
        <f>(((M100+M101)/60)*$D$31)+M105</f>
        <v>0</v>
      </c>
      <c r="N107" s="274"/>
      <c r="O107" s="318"/>
      <c r="P107" s="317">
        <f>(((P100+P101)/60)*$D$31)+P105</f>
        <v>0</v>
      </c>
      <c r="Q107" s="274"/>
      <c r="R107" s="318"/>
      <c r="S107" s="129">
        <f>SUM(D107:R107)</f>
        <v>0</v>
      </c>
      <c r="T107" s="389"/>
      <c r="U107" s="390"/>
      <c r="V107" s="391"/>
      <c r="W107" s="20" t="s">
        <v>61</v>
      </c>
      <c r="X107" s="46"/>
    </row>
    <row r="108" spans="1:24" s="45" customFormat="1" ht="37.5" customHeight="1" x14ac:dyDescent="0.25">
      <c r="A108" s="41"/>
      <c r="B108" s="395"/>
      <c r="C108" s="396"/>
      <c r="D108" s="403" t="s">
        <v>62</v>
      </c>
      <c r="E108" s="404"/>
      <c r="F108" s="405"/>
      <c r="G108" s="404" t="s">
        <v>63</v>
      </c>
      <c r="H108" s="404"/>
      <c r="I108" s="404"/>
      <c r="J108" s="403" t="s">
        <v>64</v>
      </c>
      <c r="K108" s="404"/>
      <c r="L108" s="405"/>
      <c r="M108" s="404" t="s">
        <v>65</v>
      </c>
      <c r="N108" s="404"/>
      <c r="O108" s="404"/>
      <c r="P108" s="403" t="s">
        <v>66</v>
      </c>
      <c r="Q108" s="404"/>
      <c r="R108" s="405"/>
      <c r="S108" s="75" t="s">
        <v>67</v>
      </c>
      <c r="T108" s="69" t="s">
        <v>68</v>
      </c>
      <c r="U108" s="10" t="s">
        <v>69</v>
      </c>
      <c r="V108" s="10" t="s">
        <v>70</v>
      </c>
      <c r="W108" s="121">
        <f>$D$12</f>
        <v>0</v>
      </c>
      <c r="X108" s="46"/>
    </row>
    <row r="109" spans="1:24" s="45" customFormat="1" ht="31.5" customHeight="1" x14ac:dyDescent="0.25">
      <c r="A109" s="41"/>
      <c r="B109" s="397"/>
      <c r="C109" s="398"/>
      <c r="D109" s="406" t="str">
        <f>IF($D$103&gt;=10,"6",IF($D$103&gt;=5.6,"5",IF($D$103&gt;=3.6,"4",IF($D$103&gt;=1.6,"3",IF($D$103&gt;=1,"2",IF($D$103&gt;=0.01,"1","0"))))))</f>
        <v>0</v>
      </c>
      <c r="E109" s="407"/>
      <c r="F109" s="408"/>
      <c r="G109" s="407" t="str">
        <f>IF($G$103&gt;=10,"6",IF($G$103&gt;=5.6,"5",IF($G$103&gt;=3.6,"4",IF($G$103&gt;=1.6,"3",IF($G$103&gt;=1,"2",IF($G$103&gt;=0.01,"1","0"))))))</f>
        <v>0</v>
      </c>
      <c r="H109" s="407"/>
      <c r="I109" s="407"/>
      <c r="J109" s="406" t="str">
        <f>IF($J$103&gt;=10,"6",IF($J$103&gt;=5.6,"5",IF($J$103&gt;=3.6,"4",IF($J$103&gt;=1.6,"3",IF($J$103&gt;=1,"2",IF($J$103&gt;=0.01,"1","0"))))))</f>
        <v>0</v>
      </c>
      <c r="K109" s="407"/>
      <c r="L109" s="408"/>
      <c r="M109" s="407" t="str">
        <f>IF($M$103&gt;=10,"6",IF($M$103&gt;=5.6,"5",IF($M$103&gt;=3.6,"4",IF($M$103&gt;=1.6,"3",IF($M$103&gt;=1,"2",IF($M$103&gt;=0.01,"1","0"))))))</f>
        <v>0</v>
      </c>
      <c r="N109" s="407"/>
      <c r="O109" s="407"/>
      <c r="P109" s="406" t="str">
        <f>IF($P$103&gt;=10,"6",IF($P$103&gt;=5.6,"5",IF($P$103&gt;=3.6,"4",IF($P$103&gt;=1.6,"3",IF($P$103&gt;=1,"2",IF($P$103&gt;=0.01,"1","0"))))))</f>
        <v>0</v>
      </c>
      <c r="Q109" s="407"/>
      <c r="R109" s="408"/>
      <c r="S109" s="124">
        <f>IF(OR(AND(D99&gt;0,D100&lt;=0),AND(G99&gt;0,G100&lt;=0),AND(J99&gt;0,J100&lt;=0),AND(M99&gt;0,M100&lt;=0),AND(P99&gt;0,P100&lt;=0)),"Check number of subjects/visits",V109/1560)</f>
        <v>0</v>
      </c>
      <c r="T109" s="89" t="str">
        <f>IF(S109="Check number of subjects/visits","0.00",IF(AND(W110=0,S109&gt;=0),"Please complete page duration (D12)",IF(S109=0,"0.00",S109/W110)))</f>
        <v>Please complete page duration (D12)</v>
      </c>
      <c r="U109" s="113">
        <f>(S100+S101+$D$26+$D$27+$D$28+$L$17)</f>
        <v>0</v>
      </c>
      <c r="V109" s="113">
        <f>U109/60</f>
        <v>0</v>
      </c>
      <c r="W109" s="121">
        <f>$F$12</f>
        <v>0</v>
      </c>
      <c r="X109" s="46"/>
    </row>
    <row r="110" spans="1:24" s="45" customFormat="1" ht="19.5" customHeight="1" x14ac:dyDescent="0.25">
      <c r="A110" s="41"/>
      <c r="B110" s="17"/>
      <c r="C110" s="56"/>
      <c r="D110" s="1"/>
      <c r="E110" s="1"/>
      <c r="F110" s="1"/>
      <c r="G110" s="1"/>
      <c r="H110" s="1"/>
      <c r="I110" s="1"/>
      <c r="J110" s="1"/>
      <c r="K110" s="1"/>
      <c r="L110" s="1"/>
      <c r="M110" s="1"/>
      <c r="N110" s="1"/>
      <c r="O110" s="1"/>
      <c r="P110" s="1"/>
      <c r="Q110" s="1"/>
      <c r="R110" s="1"/>
      <c r="S110" s="41"/>
      <c r="T110" s="41"/>
      <c r="U110" s="41"/>
      <c r="V110" s="41"/>
      <c r="W110" s="125">
        <f>W108+(W109/12)</f>
        <v>0</v>
      </c>
      <c r="X110" s="46"/>
    </row>
    <row r="111" spans="1:24" s="45" customFormat="1" ht="19.5" customHeight="1" x14ac:dyDescent="0.25">
      <c r="A111" s="41"/>
      <c r="B111" s="33" t="s">
        <v>71</v>
      </c>
      <c r="C111" s="399"/>
      <c r="D111" s="272" t="s">
        <v>1</v>
      </c>
      <c r="E111" s="272"/>
      <c r="F111" s="370"/>
      <c r="G111" s="367" t="s">
        <v>2</v>
      </c>
      <c r="H111" s="272"/>
      <c r="I111" s="368"/>
      <c r="J111" s="369" t="s">
        <v>3</v>
      </c>
      <c r="K111" s="272"/>
      <c r="L111" s="370"/>
      <c r="M111" s="367" t="s">
        <v>4</v>
      </c>
      <c r="N111" s="272"/>
      <c r="O111" s="368"/>
      <c r="P111" s="367" t="s">
        <v>5</v>
      </c>
      <c r="Q111" s="272"/>
      <c r="R111" s="368"/>
      <c r="S111" s="380" t="s">
        <v>6</v>
      </c>
      <c r="T111" s="380"/>
      <c r="U111" s="380"/>
      <c r="V111" s="381"/>
      <c r="W111" s="46"/>
      <c r="X111" s="46"/>
    </row>
    <row r="112" spans="1:24" s="45" customFormat="1" ht="19.5" customHeight="1" x14ac:dyDescent="0.25">
      <c r="A112" s="41"/>
      <c r="B112" s="114" t="str">
        <f>IF('SIT Page 1'!B112="[enter MDT1 title here]","[enter MDT1 title on SIT Page 1, B112]", IF('SIT Page 1'!B112="","[enter MDT1 title on SIT Page 1, B112]",'SIT Page 1'!B112))</f>
        <v>[enter MDT1 title on SIT Page 1, B112]</v>
      </c>
      <c r="C112" s="400"/>
      <c r="D112" s="272"/>
      <c r="E112" s="272"/>
      <c r="F112" s="370"/>
      <c r="G112" s="367"/>
      <c r="H112" s="272"/>
      <c r="I112" s="368"/>
      <c r="J112" s="369"/>
      <c r="K112" s="272"/>
      <c r="L112" s="370"/>
      <c r="M112" s="367"/>
      <c r="N112" s="272"/>
      <c r="O112" s="368"/>
      <c r="P112" s="367"/>
      <c r="Q112" s="272"/>
      <c r="R112" s="368"/>
      <c r="S112" s="401"/>
      <c r="T112" s="401"/>
      <c r="U112" s="401"/>
      <c r="V112" s="402"/>
      <c r="W112" s="46"/>
      <c r="X112" s="46"/>
    </row>
    <row r="113" spans="1:24" s="45" customFormat="1" ht="35.25" customHeight="1" outlineLevel="1" x14ac:dyDescent="0.25">
      <c r="A113" s="41"/>
      <c r="B113" s="34" t="s">
        <v>7</v>
      </c>
      <c r="C113" s="33" t="s">
        <v>8</v>
      </c>
      <c r="D113" s="76" t="s">
        <v>9</v>
      </c>
      <c r="E113" s="61" t="s">
        <v>12</v>
      </c>
      <c r="F113" s="77" t="s">
        <v>11</v>
      </c>
      <c r="G113" s="78" t="s">
        <v>9</v>
      </c>
      <c r="H113" s="61" t="s">
        <v>12</v>
      </c>
      <c r="I113" s="33" t="s">
        <v>11</v>
      </c>
      <c r="J113" s="76" t="s">
        <v>9</v>
      </c>
      <c r="K113" s="61" t="s">
        <v>12</v>
      </c>
      <c r="L113" s="77" t="s">
        <v>11</v>
      </c>
      <c r="M113" s="78" t="s">
        <v>9</v>
      </c>
      <c r="N113" s="61" t="s">
        <v>12</v>
      </c>
      <c r="O113" s="33" t="s">
        <v>11</v>
      </c>
      <c r="P113" s="76" t="s">
        <v>9</v>
      </c>
      <c r="Q113" s="61" t="s">
        <v>12</v>
      </c>
      <c r="R113" s="77" t="s">
        <v>11</v>
      </c>
      <c r="S113" s="382"/>
      <c r="T113" s="382"/>
      <c r="U113" s="382"/>
      <c r="V113" s="383"/>
      <c r="W113" s="46"/>
      <c r="X113" s="46"/>
    </row>
    <row r="114" spans="1:24" s="45" customFormat="1" ht="19.5" customHeight="1" outlineLevel="1" x14ac:dyDescent="0.25">
      <c r="A114" s="41"/>
      <c r="B114" s="101" t="s">
        <v>36</v>
      </c>
      <c r="C114" s="103"/>
      <c r="D114" s="99"/>
      <c r="E114" s="100"/>
      <c r="F114" s="115">
        <f t="shared" ref="F114:F131" si="8">C114*D114*E114</f>
        <v>0</v>
      </c>
      <c r="G114" s="99"/>
      <c r="H114" s="100"/>
      <c r="I114" s="116">
        <f t="shared" ref="I114:I131" si="9">C114*G114*H114</f>
        <v>0</v>
      </c>
      <c r="J114" s="99"/>
      <c r="K114" s="100"/>
      <c r="L114" s="115">
        <f t="shared" ref="L114:L131" si="10">C114*J114*K114</f>
        <v>0</v>
      </c>
      <c r="M114" s="99"/>
      <c r="N114" s="100"/>
      <c r="O114" s="116">
        <f t="shared" ref="O114:O131" si="11">C114*M114*N114</f>
        <v>0</v>
      </c>
      <c r="P114" s="99"/>
      <c r="Q114" s="100"/>
      <c r="R114" s="115">
        <f t="shared" ref="R114:R131" si="12">C114*P114*Q114</f>
        <v>0</v>
      </c>
      <c r="S114" s="384"/>
      <c r="T114" s="384"/>
      <c r="U114" s="384"/>
      <c r="V114" s="385"/>
      <c r="W114" s="46"/>
      <c r="X114" s="46"/>
    </row>
    <row r="115" spans="1:24" s="45" customFormat="1" ht="19.5" customHeight="1" outlineLevel="1" x14ac:dyDescent="0.25">
      <c r="A115" s="41"/>
      <c r="B115" s="101" t="s">
        <v>36</v>
      </c>
      <c r="C115" s="103"/>
      <c r="D115" s="99"/>
      <c r="E115" s="100"/>
      <c r="F115" s="115">
        <f t="shared" si="8"/>
        <v>0</v>
      </c>
      <c r="G115" s="99"/>
      <c r="H115" s="100"/>
      <c r="I115" s="116">
        <f t="shared" si="9"/>
        <v>0</v>
      </c>
      <c r="J115" s="99"/>
      <c r="K115" s="100"/>
      <c r="L115" s="115">
        <f t="shared" si="10"/>
        <v>0</v>
      </c>
      <c r="M115" s="99"/>
      <c r="N115" s="100"/>
      <c r="O115" s="116">
        <f t="shared" si="11"/>
        <v>0</v>
      </c>
      <c r="P115" s="99"/>
      <c r="Q115" s="100"/>
      <c r="R115" s="115">
        <f t="shared" si="12"/>
        <v>0</v>
      </c>
      <c r="S115" s="384"/>
      <c r="T115" s="384"/>
      <c r="U115" s="384"/>
      <c r="V115" s="385"/>
      <c r="W115" s="46"/>
      <c r="X115" s="46"/>
    </row>
    <row r="116" spans="1:24" s="45" customFormat="1" ht="19.5" customHeight="1" outlineLevel="1" x14ac:dyDescent="0.25">
      <c r="A116" s="41"/>
      <c r="B116" s="101" t="s">
        <v>36</v>
      </c>
      <c r="C116" s="103"/>
      <c r="D116" s="99"/>
      <c r="E116" s="100"/>
      <c r="F116" s="115">
        <f t="shared" si="8"/>
        <v>0</v>
      </c>
      <c r="G116" s="99"/>
      <c r="H116" s="100"/>
      <c r="I116" s="116">
        <f t="shared" si="9"/>
        <v>0</v>
      </c>
      <c r="J116" s="99"/>
      <c r="K116" s="100"/>
      <c r="L116" s="115">
        <f t="shared" si="10"/>
        <v>0</v>
      </c>
      <c r="M116" s="99"/>
      <c r="N116" s="100"/>
      <c r="O116" s="116">
        <f t="shared" si="11"/>
        <v>0</v>
      </c>
      <c r="P116" s="99"/>
      <c r="Q116" s="100"/>
      <c r="R116" s="115">
        <f t="shared" si="12"/>
        <v>0</v>
      </c>
      <c r="S116" s="384"/>
      <c r="T116" s="384"/>
      <c r="U116" s="384"/>
      <c r="V116" s="385"/>
      <c r="W116" s="46"/>
      <c r="X116" s="46"/>
    </row>
    <row r="117" spans="1:24" s="45" customFormat="1" ht="19.5" customHeight="1" outlineLevel="1" x14ac:dyDescent="0.25">
      <c r="A117" s="41"/>
      <c r="B117" s="101" t="s">
        <v>36</v>
      </c>
      <c r="C117" s="103"/>
      <c r="D117" s="99"/>
      <c r="E117" s="100"/>
      <c r="F117" s="115">
        <f t="shared" si="8"/>
        <v>0</v>
      </c>
      <c r="G117" s="99"/>
      <c r="H117" s="100"/>
      <c r="I117" s="116">
        <f t="shared" si="9"/>
        <v>0</v>
      </c>
      <c r="J117" s="99"/>
      <c r="K117" s="100"/>
      <c r="L117" s="115">
        <f t="shared" si="10"/>
        <v>0</v>
      </c>
      <c r="M117" s="99"/>
      <c r="N117" s="100"/>
      <c r="O117" s="116">
        <f t="shared" si="11"/>
        <v>0</v>
      </c>
      <c r="P117" s="99"/>
      <c r="Q117" s="100"/>
      <c r="R117" s="115">
        <f t="shared" si="12"/>
        <v>0</v>
      </c>
      <c r="S117" s="384"/>
      <c r="T117" s="384"/>
      <c r="U117" s="384"/>
      <c r="V117" s="385"/>
      <c r="W117" s="46"/>
      <c r="X117" s="46"/>
    </row>
    <row r="118" spans="1:24" s="45" customFormat="1" ht="19.5" customHeight="1" outlineLevel="1" x14ac:dyDescent="0.25">
      <c r="A118" s="41"/>
      <c r="B118" s="101" t="s">
        <v>36</v>
      </c>
      <c r="C118" s="103"/>
      <c r="D118" s="99"/>
      <c r="E118" s="100"/>
      <c r="F118" s="115">
        <f t="shared" si="8"/>
        <v>0</v>
      </c>
      <c r="G118" s="99"/>
      <c r="H118" s="100"/>
      <c r="I118" s="116">
        <f t="shared" si="9"/>
        <v>0</v>
      </c>
      <c r="J118" s="99"/>
      <c r="K118" s="100"/>
      <c r="L118" s="115">
        <f t="shared" si="10"/>
        <v>0</v>
      </c>
      <c r="M118" s="99"/>
      <c r="N118" s="100"/>
      <c r="O118" s="116">
        <f t="shared" si="11"/>
        <v>0</v>
      </c>
      <c r="P118" s="99"/>
      <c r="Q118" s="100"/>
      <c r="R118" s="115">
        <f t="shared" si="12"/>
        <v>0</v>
      </c>
      <c r="S118" s="384"/>
      <c r="T118" s="384"/>
      <c r="U118" s="384"/>
      <c r="V118" s="385"/>
      <c r="W118" s="46"/>
      <c r="X118" s="46"/>
    </row>
    <row r="119" spans="1:24" s="45" customFormat="1" ht="19.5" customHeight="1" outlineLevel="1" x14ac:dyDescent="0.25">
      <c r="A119" s="41"/>
      <c r="B119" s="101" t="s">
        <v>36</v>
      </c>
      <c r="C119" s="103"/>
      <c r="D119" s="99"/>
      <c r="E119" s="100"/>
      <c r="F119" s="115">
        <f t="shared" si="8"/>
        <v>0</v>
      </c>
      <c r="G119" s="99"/>
      <c r="H119" s="100"/>
      <c r="I119" s="116">
        <f t="shared" si="9"/>
        <v>0</v>
      </c>
      <c r="J119" s="99"/>
      <c r="K119" s="100"/>
      <c r="L119" s="115">
        <f t="shared" si="10"/>
        <v>0</v>
      </c>
      <c r="M119" s="99"/>
      <c r="N119" s="100"/>
      <c r="O119" s="116">
        <f t="shared" si="11"/>
        <v>0</v>
      </c>
      <c r="P119" s="99"/>
      <c r="Q119" s="100"/>
      <c r="R119" s="115">
        <f t="shared" si="12"/>
        <v>0</v>
      </c>
      <c r="S119" s="384"/>
      <c r="T119" s="384"/>
      <c r="U119" s="384"/>
      <c r="V119" s="385"/>
      <c r="W119" s="46"/>
      <c r="X119" s="46"/>
    </row>
    <row r="120" spans="1:24" s="45" customFormat="1" ht="19.5" customHeight="1" outlineLevel="1" x14ac:dyDescent="0.25">
      <c r="A120" s="41"/>
      <c r="B120" s="101" t="s">
        <v>36</v>
      </c>
      <c r="C120" s="103"/>
      <c r="D120" s="99"/>
      <c r="E120" s="100"/>
      <c r="F120" s="115">
        <f t="shared" si="8"/>
        <v>0</v>
      </c>
      <c r="G120" s="99"/>
      <c r="H120" s="100"/>
      <c r="I120" s="116">
        <f t="shared" si="9"/>
        <v>0</v>
      </c>
      <c r="J120" s="99"/>
      <c r="K120" s="100"/>
      <c r="L120" s="115">
        <f t="shared" si="10"/>
        <v>0</v>
      </c>
      <c r="M120" s="99"/>
      <c r="N120" s="100"/>
      <c r="O120" s="116">
        <f t="shared" si="11"/>
        <v>0</v>
      </c>
      <c r="P120" s="99"/>
      <c r="Q120" s="100"/>
      <c r="R120" s="115">
        <f t="shared" si="12"/>
        <v>0</v>
      </c>
      <c r="S120" s="384"/>
      <c r="T120" s="384"/>
      <c r="U120" s="384"/>
      <c r="V120" s="385"/>
      <c r="W120" s="46"/>
      <c r="X120" s="46"/>
    </row>
    <row r="121" spans="1:24" s="45" customFormat="1" ht="19.5" customHeight="1" outlineLevel="1" x14ac:dyDescent="0.25">
      <c r="A121" s="41"/>
      <c r="B121" s="101" t="s">
        <v>36</v>
      </c>
      <c r="C121" s="103"/>
      <c r="D121" s="99"/>
      <c r="E121" s="100"/>
      <c r="F121" s="115">
        <f t="shared" si="8"/>
        <v>0</v>
      </c>
      <c r="G121" s="99"/>
      <c r="H121" s="100"/>
      <c r="I121" s="116">
        <f t="shared" si="9"/>
        <v>0</v>
      </c>
      <c r="J121" s="99"/>
      <c r="K121" s="100"/>
      <c r="L121" s="115">
        <f t="shared" si="10"/>
        <v>0</v>
      </c>
      <c r="M121" s="99"/>
      <c r="N121" s="100"/>
      <c r="O121" s="116">
        <f t="shared" si="11"/>
        <v>0</v>
      </c>
      <c r="P121" s="99"/>
      <c r="Q121" s="100"/>
      <c r="R121" s="115">
        <f t="shared" si="12"/>
        <v>0</v>
      </c>
      <c r="S121" s="384"/>
      <c r="T121" s="384"/>
      <c r="U121" s="384"/>
      <c r="V121" s="385"/>
      <c r="W121" s="46"/>
      <c r="X121" s="46"/>
    </row>
    <row r="122" spans="1:24" s="45" customFormat="1" ht="19.5" customHeight="1" outlineLevel="1" x14ac:dyDescent="0.25">
      <c r="A122" s="41"/>
      <c r="B122" s="101" t="s">
        <v>36</v>
      </c>
      <c r="C122" s="103"/>
      <c r="D122" s="99"/>
      <c r="E122" s="100"/>
      <c r="F122" s="115">
        <f t="shared" si="8"/>
        <v>0</v>
      </c>
      <c r="G122" s="99"/>
      <c r="H122" s="100"/>
      <c r="I122" s="116">
        <f t="shared" si="9"/>
        <v>0</v>
      </c>
      <c r="J122" s="99"/>
      <c r="K122" s="100"/>
      <c r="L122" s="115">
        <f t="shared" si="10"/>
        <v>0</v>
      </c>
      <c r="M122" s="99"/>
      <c r="N122" s="100"/>
      <c r="O122" s="116">
        <f t="shared" si="11"/>
        <v>0</v>
      </c>
      <c r="P122" s="99"/>
      <c r="Q122" s="100"/>
      <c r="R122" s="115">
        <f t="shared" si="12"/>
        <v>0</v>
      </c>
      <c r="S122" s="384"/>
      <c r="T122" s="384"/>
      <c r="U122" s="384"/>
      <c r="V122" s="385"/>
      <c r="W122" s="46"/>
      <c r="X122" s="46"/>
    </row>
    <row r="123" spans="1:24" s="45" customFormat="1" ht="19.5" customHeight="1" outlineLevel="1" x14ac:dyDescent="0.25">
      <c r="A123" s="41"/>
      <c r="B123" s="101" t="s">
        <v>36</v>
      </c>
      <c r="C123" s="103"/>
      <c r="D123" s="99"/>
      <c r="E123" s="100"/>
      <c r="F123" s="115">
        <f t="shared" si="8"/>
        <v>0</v>
      </c>
      <c r="G123" s="99"/>
      <c r="H123" s="100"/>
      <c r="I123" s="116">
        <f t="shared" si="9"/>
        <v>0</v>
      </c>
      <c r="J123" s="99"/>
      <c r="K123" s="100"/>
      <c r="L123" s="115">
        <f t="shared" si="10"/>
        <v>0</v>
      </c>
      <c r="M123" s="99"/>
      <c r="N123" s="100"/>
      <c r="O123" s="116">
        <f t="shared" si="11"/>
        <v>0</v>
      </c>
      <c r="P123" s="99"/>
      <c r="Q123" s="100"/>
      <c r="R123" s="115">
        <f t="shared" si="12"/>
        <v>0</v>
      </c>
      <c r="S123" s="384"/>
      <c r="T123" s="384"/>
      <c r="U123" s="384"/>
      <c r="V123" s="385"/>
      <c r="W123" s="46"/>
      <c r="X123" s="46"/>
    </row>
    <row r="124" spans="1:24" s="45" customFormat="1" ht="19.5" customHeight="1" outlineLevel="1" x14ac:dyDescent="0.25">
      <c r="A124" s="41"/>
      <c r="B124" s="101" t="s">
        <v>73</v>
      </c>
      <c r="C124" s="103">
        <v>50</v>
      </c>
      <c r="D124" s="99"/>
      <c r="E124" s="100"/>
      <c r="F124" s="115">
        <f t="shared" si="8"/>
        <v>0</v>
      </c>
      <c r="G124" s="99"/>
      <c r="H124" s="100"/>
      <c r="I124" s="116">
        <f t="shared" si="9"/>
        <v>0</v>
      </c>
      <c r="J124" s="99"/>
      <c r="K124" s="100"/>
      <c r="L124" s="115">
        <f t="shared" si="10"/>
        <v>0</v>
      </c>
      <c r="M124" s="99"/>
      <c r="N124" s="100"/>
      <c r="O124" s="116">
        <f t="shared" si="11"/>
        <v>0</v>
      </c>
      <c r="P124" s="99"/>
      <c r="Q124" s="100"/>
      <c r="R124" s="115">
        <f t="shared" si="12"/>
        <v>0</v>
      </c>
      <c r="S124" s="384"/>
      <c r="T124" s="384"/>
      <c r="U124" s="384"/>
      <c r="V124" s="385"/>
      <c r="W124" s="46"/>
      <c r="X124" s="46"/>
    </row>
    <row r="125" spans="1:24" s="45" customFormat="1" ht="19.5" customHeight="1" outlineLevel="1" x14ac:dyDescent="0.25">
      <c r="A125" s="41"/>
      <c r="B125" s="101" t="s">
        <v>74</v>
      </c>
      <c r="C125" s="103">
        <v>30</v>
      </c>
      <c r="D125" s="99"/>
      <c r="E125" s="100"/>
      <c r="F125" s="115">
        <f t="shared" si="8"/>
        <v>0</v>
      </c>
      <c r="G125" s="99"/>
      <c r="H125" s="100"/>
      <c r="I125" s="116">
        <f t="shared" si="9"/>
        <v>0</v>
      </c>
      <c r="J125" s="99"/>
      <c r="K125" s="100"/>
      <c r="L125" s="115">
        <f t="shared" si="10"/>
        <v>0</v>
      </c>
      <c r="M125" s="99"/>
      <c r="N125" s="100"/>
      <c r="O125" s="116">
        <f t="shared" si="11"/>
        <v>0</v>
      </c>
      <c r="P125" s="99"/>
      <c r="Q125" s="100"/>
      <c r="R125" s="115">
        <f t="shared" si="12"/>
        <v>0</v>
      </c>
      <c r="S125" s="384"/>
      <c r="T125" s="384"/>
      <c r="U125" s="384"/>
      <c r="V125" s="385"/>
      <c r="W125" s="46"/>
      <c r="X125" s="46"/>
    </row>
    <row r="126" spans="1:24" s="45" customFormat="1" ht="19.5" customHeight="1" outlineLevel="1" x14ac:dyDescent="0.25">
      <c r="A126" s="41"/>
      <c r="B126" s="101" t="s">
        <v>75</v>
      </c>
      <c r="C126" s="103">
        <v>30</v>
      </c>
      <c r="D126" s="99"/>
      <c r="E126" s="100"/>
      <c r="F126" s="115">
        <f t="shared" si="8"/>
        <v>0</v>
      </c>
      <c r="G126" s="99"/>
      <c r="H126" s="100"/>
      <c r="I126" s="116">
        <f t="shared" si="9"/>
        <v>0</v>
      </c>
      <c r="J126" s="99"/>
      <c r="K126" s="100"/>
      <c r="L126" s="115">
        <f t="shared" si="10"/>
        <v>0</v>
      </c>
      <c r="M126" s="99"/>
      <c r="N126" s="100"/>
      <c r="O126" s="116">
        <f t="shared" si="11"/>
        <v>0</v>
      </c>
      <c r="P126" s="99"/>
      <c r="Q126" s="100"/>
      <c r="R126" s="115">
        <f t="shared" si="12"/>
        <v>0</v>
      </c>
      <c r="S126" s="384"/>
      <c r="T126" s="384"/>
      <c r="U126" s="384"/>
      <c r="V126" s="385"/>
      <c r="W126" s="46"/>
      <c r="X126" s="46"/>
    </row>
    <row r="127" spans="1:24" s="45" customFormat="1" ht="19.5" customHeight="1" outlineLevel="1" x14ac:dyDescent="0.25">
      <c r="A127" s="41"/>
      <c r="B127" s="101" t="s">
        <v>76</v>
      </c>
      <c r="C127" s="103">
        <v>50</v>
      </c>
      <c r="D127" s="99"/>
      <c r="E127" s="100"/>
      <c r="F127" s="115">
        <f t="shared" si="8"/>
        <v>0</v>
      </c>
      <c r="G127" s="99"/>
      <c r="H127" s="100"/>
      <c r="I127" s="116">
        <f t="shared" si="9"/>
        <v>0</v>
      </c>
      <c r="J127" s="99"/>
      <c r="K127" s="100"/>
      <c r="L127" s="115">
        <f t="shared" si="10"/>
        <v>0</v>
      </c>
      <c r="M127" s="99"/>
      <c r="N127" s="100"/>
      <c r="O127" s="116">
        <f t="shared" si="11"/>
        <v>0</v>
      </c>
      <c r="P127" s="99"/>
      <c r="Q127" s="100"/>
      <c r="R127" s="115">
        <f t="shared" si="12"/>
        <v>0</v>
      </c>
      <c r="S127" s="384"/>
      <c r="T127" s="384"/>
      <c r="U127" s="384"/>
      <c r="V127" s="385"/>
      <c r="W127" s="46"/>
      <c r="X127" s="46"/>
    </row>
    <row r="128" spans="1:24" s="45" customFormat="1" ht="19.5" customHeight="1" outlineLevel="1" x14ac:dyDescent="0.25">
      <c r="A128" s="41"/>
      <c r="B128" s="101" t="s">
        <v>77</v>
      </c>
      <c r="C128" s="103">
        <v>30</v>
      </c>
      <c r="D128" s="99"/>
      <c r="E128" s="100"/>
      <c r="F128" s="115">
        <f t="shared" si="8"/>
        <v>0</v>
      </c>
      <c r="G128" s="99"/>
      <c r="H128" s="100"/>
      <c r="I128" s="116">
        <f t="shared" si="9"/>
        <v>0</v>
      </c>
      <c r="J128" s="99"/>
      <c r="K128" s="100"/>
      <c r="L128" s="115">
        <f t="shared" si="10"/>
        <v>0</v>
      </c>
      <c r="M128" s="99"/>
      <c r="N128" s="100"/>
      <c r="O128" s="116">
        <f t="shared" si="11"/>
        <v>0</v>
      </c>
      <c r="P128" s="99"/>
      <c r="Q128" s="100"/>
      <c r="R128" s="115">
        <f t="shared" si="12"/>
        <v>0</v>
      </c>
      <c r="S128" s="384"/>
      <c r="T128" s="384"/>
      <c r="U128" s="384"/>
      <c r="V128" s="385"/>
      <c r="W128" s="46"/>
      <c r="X128" s="46"/>
    </row>
    <row r="129" spans="1:24" s="45" customFormat="1" ht="19.5" customHeight="1" outlineLevel="1" x14ac:dyDescent="0.25">
      <c r="A129" s="41"/>
      <c r="B129" s="101" t="s">
        <v>78</v>
      </c>
      <c r="C129" s="103">
        <v>90</v>
      </c>
      <c r="D129" s="99"/>
      <c r="E129" s="100"/>
      <c r="F129" s="115">
        <f t="shared" si="8"/>
        <v>0</v>
      </c>
      <c r="G129" s="99"/>
      <c r="H129" s="100"/>
      <c r="I129" s="116">
        <f t="shared" si="9"/>
        <v>0</v>
      </c>
      <c r="J129" s="99"/>
      <c r="K129" s="100"/>
      <c r="L129" s="115">
        <f t="shared" si="10"/>
        <v>0</v>
      </c>
      <c r="M129" s="99"/>
      <c r="N129" s="100"/>
      <c r="O129" s="116">
        <f t="shared" si="11"/>
        <v>0</v>
      </c>
      <c r="P129" s="99"/>
      <c r="Q129" s="100"/>
      <c r="R129" s="115">
        <f t="shared" si="12"/>
        <v>0</v>
      </c>
      <c r="S129" s="384"/>
      <c r="T129" s="384"/>
      <c r="U129" s="384"/>
      <c r="V129" s="385"/>
      <c r="W129" s="46"/>
      <c r="X129" s="46"/>
    </row>
    <row r="130" spans="1:24" s="45" customFormat="1" ht="19.5" customHeight="1" outlineLevel="1" x14ac:dyDescent="0.25">
      <c r="A130" s="41"/>
      <c r="B130" s="101" t="s">
        <v>79</v>
      </c>
      <c r="C130" s="103">
        <v>20</v>
      </c>
      <c r="D130" s="99"/>
      <c r="E130" s="100"/>
      <c r="F130" s="115">
        <f t="shared" si="8"/>
        <v>0</v>
      </c>
      <c r="G130" s="99"/>
      <c r="H130" s="100"/>
      <c r="I130" s="116">
        <f t="shared" si="9"/>
        <v>0</v>
      </c>
      <c r="J130" s="99"/>
      <c r="K130" s="100"/>
      <c r="L130" s="115">
        <f t="shared" si="10"/>
        <v>0</v>
      </c>
      <c r="M130" s="99"/>
      <c r="N130" s="100"/>
      <c r="O130" s="116">
        <f t="shared" si="11"/>
        <v>0</v>
      </c>
      <c r="P130" s="99"/>
      <c r="Q130" s="100"/>
      <c r="R130" s="115">
        <f t="shared" si="12"/>
        <v>0</v>
      </c>
      <c r="S130" s="384"/>
      <c r="T130" s="384"/>
      <c r="U130" s="384"/>
      <c r="V130" s="385"/>
      <c r="W130" s="46"/>
      <c r="X130" s="46"/>
    </row>
    <row r="131" spans="1:24" s="45" customFormat="1" ht="19.5" customHeight="1" outlineLevel="1" x14ac:dyDescent="0.25">
      <c r="A131" s="41"/>
      <c r="B131" s="101" t="s">
        <v>43</v>
      </c>
      <c r="C131" s="103"/>
      <c r="D131" s="99"/>
      <c r="E131" s="100"/>
      <c r="F131" s="115">
        <f t="shared" si="8"/>
        <v>0</v>
      </c>
      <c r="G131" s="99"/>
      <c r="H131" s="100"/>
      <c r="I131" s="116">
        <f t="shared" si="9"/>
        <v>0</v>
      </c>
      <c r="J131" s="99"/>
      <c r="K131" s="100"/>
      <c r="L131" s="115">
        <f t="shared" si="10"/>
        <v>0</v>
      </c>
      <c r="M131" s="99"/>
      <c r="N131" s="100"/>
      <c r="O131" s="116">
        <f t="shared" si="11"/>
        <v>0</v>
      </c>
      <c r="P131" s="99"/>
      <c r="Q131" s="100"/>
      <c r="R131" s="115">
        <f t="shared" si="12"/>
        <v>0</v>
      </c>
      <c r="S131" s="384"/>
      <c r="T131" s="384"/>
      <c r="U131" s="384"/>
      <c r="V131" s="385"/>
      <c r="W131" s="46"/>
      <c r="X131" s="46"/>
    </row>
    <row r="132" spans="1:24" s="45" customFormat="1" ht="22.5" customHeight="1" outlineLevel="1" x14ac:dyDescent="0.25">
      <c r="A132" s="41"/>
      <c r="B132" s="66" t="s">
        <v>80</v>
      </c>
      <c r="C132" s="15" t="s">
        <v>51</v>
      </c>
      <c r="D132" s="312" t="s">
        <v>81</v>
      </c>
      <c r="E132" s="305"/>
      <c r="F132" s="313"/>
      <c r="G132" s="305" t="s">
        <v>47</v>
      </c>
      <c r="H132" s="305"/>
      <c r="I132" s="305"/>
      <c r="J132" s="312" t="s">
        <v>48</v>
      </c>
      <c r="K132" s="305"/>
      <c r="L132" s="313"/>
      <c r="M132" s="305" t="s">
        <v>49</v>
      </c>
      <c r="N132" s="305"/>
      <c r="O132" s="305"/>
      <c r="P132" s="312" t="s">
        <v>50</v>
      </c>
      <c r="Q132" s="305"/>
      <c r="R132" s="313"/>
      <c r="S132" s="16" t="s">
        <v>51</v>
      </c>
      <c r="T132" s="386" t="s">
        <v>52</v>
      </c>
      <c r="U132" s="387"/>
      <c r="V132" s="388"/>
      <c r="W132" s="46"/>
      <c r="X132" s="46"/>
    </row>
    <row r="133" spans="1:24" s="45" customFormat="1" ht="22.5" customHeight="1" outlineLevel="1" x14ac:dyDescent="0.25">
      <c r="A133" s="41"/>
      <c r="B133" s="18" t="s">
        <v>82</v>
      </c>
      <c r="C133" s="128">
        <f>S133</f>
        <v>0</v>
      </c>
      <c r="D133" s="315">
        <f>SUM(F114:F131)</f>
        <v>0</v>
      </c>
      <c r="E133" s="314"/>
      <c r="F133" s="316"/>
      <c r="G133" s="314">
        <f>SUM(I114:I131)</f>
        <v>0</v>
      </c>
      <c r="H133" s="314"/>
      <c r="I133" s="314"/>
      <c r="J133" s="315">
        <f>SUM(L114:L131)</f>
        <v>0</v>
      </c>
      <c r="K133" s="314"/>
      <c r="L133" s="316"/>
      <c r="M133" s="314">
        <f>SUM(O114:O131)</f>
        <v>0</v>
      </c>
      <c r="N133" s="314"/>
      <c r="O133" s="314"/>
      <c r="P133" s="315">
        <f>SUM(R114:R131)</f>
        <v>0</v>
      </c>
      <c r="Q133" s="314"/>
      <c r="R133" s="316"/>
      <c r="S133" s="128">
        <f>D133+G133+J133+M133+P133</f>
        <v>0</v>
      </c>
      <c r="T133" s="389"/>
      <c r="U133" s="390"/>
      <c r="V133" s="391"/>
      <c r="W133" s="46"/>
      <c r="X133" s="46"/>
    </row>
    <row r="134" spans="1:24" s="45" customFormat="1" ht="22.5" customHeight="1" outlineLevel="1" x14ac:dyDescent="0.25">
      <c r="A134" s="41"/>
      <c r="B134" s="18" t="s">
        <v>83</v>
      </c>
      <c r="C134" s="128">
        <f t="shared" ref="C134:C141" si="13">S134</f>
        <v>0</v>
      </c>
      <c r="D134" s="315">
        <f>SUM(F114:F131)*$D$42</f>
        <v>0</v>
      </c>
      <c r="E134" s="314"/>
      <c r="F134" s="316"/>
      <c r="G134" s="314">
        <f>SUM(I114:I131)*$G$42</f>
        <v>0</v>
      </c>
      <c r="H134" s="314"/>
      <c r="I134" s="314"/>
      <c r="J134" s="315">
        <f>SUM(L114:L131)*$J$42</f>
        <v>0</v>
      </c>
      <c r="K134" s="314"/>
      <c r="L134" s="316"/>
      <c r="M134" s="314">
        <f>SUM(O114:O131)*$M$42</f>
        <v>0</v>
      </c>
      <c r="N134" s="314"/>
      <c r="O134" s="314"/>
      <c r="P134" s="315">
        <f>SUM(R114:R131)*$P$42</f>
        <v>0</v>
      </c>
      <c r="Q134" s="314"/>
      <c r="R134" s="316"/>
      <c r="S134" s="128">
        <f>D134+G134+J134+M134+P134</f>
        <v>0</v>
      </c>
      <c r="T134" s="389"/>
      <c r="U134" s="390"/>
      <c r="V134" s="391"/>
      <c r="W134" s="46"/>
      <c r="X134" s="46"/>
    </row>
    <row r="135" spans="1:24" s="45" customFormat="1" ht="22.5" customHeight="1" outlineLevel="1" x14ac:dyDescent="0.25">
      <c r="A135" s="41"/>
      <c r="B135" s="18" t="s">
        <v>55</v>
      </c>
      <c r="C135" s="128">
        <f t="shared" si="13"/>
        <v>0</v>
      </c>
      <c r="D135" s="315">
        <f>D134*0.05</f>
        <v>0</v>
      </c>
      <c r="E135" s="314"/>
      <c r="F135" s="316"/>
      <c r="G135" s="314">
        <f>G134*0.05</f>
        <v>0</v>
      </c>
      <c r="H135" s="314"/>
      <c r="I135" s="314"/>
      <c r="J135" s="315">
        <f>J134*0.05</f>
        <v>0</v>
      </c>
      <c r="K135" s="314"/>
      <c r="L135" s="316"/>
      <c r="M135" s="314">
        <f>M134*0.05</f>
        <v>0</v>
      </c>
      <c r="N135" s="314"/>
      <c r="O135" s="314"/>
      <c r="P135" s="315">
        <f>P134*0.05</f>
        <v>0</v>
      </c>
      <c r="Q135" s="314"/>
      <c r="R135" s="316"/>
      <c r="S135" s="128">
        <f>D135+G135+J135+M135+P135</f>
        <v>0</v>
      </c>
      <c r="T135" s="389"/>
      <c r="U135" s="390"/>
      <c r="V135" s="391"/>
      <c r="W135" s="46"/>
      <c r="X135" s="46"/>
    </row>
    <row r="136" spans="1:24" s="45" customFormat="1" ht="22.5" customHeight="1" outlineLevel="1" x14ac:dyDescent="0.25">
      <c r="A136" s="41"/>
      <c r="B136" s="18" t="s">
        <v>84</v>
      </c>
      <c r="C136" s="128">
        <f t="shared" si="13"/>
        <v>0</v>
      </c>
      <c r="D136" s="315">
        <f>IF($D$42=0,0,((D134+D135)/$D$42)/$D$43)</f>
        <v>0</v>
      </c>
      <c r="E136" s="314"/>
      <c r="F136" s="316"/>
      <c r="G136" s="314">
        <f>IF($G$42=0,0,((G134+G135)/$G$42)/$G$43)</f>
        <v>0</v>
      </c>
      <c r="H136" s="314"/>
      <c r="I136" s="314"/>
      <c r="J136" s="315">
        <f>IF($J$42=0,0,((J134+J135)/$J$42)/$J$43)</f>
        <v>0</v>
      </c>
      <c r="K136" s="314"/>
      <c r="L136" s="316"/>
      <c r="M136" s="314">
        <f>IF($M$42=0,0,((M134+M135)/$M$42)/$M$43)</f>
        <v>0</v>
      </c>
      <c r="N136" s="314"/>
      <c r="O136" s="314"/>
      <c r="P136" s="315">
        <f>IF($P$42=0,0,((P134+P135)/$P$42)/$P$43)</f>
        <v>0</v>
      </c>
      <c r="Q136" s="314"/>
      <c r="R136" s="316"/>
      <c r="S136" s="128">
        <f>D136+G136+J136+M136+P136</f>
        <v>0</v>
      </c>
      <c r="T136" s="389"/>
      <c r="U136" s="390"/>
      <c r="V136" s="391"/>
      <c r="W136" s="46"/>
      <c r="X136" s="46"/>
    </row>
    <row r="137" spans="1:24" s="45" customFormat="1" ht="22.5" customHeight="1" outlineLevel="1" x14ac:dyDescent="0.25">
      <c r="A137" s="41"/>
      <c r="B137" s="18" t="s">
        <v>85</v>
      </c>
      <c r="C137" s="128">
        <f t="shared" si="13"/>
        <v>0</v>
      </c>
      <c r="D137" s="315">
        <f>IF($D$136=0,0,(D136/60))</f>
        <v>0</v>
      </c>
      <c r="E137" s="314"/>
      <c r="F137" s="316"/>
      <c r="G137" s="314">
        <f>IF($G$136=0,0,(G136/60))</f>
        <v>0</v>
      </c>
      <c r="H137" s="314"/>
      <c r="I137" s="314"/>
      <c r="J137" s="315">
        <f>IF($J$136=0,0,(J136/60))</f>
        <v>0</v>
      </c>
      <c r="K137" s="314"/>
      <c r="L137" s="316"/>
      <c r="M137" s="314">
        <f>IF($M$136=0,0,(M136/60))</f>
        <v>0</v>
      </c>
      <c r="N137" s="314"/>
      <c r="O137" s="314"/>
      <c r="P137" s="315">
        <f>IF($P$136=0,0,(P136/60))</f>
        <v>0</v>
      </c>
      <c r="Q137" s="314"/>
      <c r="R137" s="316"/>
      <c r="S137" s="128">
        <f>D137+G137+J137+M137+P137</f>
        <v>0</v>
      </c>
      <c r="T137" s="389"/>
      <c r="U137" s="390"/>
      <c r="V137" s="391"/>
      <c r="W137" s="46"/>
      <c r="X137" s="46"/>
    </row>
    <row r="138" spans="1:24" s="45" customFormat="1" ht="22.5" customHeight="1" outlineLevel="1" x14ac:dyDescent="0.25">
      <c r="A138" s="41"/>
      <c r="B138" s="19" t="s">
        <v>440</v>
      </c>
      <c r="C138" s="128">
        <f t="shared" si="13"/>
        <v>0</v>
      </c>
      <c r="D138" s="392"/>
      <c r="E138" s="393"/>
      <c r="F138" s="394"/>
      <c r="G138" s="393"/>
      <c r="H138" s="393"/>
      <c r="I138" s="393"/>
      <c r="J138" s="392"/>
      <c r="K138" s="393"/>
      <c r="L138" s="394"/>
      <c r="M138" s="393"/>
      <c r="N138" s="393"/>
      <c r="O138" s="393"/>
      <c r="P138" s="392"/>
      <c r="Q138" s="393"/>
      <c r="R138" s="394"/>
      <c r="S138" s="128">
        <f>SUM(D138:R138)</f>
        <v>0</v>
      </c>
      <c r="T138" s="389"/>
      <c r="U138" s="390"/>
      <c r="V138" s="391"/>
      <c r="W138" s="46"/>
      <c r="X138" s="46"/>
    </row>
    <row r="139" spans="1:24" s="45" customFormat="1" ht="22.5" customHeight="1" outlineLevel="1" x14ac:dyDescent="0.25">
      <c r="A139" s="41"/>
      <c r="B139" s="19" t="s">
        <v>58</v>
      </c>
      <c r="C139" s="129">
        <f t="shared" si="13"/>
        <v>0</v>
      </c>
      <c r="D139" s="317">
        <f>(D138*D$42)*($E$32-$E$31)</f>
        <v>0</v>
      </c>
      <c r="E139" s="274"/>
      <c r="F139" s="318"/>
      <c r="G139" s="317">
        <f>(G138*G$42)*($E$32-$E$31)</f>
        <v>0</v>
      </c>
      <c r="H139" s="274"/>
      <c r="I139" s="318"/>
      <c r="J139" s="317">
        <f>(J138*J$42)*($E$32-$E$31)</f>
        <v>0</v>
      </c>
      <c r="K139" s="274"/>
      <c r="L139" s="318"/>
      <c r="M139" s="317">
        <f>(M138*M$42)*($E$32-$E$31)</f>
        <v>0</v>
      </c>
      <c r="N139" s="274"/>
      <c r="O139" s="318"/>
      <c r="P139" s="317">
        <f>(P138*P$42)*($E$32-$E$31)</f>
        <v>0</v>
      </c>
      <c r="Q139" s="274"/>
      <c r="R139" s="318"/>
      <c r="S139" s="129">
        <f>SUM(D139:R139)</f>
        <v>0</v>
      </c>
      <c r="T139" s="389"/>
      <c r="U139" s="390"/>
      <c r="V139" s="391"/>
      <c r="W139" s="46"/>
      <c r="X139" s="46"/>
    </row>
    <row r="140" spans="1:24" s="45" customFormat="1" ht="22.5" customHeight="1" outlineLevel="1" x14ac:dyDescent="0.25">
      <c r="A140" s="41"/>
      <c r="B140" s="19" t="s">
        <v>86</v>
      </c>
      <c r="C140" s="129">
        <f t="shared" si="13"/>
        <v>0</v>
      </c>
      <c r="D140" s="317">
        <f>IF(D137=0,0, (((D137*$E$31))+(D139/D$42/D$43)))</f>
        <v>0</v>
      </c>
      <c r="E140" s="274"/>
      <c r="F140" s="318"/>
      <c r="G140" s="317">
        <f>IF(G137=0,0, (((G137*$E$31))+(G139/G$42/G$43)))</f>
        <v>0</v>
      </c>
      <c r="H140" s="274"/>
      <c r="I140" s="318"/>
      <c r="J140" s="317">
        <f>IF(J137=0,0, (((J137*$E$31))+(J139/J$42/J$43)))</f>
        <v>0</v>
      </c>
      <c r="K140" s="274"/>
      <c r="L140" s="318"/>
      <c r="M140" s="317">
        <f>IF(M137=0,0, (((M137*$E$31))+(M139/M$42/M$43)))</f>
        <v>0</v>
      </c>
      <c r="N140" s="274"/>
      <c r="O140" s="318"/>
      <c r="P140" s="317">
        <f>IF(P137=0,0, (((P137*$E$31))+(P139/P$42/P$43)))</f>
        <v>0</v>
      </c>
      <c r="Q140" s="274"/>
      <c r="R140" s="318"/>
      <c r="S140" s="129">
        <f>SUM(D140:R140)</f>
        <v>0</v>
      </c>
      <c r="T140" s="389"/>
      <c r="U140" s="390"/>
      <c r="V140" s="391"/>
      <c r="W140" s="46"/>
      <c r="X140" s="46"/>
    </row>
    <row r="141" spans="1:24" s="45" customFormat="1" ht="22.5" customHeight="1" outlineLevel="1" x14ac:dyDescent="0.25">
      <c r="A141" s="41"/>
      <c r="B141" s="68" t="s">
        <v>87</v>
      </c>
      <c r="C141" s="129">
        <f t="shared" si="13"/>
        <v>0</v>
      </c>
      <c r="D141" s="317">
        <f>(((D134+D135)/60)*$E$31)+D139</f>
        <v>0</v>
      </c>
      <c r="E141" s="274"/>
      <c r="F141" s="318"/>
      <c r="G141" s="317">
        <f>(((G134+G135)/60)*$E$31)+G139</f>
        <v>0</v>
      </c>
      <c r="H141" s="274"/>
      <c r="I141" s="318"/>
      <c r="J141" s="317">
        <f>(((J134+J135)/60)*$E$31)+J139</f>
        <v>0</v>
      </c>
      <c r="K141" s="274"/>
      <c r="L141" s="318"/>
      <c r="M141" s="317">
        <f>(((M134+M135)/60)*$E$31)+M139</f>
        <v>0</v>
      </c>
      <c r="N141" s="274"/>
      <c r="O141" s="318"/>
      <c r="P141" s="317">
        <f>(((P134+P135)/60)*$E$31)+P139</f>
        <v>0</v>
      </c>
      <c r="Q141" s="274"/>
      <c r="R141" s="318"/>
      <c r="S141" s="129">
        <f>SUM(D141:R141)</f>
        <v>0</v>
      </c>
      <c r="T141" s="389"/>
      <c r="U141" s="390"/>
      <c r="V141" s="391"/>
      <c r="W141" s="20" t="s">
        <v>61</v>
      </c>
      <c r="X141" s="46"/>
    </row>
    <row r="142" spans="1:24" s="45" customFormat="1" ht="33" customHeight="1" x14ac:dyDescent="0.25">
      <c r="A142" s="41"/>
      <c r="B142" s="395"/>
      <c r="C142" s="396"/>
      <c r="D142" s="403" t="s">
        <v>62</v>
      </c>
      <c r="E142" s="404"/>
      <c r="F142" s="405"/>
      <c r="G142" s="404" t="s">
        <v>63</v>
      </c>
      <c r="H142" s="404"/>
      <c r="I142" s="404"/>
      <c r="J142" s="403" t="s">
        <v>64</v>
      </c>
      <c r="K142" s="404"/>
      <c r="L142" s="405"/>
      <c r="M142" s="404" t="s">
        <v>65</v>
      </c>
      <c r="N142" s="404"/>
      <c r="O142" s="404"/>
      <c r="P142" s="403" t="s">
        <v>66</v>
      </c>
      <c r="Q142" s="404"/>
      <c r="R142" s="405"/>
      <c r="S142" s="75" t="s">
        <v>67</v>
      </c>
      <c r="T142" s="69" t="s">
        <v>68</v>
      </c>
      <c r="U142" s="10" t="s">
        <v>88</v>
      </c>
      <c r="V142" s="10" t="s">
        <v>89</v>
      </c>
      <c r="W142" s="114">
        <f>$D$12</f>
        <v>0</v>
      </c>
      <c r="X142" s="46"/>
    </row>
    <row r="143" spans="1:24" s="45" customFormat="1" ht="33" customHeight="1" x14ac:dyDescent="0.25">
      <c r="A143" s="41"/>
      <c r="B143" s="397"/>
      <c r="C143" s="398"/>
      <c r="D143" s="406" t="str">
        <f>IF(D137&gt;=10,"6",IF(D137&gt;=5.6,"5",IF(D137&gt;=3.6,"4",IF(D137&gt;=1.6,"3",IF(D137&gt;=1,"2",IF(D137&gt;=0.01,"1","0"))))))</f>
        <v>0</v>
      </c>
      <c r="E143" s="407"/>
      <c r="F143" s="408"/>
      <c r="G143" s="407" t="str">
        <f>IF(G137&gt;=10,"6",IF(G137&gt;=5.6,"5",IF(G137&gt;=3.6,"4",IF(G137&gt;=1.6,"3",IF(G137&gt;=1,"2",IF(G137&gt;=0.01,"1","0"))))))</f>
        <v>0</v>
      </c>
      <c r="H143" s="407"/>
      <c r="I143" s="407"/>
      <c r="J143" s="406" t="str">
        <f>IF(J137&gt;=10,"6",IF(J137&gt;=5.6,"5",IF(J137&gt;=3.6,"4",IF(J137&gt;=1.6,"3",IF(J137&gt;=1,"2",IF(J137&gt;=0.01,"1","0"))))))</f>
        <v>0</v>
      </c>
      <c r="K143" s="407"/>
      <c r="L143" s="408"/>
      <c r="M143" s="407" t="str">
        <f>IF(M137&gt;=10,"6",IF(M137&gt;=5.6,"5",IF(M137&gt;=3.6,"4",IF(M137&gt;=1.6,"3",IF(M137&gt;=1,"2",IF(M137&gt;=0.01,"1","0"))))))</f>
        <v>0</v>
      </c>
      <c r="N143" s="407"/>
      <c r="O143" s="407"/>
      <c r="P143" s="406" t="str">
        <f>IF(P137&gt;=10,"6",IF(P137&gt;=5.6,"5",IF(P137&gt;=3.6,"4",IF(P137&gt;=1.6,"3",IF(P137&gt;=1,"2",IF(P137&gt;=0.01,"1","0"))))))</f>
        <v>0</v>
      </c>
      <c r="Q143" s="407"/>
      <c r="R143" s="408"/>
      <c r="S143" s="124">
        <f>IF(OR(AND(D133&gt;0,D134&lt;=0),AND(G133&gt;0,G134&lt;=0),AND(J133&gt;0,J134&lt;=0),AND(M133&gt;0,M134&lt;=0),AND(P133&gt;0,P134&lt;=0)),"Check number of subjects/visits",V143/1560)</f>
        <v>0</v>
      </c>
      <c r="T143" s="89" t="str">
        <f>IF(S143="Check number of subjects/visits","0.00",IF(AND(W144=0,S143&gt;=0),"Please complete page duration (D12)",IF(S143=0,"0.00",S143/W144)))</f>
        <v>Please complete page duration (D12)</v>
      </c>
      <c r="U143" s="113">
        <f>(S134+S135+$E$26+$E$27+$E$28+$L$18)</f>
        <v>0</v>
      </c>
      <c r="V143" s="113">
        <f>(U143/60)</f>
        <v>0</v>
      </c>
      <c r="W143" s="114">
        <f>$F$12</f>
        <v>0</v>
      </c>
      <c r="X143" s="46"/>
    </row>
    <row r="144" spans="1:24" s="45" customFormat="1" ht="19.5" customHeight="1" x14ac:dyDescent="0.25">
      <c r="A144" s="41"/>
      <c r="B144" s="17"/>
      <c r="C144" s="56"/>
      <c r="D144" s="41"/>
      <c r="E144" s="41"/>
      <c r="F144" s="41"/>
      <c r="G144" s="41"/>
      <c r="H144" s="41"/>
      <c r="I144" s="41"/>
      <c r="J144" s="41"/>
      <c r="K144" s="41"/>
      <c r="L144" s="41"/>
      <c r="M144" s="41"/>
      <c r="N144" s="41"/>
      <c r="O144" s="41"/>
      <c r="P144" s="41"/>
      <c r="Q144" s="41"/>
      <c r="R144" s="41"/>
      <c r="S144" s="41"/>
      <c r="T144" s="41"/>
      <c r="U144" s="41"/>
      <c r="V144" s="41"/>
      <c r="W144" s="123">
        <f>W142+(W143/12)</f>
        <v>0</v>
      </c>
      <c r="X144" s="46"/>
    </row>
    <row r="145" spans="1:24" s="45" customFormat="1" ht="19.5" customHeight="1" x14ac:dyDescent="0.25">
      <c r="A145" s="41"/>
      <c r="B145" s="33" t="s">
        <v>90</v>
      </c>
      <c r="C145" s="399"/>
      <c r="D145" s="272" t="s">
        <v>1</v>
      </c>
      <c r="E145" s="272"/>
      <c r="F145" s="370"/>
      <c r="G145" s="367" t="s">
        <v>2</v>
      </c>
      <c r="H145" s="272"/>
      <c r="I145" s="368"/>
      <c r="J145" s="369" t="s">
        <v>3</v>
      </c>
      <c r="K145" s="272"/>
      <c r="L145" s="370"/>
      <c r="M145" s="367" t="s">
        <v>4</v>
      </c>
      <c r="N145" s="272"/>
      <c r="O145" s="368"/>
      <c r="P145" s="367" t="s">
        <v>5</v>
      </c>
      <c r="Q145" s="272"/>
      <c r="R145" s="368"/>
      <c r="S145" s="380" t="s">
        <v>6</v>
      </c>
      <c r="T145" s="380"/>
      <c r="U145" s="380"/>
      <c r="V145" s="381"/>
      <c r="W145" s="46"/>
      <c r="X145" s="46"/>
    </row>
    <row r="146" spans="1:24" s="45" customFormat="1" ht="19.5" customHeight="1" x14ac:dyDescent="0.25">
      <c r="A146" s="41"/>
      <c r="B146" s="114" t="str">
        <f>IF('SIT Page 1'!B146="[enter MDT2 title here]","[enter MDT2 title on SIT Page 1, B146]", IF('SIT Page 1'!B146="","[enter MDT2 title on SIT Page 1, B146]",'SIT Page 1'!B146))</f>
        <v>[enter MDT2 title on SIT Page 1, B146]</v>
      </c>
      <c r="C146" s="400"/>
      <c r="D146" s="272"/>
      <c r="E146" s="272"/>
      <c r="F146" s="370"/>
      <c r="G146" s="367"/>
      <c r="H146" s="272"/>
      <c r="I146" s="368"/>
      <c r="J146" s="369"/>
      <c r="K146" s="272"/>
      <c r="L146" s="370"/>
      <c r="M146" s="367"/>
      <c r="N146" s="272"/>
      <c r="O146" s="368"/>
      <c r="P146" s="367"/>
      <c r="Q146" s="272"/>
      <c r="R146" s="368"/>
      <c r="S146" s="401"/>
      <c r="T146" s="401"/>
      <c r="U146" s="401"/>
      <c r="V146" s="402"/>
      <c r="W146" s="46"/>
      <c r="X146" s="46"/>
    </row>
    <row r="147" spans="1:24" s="45" customFormat="1" ht="30.75" customHeight="1" outlineLevel="1" x14ac:dyDescent="0.25">
      <c r="A147" s="41"/>
      <c r="B147" s="34" t="s">
        <v>7</v>
      </c>
      <c r="C147" s="33" t="s">
        <v>8</v>
      </c>
      <c r="D147" s="76" t="s">
        <v>9</v>
      </c>
      <c r="E147" s="61" t="s">
        <v>12</v>
      </c>
      <c r="F147" s="77" t="s">
        <v>11</v>
      </c>
      <c r="G147" s="78" t="s">
        <v>9</v>
      </c>
      <c r="H147" s="61" t="s">
        <v>12</v>
      </c>
      <c r="I147" s="33" t="s">
        <v>11</v>
      </c>
      <c r="J147" s="76" t="s">
        <v>9</v>
      </c>
      <c r="K147" s="61" t="s">
        <v>12</v>
      </c>
      <c r="L147" s="77" t="s">
        <v>11</v>
      </c>
      <c r="M147" s="78" t="s">
        <v>9</v>
      </c>
      <c r="N147" s="61" t="s">
        <v>12</v>
      </c>
      <c r="O147" s="33" t="s">
        <v>11</v>
      </c>
      <c r="P147" s="76" t="s">
        <v>9</v>
      </c>
      <c r="Q147" s="61" t="s">
        <v>12</v>
      </c>
      <c r="R147" s="77" t="s">
        <v>11</v>
      </c>
      <c r="S147" s="382"/>
      <c r="T147" s="382"/>
      <c r="U147" s="382"/>
      <c r="V147" s="383"/>
      <c r="W147" s="46"/>
      <c r="X147" s="46"/>
    </row>
    <row r="148" spans="1:24" s="45" customFormat="1" ht="19.5" customHeight="1" outlineLevel="1" x14ac:dyDescent="0.25">
      <c r="A148" s="41"/>
      <c r="B148" s="101" t="s">
        <v>36</v>
      </c>
      <c r="C148" s="103"/>
      <c r="D148" s="99"/>
      <c r="E148" s="100"/>
      <c r="F148" s="115">
        <f t="shared" ref="F148:F161" si="14">C148*D148*E148</f>
        <v>0</v>
      </c>
      <c r="G148" s="99"/>
      <c r="H148" s="100"/>
      <c r="I148" s="116">
        <f t="shared" ref="I148:I161" si="15">C148*G148*H148</f>
        <v>0</v>
      </c>
      <c r="J148" s="99"/>
      <c r="K148" s="100"/>
      <c r="L148" s="115">
        <f t="shared" ref="L148:L161" si="16">C148*J148*K148</f>
        <v>0</v>
      </c>
      <c r="M148" s="99"/>
      <c r="N148" s="100"/>
      <c r="O148" s="116">
        <f>C148*M148*N148</f>
        <v>0</v>
      </c>
      <c r="P148" s="99"/>
      <c r="Q148" s="100"/>
      <c r="R148" s="115">
        <f t="shared" ref="R148:R161" si="17">C148*P148*Q148</f>
        <v>0</v>
      </c>
      <c r="S148" s="384"/>
      <c r="T148" s="384"/>
      <c r="U148" s="384"/>
      <c r="V148" s="385"/>
      <c r="W148" s="46"/>
      <c r="X148" s="46"/>
    </row>
    <row r="149" spans="1:24" s="45" customFormat="1" ht="19.5" customHeight="1" outlineLevel="1" x14ac:dyDescent="0.25">
      <c r="A149" s="41"/>
      <c r="B149" s="101" t="s">
        <v>36</v>
      </c>
      <c r="C149" s="103"/>
      <c r="D149" s="99"/>
      <c r="E149" s="100"/>
      <c r="F149" s="115">
        <f t="shared" si="14"/>
        <v>0</v>
      </c>
      <c r="G149" s="99"/>
      <c r="H149" s="100"/>
      <c r="I149" s="116">
        <f t="shared" si="15"/>
        <v>0</v>
      </c>
      <c r="J149" s="99"/>
      <c r="K149" s="100"/>
      <c r="L149" s="115">
        <f t="shared" si="16"/>
        <v>0</v>
      </c>
      <c r="M149" s="99"/>
      <c r="N149" s="100"/>
      <c r="O149" s="116">
        <f>C149*M149*N149</f>
        <v>0</v>
      </c>
      <c r="P149" s="99"/>
      <c r="Q149" s="100"/>
      <c r="R149" s="115">
        <f t="shared" si="17"/>
        <v>0</v>
      </c>
      <c r="S149" s="384"/>
      <c r="T149" s="384"/>
      <c r="U149" s="384"/>
      <c r="V149" s="385"/>
      <c r="W149" s="46"/>
      <c r="X149" s="46"/>
    </row>
    <row r="150" spans="1:24" s="45" customFormat="1" ht="19.5" customHeight="1" outlineLevel="1" x14ac:dyDescent="0.25">
      <c r="A150" s="41"/>
      <c r="B150" s="101" t="s">
        <v>36</v>
      </c>
      <c r="C150" s="103"/>
      <c r="D150" s="99"/>
      <c r="E150" s="100"/>
      <c r="F150" s="115">
        <f t="shared" si="14"/>
        <v>0</v>
      </c>
      <c r="G150" s="99"/>
      <c r="H150" s="100"/>
      <c r="I150" s="116">
        <f t="shared" si="15"/>
        <v>0</v>
      </c>
      <c r="J150" s="99"/>
      <c r="K150" s="100"/>
      <c r="L150" s="115">
        <f t="shared" si="16"/>
        <v>0</v>
      </c>
      <c r="M150" s="99"/>
      <c r="N150" s="100"/>
      <c r="O150" s="116">
        <f>C150*M150*N150</f>
        <v>0</v>
      </c>
      <c r="P150" s="99"/>
      <c r="Q150" s="100"/>
      <c r="R150" s="115">
        <f t="shared" si="17"/>
        <v>0</v>
      </c>
      <c r="S150" s="384"/>
      <c r="T150" s="384"/>
      <c r="U150" s="384"/>
      <c r="V150" s="385"/>
      <c r="W150" s="46"/>
      <c r="X150" s="46"/>
    </row>
    <row r="151" spans="1:24" s="45" customFormat="1" ht="19.5" customHeight="1" outlineLevel="1" x14ac:dyDescent="0.25">
      <c r="A151" s="41"/>
      <c r="B151" s="101" t="s">
        <v>36</v>
      </c>
      <c r="C151" s="103"/>
      <c r="D151" s="99"/>
      <c r="E151" s="100"/>
      <c r="F151" s="115">
        <f t="shared" si="14"/>
        <v>0</v>
      </c>
      <c r="G151" s="99"/>
      <c r="H151" s="100"/>
      <c r="I151" s="116">
        <f t="shared" si="15"/>
        <v>0</v>
      </c>
      <c r="J151" s="99"/>
      <c r="K151" s="100"/>
      <c r="L151" s="115">
        <f t="shared" si="16"/>
        <v>0</v>
      </c>
      <c r="M151" s="99"/>
      <c r="N151" s="100"/>
      <c r="O151" s="116">
        <f>C151*M151*N151</f>
        <v>0</v>
      </c>
      <c r="P151" s="99"/>
      <c r="Q151" s="100"/>
      <c r="R151" s="115">
        <f t="shared" si="17"/>
        <v>0</v>
      </c>
      <c r="S151" s="384"/>
      <c r="T151" s="384"/>
      <c r="U151" s="384"/>
      <c r="V151" s="385"/>
      <c r="W151" s="46"/>
      <c r="X151" s="46"/>
    </row>
    <row r="152" spans="1:24" s="45" customFormat="1" ht="19.5" customHeight="1" outlineLevel="1" x14ac:dyDescent="0.25">
      <c r="A152" s="41"/>
      <c r="B152" s="101" t="s">
        <v>36</v>
      </c>
      <c r="C152" s="103"/>
      <c r="D152" s="99"/>
      <c r="E152" s="100"/>
      <c r="F152" s="115">
        <f t="shared" si="14"/>
        <v>0</v>
      </c>
      <c r="G152" s="99"/>
      <c r="H152" s="100"/>
      <c r="I152" s="116">
        <f t="shared" si="15"/>
        <v>0</v>
      </c>
      <c r="J152" s="99"/>
      <c r="K152" s="100"/>
      <c r="L152" s="115">
        <f t="shared" si="16"/>
        <v>0</v>
      </c>
      <c r="M152" s="99"/>
      <c r="N152" s="100"/>
      <c r="O152" s="116">
        <f>F152*M152*N152</f>
        <v>0</v>
      </c>
      <c r="P152" s="99"/>
      <c r="Q152" s="100"/>
      <c r="R152" s="115">
        <f t="shared" si="17"/>
        <v>0</v>
      </c>
      <c r="S152" s="384"/>
      <c r="T152" s="384"/>
      <c r="U152" s="384"/>
      <c r="V152" s="385"/>
      <c r="W152" s="46"/>
      <c r="X152" s="46"/>
    </row>
    <row r="153" spans="1:24" s="45" customFormat="1" ht="19.5" customHeight="1" outlineLevel="1" x14ac:dyDescent="0.25">
      <c r="A153" s="41"/>
      <c r="B153" s="101" t="s">
        <v>36</v>
      </c>
      <c r="C153" s="103"/>
      <c r="D153" s="99"/>
      <c r="E153" s="100"/>
      <c r="F153" s="115">
        <f t="shared" si="14"/>
        <v>0</v>
      </c>
      <c r="G153" s="99"/>
      <c r="H153" s="100"/>
      <c r="I153" s="116">
        <f t="shared" si="15"/>
        <v>0</v>
      </c>
      <c r="J153" s="99"/>
      <c r="K153" s="100"/>
      <c r="L153" s="115">
        <f t="shared" si="16"/>
        <v>0</v>
      </c>
      <c r="M153" s="99"/>
      <c r="N153" s="100"/>
      <c r="O153" s="116">
        <f>F153*M153*N153</f>
        <v>0</v>
      </c>
      <c r="P153" s="99"/>
      <c r="Q153" s="100"/>
      <c r="R153" s="115">
        <f t="shared" si="17"/>
        <v>0</v>
      </c>
      <c r="S153" s="384"/>
      <c r="T153" s="384"/>
      <c r="U153" s="384"/>
      <c r="V153" s="385"/>
      <c r="W153" s="46"/>
      <c r="X153" s="46"/>
    </row>
    <row r="154" spans="1:24" s="45" customFormat="1" ht="19.5" customHeight="1" outlineLevel="1" x14ac:dyDescent="0.25">
      <c r="A154" s="41"/>
      <c r="B154" s="101" t="s">
        <v>36</v>
      </c>
      <c r="C154" s="103"/>
      <c r="D154" s="99"/>
      <c r="E154" s="100"/>
      <c r="F154" s="115">
        <f t="shared" si="14"/>
        <v>0</v>
      </c>
      <c r="G154" s="99"/>
      <c r="H154" s="100"/>
      <c r="I154" s="116">
        <f t="shared" si="15"/>
        <v>0</v>
      </c>
      <c r="J154" s="99"/>
      <c r="K154" s="100"/>
      <c r="L154" s="115">
        <f t="shared" si="16"/>
        <v>0</v>
      </c>
      <c r="M154" s="99"/>
      <c r="N154" s="100"/>
      <c r="O154" s="116">
        <f>F154*M154*N154</f>
        <v>0</v>
      </c>
      <c r="P154" s="99"/>
      <c r="Q154" s="100"/>
      <c r="R154" s="115">
        <f t="shared" si="17"/>
        <v>0</v>
      </c>
      <c r="S154" s="384"/>
      <c r="T154" s="384"/>
      <c r="U154" s="384"/>
      <c r="V154" s="385"/>
      <c r="W154" s="46"/>
      <c r="X154" s="46"/>
    </row>
    <row r="155" spans="1:24" s="45" customFormat="1" ht="19.5" customHeight="1" outlineLevel="1" x14ac:dyDescent="0.25">
      <c r="A155" s="41"/>
      <c r="B155" s="101" t="s">
        <v>36</v>
      </c>
      <c r="C155" s="103"/>
      <c r="D155" s="99"/>
      <c r="E155" s="100"/>
      <c r="F155" s="115">
        <f t="shared" si="14"/>
        <v>0</v>
      </c>
      <c r="G155" s="99"/>
      <c r="H155" s="100"/>
      <c r="I155" s="116">
        <f t="shared" si="15"/>
        <v>0</v>
      </c>
      <c r="J155" s="99"/>
      <c r="K155" s="100"/>
      <c r="L155" s="115">
        <f t="shared" si="16"/>
        <v>0</v>
      </c>
      <c r="M155" s="99"/>
      <c r="N155" s="100"/>
      <c r="O155" s="116">
        <f t="shared" ref="O155:O161" si="18">C155*M155*N155</f>
        <v>0</v>
      </c>
      <c r="P155" s="99"/>
      <c r="Q155" s="100"/>
      <c r="R155" s="115">
        <f t="shared" si="17"/>
        <v>0</v>
      </c>
      <c r="S155" s="384"/>
      <c r="T155" s="384"/>
      <c r="U155" s="384"/>
      <c r="V155" s="385"/>
      <c r="W155" s="46"/>
      <c r="X155" s="46"/>
    </row>
    <row r="156" spans="1:24" s="45" customFormat="1" ht="19.5" customHeight="1" outlineLevel="1" x14ac:dyDescent="0.25">
      <c r="A156" s="41"/>
      <c r="B156" s="101" t="s">
        <v>36</v>
      </c>
      <c r="C156" s="103"/>
      <c r="D156" s="99"/>
      <c r="E156" s="100"/>
      <c r="F156" s="115">
        <f t="shared" si="14"/>
        <v>0</v>
      </c>
      <c r="G156" s="99"/>
      <c r="H156" s="100"/>
      <c r="I156" s="116">
        <f t="shared" si="15"/>
        <v>0</v>
      </c>
      <c r="J156" s="99"/>
      <c r="K156" s="100"/>
      <c r="L156" s="115">
        <f t="shared" si="16"/>
        <v>0</v>
      </c>
      <c r="M156" s="99"/>
      <c r="N156" s="100"/>
      <c r="O156" s="116">
        <f t="shared" si="18"/>
        <v>0</v>
      </c>
      <c r="P156" s="99"/>
      <c r="Q156" s="100"/>
      <c r="R156" s="115">
        <f t="shared" si="17"/>
        <v>0</v>
      </c>
      <c r="S156" s="384"/>
      <c r="T156" s="384"/>
      <c r="U156" s="384"/>
      <c r="V156" s="385"/>
      <c r="W156" s="46"/>
      <c r="X156" s="46"/>
    </row>
    <row r="157" spans="1:24" s="45" customFormat="1" ht="19.5" customHeight="1" outlineLevel="1" x14ac:dyDescent="0.25">
      <c r="A157" s="41"/>
      <c r="B157" s="101" t="s">
        <v>36</v>
      </c>
      <c r="C157" s="103"/>
      <c r="D157" s="99"/>
      <c r="E157" s="100"/>
      <c r="F157" s="115">
        <f t="shared" si="14"/>
        <v>0</v>
      </c>
      <c r="G157" s="99"/>
      <c r="H157" s="100"/>
      <c r="I157" s="116">
        <f t="shared" si="15"/>
        <v>0</v>
      </c>
      <c r="J157" s="99"/>
      <c r="K157" s="100"/>
      <c r="L157" s="115">
        <f t="shared" si="16"/>
        <v>0</v>
      </c>
      <c r="M157" s="99"/>
      <c r="N157" s="100"/>
      <c r="O157" s="116">
        <f t="shared" si="18"/>
        <v>0</v>
      </c>
      <c r="P157" s="99"/>
      <c r="Q157" s="100"/>
      <c r="R157" s="115">
        <f t="shared" si="17"/>
        <v>0</v>
      </c>
      <c r="S157" s="384"/>
      <c r="T157" s="384"/>
      <c r="U157" s="384"/>
      <c r="V157" s="385"/>
      <c r="W157" s="46"/>
      <c r="X157" s="46"/>
    </row>
    <row r="158" spans="1:24" s="45" customFormat="1" ht="19.5" customHeight="1" outlineLevel="1" x14ac:dyDescent="0.25">
      <c r="A158" s="41"/>
      <c r="B158" s="101" t="s">
        <v>36</v>
      </c>
      <c r="C158" s="103"/>
      <c r="D158" s="99"/>
      <c r="E158" s="100"/>
      <c r="F158" s="115">
        <f t="shared" si="14"/>
        <v>0</v>
      </c>
      <c r="G158" s="99"/>
      <c r="H158" s="100"/>
      <c r="I158" s="116">
        <f t="shared" si="15"/>
        <v>0</v>
      </c>
      <c r="J158" s="99"/>
      <c r="K158" s="100"/>
      <c r="L158" s="115">
        <f t="shared" si="16"/>
        <v>0</v>
      </c>
      <c r="M158" s="99"/>
      <c r="N158" s="100"/>
      <c r="O158" s="116">
        <f t="shared" si="18"/>
        <v>0</v>
      </c>
      <c r="P158" s="99"/>
      <c r="Q158" s="100"/>
      <c r="R158" s="115">
        <f t="shared" si="17"/>
        <v>0</v>
      </c>
      <c r="S158" s="384"/>
      <c r="T158" s="384"/>
      <c r="U158" s="384"/>
      <c r="V158" s="385"/>
      <c r="W158" s="46"/>
      <c r="X158" s="46"/>
    </row>
    <row r="159" spans="1:24" s="45" customFormat="1" ht="19.5" customHeight="1" outlineLevel="1" x14ac:dyDescent="0.25">
      <c r="A159" s="41"/>
      <c r="B159" s="101" t="s">
        <v>36</v>
      </c>
      <c r="C159" s="103"/>
      <c r="D159" s="99"/>
      <c r="E159" s="100"/>
      <c r="F159" s="115">
        <f t="shared" si="14"/>
        <v>0</v>
      </c>
      <c r="G159" s="99"/>
      <c r="H159" s="100"/>
      <c r="I159" s="116">
        <f t="shared" si="15"/>
        <v>0</v>
      </c>
      <c r="J159" s="99"/>
      <c r="K159" s="100"/>
      <c r="L159" s="115">
        <f t="shared" si="16"/>
        <v>0</v>
      </c>
      <c r="M159" s="99"/>
      <c r="N159" s="100"/>
      <c r="O159" s="116">
        <f t="shared" si="18"/>
        <v>0</v>
      </c>
      <c r="P159" s="99"/>
      <c r="Q159" s="100"/>
      <c r="R159" s="115">
        <f t="shared" si="17"/>
        <v>0</v>
      </c>
      <c r="S159" s="384"/>
      <c r="T159" s="384"/>
      <c r="U159" s="384"/>
      <c r="V159" s="385"/>
      <c r="W159" s="46"/>
      <c r="X159" s="46"/>
    </row>
    <row r="160" spans="1:24" s="45" customFormat="1" ht="19.5" customHeight="1" outlineLevel="1" x14ac:dyDescent="0.25">
      <c r="A160" s="41"/>
      <c r="B160" s="101" t="s">
        <v>79</v>
      </c>
      <c r="C160" s="103"/>
      <c r="D160" s="99"/>
      <c r="E160" s="100"/>
      <c r="F160" s="115">
        <f t="shared" si="14"/>
        <v>0</v>
      </c>
      <c r="G160" s="99"/>
      <c r="H160" s="100"/>
      <c r="I160" s="116">
        <f t="shared" si="15"/>
        <v>0</v>
      </c>
      <c r="J160" s="99"/>
      <c r="K160" s="100"/>
      <c r="L160" s="115">
        <f t="shared" si="16"/>
        <v>0</v>
      </c>
      <c r="M160" s="99"/>
      <c r="N160" s="100"/>
      <c r="O160" s="116">
        <f t="shared" si="18"/>
        <v>0</v>
      </c>
      <c r="P160" s="99"/>
      <c r="Q160" s="100"/>
      <c r="R160" s="115">
        <f t="shared" si="17"/>
        <v>0</v>
      </c>
      <c r="S160" s="384"/>
      <c r="T160" s="384"/>
      <c r="U160" s="384"/>
      <c r="V160" s="385"/>
      <c r="W160" s="46"/>
      <c r="X160" s="46"/>
    </row>
    <row r="161" spans="1:24" s="45" customFormat="1" ht="19.5" customHeight="1" outlineLevel="1" x14ac:dyDescent="0.25">
      <c r="A161" s="41"/>
      <c r="B161" s="101" t="s">
        <v>43</v>
      </c>
      <c r="C161" s="103"/>
      <c r="D161" s="99"/>
      <c r="E161" s="100"/>
      <c r="F161" s="115">
        <f t="shared" si="14"/>
        <v>0</v>
      </c>
      <c r="G161" s="99"/>
      <c r="H161" s="100"/>
      <c r="I161" s="116">
        <f t="shared" si="15"/>
        <v>0</v>
      </c>
      <c r="J161" s="99"/>
      <c r="K161" s="100"/>
      <c r="L161" s="115">
        <f t="shared" si="16"/>
        <v>0</v>
      </c>
      <c r="M161" s="99"/>
      <c r="N161" s="100"/>
      <c r="O161" s="116">
        <f t="shared" si="18"/>
        <v>0</v>
      </c>
      <c r="P161" s="99"/>
      <c r="Q161" s="100"/>
      <c r="R161" s="115">
        <f t="shared" si="17"/>
        <v>0</v>
      </c>
      <c r="S161" s="384"/>
      <c r="T161" s="384"/>
      <c r="U161" s="384"/>
      <c r="V161" s="385"/>
      <c r="W161" s="46"/>
      <c r="X161" s="46"/>
    </row>
    <row r="162" spans="1:24" s="45" customFormat="1" ht="21" customHeight="1" outlineLevel="1" x14ac:dyDescent="0.25">
      <c r="A162" s="41"/>
      <c r="B162" s="66" t="s">
        <v>92</v>
      </c>
      <c r="C162" s="15" t="s">
        <v>51</v>
      </c>
      <c r="D162" s="312" t="s">
        <v>46</v>
      </c>
      <c r="E162" s="305"/>
      <c r="F162" s="313"/>
      <c r="G162" s="305" t="s">
        <v>47</v>
      </c>
      <c r="H162" s="305"/>
      <c r="I162" s="305"/>
      <c r="J162" s="312" t="s">
        <v>48</v>
      </c>
      <c r="K162" s="305"/>
      <c r="L162" s="313"/>
      <c r="M162" s="305" t="s">
        <v>49</v>
      </c>
      <c r="N162" s="305"/>
      <c r="O162" s="305"/>
      <c r="P162" s="312" t="s">
        <v>50</v>
      </c>
      <c r="Q162" s="305"/>
      <c r="R162" s="313"/>
      <c r="S162" s="16" t="s">
        <v>93</v>
      </c>
      <c r="T162" s="386" t="s">
        <v>52</v>
      </c>
      <c r="U162" s="387" t="s">
        <v>52</v>
      </c>
      <c r="V162" s="388"/>
      <c r="W162" s="46"/>
      <c r="X162" s="46"/>
    </row>
    <row r="163" spans="1:24" s="45" customFormat="1" ht="21" customHeight="1" outlineLevel="1" x14ac:dyDescent="0.25">
      <c r="A163" s="41"/>
      <c r="B163" s="18" t="s">
        <v>94</v>
      </c>
      <c r="C163" s="128">
        <f>D163+G163+J163+M163+P163</f>
        <v>0</v>
      </c>
      <c r="D163" s="315">
        <f>SUM(F148:F161)</f>
        <v>0</v>
      </c>
      <c r="E163" s="314"/>
      <c r="F163" s="316"/>
      <c r="G163" s="314">
        <f>SUM(I148:I161)</f>
        <v>0</v>
      </c>
      <c r="H163" s="314"/>
      <c r="I163" s="314"/>
      <c r="J163" s="315">
        <f>SUM(L148:L161)</f>
        <v>0</v>
      </c>
      <c r="K163" s="314"/>
      <c r="L163" s="316"/>
      <c r="M163" s="314">
        <f>SUM(O148:O161)</f>
        <v>0</v>
      </c>
      <c r="N163" s="314"/>
      <c r="O163" s="314"/>
      <c r="P163" s="315">
        <f>SUM(R148:R161)</f>
        <v>0</v>
      </c>
      <c r="Q163" s="314"/>
      <c r="R163" s="316"/>
      <c r="S163" s="128">
        <f t="shared" ref="S163:S168" si="19">D163+G163+J163+M163+P163</f>
        <v>0</v>
      </c>
      <c r="T163" s="389"/>
      <c r="U163" s="390"/>
      <c r="V163" s="391"/>
      <c r="W163" s="46"/>
      <c r="X163" s="46"/>
    </row>
    <row r="164" spans="1:24" s="45" customFormat="1" ht="21" customHeight="1" outlineLevel="1" x14ac:dyDescent="0.25">
      <c r="A164" s="41"/>
      <c r="B164" s="18" t="s">
        <v>95</v>
      </c>
      <c r="C164" s="128">
        <f>D164+G164+J164+M164+P164</f>
        <v>0</v>
      </c>
      <c r="D164" s="315">
        <f>SUM(F148:F161)*$D$42</f>
        <v>0</v>
      </c>
      <c r="E164" s="314"/>
      <c r="F164" s="316"/>
      <c r="G164" s="314">
        <f>SUM(I148:I161)*$G$42</f>
        <v>0</v>
      </c>
      <c r="H164" s="314"/>
      <c r="I164" s="314"/>
      <c r="J164" s="315">
        <f>SUM(L148:L161)*$J$42</f>
        <v>0</v>
      </c>
      <c r="K164" s="314"/>
      <c r="L164" s="316"/>
      <c r="M164" s="314">
        <f>SUM(O148:O161)*$M$42</f>
        <v>0</v>
      </c>
      <c r="N164" s="314"/>
      <c r="O164" s="314"/>
      <c r="P164" s="315">
        <f>SUM(R148:R161)*$P$42</f>
        <v>0</v>
      </c>
      <c r="Q164" s="314"/>
      <c r="R164" s="316"/>
      <c r="S164" s="128">
        <f t="shared" si="19"/>
        <v>0</v>
      </c>
      <c r="T164" s="389"/>
      <c r="U164" s="390"/>
      <c r="V164" s="391"/>
      <c r="W164" s="46"/>
      <c r="X164" s="46"/>
    </row>
    <row r="165" spans="1:24" s="45" customFormat="1" ht="21" customHeight="1" outlineLevel="1" x14ac:dyDescent="0.25">
      <c r="A165" s="41"/>
      <c r="B165" s="18" t="s">
        <v>55</v>
      </c>
      <c r="C165" s="128">
        <f>S165</f>
        <v>0</v>
      </c>
      <c r="D165" s="315">
        <f>D164*0.05</f>
        <v>0</v>
      </c>
      <c r="E165" s="314"/>
      <c r="F165" s="316"/>
      <c r="G165" s="314">
        <f>G164*0.05</f>
        <v>0</v>
      </c>
      <c r="H165" s="314"/>
      <c r="I165" s="314"/>
      <c r="J165" s="315">
        <f>J164*0.05</f>
        <v>0</v>
      </c>
      <c r="K165" s="314"/>
      <c r="L165" s="316"/>
      <c r="M165" s="314">
        <f>M164*0.05</f>
        <v>0</v>
      </c>
      <c r="N165" s="314"/>
      <c r="O165" s="314"/>
      <c r="P165" s="315">
        <f>P164*0.05</f>
        <v>0</v>
      </c>
      <c r="Q165" s="314"/>
      <c r="R165" s="316"/>
      <c r="S165" s="128">
        <f t="shared" si="19"/>
        <v>0</v>
      </c>
      <c r="T165" s="389"/>
      <c r="U165" s="390"/>
      <c r="V165" s="391"/>
      <c r="W165" s="46"/>
      <c r="X165" s="46"/>
    </row>
    <row r="166" spans="1:24" s="45" customFormat="1" ht="21" customHeight="1" outlineLevel="1" x14ac:dyDescent="0.25">
      <c r="A166" s="41"/>
      <c r="B166" s="18" t="s">
        <v>96</v>
      </c>
      <c r="C166" s="128">
        <f>S166</f>
        <v>0</v>
      </c>
      <c r="D166" s="315">
        <f>IF($D$42=0,0,((D164+D165)/$D$42)/$D$43)</f>
        <v>0</v>
      </c>
      <c r="E166" s="314"/>
      <c r="F166" s="316"/>
      <c r="G166" s="314">
        <f>IF($G$42=0,0,((G164+G165)/$G$42)/$G$43)</f>
        <v>0</v>
      </c>
      <c r="H166" s="314"/>
      <c r="I166" s="314"/>
      <c r="J166" s="315">
        <f>IF($J$42=0,0,((J164+J165)/$J$42)/$J$43)</f>
        <v>0</v>
      </c>
      <c r="K166" s="314"/>
      <c r="L166" s="316"/>
      <c r="M166" s="314">
        <f>IF($M$42=0,0,((M164+M165)/$M$42)/$M$43)</f>
        <v>0</v>
      </c>
      <c r="N166" s="314"/>
      <c r="O166" s="314"/>
      <c r="P166" s="315">
        <f>IF($P$42=0,0,((P164+P165)/$P$42)/$P$43)</f>
        <v>0</v>
      </c>
      <c r="Q166" s="314"/>
      <c r="R166" s="316"/>
      <c r="S166" s="128">
        <f t="shared" si="19"/>
        <v>0</v>
      </c>
      <c r="T166" s="389"/>
      <c r="U166" s="390"/>
      <c r="V166" s="391"/>
      <c r="W166" s="46"/>
      <c r="X166" s="46"/>
    </row>
    <row r="167" spans="1:24" s="45" customFormat="1" ht="21" customHeight="1" outlineLevel="1" x14ac:dyDescent="0.25">
      <c r="A167" s="41"/>
      <c r="B167" s="18" t="s">
        <v>97</v>
      </c>
      <c r="C167" s="128">
        <f>S167</f>
        <v>0</v>
      </c>
      <c r="D167" s="315">
        <f>IF($D$166=0,0,(D166/60))</f>
        <v>0</v>
      </c>
      <c r="E167" s="314"/>
      <c r="F167" s="316"/>
      <c r="G167" s="314">
        <f>IF($G$166=0,0,(G166/60))</f>
        <v>0</v>
      </c>
      <c r="H167" s="314"/>
      <c r="I167" s="314"/>
      <c r="J167" s="315">
        <f>IF($J$166=0,0,(J166/60))</f>
        <v>0</v>
      </c>
      <c r="K167" s="314"/>
      <c r="L167" s="316"/>
      <c r="M167" s="314">
        <f>IF($M$166=0,0,(M166/60))</f>
        <v>0</v>
      </c>
      <c r="N167" s="314"/>
      <c r="O167" s="314"/>
      <c r="P167" s="315">
        <f>IF($P$166=0,0,(P166/60))</f>
        <v>0</v>
      </c>
      <c r="Q167" s="314"/>
      <c r="R167" s="316"/>
      <c r="S167" s="128">
        <f t="shared" si="19"/>
        <v>0</v>
      </c>
      <c r="T167" s="389"/>
      <c r="U167" s="390"/>
      <c r="V167" s="391"/>
      <c r="W167" s="46"/>
      <c r="X167" s="46"/>
    </row>
    <row r="168" spans="1:24" s="45" customFormat="1" ht="21" customHeight="1" outlineLevel="1" x14ac:dyDescent="0.25">
      <c r="A168" s="41"/>
      <c r="B168" s="19" t="s">
        <v>440</v>
      </c>
      <c r="C168" s="128">
        <f>SUM(D168:R168)</f>
        <v>0</v>
      </c>
      <c r="D168" s="392"/>
      <c r="E168" s="393"/>
      <c r="F168" s="394"/>
      <c r="G168" s="393"/>
      <c r="H168" s="393"/>
      <c r="I168" s="393"/>
      <c r="J168" s="392"/>
      <c r="K168" s="393"/>
      <c r="L168" s="394"/>
      <c r="M168" s="393"/>
      <c r="N168" s="393"/>
      <c r="O168" s="393"/>
      <c r="P168" s="392"/>
      <c r="Q168" s="393"/>
      <c r="R168" s="394"/>
      <c r="S168" s="128">
        <f t="shared" si="19"/>
        <v>0</v>
      </c>
      <c r="T168" s="389"/>
      <c r="U168" s="390"/>
      <c r="V168" s="391"/>
      <c r="W168" s="46"/>
      <c r="X168" s="46"/>
    </row>
    <row r="169" spans="1:24" s="45" customFormat="1" ht="21" customHeight="1" outlineLevel="1" x14ac:dyDescent="0.25">
      <c r="A169" s="41"/>
      <c r="B169" s="19" t="s">
        <v>58</v>
      </c>
      <c r="C169" s="129">
        <f>SUM(D169:R169)</f>
        <v>0</v>
      </c>
      <c r="D169" s="317">
        <f>(D168*D$42)*($F$32-$F$31)</f>
        <v>0</v>
      </c>
      <c r="E169" s="274"/>
      <c r="F169" s="318"/>
      <c r="G169" s="317">
        <f>(G168*G$42)*($F$32-$F$31)</f>
        <v>0</v>
      </c>
      <c r="H169" s="274"/>
      <c r="I169" s="318"/>
      <c r="J169" s="317">
        <f>(J168*J$42)*($F$32-$F$31)</f>
        <v>0</v>
      </c>
      <c r="K169" s="274"/>
      <c r="L169" s="318"/>
      <c r="M169" s="317">
        <f>(M168*M$42)*($F$32-$F$31)</f>
        <v>0</v>
      </c>
      <c r="N169" s="274"/>
      <c r="O169" s="318"/>
      <c r="P169" s="317">
        <f>(P168*P$42)*($F$32-$F$31)</f>
        <v>0</v>
      </c>
      <c r="Q169" s="274"/>
      <c r="R169" s="318"/>
      <c r="S169" s="129">
        <f>SUM(D169:R169)</f>
        <v>0</v>
      </c>
      <c r="T169" s="389"/>
      <c r="U169" s="390"/>
      <c r="V169" s="391"/>
      <c r="W169" s="46"/>
      <c r="X169" s="46"/>
    </row>
    <row r="170" spans="1:24" s="45" customFormat="1" ht="21" customHeight="1" outlineLevel="1" x14ac:dyDescent="0.25">
      <c r="A170" s="41"/>
      <c r="B170" s="19" t="s">
        <v>98</v>
      </c>
      <c r="C170" s="129">
        <f>SUM(D170:R170)</f>
        <v>0</v>
      </c>
      <c r="D170" s="317">
        <f>IF(D167=0,0, (((D167*$F$31))+(D169/D$42/D$43)))</f>
        <v>0</v>
      </c>
      <c r="E170" s="274"/>
      <c r="F170" s="318"/>
      <c r="G170" s="317">
        <f>IF(G167=0,0, (((G167*$F$31))+(G169/G$42/G$43)))</f>
        <v>0</v>
      </c>
      <c r="H170" s="274"/>
      <c r="I170" s="318"/>
      <c r="J170" s="317">
        <f>IF(J167=0,0, (((J167*$F$31))+(J169/J$42/J$43)))</f>
        <v>0</v>
      </c>
      <c r="K170" s="274"/>
      <c r="L170" s="318"/>
      <c r="M170" s="317">
        <f>IF(M167=0,0, (((M167*$F$31))+(M169/M$42/M$43)))</f>
        <v>0</v>
      </c>
      <c r="N170" s="274"/>
      <c r="O170" s="318"/>
      <c r="P170" s="317">
        <f>IF(P167=0,0, (((P167*$F$31))+(P169/P$42/P$43)))</f>
        <v>0</v>
      </c>
      <c r="Q170" s="274"/>
      <c r="R170" s="318"/>
      <c r="S170" s="129">
        <f>SUM(D170:R170)</f>
        <v>0</v>
      </c>
      <c r="T170" s="389"/>
      <c r="U170" s="390"/>
      <c r="V170" s="391"/>
      <c r="W170" s="46"/>
      <c r="X170" s="46"/>
    </row>
    <row r="171" spans="1:24" s="45" customFormat="1" ht="21" customHeight="1" outlineLevel="1" x14ac:dyDescent="0.25">
      <c r="A171" s="41"/>
      <c r="B171" s="68" t="s">
        <v>99</v>
      </c>
      <c r="C171" s="129">
        <f>SUM(D171:R171)</f>
        <v>0</v>
      </c>
      <c r="D171" s="317">
        <f>(((D164+D165)/60)*$F$31)+D169</f>
        <v>0</v>
      </c>
      <c r="E171" s="274"/>
      <c r="F171" s="318"/>
      <c r="G171" s="317">
        <f>(((G164+G165)/60)*$F$31)+G169</f>
        <v>0</v>
      </c>
      <c r="H171" s="274"/>
      <c r="I171" s="318"/>
      <c r="J171" s="317">
        <f>(((J164+J165)/60)*$F$31)+J169</f>
        <v>0</v>
      </c>
      <c r="K171" s="274"/>
      <c r="L171" s="318"/>
      <c r="M171" s="317">
        <f>(((M164+M165)/60)*$F$31)+M169</f>
        <v>0</v>
      </c>
      <c r="N171" s="274"/>
      <c r="O171" s="318"/>
      <c r="P171" s="317">
        <f>(((P164+P165)/60)*$F$31)+P169</f>
        <v>0</v>
      </c>
      <c r="Q171" s="274"/>
      <c r="R171" s="318"/>
      <c r="S171" s="129">
        <f>SUM(D171:R171)</f>
        <v>0</v>
      </c>
      <c r="T171" s="389"/>
      <c r="U171" s="390"/>
      <c r="V171" s="391"/>
      <c r="W171" s="20" t="s">
        <v>61</v>
      </c>
      <c r="X171" s="46"/>
    </row>
    <row r="172" spans="1:24" s="45" customFormat="1" ht="27.75" customHeight="1" x14ac:dyDescent="0.25">
      <c r="A172" s="41"/>
      <c r="B172" s="395"/>
      <c r="C172" s="396"/>
      <c r="D172" s="403" t="s">
        <v>100</v>
      </c>
      <c r="E172" s="404"/>
      <c r="F172" s="405"/>
      <c r="G172" s="404" t="s">
        <v>101</v>
      </c>
      <c r="H172" s="404"/>
      <c r="I172" s="404"/>
      <c r="J172" s="403" t="s">
        <v>102</v>
      </c>
      <c r="K172" s="404"/>
      <c r="L172" s="405"/>
      <c r="M172" s="404" t="s">
        <v>103</v>
      </c>
      <c r="N172" s="404"/>
      <c r="O172" s="404"/>
      <c r="P172" s="403" t="s">
        <v>104</v>
      </c>
      <c r="Q172" s="404"/>
      <c r="R172" s="405"/>
      <c r="S172" s="75" t="s">
        <v>67</v>
      </c>
      <c r="T172" s="69" t="s">
        <v>68</v>
      </c>
      <c r="U172" s="10" t="s">
        <v>105</v>
      </c>
      <c r="V172" s="10" t="s">
        <v>106</v>
      </c>
      <c r="W172" s="114">
        <f>$D$12</f>
        <v>0</v>
      </c>
      <c r="X172" s="46"/>
    </row>
    <row r="173" spans="1:24" s="45" customFormat="1" ht="32.25" customHeight="1" x14ac:dyDescent="0.25">
      <c r="A173" s="41"/>
      <c r="B173" s="397"/>
      <c r="C173" s="398"/>
      <c r="D173" s="406" t="str">
        <f>IF(D167&gt;=10,"6",IF(D167&gt;=5.6,"5",IF(D167&gt;=3.6,"4",IF(D167&gt;=1.6,"3",IF(D167&gt;=1,"2",IF(D167&gt;=0.01,"1","0"))))))</f>
        <v>0</v>
      </c>
      <c r="E173" s="407"/>
      <c r="F173" s="408"/>
      <c r="G173" s="407" t="str">
        <f>IF(G167&gt;=10,"6",IF(G167&gt;=5.6,"5",IF(G167&gt;=3.6,"4",IF(G167&gt;=1.6,"3",IF(G167&gt;=1,"2",IF(G167&gt;=0.01,"1","0"))))))</f>
        <v>0</v>
      </c>
      <c r="H173" s="407"/>
      <c r="I173" s="407"/>
      <c r="J173" s="406" t="str">
        <f>IF(J167&gt;=10,"6",IF(J167&gt;=5.6,"5",IF(J167&gt;=3.6,"4",IF(J167&gt;=1.6,"3",IF(J167&gt;=1,"2",IF(J167&gt;=0.01,"1","0"))))))</f>
        <v>0</v>
      </c>
      <c r="K173" s="407"/>
      <c r="L173" s="408"/>
      <c r="M173" s="407" t="str">
        <f>IF(M167&gt;=10,"6",IF(M167&gt;=5.6,"5",IF(M167&gt;=3.6,"4",IF(M167&gt;=1.6,"3",IF(M167&gt;=1,"2",IF(M167&gt;=0.01,"1","0"))))))</f>
        <v>0</v>
      </c>
      <c r="N173" s="407"/>
      <c r="O173" s="407"/>
      <c r="P173" s="406" t="str">
        <f>IF(P167&gt;=10,"6",IF(P167&gt;=5.6,"5",IF(P167&gt;=3.6,"4",IF(P167&gt;=1.6,"3",IF(P167&gt;=1,"2",IF(P167&gt;=0.01,"1","0"))))))</f>
        <v>0</v>
      </c>
      <c r="Q173" s="407"/>
      <c r="R173" s="408"/>
      <c r="S173" s="124">
        <f>IF(OR(AND(D163&gt;0,D164&lt;=0),AND(G163&gt;0,G164&lt;=0),AND(J163&gt;0,J164&lt;=0),AND(M163&gt;0,M164&lt;=0),AND(P163&gt;0,P164&lt;=0)),"Check number of subjects/visits",V173/1560)</f>
        <v>0</v>
      </c>
      <c r="T173" s="89" t="str">
        <f>IF(S173="Check number of subjects/visits","0.00",IF(AND(W174=0,S173&gt;=0),"Please complete page duration (D12)",IF(S173=0,"0.00",S173/W174)))</f>
        <v>Please complete page duration (D12)</v>
      </c>
      <c r="U173" s="113">
        <f>(S164+S165+$F$26+$F$27+$F$28+$L$19)</f>
        <v>0</v>
      </c>
      <c r="V173" s="113">
        <f>(U173/60)</f>
        <v>0</v>
      </c>
      <c r="W173" s="114">
        <f>$F$12</f>
        <v>0</v>
      </c>
      <c r="X173" s="46"/>
    </row>
    <row r="174" spans="1:24" s="45" customFormat="1" ht="19.5" customHeight="1" x14ac:dyDescent="0.25">
      <c r="A174" s="41"/>
      <c r="B174" s="17"/>
      <c r="C174" s="56"/>
      <c r="D174" s="41"/>
      <c r="E174" s="41"/>
      <c r="F174" s="41"/>
      <c r="G174" s="41"/>
      <c r="H174" s="41"/>
      <c r="I174" s="41"/>
      <c r="J174" s="41"/>
      <c r="K174" s="41"/>
      <c r="L174" s="41"/>
      <c r="M174" s="41"/>
      <c r="N174" s="41"/>
      <c r="O174" s="41"/>
      <c r="P174" s="41"/>
      <c r="Q174" s="41"/>
      <c r="R174" s="41"/>
      <c r="S174" s="41"/>
      <c r="T174" s="41"/>
      <c r="U174" s="41"/>
      <c r="V174" s="41"/>
      <c r="W174" s="123">
        <f>W172+(W173/12)</f>
        <v>0</v>
      </c>
      <c r="X174" s="46"/>
    </row>
    <row r="175" spans="1:24" s="45" customFormat="1" ht="19.5" customHeight="1" x14ac:dyDescent="0.25">
      <c r="A175" s="41"/>
      <c r="B175" s="33" t="s">
        <v>107</v>
      </c>
      <c r="C175" s="399"/>
      <c r="D175" s="272" t="s">
        <v>1</v>
      </c>
      <c r="E175" s="272"/>
      <c r="F175" s="370"/>
      <c r="G175" s="367" t="s">
        <v>2</v>
      </c>
      <c r="H175" s="272"/>
      <c r="I175" s="368"/>
      <c r="J175" s="369" t="s">
        <v>3</v>
      </c>
      <c r="K175" s="272"/>
      <c r="L175" s="370"/>
      <c r="M175" s="367" t="s">
        <v>4</v>
      </c>
      <c r="N175" s="272"/>
      <c r="O175" s="368"/>
      <c r="P175" s="367" t="s">
        <v>5</v>
      </c>
      <c r="Q175" s="272"/>
      <c r="R175" s="368"/>
      <c r="S175" s="380" t="s">
        <v>6</v>
      </c>
      <c r="T175" s="380"/>
      <c r="U175" s="380"/>
      <c r="V175" s="381"/>
      <c r="W175" s="46"/>
      <c r="X175" s="46"/>
    </row>
    <row r="176" spans="1:24" s="45" customFormat="1" ht="19.5" customHeight="1" x14ac:dyDescent="0.25">
      <c r="A176" s="41"/>
      <c r="B176" s="114" t="str">
        <f>IF('SIT Page 1'!B176="[enter MDT3 title here]","[enter MDT3 title on SIT Page 1, B176]", IF('SIT Page 1'!B176="","[enter MDT3 title on SIT Page 1, B176]",'SIT Page 1'!B176))</f>
        <v>[enter MDT3 title on SIT Page 1, B176]</v>
      </c>
      <c r="C176" s="400"/>
      <c r="D176" s="272"/>
      <c r="E176" s="272"/>
      <c r="F176" s="370"/>
      <c r="G176" s="367"/>
      <c r="H176" s="272"/>
      <c r="I176" s="368"/>
      <c r="J176" s="369"/>
      <c r="K176" s="272"/>
      <c r="L176" s="370"/>
      <c r="M176" s="367"/>
      <c r="N176" s="272"/>
      <c r="O176" s="368"/>
      <c r="P176" s="367"/>
      <c r="Q176" s="272"/>
      <c r="R176" s="368"/>
      <c r="S176" s="401"/>
      <c r="T176" s="401"/>
      <c r="U176" s="401"/>
      <c r="V176" s="402"/>
      <c r="W176" s="46"/>
      <c r="X176" s="46"/>
    </row>
    <row r="177" spans="1:24" s="45" customFormat="1" ht="30.75" customHeight="1" outlineLevel="1" x14ac:dyDescent="0.25">
      <c r="A177" s="41"/>
      <c r="B177" s="34" t="s">
        <v>7</v>
      </c>
      <c r="C177" s="33" t="s">
        <v>8</v>
      </c>
      <c r="D177" s="76" t="s">
        <v>9</v>
      </c>
      <c r="E177" s="61" t="s">
        <v>12</v>
      </c>
      <c r="F177" s="77" t="s">
        <v>11</v>
      </c>
      <c r="G177" s="78" t="s">
        <v>9</v>
      </c>
      <c r="H177" s="61" t="s">
        <v>12</v>
      </c>
      <c r="I177" s="33" t="s">
        <v>11</v>
      </c>
      <c r="J177" s="76" t="s">
        <v>9</v>
      </c>
      <c r="K177" s="61" t="s">
        <v>12</v>
      </c>
      <c r="L177" s="77" t="s">
        <v>11</v>
      </c>
      <c r="M177" s="78" t="s">
        <v>9</v>
      </c>
      <c r="N177" s="61" t="s">
        <v>12</v>
      </c>
      <c r="O177" s="33" t="s">
        <v>11</v>
      </c>
      <c r="P177" s="76" t="s">
        <v>9</v>
      </c>
      <c r="Q177" s="61" t="s">
        <v>12</v>
      </c>
      <c r="R177" s="77" t="s">
        <v>11</v>
      </c>
      <c r="S177" s="382"/>
      <c r="T177" s="382"/>
      <c r="U177" s="382"/>
      <c r="V177" s="383"/>
      <c r="W177" s="46"/>
      <c r="X177" s="46"/>
    </row>
    <row r="178" spans="1:24" s="45" customFormat="1" ht="19.5" customHeight="1" outlineLevel="1" x14ac:dyDescent="0.25">
      <c r="A178" s="41"/>
      <c r="B178" s="101" t="s">
        <v>36</v>
      </c>
      <c r="C178" s="103"/>
      <c r="D178" s="99"/>
      <c r="E178" s="100"/>
      <c r="F178" s="115">
        <f t="shared" ref="F178:F190" si="20">C178*D178*E178</f>
        <v>0</v>
      </c>
      <c r="G178" s="99"/>
      <c r="H178" s="100"/>
      <c r="I178" s="116">
        <f t="shared" ref="I178:I190" si="21">C178*G178*H178</f>
        <v>0</v>
      </c>
      <c r="J178" s="99"/>
      <c r="K178" s="100"/>
      <c r="L178" s="115">
        <f t="shared" ref="L178:L190" si="22">C178*J178*K178</f>
        <v>0</v>
      </c>
      <c r="M178" s="99"/>
      <c r="N178" s="100"/>
      <c r="O178" s="116">
        <f t="shared" ref="O178:O190" si="23">C178*M178*N178</f>
        <v>0</v>
      </c>
      <c r="P178" s="99"/>
      <c r="Q178" s="100"/>
      <c r="R178" s="115">
        <f t="shared" ref="R178:R190" si="24">C178*P178*Q178</f>
        <v>0</v>
      </c>
      <c r="S178" s="384"/>
      <c r="T178" s="384"/>
      <c r="U178" s="384"/>
      <c r="V178" s="385"/>
      <c r="W178" s="46"/>
      <c r="X178" s="46"/>
    </row>
    <row r="179" spans="1:24" s="45" customFormat="1" ht="19.5" customHeight="1" outlineLevel="1" x14ac:dyDescent="0.25">
      <c r="A179" s="41"/>
      <c r="B179" s="101" t="s">
        <v>36</v>
      </c>
      <c r="C179" s="103"/>
      <c r="D179" s="99"/>
      <c r="E179" s="100"/>
      <c r="F179" s="115">
        <f t="shared" si="20"/>
        <v>0</v>
      </c>
      <c r="G179" s="99"/>
      <c r="H179" s="100"/>
      <c r="I179" s="116">
        <f t="shared" si="21"/>
        <v>0</v>
      </c>
      <c r="J179" s="99"/>
      <c r="K179" s="100"/>
      <c r="L179" s="115">
        <f t="shared" si="22"/>
        <v>0</v>
      </c>
      <c r="M179" s="99"/>
      <c r="N179" s="100"/>
      <c r="O179" s="116">
        <f t="shared" si="23"/>
        <v>0</v>
      </c>
      <c r="P179" s="99"/>
      <c r="Q179" s="100"/>
      <c r="R179" s="115">
        <f t="shared" si="24"/>
        <v>0</v>
      </c>
      <c r="S179" s="384"/>
      <c r="T179" s="384"/>
      <c r="U179" s="384"/>
      <c r="V179" s="385"/>
      <c r="W179" s="46"/>
      <c r="X179" s="46"/>
    </row>
    <row r="180" spans="1:24" s="45" customFormat="1" ht="19.5" customHeight="1" outlineLevel="1" x14ac:dyDescent="0.25">
      <c r="A180" s="41"/>
      <c r="B180" s="101" t="s">
        <v>36</v>
      </c>
      <c r="C180" s="103"/>
      <c r="D180" s="99"/>
      <c r="E180" s="100"/>
      <c r="F180" s="115">
        <f t="shared" si="20"/>
        <v>0</v>
      </c>
      <c r="G180" s="99"/>
      <c r="H180" s="100"/>
      <c r="I180" s="116">
        <f t="shared" si="21"/>
        <v>0</v>
      </c>
      <c r="J180" s="99"/>
      <c r="K180" s="100"/>
      <c r="L180" s="115">
        <f t="shared" si="22"/>
        <v>0</v>
      </c>
      <c r="M180" s="99"/>
      <c r="N180" s="100"/>
      <c r="O180" s="116">
        <f t="shared" si="23"/>
        <v>0</v>
      </c>
      <c r="P180" s="99"/>
      <c r="Q180" s="100"/>
      <c r="R180" s="115">
        <f t="shared" si="24"/>
        <v>0</v>
      </c>
      <c r="S180" s="384"/>
      <c r="T180" s="384"/>
      <c r="U180" s="384"/>
      <c r="V180" s="385"/>
      <c r="W180" s="46"/>
      <c r="X180" s="46"/>
    </row>
    <row r="181" spans="1:24" s="45" customFormat="1" ht="19.5" customHeight="1" outlineLevel="1" x14ac:dyDescent="0.25">
      <c r="A181" s="41"/>
      <c r="B181" s="101" t="s">
        <v>36</v>
      </c>
      <c r="C181" s="103"/>
      <c r="D181" s="99"/>
      <c r="E181" s="100"/>
      <c r="F181" s="115">
        <f t="shared" si="20"/>
        <v>0</v>
      </c>
      <c r="G181" s="99"/>
      <c r="H181" s="100"/>
      <c r="I181" s="116">
        <f t="shared" si="21"/>
        <v>0</v>
      </c>
      <c r="J181" s="99"/>
      <c r="K181" s="100"/>
      <c r="L181" s="115">
        <f t="shared" si="22"/>
        <v>0</v>
      </c>
      <c r="M181" s="99"/>
      <c r="N181" s="100"/>
      <c r="O181" s="116">
        <f t="shared" si="23"/>
        <v>0</v>
      </c>
      <c r="P181" s="99"/>
      <c r="Q181" s="100"/>
      <c r="R181" s="115">
        <f t="shared" si="24"/>
        <v>0</v>
      </c>
      <c r="S181" s="384"/>
      <c r="T181" s="384"/>
      <c r="U181" s="384"/>
      <c r="V181" s="385"/>
      <c r="W181" s="46"/>
      <c r="X181" s="46"/>
    </row>
    <row r="182" spans="1:24" s="45" customFormat="1" ht="19.5" customHeight="1" outlineLevel="1" x14ac:dyDescent="0.25">
      <c r="A182" s="41"/>
      <c r="B182" s="101" t="s">
        <v>36</v>
      </c>
      <c r="C182" s="103"/>
      <c r="D182" s="99"/>
      <c r="E182" s="100"/>
      <c r="F182" s="115">
        <f t="shared" si="20"/>
        <v>0</v>
      </c>
      <c r="G182" s="99"/>
      <c r="H182" s="100"/>
      <c r="I182" s="116">
        <f t="shared" si="21"/>
        <v>0</v>
      </c>
      <c r="J182" s="99"/>
      <c r="K182" s="100"/>
      <c r="L182" s="115">
        <f t="shared" si="22"/>
        <v>0</v>
      </c>
      <c r="M182" s="99"/>
      <c r="N182" s="100"/>
      <c r="O182" s="116">
        <f t="shared" si="23"/>
        <v>0</v>
      </c>
      <c r="P182" s="99"/>
      <c r="Q182" s="100"/>
      <c r="R182" s="115">
        <f t="shared" si="24"/>
        <v>0</v>
      </c>
      <c r="S182" s="384"/>
      <c r="T182" s="384"/>
      <c r="U182" s="384"/>
      <c r="V182" s="385"/>
      <c r="W182" s="46"/>
      <c r="X182" s="46"/>
    </row>
    <row r="183" spans="1:24" s="45" customFormat="1" ht="19.5" customHeight="1" outlineLevel="1" x14ac:dyDescent="0.25">
      <c r="A183" s="41"/>
      <c r="B183" s="101" t="s">
        <v>36</v>
      </c>
      <c r="C183" s="103"/>
      <c r="D183" s="99"/>
      <c r="E183" s="100"/>
      <c r="F183" s="115">
        <f t="shared" si="20"/>
        <v>0</v>
      </c>
      <c r="G183" s="99"/>
      <c r="H183" s="100"/>
      <c r="I183" s="116">
        <f t="shared" si="21"/>
        <v>0</v>
      </c>
      <c r="J183" s="99"/>
      <c r="K183" s="100"/>
      <c r="L183" s="115">
        <f t="shared" si="22"/>
        <v>0</v>
      </c>
      <c r="M183" s="99"/>
      <c r="N183" s="100"/>
      <c r="O183" s="116">
        <f t="shared" si="23"/>
        <v>0</v>
      </c>
      <c r="P183" s="99"/>
      <c r="Q183" s="100"/>
      <c r="R183" s="115">
        <f t="shared" si="24"/>
        <v>0</v>
      </c>
      <c r="S183" s="384"/>
      <c r="T183" s="384"/>
      <c r="U183" s="384"/>
      <c r="V183" s="385"/>
      <c r="W183" s="46"/>
      <c r="X183" s="46"/>
    </row>
    <row r="184" spans="1:24" s="45" customFormat="1" ht="19.5" customHeight="1" outlineLevel="1" x14ac:dyDescent="0.25">
      <c r="A184" s="41"/>
      <c r="B184" s="101" t="s">
        <v>36</v>
      </c>
      <c r="C184" s="103"/>
      <c r="D184" s="99"/>
      <c r="E184" s="100"/>
      <c r="F184" s="115">
        <f t="shared" si="20"/>
        <v>0</v>
      </c>
      <c r="G184" s="99"/>
      <c r="H184" s="100"/>
      <c r="I184" s="116">
        <f t="shared" si="21"/>
        <v>0</v>
      </c>
      <c r="J184" s="99"/>
      <c r="K184" s="100"/>
      <c r="L184" s="115">
        <f t="shared" si="22"/>
        <v>0</v>
      </c>
      <c r="M184" s="99"/>
      <c r="N184" s="100"/>
      <c r="O184" s="116">
        <f t="shared" si="23"/>
        <v>0</v>
      </c>
      <c r="P184" s="99"/>
      <c r="Q184" s="100"/>
      <c r="R184" s="115">
        <f t="shared" si="24"/>
        <v>0</v>
      </c>
      <c r="S184" s="384"/>
      <c r="T184" s="384"/>
      <c r="U184" s="384"/>
      <c r="V184" s="385"/>
      <c r="W184" s="46"/>
      <c r="X184" s="46"/>
    </row>
    <row r="185" spans="1:24" s="45" customFormat="1" ht="19.5" customHeight="1" outlineLevel="1" x14ac:dyDescent="0.25">
      <c r="A185" s="41"/>
      <c r="B185" s="101" t="s">
        <v>36</v>
      </c>
      <c r="C185" s="103"/>
      <c r="D185" s="99"/>
      <c r="E185" s="100"/>
      <c r="F185" s="115">
        <f t="shared" si="20"/>
        <v>0</v>
      </c>
      <c r="G185" s="99"/>
      <c r="H185" s="100"/>
      <c r="I185" s="116">
        <f t="shared" si="21"/>
        <v>0</v>
      </c>
      <c r="J185" s="99"/>
      <c r="K185" s="100"/>
      <c r="L185" s="115">
        <f t="shared" si="22"/>
        <v>0</v>
      </c>
      <c r="M185" s="99"/>
      <c r="N185" s="100"/>
      <c r="O185" s="116">
        <f t="shared" si="23"/>
        <v>0</v>
      </c>
      <c r="P185" s="99"/>
      <c r="Q185" s="100"/>
      <c r="R185" s="115">
        <f t="shared" si="24"/>
        <v>0</v>
      </c>
      <c r="S185" s="384"/>
      <c r="T185" s="384"/>
      <c r="U185" s="384"/>
      <c r="V185" s="385"/>
      <c r="W185" s="46"/>
      <c r="X185" s="46"/>
    </row>
    <row r="186" spans="1:24" s="45" customFormat="1" ht="19.5" customHeight="1" outlineLevel="1" x14ac:dyDescent="0.25">
      <c r="A186" s="41"/>
      <c r="B186" s="101" t="s">
        <v>36</v>
      </c>
      <c r="C186" s="103"/>
      <c r="D186" s="99"/>
      <c r="E186" s="100"/>
      <c r="F186" s="115">
        <f t="shared" si="20"/>
        <v>0</v>
      </c>
      <c r="G186" s="99"/>
      <c r="H186" s="100"/>
      <c r="I186" s="116">
        <f t="shared" si="21"/>
        <v>0</v>
      </c>
      <c r="J186" s="99"/>
      <c r="K186" s="100"/>
      <c r="L186" s="115">
        <f t="shared" si="22"/>
        <v>0</v>
      </c>
      <c r="M186" s="99"/>
      <c r="N186" s="100"/>
      <c r="O186" s="116">
        <f t="shared" si="23"/>
        <v>0</v>
      </c>
      <c r="P186" s="99"/>
      <c r="Q186" s="100"/>
      <c r="R186" s="115">
        <f t="shared" si="24"/>
        <v>0</v>
      </c>
      <c r="S186" s="384"/>
      <c r="T186" s="384"/>
      <c r="U186" s="384"/>
      <c r="V186" s="385"/>
      <c r="W186" s="46"/>
      <c r="X186" s="46"/>
    </row>
    <row r="187" spans="1:24" s="45" customFormat="1" ht="19.5" customHeight="1" outlineLevel="1" x14ac:dyDescent="0.25">
      <c r="A187" s="41"/>
      <c r="B187" s="101" t="s">
        <v>36</v>
      </c>
      <c r="C187" s="103"/>
      <c r="D187" s="99"/>
      <c r="E187" s="100"/>
      <c r="F187" s="115">
        <f t="shared" si="20"/>
        <v>0</v>
      </c>
      <c r="G187" s="99"/>
      <c r="H187" s="100"/>
      <c r="I187" s="116">
        <f t="shared" si="21"/>
        <v>0</v>
      </c>
      <c r="J187" s="99"/>
      <c r="K187" s="100"/>
      <c r="L187" s="115">
        <f t="shared" si="22"/>
        <v>0</v>
      </c>
      <c r="M187" s="99"/>
      <c r="N187" s="100"/>
      <c r="O187" s="116">
        <f t="shared" si="23"/>
        <v>0</v>
      </c>
      <c r="P187" s="99"/>
      <c r="Q187" s="100"/>
      <c r="R187" s="115">
        <f t="shared" si="24"/>
        <v>0</v>
      </c>
      <c r="S187" s="384"/>
      <c r="T187" s="384"/>
      <c r="U187" s="384"/>
      <c r="V187" s="385"/>
      <c r="W187" s="46"/>
      <c r="X187" s="46"/>
    </row>
    <row r="188" spans="1:24" s="45" customFormat="1" ht="19.5" customHeight="1" outlineLevel="1" x14ac:dyDescent="0.25">
      <c r="A188" s="41"/>
      <c r="B188" s="101" t="s">
        <v>36</v>
      </c>
      <c r="C188" s="103"/>
      <c r="D188" s="99"/>
      <c r="E188" s="100"/>
      <c r="F188" s="115">
        <f t="shared" si="20"/>
        <v>0</v>
      </c>
      <c r="G188" s="99"/>
      <c r="H188" s="100"/>
      <c r="I188" s="116">
        <f t="shared" si="21"/>
        <v>0</v>
      </c>
      <c r="J188" s="99"/>
      <c r="K188" s="100"/>
      <c r="L188" s="115">
        <f t="shared" si="22"/>
        <v>0</v>
      </c>
      <c r="M188" s="99"/>
      <c r="N188" s="100"/>
      <c r="O188" s="116">
        <f t="shared" si="23"/>
        <v>0</v>
      </c>
      <c r="P188" s="99"/>
      <c r="Q188" s="100"/>
      <c r="R188" s="115">
        <f t="shared" si="24"/>
        <v>0</v>
      </c>
      <c r="S188" s="384"/>
      <c r="T188" s="384"/>
      <c r="U188" s="384"/>
      <c r="V188" s="385"/>
      <c r="W188" s="46"/>
      <c r="X188" s="46"/>
    </row>
    <row r="189" spans="1:24" s="45" customFormat="1" ht="19.5" customHeight="1" outlineLevel="1" x14ac:dyDescent="0.25">
      <c r="A189" s="41"/>
      <c r="B189" s="101" t="s">
        <v>79</v>
      </c>
      <c r="C189" s="103"/>
      <c r="D189" s="99"/>
      <c r="E189" s="100"/>
      <c r="F189" s="115">
        <f t="shared" si="20"/>
        <v>0</v>
      </c>
      <c r="G189" s="99"/>
      <c r="H189" s="100"/>
      <c r="I189" s="116">
        <f t="shared" si="21"/>
        <v>0</v>
      </c>
      <c r="J189" s="99"/>
      <c r="K189" s="100"/>
      <c r="L189" s="115">
        <f t="shared" si="22"/>
        <v>0</v>
      </c>
      <c r="M189" s="99"/>
      <c r="N189" s="100"/>
      <c r="O189" s="116">
        <f t="shared" si="23"/>
        <v>0</v>
      </c>
      <c r="P189" s="99"/>
      <c r="Q189" s="100"/>
      <c r="R189" s="115">
        <f t="shared" si="24"/>
        <v>0</v>
      </c>
      <c r="S189" s="384"/>
      <c r="T189" s="384"/>
      <c r="U189" s="384"/>
      <c r="V189" s="385"/>
      <c r="W189" s="46"/>
      <c r="X189" s="46"/>
    </row>
    <row r="190" spans="1:24" s="45" customFormat="1" ht="19.5" customHeight="1" outlineLevel="1" x14ac:dyDescent="0.25">
      <c r="A190" s="41"/>
      <c r="B190" s="101" t="s">
        <v>43</v>
      </c>
      <c r="C190" s="103"/>
      <c r="D190" s="99"/>
      <c r="E190" s="100"/>
      <c r="F190" s="115">
        <f t="shared" si="20"/>
        <v>0</v>
      </c>
      <c r="G190" s="99"/>
      <c r="H190" s="100"/>
      <c r="I190" s="116">
        <f t="shared" si="21"/>
        <v>0</v>
      </c>
      <c r="J190" s="99"/>
      <c r="K190" s="100"/>
      <c r="L190" s="115">
        <f t="shared" si="22"/>
        <v>0</v>
      </c>
      <c r="M190" s="99"/>
      <c r="N190" s="100"/>
      <c r="O190" s="116">
        <f t="shared" si="23"/>
        <v>0</v>
      </c>
      <c r="P190" s="99"/>
      <c r="Q190" s="100"/>
      <c r="R190" s="115">
        <f t="shared" si="24"/>
        <v>0</v>
      </c>
      <c r="S190" s="384"/>
      <c r="T190" s="384"/>
      <c r="U190" s="384"/>
      <c r="V190" s="385"/>
      <c r="W190" s="46"/>
      <c r="X190" s="46"/>
    </row>
    <row r="191" spans="1:24" s="45" customFormat="1" ht="21.75" customHeight="1" outlineLevel="1" x14ac:dyDescent="0.25">
      <c r="A191" s="41"/>
      <c r="B191" s="66" t="s">
        <v>109</v>
      </c>
      <c r="C191" s="15" t="s">
        <v>51</v>
      </c>
      <c r="D191" s="312" t="s">
        <v>81</v>
      </c>
      <c r="E191" s="305"/>
      <c r="F191" s="313"/>
      <c r="G191" s="305" t="s">
        <v>47</v>
      </c>
      <c r="H191" s="305"/>
      <c r="I191" s="305"/>
      <c r="J191" s="312" t="s">
        <v>48</v>
      </c>
      <c r="K191" s="305"/>
      <c r="L191" s="313"/>
      <c r="M191" s="305" t="s">
        <v>49</v>
      </c>
      <c r="N191" s="305"/>
      <c r="O191" s="305"/>
      <c r="P191" s="312" t="s">
        <v>50</v>
      </c>
      <c r="Q191" s="305"/>
      <c r="R191" s="313"/>
      <c r="S191" s="16" t="s">
        <v>51</v>
      </c>
      <c r="T191" s="386" t="s">
        <v>52</v>
      </c>
      <c r="U191" s="387" t="s">
        <v>52</v>
      </c>
      <c r="V191" s="388"/>
      <c r="W191" s="46"/>
      <c r="X191" s="46"/>
    </row>
    <row r="192" spans="1:24" s="45" customFormat="1" ht="21.75" customHeight="1" outlineLevel="1" x14ac:dyDescent="0.25">
      <c r="A192" s="41"/>
      <c r="B192" s="18" t="s">
        <v>110</v>
      </c>
      <c r="C192" s="128">
        <f>D192+G192+J192+M192+P192</f>
        <v>0</v>
      </c>
      <c r="D192" s="315">
        <f>SUM(F178:F190)</f>
        <v>0</v>
      </c>
      <c r="E192" s="314"/>
      <c r="F192" s="316"/>
      <c r="G192" s="314">
        <f>SUM(I178:I190)</f>
        <v>0</v>
      </c>
      <c r="H192" s="314"/>
      <c r="I192" s="314"/>
      <c r="J192" s="315">
        <f>SUM(L178:L190)</f>
        <v>0</v>
      </c>
      <c r="K192" s="314"/>
      <c r="L192" s="316"/>
      <c r="M192" s="314">
        <f>SUM(O178:O190)</f>
        <v>0</v>
      </c>
      <c r="N192" s="314"/>
      <c r="O192" s="314"/>
      <c r="P192" s="315">
        <f>SUM(R178:R190)</f>
        <v>0</v>
      </c>
      <c r="Q192" s="314"/>
      <c r="R192" s="316"/>
      <c r="S192" s="128">
        <f t="shared" ref="S192:S197" si="25">D192+G192+J192+M192+P192</f>
        <v>0</v>
      </c>
      <c r="T192" s="389"/>
      <c r="U192" s="390"/>
      <c r="V192" s="391"/>
      <c r="W192" s="46"/>
      <c r="X192" s="46"/>
    </row>
    <row r="193" spans="1:24" s="45" customFormat="1" ht="21.75" customHeight="1" outlineLevel="1" x14ac:dyDescent="0.25">
      <c r="A193" s="41"/>
      <c r="B193" s="18" t="s">
        <v>111</v>
      </c>
      <c r="C193" s="128">
        <f>D193+G193+J193+M193+P193</f>
        <v>0</v>
      </c>
      <c r="D193" s="315">
        <f>SUM(F178:F190)*$D$42</f>
        <v>0</v>
      </c>
      <c r="E193" s="314"/>
      <c r="F193" s="316"/>
      <c r="G193" s="314">
        <f>SUM(I178:I190)*$G$42</f>
        <v>0</v>
      </c>
      <c r="H193" s="314"/>
      <c r="I193" s="314"/>
      <c r="J193" s="315">
        <f>SUM(L178:L190)*$J$42</f>
        <v>0</v>
      </c>
      <c r="K193" s="314"/>
      <c r="L193" s="316"/>
      <c r="M193" s="314">
        <f>SUM(O178:O190)*$M$42</f>
        <v>0</v>
      </c>
      <c r="N193" s="314"/>
      <c r="O193" s="314"/>
      <c r="P193" s="315">
        <f>SUM(R178:R190)*$P$42</f>
        <v>0</v>
      </c>
      <c r="Q193" s="314"/>
      <c r="R193" s="316"/>
      <c r="S193" s="128">
        <f t="shared" si="25"/>
        <v>0</v>
      </c>
      <c r="T193" s="389"/>
      <c r="U193" s="390"/>
      <c r="V193" s="391"/>
      <c r="W193" s="46"/>
      <c r="X193" s="46"/>
    </row>
    <row r="194" spans="1:24" s="45" customFormat="1" ht="21.75" customHeight="1" outlineLevel="1" x14ac:dyDescent="0.25">
      <c r="A194" s="41"/>
      <c r="B194" s="18" t="s">
        <v>55</v>
      </c>
      <c r="C194" s="128">
        <f>S194</f>
        <v>0</v>
      </c>
      <c r="D194" s="315">
        <f>D193*0.05</f>
        <v>0</v>
      </c>
      <c r="E194" s="314"/>
      <c r="F194" s="316"/>
      <c r="G194" s="314">
        <f>G193*0.05</f>
        <v>0</v>
      </c>
      <c r="H194" s="314"/>
      <c r="I194" s="314"/>
      <c r="J194" s="315">
        <f>J193*0.05</f>
        <v>0</v>
      </c>
      <c r="K194" s="314"/>
      <c r="L194" s="316"/>
      <c r="M194" s="314">
        <f>M193*0.05</f>
        <v>0</v>
      </c>
      <c r="N194" s="314"/>
      <c r="O194" s="314"/>
      <c r="P194" s="315">
        <f>P193*0.05</f>
        <v>0</v>
      </c>
      <c r="Q194" s="314"/>
      <c r="R194" s="316"/>
      <c r="S194" s="128">
        <f t="shared" si="25"/>
        <v>0</v>
      </c>
      <c r="T194" s="389"/>
      <c r="U194" s="390"/>
      <c r="V194" s="391"/>
      <c r="W194" s="46"/>
      <c r="X194" s="46"/>
    </row>
    <row r="195" spans="1:24" s="45" customFormat="1" ht="21.75" customHeight="1" outlineLevel="1" x14ac:dyDescent="0.25">
      <c r="A195" s="41"/>
      <c r="B195" s="18" t="s">
        <v>112</v>
      </c>
      <c r="C195" s="128">
        <f>S195</f>
        <v>0</v>
      </c>
      <c r="D195" s="315">
        <f>IF($D$42=0,0,((D193+D194)/$D$42)/$D$43)</f>
        <v>0</v>
      </c>
      <c r="E195" s="314"/>
      <c r="F195" s="316"/>
      <c r="G195" s="314">
        <f>IF($G$42=0,0,((G193+G194)/$G$42)/$G$43)</f>
        <v>0</v>
      </c>
      <c r="H195" s="314"/>
      <c r="I195" s="314"/>
      <c r="J195" s="315">
        <f>IF($J$42=0,0,((J193+J194)/$J$42)/$J$43)</f>
        <v>0</v>
      </c>
      <c r="K195" s="314"/>
      <c r="L195" s="316"/>
      <c r="M195" s="314">
        <f>IF($M$42=0,0,((M193+M194)/$M$42)/$M$43)</f>
        <v>0</v>
      </c>
      <c r="N195" s="314"/>
      <c r="O195" s="314"/>
      <c r="P195" s="315">
        <f>IF($P$42=0,0,((P193+P194)/$P$42)/$P$43)</f>
        <v>0</v>
      </c>
      <c r="Q195" s="314"/>
      <c r="R195" s="316"/>
      <c r="S195" s="128">
        <f t="shared" si="25"/>
        <v>0</v>
      </c>
      <c r="T195" s="389"/>
      <c r="U195" s="390"/>
      <c r="V195" s="391"/>
      <c r="W195" s="46"/>
      <c r="X195" s="46"/>
    </row>
    <row r="196" spans="1:24" s="45" customFormat="1" ht="21.75" customHeight="1" outlineLevel="1" x14ac:dyDescent="0.25">
      <c r="A196" s="41"/>
      <c r="B196" s="18" t="s">
        <v>113</v>
      </c>
      <c r="C196" s="128">
        <f>S196</f>
        <v>0</v>
      </c>
      <c r="D196" s="315">
        <f>IF($D$195=0,0,(D195/60))</f>
        <v>0</v>
      </c>
      <c r="E196" s="314"/>
      <c r="F196" s="316"/>
      <c r="G196" s="314">
        <f>IF($G$195=0,0,(G195/60))</f>
        <v>0</v>
      </c>
      <c r="H196" s="314"/>
      <c r="I196" s="314"/>
      <c r="J196" s="315">
        <f>IF($J$195=0,0,(J195/60))</f>
        <v>0</v>
      </c>
      <c r="K196" s="314"/>
      <c r="L196" s="316"/>
      <c r="M196" s="314">
        <f>IF($M$195=0,0,(M195/60))</f>
        <v>0</v>
      </c>
      <c r="N196" s="314"/>
      <c r="O196" s="314"/>
      <c r="P196" s="315">
        <f>IF($P$195=0,0,(P195/60))</f>
        <v>0</v>
      </c>
      <c r="Q196" s="314"/>
      <c r="R196" s="316"/>
      <c r="S196" s="128">
        <f t="shared" si="25"/>
        <v>0</v>
      </c>
      <c r="T196" s="389"/>
      <c r="U196" s="390"/>
      <c r="V196" s="391"/>
      <c r="W196" s="46"/>
      <c r="X196" s="46"/>
    </row>
    <row r="197" spans="1:24" s="45" customFormat="1" ht="21.75" customHeight="1" outlineLevel="1" x14ac:dyDescent="0.25">
      <c r="A197" s="41"/>
      <c r="B197" s="19" t="s">
        <v>440</v>
      </c>
      <c r="C197" s="128">
        <f>SUM(D197:R197)</f>
        <v>0</v>
      </c>
      <c r="D197" s="392"/>
      <c r="E197" s="393"/>
      <c r="F197" s="394"/>
      <c r="G197" s="393"/>
      <c r="H197" s="393"/>
      <c r="I197" s="393"/>
      <c r="J197" s="392"/>
      <c r="K197" s="393"/>
      <c r="L197" s="394"/>
      <c r="M197" s="393"/>
      <c r="N197" s="393"/>
      <c r="O197" s="393"/>
      <c r="P197" s="392"/>
      <c r="Q197" s="393"/>
      <c r="R197" s="394"/>
      <c r="S197" s="128">
        <f t="shared" si="25"/>
        <v>0</v>
      </c>
      <c r="T197" s="389"/>
      <c r="U197" s="390"/>
      <c r="V197" s="391"/>
      <c r="W197" s="46"/>
      <c r="X197" s="46"/>
    </row>
    <row r="198" spans="1:24" s="45" customFormat="1" ht="21.75" customHeight="1" outlineLevel="1" x14ac:dyDescent="0.25">
      <c r="A198" s="41"/>
      <c r="B198" s="19" t="s">
        <v>58</v>
      </c>
      <c r="C198" s="129">
        <f>SUM(D198:R198)</f>
        <v>0</v>
      </c>
      <c r="D198" s="317">
        <f>(D197*D$42)*($G$32-$G$31)</f>
        <v>0</v>
      </c>
      <c r="E198" s="274"/>
      <c r="F198" s="318"/>
      <c r="G198" s="317">
        <f>(G197*G$42)*($G$32-$G$31)</f>
        <v>0</v>
      </c>
      <c r="H198" s="274"/>
      <c r="I198" s="318"/>
      <c r="J198" s="317">
        <f>(J197*J$42)*($G$32-$G$31)</f>
        <v>0</v>
      </c>
      <c r="K198" s="274"/>
      <c r="L198" s="318"/>
      <c r="M198" s="317">
        <f>(M197*M$42)*($G$32-$G$31)</f>
        <v>0</v>
      </c>
      <c r="N198" s="274"/>
      <c r="O198" s="318"/>
      <c r="P198" s="317">
        <f>(P197*P$42)*($G$32-$G$31)</f>
        <v>0</v>
      </c>
      <c r="Q198" s="274"/>
      <c r="R198" s="318"/>
      <c r="S198" s="129">
        <f>SUM(D198:R198)</f>
        <v>0</v>
      </c>
      <c r="T198" s="389"/>
      <c r="U198" s="390"/>
      <c r="V198" s="391"/>
      <c r="W198" s="46"/>
      <c r="X198" s="46"/>
    </row>
    <row r="199" spans="1:24" s="45" customFormat="1" ht="21.75" customHeight="1" outlineLevel="1" x14ac:dyDescent="0.25">
      <c r="A199" s="41"/>
      <c r="B199" s="19" t="s">
        <v>114</v>
      </c>
      <c r="C199" s="129">
        <f>SUM(D199:R199)</f>
        <v>0</v>
      </c>
      <c r="D199" s="317">
        <f>IF(D196=0,0, (((D196*$G$31))+(D198/D$42/D$43)))</f>
        <v>0</v>
      </c>
      <c r="E199" s="274"/>
      <c r="F199" s="318"/>
      <c r="G199" s="317">
        <f>IF(G196=0,0, (((G196*$G$31))+(G198/G$42/G$43)))</f>
        <v>0</v>
      </c>
      <c r="H199" s="274"/>
      <c r="I199" s="318"/>
      <c r="J199" s="317">
        <f>IF(J196=0,0, (((J196*$G$31))+(J198/J$42/J$43)))</f>
        <v>0</v>
      </c>
      <c r="K199" s="274"/>
      <c r="L199" s="318"/>
      <c r="M199" s="317">
        <f>IF(M196=0,0, (((M196*$G$31))+(M198/M$42/M$43)))</f>
        <v>0</v>
      </c>
      <c r="N199" s="274"/>
      <c r="O199" s="318"/>
      <c r="P199" s="317">
        <f>IF(P196=0,0, (((P196*$G$31))+(P198/P$42/P$43)))</f>
        <v>0</v>
      </c>
      <c r="Q199" s="274"/>
      <c r="R199" s="318"/>
      <c r="S199" s="129">
        <f>SUM(D199:R199)</f>
        <v>0</v>
      </c>
      <c r="T199" s="389"/>
      <c r="U199" s="390"/>
      <c r="V199" s="391"/>
      <c r="W199" s="46"/>
      <c r="X199" s="46"/>
    </row>
    <row r="200" spans="1:24" s="45" customFormat="1" ht="21.75" customHeight="1" outlineLevel="1" x14ac:dyDescent="0.25">
      <c r="A200" s="41"/>
      <c r="B200" s="68" t="s">
        <v>115</v>
      </c>
      <c r="C200" s="129">
        <f>SUM(D200:R200)</f>
        <v>0</v>
      </c>
      <c r="D200" s="317">
        <f>(((D193+D194)/60)*$G$31)+D198</f>
        <v>0</v>
      </c>
      <c r="E200" s="274"/>
      <c r="F200" s="318"/>
      <c r="G200" s="317">
        <f>(((G193+G194)/60)*$G$31)+G198</f>
        <v>0</v>
      </c>
      <c r="H200" s="274"/>
      <c r="I200" s="318"/>
      <c r="J200" s="317">
        <f>(((J193+J194)/60)*$G$31)+J198</f>
        <v>0</v>
      </c>
      <c r="K200" s="274"/>
      <c r="L200" s="318"/>
      <c r="M200" s="317">
        <f>(((M193+M194)/60)*$G$31)+M198</f>
        <v>0</v>
      </c>
      <c r="N200" s="274"/>
      <c r="O200" s="318"/>
      <c r="P200" s="317">
        <f>(((P193+P194)/60)*$G$31)+P198</f>
        <v>0</v>
      </c>
      <c r="Q200" s="274"/>
      <c r="R200" s="318"/>
      <c r="S200" s="129">
        <f>SUM(D200:R200)</f>
        <v>0</v>
      </c>
      <c r="T200" s="389"/>
      <c r="U200" s="390"/>
      <c r="V200" s="391"/>
      <c r="W200" s="120" t="s">
        <v>61</v>
      </c>
      <c r="X200" s="46"/>
    </row>
    <row r="201" spans="1:24" s="45" customFormat="1" ht="27.75" customHeight="1" x14ac:dyDescent="0.25">
      <c r="A201" s="41"/>
      <c r="B201" s="395"/>
      <c r="C201" s="396"/>
      <c r="D201" s="409" t="s">
        <v>100</v>
      </c>
      <c r="E201" s="410"/>
      <c r="F201" s="411"/>
      <c r="G201" s="410" t="s">
        <v>101</v>
      </c>
      <c r="H201" s="410"/>
      <c r="I201" s="410"/>
      <c r="J201" s="409" t="s">
        <v>102</v>
      </c>
      <c r="K201" s="410"/>
      <c r="L201" s="411"/>
      <c r="M201" s="410" t="s">
        <v>103</v>
      </c>
      <c r="N201" s="410"/>
      <c r="O201" s="410"/>
      <c r="P201" s="409" t="s">
        <v>104</v>
      </c>
      <c r="Q201" s="410"/>
      <c r="R201" s="411"/>
      <c r="S201" s="117" t="s">
        <v>67</v>
      </c>
      <c r="T201" s="118" t="s">
        <v>68</v>
      </c>
      <c r="U201" s="119" t="s">
        <v>116</v>
      </c>
      <c r="V201" s="119" t="s">
        <v>117</v>
      </c>
      <c r="W201" s="114">
        <f>$D$12</f>
        <v>0</v>
      </c>
      <c r="X201" s="46"/>
    </row>
    <row r="202" spans="1:24" s="45" customFormat="1" ht="27.75" customHeight="1" x14ac:dyDescent="0.25">
      <c r="A202" s="41"/>
      <c r="B202" s="397"/>
      <c r="C202" s="398"/>
      <c r="D202" s="406" t="str">
        <f>IF(D196&gt;=10,"6",IF(D196&gt;=5.6,"5",IF(D196&gt;=3.6,"4",IF(D196&gt;=1.6,"3",IF(D196&gt;=1,"2",IF(D196&gt;=0.01,"1","0"))))))</f>
        <v>0</v>
      </c>
      <c r="E202" s="407"/>
      <c r="F202" s="408"/>
      <c r="G202" s="407" t="str">
        <f>IF(G196&gt;=10,"6",IF(G196&gt;=5.6,"5",IF(G196&gt;=3.6,"4",IF(G196&gt;=1.6,"3",IF(G196&gt;=1,"2",IF(G196&gt;=0.01,"1","0"))))))</f>
        <v>0</v>
      </c>
      <c r="H202" s="407"/>
      <c r="I202" s="407"/>
      <c r="J202" s="406" t="str">
        <f>IF(J196&gt;=10,"6",IF(J196&gt;=5.6,"5",IF(J196&gt;=3.6,"4",IF(J196&gt;=1.6,"3",IF(J196&gt;=1,"2",IF(J196&gt;=0.01,"1","0"))))))</f>
        <v>0</v>
      </c>
      <c r="K202" s="407"/>
      <c r="L202" s="408"/>
      <c r="M202" s="407" t="str">
        <f>IF(M196&gt;=10,"6",IF(M196&gt;=5.6,"5",IF(M196&gt;=3.6,"4",IF(M196&gt;=1.6,"3",IF(M196&gt;=1,"2",IF(M196&gt;=0.01,"1","0"))))))</f>
        <v>0</v>
      </c>
      <c r="N202" s="407"/>
      <c r="O202" s="407"/>
      <c r="P202" s="406" t="str">
        <f>IF(P196&gt;=10,"6",IF(P196&gt;=5.6,"5",IF(P196&gt;=3.6,"4",IF(P196&gt;=1.6,"3",IF(P196&gt;=1,"2",IF(P196&gt;=0.01,"1","0"))))))</f>
        <v>0</v>
      </c>
      <c r="Q202" s="407"/>
      <c r="R202" s="408"/>
      <c r="S202" s="124">
        <f>IF(OR(AND(D192&gt;0,D193&lt;=0),AND(G192&gt;0,G193&lt;=0),AND(J192&gt;0,J193&lt;=0),AND(M192&gt;0,M193&lt;=0),AND(P192&gt;0,P193&lt;=0)),"Check number of subjects/visits",V202/1560)</f>
        <v>0</v>
      </c>
      <c r="T202" s="89" t="str">
        <f>IF(S202="Check number of subjects/visits","0.00",IF(AND(W203=0,S202&gt;=0),"Please complete page duration (D12)",IF(S202=0,"0.00",S202/W203)))</f>
        <v>Please complete page duration (D12)</v>
      </c>
      <c r="U202" s="113">
        <f>(S193+S194+$G$26+$G$27+$G$28)</f>
        <v>0</v>
      </c>
      <c r="V202" s="113">
        <f>U202/60</f>
        <v>0</v>
      </c>
      <c r="W202" s="114">
        <f>$F$12</f>
        <v>0</v>
      </c>
      <c r="X202" s="46"/>
    </row>
    <row r="203" spans="1:24" s="45" customFormat="1" ht="19.5" customHeight="1" x14ac:dyDescent="0.25">
      <c r="A203" s="41"/>
      <c r="B203" s="17"/>
      <c r="C203" s="56"/>
      <c r="D203" s="41"/>
      <c r="E203" s="41"/>
      <c r="F203" s="41"/>
      <c r="G203" s="41"/>
      <c r="H203" s="41"/>
      <c r="I203" s="41"/>
      <c r="J203" s="41"/>
      <c r="K203" s="41"/>
      <c r="L203" s="41"/>
      <c r="M203" s="41"/>
      <c r="N203" s="41"/>
      <c r="O203" s="41"/>
      <c r="P203" s="41"/>
      <c r="Q203" s="41"/>
      <c r="R203" s="41"/>
      <c r="S203" s="41"/>
      <c r="T203" s="41"/>
      <c r="U203" s="41"/>
      <c r="V203" s="41"/>
      <c r="W203" s="123">
        <f>W201+(W202/12)</f>
        <v>0</v>
      </c>
      <c r="X203" s="46"/>
    </row>
    <row r="204" spans="1:24" s="45" customFormat="1" ht="19.5" customHeight="1" x14ac:dyDescent="0.25">
      <c r="A204" s="41"/>
      <c r="B204" s="33" t="s">
        <v>118</v>
      </c>
      <c r="C204" s="399"/>
      <c r="D204" s="272" t="s">
        <v>1</v>
      </c>
      <c r="E204" s="272"/>
      <c r="F204" s="370"/>
      <c r="G204" s="367" t="s">
        <v>2</v>
      </c>
      <c r="H204" s="272"/>
      <c r="I204" s="368"/>
      <c r="J204" s="369" t="s">
        <v>3</v>
      </c>
      <c r="K204" s="272"/>
      <c r="L204" s="370"/>
      <c r="M204" s="367" t="s">
        <v>119</v>
      </c>
      <c r="N204" s="272"/>
      <c r="O204" s="368"/>
      <c r="P204" s="367" t="s">
        <v>5</v>
      </c>
      <c r="Q204" s="272"/>
      <c r="R204" s="368"/>
      <c r="S204" s="380" t="s">
        <v>6</v>
      </c>
      <c r="T204" s="380"/>
      <c r="U204" s="380"/>
      <c r="V204" s="381"/>
      <c r="W204" s="46"/>
      <c r="X204" s="46"/>
    </row>
    <row r="205" spans="1:24" s="45" customFormat="1" ht="19.5" customHeight="1" x14ac:dyDescent="0.25">
      <c r="A205" s="41"/>
      <c r="B205" s="114" t="str">
        <f>IF('SIT Page 1'!B205="[enter MDT4 title here]","[enter MDT4 title on SIT Page 1, B205]", IF('SIT Page 1'!B205="","[enter MDT4 title on SIT Page 1, B205]",'SIT Page 1'!B205))</f>
        <v>[enter MDT4 title on SIT Page 1, B205]</v>
      </c>
      <c r="C205" s="400"/>
      <c r="D205" s="272"/>
      <c r="E205" s="272"/>
      <c r="F205" s="370"/>
      <c r="G205" s="367"/>
      <c r="H205" s="272"/>
      <c r="I205" s="368"/>
      <c r="J205" s="369"/>
      <c r="K205" s="272"/>
      <c r="L205" s="370"/>
      <c r="M205" s="367"/>
      <c r="N205" s="272"/>
      <c r="O205" s="368"/>
      <c r="P205" s="367"/>
      <c r="Q205" s="272"/>
      <c r="R205" s="368"/>
      <c r="S205" s="401"/>
      <c r="T205" s="401"/>
      <c r="U205" s="401"/>
      <c r="V205" s="402"/>
      <c r="W205" s="46"/>
      <c r="X205" s="46"/>
    </row>
    <row r="206" spans="1:24" s="45" customFormat="1" ht="30" customHeight="1" outlineLevel="1" x14ac:dyDescent="0.25">
      <c r="A206" s="41"/>
      <c r="B206" s="34" t="s">
        <v>7</v>
      </c>
      <c r="C206" s="33" t="s">
        <v>8</v>
      </c>
      <c r="D206" s="76" t="s">
        <v>9</v>
      </c>
      <c r="E206" s="61" t="s">
        <v>12</v>
      </c>
      <c r="F206" s="77" t="s">
        <v>11</v>
      </c>
      <c r="G206" s="78" t="s">
        <v>9</v>
      </c>
      <c r="H206" s="61" t="s">
        <v>12</v>
      </c>
      <c r="I206" s="33" t="s">
        <v>11</v>
      </c>
      <c r="J206" s="76" t="s">
        <v>9</v>
      </c>
      <c r="K206" s="61" t="s">
        <v>12</v>
      </c>
      <c r="L206" s="77" t="s">
        <v>11</v>
      </c>
      <c r="M206" s="78" t="s">
        <v>9</v>
      </c>
      <c r="N206" s="61" t="s">
        <v>12</v>
      </c>
      <c r="O206" s="33" t="s">
        <v>11</v>
      </c>
      <c r="P206" s="76" t="s">
        <v>9</v>
      </c>
      <c r="Q206" s="61" t="s">
        <v>12</v>
      </c>
      <c r="R206" s="77" t="s">
        <v>11</v>
      </c>
      <c r="S206" s="382"/>
      <c r="T206" s="382"/>
      <c r="U206" s="382"/>
      <c r="V206" s="383"/>
      <c r="W206" s="46"/>
      <c r="X206" s="46"/>
    </row>
    <row r="207" spans="1:24" s="45" customFormat="1" ht="19.5" customHeight="1" outlineLevel="1" x14ac:dyDescent="0.25">
      <c r="A207" s="41"/>
      <c r="B207" s="101" t="s">
        <v>36</v>
      </c>
      <c r="C207" s="103"/>
      <c r="D207" s="99"/>
      <c r="E207" s="100"/>
      <c r="F207" s="115">
        <f t="shared" ref="F207:F219" si="26">C207*D207*E207</f>
        <v>0</v>
      </c>
      <c r="G207" s="99"/>
      <c r="H207" s="100"/>
      <c r="I207" s="116">
        <f t="shared" ref="I207:I219" si="27">C207*G207*H207</f>
        <v>0</v>
      </c>
      <c r="J207" s="99"/>
      <c r="K207" s="100"/>
      <c r="L207" s="115">
        <f t="shared" ref="L207:L219" si="28">C207*J207*K207</f>
        <v>0</v>
      </c>
      <c r="M207" s="99"/>
      <c r="N207" s="100"/>
      <c r="O207" s="116">
        <f t="shared" ref="O207:O219" si="29">C207*M207*N207</f>
        <v>0</v>
      </c>
      <c r="P207" s="99"/>
      <c r="Q207" s="100"/>
      <c r="R207" s="115">
        <f t="shared" ref="R207:R219" si="30">C207*P207*Q207</f>
        <v>0</v>
      </c>
      <c r="S207" s="384"/>
      <c r="T207" s="384"/>
      <c r="U207" s="384"/>
      <c r="V207" s="385"/>
      <c r="W207" s="46"/>
      <c r="X207" s="46"/>
    </row>
    <row r="208" spans="1:24" s="45" customFormat="1" ht="19.5" customHeight="1" outlineLevel="1" x14ac:dyDescent="0.25">
      <c r="A208" s="41"/>
      <c r="B208" s="101" t="s">
        <v>36</v>
      </c>
      <c r="C208" s="103"/>
      <c r="D208" s="99"/>
      <c r="E208" s="100"/>
      <c r="F208" s="115">
        <f t="shared" si="26"/>
        <v>0</v>
      </c>
      <c r="G208" s="99"/>
      <c r="H208" s="100"/>
      <c r="I208" s="116">
        <f t="shared" si="27"/>
        <v>0</v>
      </c>
      <c r="J208" s="99"/>
      <c r="K208" s="100"/>
      <c r="L208" s="115">
        <f t="shared" si="28"/>
        <v>0</v>
      </c>
      <c r="M208" s="99"/>
      <c r="N208" s="100"/>
      <c r="O208" s="116">
        <f t="shared" si="29"/>
        <v>0</v>
      </c>
      <c r="P208" s="99"/>
      <c r="Q208" s="100"/>
      <c r="R208" s="115">
        <f t="shared" si="30"/>
        <v>0</v>
      </c>
      <c r="S208" s="384"/>
      <c r="T208" s="384"/>
      <c r="U208" s="384"/>
      <c r="V208" s="385"/>
      <c r="W208" s="46"/>
      <c r="X208" s="46"/>
    </row>
    <row r="209" spans="1:24" s="45" customFormat="1" ht="19.5" customHeight="1" outlineLevel="1" x14ac:dyDescent="0.25">
      <c r="A209" s="41"/>
      <c r="B209" s="101" t="s">
        <v>36</v>
      </c>
      <c r="C209" s="103"/>
      <c r="D209" s="99"/>
      <c r="E209" s="100"/>
      <c r="F209" s="115">
        <f t="shared" si="26"/>
        <v>0</v>
      </c>
      <c r="G209" s="99"/>
      <c r="H209" s="100"/>
      <c r="I209" s="116">
        <f t="shared" si="27"/>
        <v>0</v>
      </c>
      <c r="J209" s="99"/>
      <c r="K209" s="100"/>
      <c r="L209" s="115">
        <f t="shared" si="28"/>
        <v>0</v>
      </c>
      <c r="M209" s="99"/>
      <c r="N209" s="100"/>
      <c r="O209" s="116">
        <f t="shared" si="29"/>
        <v>0</v>
      </c>
      <c r="P209" s="99"/>
      <c r="Q209" s="100"/>
      <c r="R209" s="115">
        <f t="shared" si="30"/>
        <v>0</v>
      </c>
      <c r="S209" s="384"/>
      <c r="T209" s="384"/>
      <c r="U209" s="384"/>
      <c r="V209" s="385"/>
      <c r="W209" s="46"/>
      <c r="X209" s="46"/>
    </row>
    <row r="210" spans="1:24" s="45" customFormat="1" ht="19.5" customHeight="1" outlineLevel="1" x14ac:dyDescent="0.25">
      <c r="A210" s="41"/>
      <c r="B210" s="101" t="s">
        <v>36</v>
      </c>
      <c r="C210" s="103"/>
      <c r="D210" s="99"/>
      <c r="E210" s="100"/>
      <c r="F210" s="115">
        <f t="shared" si="26"/>
        <v>0</v>
      </c>
      <c r="G210" s="99"/>
      <c r="H210" s="100"/>
      <c r="I210" s="116">
        <f t="shared" si="27"/>
        <v>0</v>
      </c>
      <c r="J210" s="99"/>
      <c r="K210" s="100"/>
      <c r="L210" s="115">
        <f t="shared" si="28"/>
        <v>0</v>
      </c>
      <c r="M210" s="99"/>
      <c r="N210" s="100"/>
      <c r="O210" s="116">
        <f t="shared" si="29"/>
        <v>0</v>
      </c>
      <c r="P210" s="99"/>
      <c r="Q210" s="100"/>
      <c r="R210" s="115">
        <f t="shared" si="30"/>
        <v>0</v>
      </c>
      <c r="S210" s="384"/>
      <c r="T210" s="384"/>
      <c r="U210" s="384"/>
      <c r="V210" s="385"/>
      <c r="W210" s="46"/>
      <c r="X210" s="46"/>
    </row>
    <row r="211" spans="1:24" s="45" customFormat="1" ht="19.5" customHeight="1" outlineLevel="1" x14ac:dyDescent="0.25">
      <c r="A211" s="41"/>
      <c r="B211" s="101" t="s">
        <v>36</v>
      </c>
      <c r="C211" s="103"/>
      <c r="D211" s="99"/>
      <c r="E211" s="100"/>
      <c r="F211" s="115">
        <f t="shared" si="26"/>
        <v>0</v>
      </c>
      <c r="G211" s="99"/>
      <c r="H211" s="100"/>
      <c r="I211" s="116">
        <f t="shared" si="27"/>
        <v>0</v>
      </c>
      <c r="J211" s="99"/>
      <c r="K211" s="100"/>
      <c r="L211" s="115">
        <f t="shared" si="28"/>
        <v>0</v>
      </c>
      <c r="M211" s="99"/>
      <c r="N211" s="100"/>
      <c r="O211" s="116">
        <f t="shared" si="29"/>
        <v>0</v>
      </c>
      <c r="P211" s="99"/>
      <c r="Q211" s="100"/>
      <c r="R211" s="115">
        <f t="shared" si="30"/>
        <v>0</v>
      </c>
      <c r="S211" s="384"/>
      <c r="T211" s="384"/>
      <c r="U211" s="384"/>
      <c r="V211" s="385"/>
      <c r="W211" s="46"/>
      <c r="X211" s="46"/>
    </row>
    <row r="212" spans="1:24" s="45" customFormat="1" ht="19.5" customHeight="1" outlineLevel="1" x14ac:dyDescent="0.25">
      <c r="A212" s="41"/>
      <c r="B212" s="101" t="s">
        <v>36</v>
      </c>
      <c r="C212" s="103"/>
      <c r="D212" s="99"/>
      <c r="E212" s="100"/>
      <c r="F212" s="115">
        <f t="shared" si="26"/>
        <v>0</v>
      </c>
      <c r="G212" s="99"/>
      <c r="H212" s="100"/>
      <c r="I212" s="116">
        <f t="shared" si="27"/>
        <v>0</v>
      </c>
      <c r="J212" s="99"/>
      <c r="K212" s="100"/>
      <c r="L212" s="115">
        <f t="shared" si="28"/>
        <v>0</v>
      </c>
      <c r="M212" s="99"/>
      <c r="N212" s="100"/>
      <c r="O212" s="116">
        <f t="shared" si="29"/>
        <v>0</v>
      </c>
      <c r="P212" s="99"/>
      <c r="Q212" s="100"/>
      <c r="R212" s="115">
        <f t="shared" si="30"/>
        <v>0</v>
      </c>
      <c r="S212" s="384"/>
      <c r="T212" s="384"/>
      <c r="U212" s="384"/>
      <c r="V212" s="385"/>
      <c r="W212" s="46"/>
      <c r="X212" s="46"/>
    </row>
    <row r="213" spans="1:24" s="45" customFormat="1" ht="19.5" customHeight="1" outlineLevel="1" x14ac:dyDescent="0.25">
      <c r="A213" s="41"/>
      <c r="B213" s="101" t="s">
        <v>36</v>
      </c>
      <c r="C213" s="103"/>
      <c r="D213" s="99"/>
      <c r="E213" s="100"/>
      <c r="F213" s="115">
        <f t="shared" si="26"/>
        <v>0</v>
      </c>
      <c r="G213" s="99"/>
      <c r="H213" s="100"/>
      <c r="I213" s="116">
        <f t="shared" si="27"/>
        <v>0</v>
      </c>
      <c r="J213" s="99"/>
      <c r="K213" s="100"/>
      <c r="L213" s="115">
        <f t="shared" si="28"/>
        <v>0</v>
      </c>
      <c r="M213" s="99"/>
      <c r="N213" s="100"/>
      <c r="O213" s="116">
        <f t="shared" si="29"/>
        <v>0</v>
      </c>
      <c r="P213" s="99"/>
      <c r="Q213" s="100"/>
      <c r="R213" s="115">
        <f t="shared" si="30"/>
        <v>0</v>
      </c>
      <c r="S213" s="384"/>
      <c r="T213" s="384"/>
      <c r="U213" s="384"/>
      <c r="V213" s="385"/>
      <c r="W213" s="46"/>
      <c r="X213" s="46"/>
    </row>
    <row r="214" spans="1:24" s="45" customFormat="1" ht="19.5" customHeight="1" outlineLevel="1" x14ac:dyDescent="0.25">
      <c r="A214" s="41"/>
      <c r="B214" s="101" t="s">
        <v>36</v>
      </c>
      <c r="C214" s="103"/>
      <c r="D214" s="99"/>
      <c r="E214" s="100"/>
      <c r="F214" s="115">
        <f t="shared" si="26"/>
        <v>0</v>
      </c>
      <c r="G214" s="99"/>
      <c r="H214" s="100"/>
      <c r="I214" s="116">
        <f t="shared" si="27"/>
        <v>0</v>
      </c>
      <c r="J214" s="99"/>
      <c r="K214" s="100"/>
      <c r="L214" s="115">
        <f t="shared" si="28"/>
        <v>0</v>
      </c>
      <c r="M214" s="99"/>
      <c r="N214" s="100"/>
      <c r="O214" s="116">
        <f t="shared" si="29"/>
        <v>0</v>
      </c>
      <c r="P214" s="99"/>
      <c r="Q214" s="100"/>
      <c r="R214" s="115">
        <f t="shared" si="30"/>
        <v>0</v>
      </c>
      <c r="S214" s="384"/>
      <c r="T214" s="384"/>
      <c r="U214" s="384"/>
      <c r="V214" s="385"/>
      <c r="W214" s="46"/>
      <c r="X214" s="46"/>
    </row>
    <row r="215" spans="1:24" s="45" customFormat="1" ht="19.5" customHeight="1" outlineLevel="1" x14ac:dyDescent="0.25">
      <c r="A215" s="41"/>
      <c r="B215" s="101" t="s">
        <v>36</v>
      </c>
      <c r="C215" s="103"/>
      <c r="D215" s="99"/>
      <c r="E215" s="100"/>
      <c r="F215" s="115">
        <f t="shared" si="26"/>
        <v>0</v>
      </c>
      <c r="G215" s="99"/>
      <c r="H215" s="100"/>
      <c r="I215" s="116">
        <f t="shared" si="27"/>
        <v>0</v>
      </c>
      <c r="J215" s="99"/>
      <c r="K215" s="100"/>
      <c r="L215" s="115">
        <f t="shared" si="28"/>
        <v>0</v>
      </c>
      <c r="M215" s="99"/>
      <c r="N215" s="100"/>
      <c r="O215" s="116">
        <f t="shared" si="29"/>
        <v>0</v>
      </c>
      <c r="P215" s="99"/>
      <c r="Q215" s="100"/>
      <c r="R215" s="115">
        <f t="shared" si="30"/>
        <v>0</v>
      </c>
      <c r="S215" s="384"/>
      <c r="T215" s="384"/>
      <c r="U215" s="384"/>
      <c r="V215" s="385"/>
      <c r="W215" s="46"/>
      <c r="X215" s="46"/>
    </row>
    <row r="216" spans="1:24" s="45" customFormat="1" ht="19.5" customHeight="1" outlineLevel="1" x14ac:dyDescent="0.25">
      <c r="A216" s="41"/>
      <c r="B216" s="101" t="s">
        <v>36</v>
      </c>
      <c r="C216" s="103"/>
      <c r="D216" s="99"/>
      <c r="E216" s="100"/>
      <c r="F216" s="115">
        <f t="shared" si="26"/>
        <v>0</v>
      </c>
      <c r="G216" s="99"/>
      <c r="H216" s="100"/>
      <c r="I216" s="116">
        <f t="shared" si="27"/>
        <v>0</v>
      </c>
      <c r="J216" s="99"/>
      <c r="K216" s="100"/>
      <c r="L216" s="115">
        <f t="shared" si="28"/>
        <v>0</v>
      </c>
      <c r="M216" s="99"/>
      <c r="N216" s="100"/>
      <c r="O216" s="116">
        <f t="shared" si="29"/>
        <v>0</v>
      </c>
      <c r="P216" s="99"/>
      <c r="Q216" s="100"/>
      <c r="R216" s="115">
        <f t="shared" si="30"/>
        <v>0</v>
      </c>
      <c r="S216" s="384"/>
      <c r="T216" s="384"/>
      <c r="U216" s="384"/>
      <c r="V216" s="385"/>
      <c r="W216" s="46"/>
      <c r="X216" s="46"/>
    </row>
    <row r="217" spans="1:24" s="45" customFormat="1" ht="19.5" customHeight="1" outlineLevel="1" x14ac:dyDescent="0.25">
      <c r="A217" s="41"/>
      <c r="B217" s="101" t="s">
        <v>36</v>
      </c>
      <c r="C217" s="103"/>
      <c r="D217" s="99"/>
      <c r="E217" s="100"/>
      <c r="F217" s="115">
        <f t="shared" si="26"/>
        <v>0</v>
      </c>
      <c r="G217" s="99"/>
      <c r="H217" s="100"/>
      <c r="I217" s="116">
        <f t="shared" si="27"/>
        <v>0</v>
      </c>
      <c r="J217" s="99"/>
      <c r="K217" s="100"/>
      <c r="L217" s="115">
        <f t="shared" si="28"/>
        <v>0</v>
      </c>
      <c r="M217" s="99"/>
      <c r="N217" s="100"/>
      <c r="O217" s="116">
        <f t="shared" si="29"/>
        <v>0</v>
      </c>
      <c r="P217" s="99"/>
      <c r="Q217" s="100"/>
      <c r="R217" s="115">
        <f t="shared" si="30"/>
        <v>0</v>
      </c>
      <c r="S217" s="384"/>
      <c r="T217" s="384"/>
      <c r="U217" s="384"/>
      <c r="V217" s="385"/>
      <c r="W217" s="46"/>
      <c r="X217" s="46"/>
    </row>
    <row r="218" spans="1:24" s="45" customFormat="1" ht="19.5" customHeight="1" outlineLevel="1" x14ac:dyDescent="0.25">
      <c r="A218" s="41"/>
      <c r="B218" s="101" t="s">
        <v>79</v>
      </c>
      <c r="C218" s="103"/>
      <c r="D218" s="99"/>
      <c r="E218" s="100"/>
      <c r="F218" s="115">
        <f t="shared" si="26"/>
        <v>0</v>
      </c>
      <c r="G218" s="99"/>
      <c r="H218" s="100"/>
      <c r="I218" s="116">
        <f t="shared" si="27"/>
        <v>0</v>
      </c>
      <c r="J218" s="99"/>
      <c r="K218" s="100"/>
      <c r="L218" s="115">
        <f t="shared" si="28"/>
        <v>0</v>
      </c>
      <c r="M218" s="99"/>
      <c r="N218" s="100"/>
      <c r="O218" s="116">
        <f t="shared" si="29"/>
        <v>0</v>
      </c>
      <c r="P218" s="99"/>
      <c r="Q218" s="100"/>
      <c r="R218" s="115">
        <f t="shared" si="30"/>
        <v>0</v>
      </c>
      <c r="S218" s="384"/>
      <c r="T218" s="384"/>
      <c r="U218" s="384"/>
      <c r="V218" s="385"/>
      <c r="W218" s="46"/>
      <c r="X218" s="46"/>
    </row>
    <row r="219" spans="1:24" s="45" customFormat="1" ht="19.5" customHeight="1" outlineLevel="1" x14ac:dyDescent="0.25">
      <c r="A219" s="41"/>
      <c r="B219" s="101" t="s">
        <v>43</v>
      </c>
      <c r="C219" s="103"/>
      <c r="D219" s="99"/>
      <c r="E219" s="100"/>
      <c r="F219" s="115">
        <f t="shared" si="26"/>
        <v>0</v>
      </c>
      <c r="G219" s="99"/>
      <c r="H219" s="100"/>
      <c r="I219" s="116">
        <f t="shared" si="27"/>
        <v>0</v>
      </c>
      <c r="J219" s="99"/>
      <c r="K219" s="100"/>
      <c r="L219" s="115">
        <f t="shared" si="28"/>
        <v>0</v>
      </c>
      <c r="M219" s="99"/>
      <c r="N219" s="100"/>
      <c r="O219" s="116">
        <f t="shared" si="29"/>
        <v>0</v>
      </c>
      <c r="P219" s="99"/>
      <c r="Q219" s="100"/>
      <c r="R219" s="115">
        <f t="shared" si="30"/>
        <v>0</v>
      </c>
      <c r="S219" s="384"/>
      <c r="T219" s="384"/>
      <c r="U219" s="384"/>
      <c r="V219" s="385"/>
      <c r="W219" s="46"/>
      <c r="X219" s="46"/>
    </row>
    <row r="220" spans="1:24" s="45" customFormat="1" ht="21" customHeight="1" outlineLevel="1" x14ac:dyDescent="0.25">
      <c r="A220" s="41"/>
      <c r="B220" s="66" t="s">
        <v>121</v>
      </c>
      <c r="C220" s="15" t="s">
        <v>51</v>
      </c>
      <c r="D220" s="312" t="s">
        <v>81</v>
      </c>
      <c r="E220" s="305"/>
      <c r="F220" s="313"/>
      <c r="G220" s="305" t="s">
        <v>47</v>
      </c>
      <c r="H220" s="305"/>
      <c r="I220" s="305"/>
      <c r="J220" s="312" t="s">
        <v>48</v>
      </c>
      <c r="K220" s="305"/>
      <c r="L220" s="313"/>
      <c r="M220" s="305" t="s">
        <v>49</v>
      </c>
      <c r="N220" s="305"/>
      <c r="O220" s="305"/>
      <c r="P220" s="312" t="s">
        <v>50</v>
      </c>
      <c r="Q220" s="305"/>
      <c r="R220" s="313"/>
      <c r="S220" s="16" t="s">
        <v>51</v>
      </c>
      <c r="T220" s="386" t="s">
        <v>52</v>
      </c>
      <c r="U220" s="387" t="s">
        <v>52</v>
      </c>
      <c r="V220" s="388"/>
      <c r="W220" s="46"/>
      <c r="X220" s="46"/>
    </row>
    <row r="221" spans="1:24" s="45" customFormat="1" ht="21" customHeight="1" outlineLevel="1" x14ac:dyDescent="0.25">
      <c r="A221" s="41"/>
      <c r="B221" s="18" t="s">
        <v>122</v>
      </c>
      <c r="C221" s="128">
        <f>D221+G221+J221+M221+P221</f>
        <v>0</v>
      </c>
      <c r="D221" s="315">
        <f>SUM(F207:F219)</f>
        <v>0</v>
      </c>
      <c r="E221" s="314"/>
      <c r="F221" s="316"/>
      <c r="G221" s="314">
        <f>SUM(I207:I219)</f>
        <v>0</v>
      </c>
      <c r="H221" s="314"/>
      <c r="I221" s="314"/>
      <c r="J221" s="315">
        <f>SUM(L207:L219)</f>
        <v>0</v>
      </c>
      <c r="K221" s="314"/>
      <c r="L221" s="316"/>
      <c r="M221" s="314">
        <f>SUM(O207:O219)</f>
        <v>0</v>
      </c>
      <c r="N221" s="314"/>
      <c r="O221" s="314"/>
      <c r="P221" s="315">
        <f>SUM(R207:R219)</f>
        <v>0</v>
      </c>
      <c r="Q221" s="314"/>
      <c r="R221" s="316"/>
      <c r="S221" s="128">
        <f>SUM(D221:R221)</f>
        <v>0</v>
      </c>
      <c r="T221" s="389"/>
      <c r="U221" s="390"/>
      <c r="V221" s="391"/>
      <c r="W221" s="46"/>
      <c r="X221" s="46"/>
    </row>
    <row r="222" spans="1:24" s="45" customFormat="1" ht="21" customHeight="1" outlineLevel="1" x14ac:dyDescent="0.25">
      <c r="A222" s="41"/>
      <c r="B222" s="18" t="s">
        <v>123</v>
      </c>
      <c r="C222" s="128">
        <f>D222+G222+J222+M222+P222</f>
        <v>0</v>
      </c>
      <c r="D222" s="315">
        <f>SUM(F207:F219)*$D$42</f>
        <v>0</v>
      </c>
      <c r="E222" s="314"/>
      <c r="F222" s="316"/>
      <c r="G222" s="314">
        <f>SUM(I207:I219)*$G$42</f>
        <v>0</v>
      </c>
      <c r="H222" s="314"/>
      <c r="I222" s="314"/>
      <c r="J222" s="315">
        <f>SUM(L207:L219)*$J$42</f>
        <v>0</v>
      </c>
      <c r="K222" s="314"/>
      <c r="L222" s="316"/>
      <c r="M222" s="314">
        <f>SUM(O207:O219)*$M$42</f>
        <v>0</v>
      </c>
      <c r="N222" s="314"/>
      <c r="O222" s="314"/>
      <c r="P222" s="315">
        <f>SUM(R207:R219)*$P$42</f>
        <v>0</v>
      </c>
      <c r="Q222" s="314"/>
      <c r="R222" s="316"/>
      <c r="S222" s="128">
        <f>D222+G222+J222+M222+P222</f>
        <v>0</v>
      </c>
      <c r="T222" s="389"/>
      <c r="U222" s="390"/>
      <c r="V222" s="391"/>
      <c r="W222" s="46"/>
      <c r="X222" s="46"/>
    </row>
    <row r="223" spans="1:24" s="45" customFormat="1" ht="21" customHeight="1" outlineLevel="1" x14ac:dyDescent="0.25">
      <c r="A223" s="41"/>
      <c r="B223" s="18" t="s">
        <v>55</v>
      </c>
      <c r="C223" s="128">
        <f>S223</f>
        <v>0</v>
      </c>
      <c r="D223" s="315">
        <f>D222*0.05</f>
        <v>0</v>
      </c>
      <c r="E223" s="314"/>
      <c r="F223" s="316"/>
      <c r="G223" s="314">
        <f>G222*0.05</f>
        <v>0</v>
      </c>
      <c r="H223" s="314"/>
      <c r="I223" s="314"/>
      <c r="J223" s="315">
        <f>J222*0.05</f>
        <v>0</v>
      </c>
      <c r="K223" s="314"/>
      <c r="L223" s="316"/>
      <c r="M223" s="314">
        <f>M222*0.05</f>
        <v>0</v>
      </c>
      <c r="N223" s="314"/>
      <c r="O223" s="314"/>
      <c r="P223" s="315">
        <f>P222*0.05</f>
        <v>0</v>
      </c>
      <c r="Q223" s="314"/>
      <c r="R223" s="316"/>
      <c r="S223" s="128">
        <f>D223+G223+J223+M223+P223</f>
        <v>0</v>
      </c>
      <c r="T223" s="389"/>
      <c r="U223" s="390"/>
      <c r="V223" s="391"/>
      <c r="W223" s="46"/>
      <c r="X223" s="46"/>
    </row>
    <row r="224" spans="1:24" s="45" customFormat="1" ht="21" customHeight="1" outlineLevel="1" x14ac:dyDescent="0.25">
      <c r="A224" s="41"/>
      <c r="B224" s="18" t="s">
        <v>124</v>
      </c>
      <c r="C224" s="128">
        <f>S224</f>
        <v>0</v>
      </c>
      <c r="D224" s="315">
        <f>IF($D$42=0,0,((D222+D223)/$D$42)/$D$43)</f>
        <v>0</v>
      </c>
      <c r="E224" s="314"/>
      <c r="F224" s="316"/>
      <c r="G224" s="314">
        <f>IF($G$42=0,0,((G222+G223)/$G$42)/$G$43)</f>
        <v>0</v>
      </c>
      <c r="H224" s="314"/>
      <c r="I224" s="314"/>
      <c r="J224" s="315">
        <f>IF($J$42=0,0,((J222+J223)/$J$42)/$J$43)</f>
        <v>0</v>
      </c>
      <c r="K224" s="314"/>
      <c r="L224" s="316"/>
      <c r="M224" s="314">
        <f>IF($M$42=0,0,((M222+M223)/$M$42)/$M$43)</f>
        <v>0</v>
      </c>
      <c r="N224" s="314"/>
      <c r="O224" s="314"/>
      <c r="P224" s="315">
        <f>IF($P$42=0,0,((P222+P223)/$P$42)/$P$43)</f>
        <v>0</v>
      </c>
      <c r="Q224" s="314"/>
      <c r="R224" s="316"/>
      <c r="S224" s="128">
        <f>D224+G224+J224+M224+P224</f>
        <v>0</v>
      </c>
      <c r="T224" s="389"/>
      <c r="U224" s="390"/>
      <c r="V224" s="391"/>
      <c r="W224" s="46"/>
      <c r="X224" s="46"/>
    </row>
    <row r="225" spans="1:24" s="45" customFormat="1" ht="21" customHeight="1" outlineLevel="1" x14ac:dyDescent="0.25">
      <c r="A225" s="41"/>
      <c r="B225" s="18" t="s">
        <v>125</v>
      </c>
      <c r="C225" s="128">
        <f>S225</f>
        <v>0</v>
      </c>
      <c r="D225" s="315">
        <f>IF($D$224=0,0,(D224/60))</f>
        <v>0</v>
      </c>
      <c r="E225" s="314"/>
      <c r="F225" s="316"/>
      <c r="G225" s="314">
        <f>IF($G$224=0,0,(G224/60))</f>
        <v>0</v>
      </c>
      <c r="H225" s="314"/>
      <c r="I225" s="314"/>
      <c r="J225" s="315">
        <f>IF($J$224=0,0,(J224/60))</f>
        <v>0</v>
      </c>
      <c r="K225" s="314"/>
      <c r="L225" s="316"/>
      <c r="M225" s="314">
        <f>IF($M$224=0,0,(M224/60))</f>
        <v>0</v>
      </c>
      <c r="N225" s="314"/>
      <c r="O225" s="314"/>
      <c r="P225" s="315">
        <f>IF($P$224=0,0,(P224/60))</f>
        <v>0</v>
      </c>
      <c r="Q225" s="314"/>
      <c r="R225" s="316"/>
      <c r="S225" s="128">
        <f>SUM(D225:R225)</f>
        <v>0</v>
      </c>
      <c r="T225" s="389"/>
      <c r="U225" s="390"/>
      <c r="V225" s="391"/>
      <c r="W225" s="46"/>
      <c r="X225" s="46"/>
    </row>
    <row r="226" spans="1:24" s="45" customFormat="1" ht="21" customHeight="1" outlineLevel="1" x14ac:dyDescent="0.25">
      <c r="A226" s="41"/>
      <c r="B226" s="19" t="s">
        <v>440</v>
      </c>
      <c r="C226" s="128">
        <f>SUM(D226:R226)</f>
        <v>0</v>
      </c>
      <c r="D226" s="392"/>
      <c r="E226" s="393"/>
      <c r="F226" s="394"/>
      <c r="G226" s="393"/>
      <c r="H226" s="393"/>
      <c r="I226" s="393"/>
      <c r="J226" s="392"/>
      <c r="K226" s="393"/>
      <c r="L226" s="394"/>
      <c r="M226" s="393"/>
      <c r="N226" s="393"/>
      <c r="O226" s="393"/>
      <c r="P226" s="392"/>
      <c r="Q226" s="393"/>
      <c r="R226" s="394"/>
      <c r="S226" s="128">
        <f>SUM(D226:R226)</f>
        <v>0</v>
      </c>
      <c r="T226" s="389"/>
      <c r="U226" s="390"/>
      <c r="V226" s="391"/>
      <c r="W226" s="46"/>
      <c r="X226" s="46"/>
    </row>
    <row r="227" spans="1:24" s="45" customFormat="1" ht="21" customHeight="1" outlineLevel="1" x14ac:dyDescent="0.25">
      <c r="A227" s="41"/>
      <c r="B227" s="19" t="s">
        <v>58</v>
      </c>
      <c r="C227" s="129">
        <f>SUM(D227:R227)</f>
        <v>0</v>
      </c>
      <c r="D227" s="317">
        <f>(D226*D$42)*($H$32-$H$31)</f>
        <v>0</v>
      </c>
      <c r="E227" s="274"/>
      <c r="F227" s="318"/>
      <c r="G227" s="317">
        <f>(G226*G$42)*($H$32-$H$31)</f>
        <v>0</v>
      </c>
      <c r="H227" s="274"/>
      <c r="I227" s="318"/>
      <c r="J227" s="317">
        <f>(J226*J$42)*($H$32-$H$31)</f>
        <v>0</v>
      </c>
      <c r="K227" s="274"/>
      <c r="L227" s="318"/>
      <c r="M227" s="317">
        <f>(M226*M$42)*($H$32-$H$31)</f>
        <v>0</v>
      </c>
      <c r="N227" s="274"/>
      <c r="O227" s="318"/>
      <c r="P227" s="317">
        <f>(P226*P$42)*($H$32-$H$31)</f>
        <v>0</v>
      </c>
      <c r="Q227" s="274"/>
      <c r="R227" s="318"/>
      <c r="S227" s="129">
        <f>SUM(D227:R227)</f>
        <v>0</v>
      </c>
      <c r="T227" s="389"/>
      <c r="U227" s="390"/>
      <c r="V227" s="391"/>
      <c r="W227" s="46"/>
      <c r="X227" s="46"/>
    </row>
    <row r="228" spans="1:24" s="45" customFormat="1" ht="21" customHeight="1" outlineLevel="1" x14ac:dyDescent="0.25">
      <c r="A228" s="41"/>
      <c r="B228" s="19" t="s">
        <v>126</v>
      </c>
      <c r="C228" s="129">
        <f>SUM(D228:R228)</f>
        <v>0</v>
      </c>
      <c r="D228" s="317">
        <f>IF(D225=0,0, (((D225*$H$31))+(D227/D$42/D$43)))</f>
        <v>0</v>
      </c>
      <c r="E228" s="274"/>
      <c r="F228" s="318"/>
      <c r="G228" s="317">
        <f>IF(G225=0,0, (((G225*$H$31))+(G227/G$42/G$43)))</f>
        <v>0</v>
      </c>
      <c r="H228" s="274"/>
      <c r="I228" s="318"/>
      <c r="J228" s="317">
        <f>IF(J225=0,0, (((J225*$H$31))+(J227/J$42/J$43)))</f>
        <v>0</v>
      </c>
      <c r="K228" s="274"/>
      <c r="L228" s="318"/>
      <c r="M228" s="317">
        <f>IF(M225=0,0, (((M225*$H$31))+(M227/M$42/M$43)))</f>
        <v>0</v>
      </c>
      <c r="N228" s="274"/>
      <c r="O228" s="318"/>
      <c r="P228" s="317">
        <f>IF(P225=0,0, (((P225*$H$31))+(P227/P$42/P$43)))</f>
        <v>0</v>
      </c>
      <c r="Q228" s="274"/>
      <c r="R228" s="318"/>
      <c r="S228" s="129">
        <f>SUM(D228:R228)</f>
        <v>0</v>
      </c>
      <c r="T228" s="389"/>
      <c r="U228" s="390"/>
      <c r="V228" s="391"/>
      <c r="W228" s="46"/>
      <c r="X228" s="46"/>
    </row>
    <row r="229" spans="1:24" s="45" customFormat="1" ht="21" customHeight="1" outlineLevel="1" x14ac:dyDescent="0.25">
      <c r="A229" s="41"/>
      <c r="B229" s="68" t="s">
        <v>127</v>
      </c>
      <c r="C229" s="129">
        <f>SUM(D229:R229)</f>
        <v>0</v>
      </c>
      <c r="D229" s="317">
        <f>(((D222+D223)/60)*$H$31)+D227</f>
        <v>0</v>
      </c>
      <c r="E229" s="274"/>
      <c r="F229" s="318"/>
      <c r="G229" s="317">
        <f>(((G222+G223)/60)*$H$31)+G227</f>
        <v>0</v>
      </c>
      <c r="H229" s="274"/>
      <c r="I229" s="318"/>
      <c r="J229" s="317">
        <f>(((J222+J223)/60)*$H$31)+J227</f>
        <v>0</v>
      </c>
      <c r="K229" s="274"/>
      <c r="L229" s="318"/>
      <c r="M229" s="317">
        <f>(((M222+M223)/60)*$H$31)+M227</f>
        <v>0</v>
      </c>
      <c r="N229" s="274"/>
      <c r="O229" s="318"/>
      <c r="P229" s="317">
        <f>(((P222+P223)/60)*$H$31)+P227</f>
        <v>0</v>
      </c>
      <c r="Q229" s="274"/>
      <c r="R229" s="318"/>
      <c r="S229" s="129">
        <f>SUM(D229:R229)</f>
        <v>0</v>
      </c>
      <c r="T229" s="389"/>
      <c r="U229" s="390"/>
      <c r="V229" s="391"/>
      <c r="W229" s="120" t="s">
        <v>61</v>
      </c>
      <c r="X229" s="46"/>
    </row>
    <row r="230" spans="1:24" s="45" customFormat="1" ht="32.25" customHeight="1" x14ac:dyDescent="0.25">
      <c r="A230" s="41"/>
      <c r="B230" s="395"/>
      <c r="C230" s="396"/>
      <c r="D230" s="409" t="s">
        <v>100</v>
      </c>
      <c r="E230" s="410"/>
      <c r="F230" s="411"/>
      <c r="G230" s="410" t="s">
        <v>101</v>
      </c>
      <c r="H230" s="410"/>
      <c r="I230" s="410"/>
      <c r="J230" s="409" t="s">
        <v>102</v>
      </c>
      <c r="K230" s="410"/>
      <c r="L230" s="411"/>
      <c r="M230" s="410" t="s">
        <v>103</v>
      </c>
      <c r="N230" s="410"/>
      <c r="O230" s="410"/>
      <c r="P230" s="409" t="s">
        <v>104</v>
      </c>
      <c r="Q230" s="410"/>
      <c r="R230" s="411"/>
      <c r="S230" s="117" t="s">
        <v>67</v>
      </c>
      <c r="T230" s="118" t="s">
        <v>68</v>
      </c>
      <c r="U230" s="119" t="s">
        <v>128</v>
      </c>
      <c r="V230" s="119" t="s">
        <v>129</v>
      </c>
      <c r="W230" s="114">
        <f>$D$12</f>
        <v>0</v>
      </c>
      <c r="X230" s="46"/>
    </row>
    <row r="231" spans="1:24" s="45" customFormat="1" ht="32.25" customHeight="1" x14ac:dyDescent="0.25">
      <c r="A231" s="41"/>
      <c r="B231" s="397"/>
      <c r="C231" s="398"/>
      <c r="D231" s="406" t="str">
        <f>IF(D225&gt;=10,"6",IF(D225&gt;=5.6,"5",IF(D225&gt;=3.6,"4",IF(D225&gt;=1.6,"3",IF(D225&gt;=1,"2",IF(D225&gt;=0.01,"1","0"))))))</f>
        <v>0</v>
      </c>
      <c r="E231" s="407"/>
      <c r="F231" s="408"/>
      <c r="G231" s="407" t="str">
        <f>IF(G225&gt;=10,"6",IF(G225&gt;=5.6,"5",IF(G225&gt;=3.6,"4",IF(G225&gt;=1.6,"3",IF(G225&gt;=1,"2",IF(G225&gt;=0.01,"1","0"))))))</f>
        <v>0</v>
      </c>
      <c r="H231" s="407"/>
      <c r="I231" s="407"/>
      <c r="J231" s="406" t="str">
        <f>IF(J225&gt;=10,"6",IF(J225&gt;=5.6,"5",IF(J225&gt;=3.6,"4",IF(J225&gt;=1.6,"3",IF(J225&gt;=1,"2",IF(J225&gt;=0.01,"1","0"))))))</f>
        <v>0</v>
      </c>
      <c r="K231" s="407"/>
      <c r="L231" s="408"/>
      <c r="M231" s="407" t="str">
        <f>IF(M225&gt;=10,"6",IF(M225&gt;=5.6,"5",IF(M225&gt;=3.6,"4",IF(M225&gt;=1.6,"3",IF(M225&gt;=1,"2",IF(M225&gt;=0.01,"1","0"))))))</f>
        <v>0</v>
      </c>
      <c r="N231" s="407"/>
      <c r="O231" s="407"/>
      <c r="P231" s="406" t="str">
        <f>IF(P225&gt;=10,"6",IF(P225&gt;=5.6,"5",IF(P225&gt;=3.6,"4",IF(P225&gt;=1.6,"3",IF(P225&gt;=1,"2",IF(P225&gt;=0.01,"1","0"))))))</f>
        <v>0</v>
      </c>
      <c r="Q231" s="407"/>
      <c r="R231" s="408"/>
      <c r="S231" s="124">
        <f>IF(OR(AND(D221&gt;0,D222&lt;=0),AND(G221&gt;0,G222&lt;=0),AND(J221&gt;0,J222&lt;=0),AND(M221&gt;0,M222&lt;=0),AND(P221&gt;0,P222&lt;=0)),"Check number of subjects/visits",V231/1560)</f>
        <v>0</v>
      </c>
      <c r="T231" s="89" t="str">
        <f>IF(S231="Check number of subjects/visits","0.00",IF(AND(W232=0,S231&gt;=0),"Please complete page duration (D12)",IF(S231=0,"0.00",S231/W232)))</f>
        <v>Please complete page duration (D12)</v>
      </c>
      <c r="U231" s="113">
        <f>S222+S223+H26+H27+H28</f>
        <v>0</v>
      </c>
      <c r="V231" s="113">
        <f>U231/60</f>
        <v>0</v>
      </c>
      <c r="W231" s="114">
        <f>$F$12</f>
        <v>0</v>
      </c>
      <c r="X231" s="46"/>
    </row>
    <row r="232" spans="1:24" s="45" customFormat="1" ht="19.5" customHeight="1" x14ac:dyDescent="0.25">
      <c r="A232" s="41"/>
      <c r="B232" s="17"/>
      <c r="C232" s="56"/>
      <c r="D232" s="41"/>
      <c r="E232" s="41"/>
      <c r="F232" s="41"/>
      <c r="G232" s="41"/>
      <c r="H232" s="41"/>
      <c r="I232" s="41"/>
      <c r="J232" s="41"/>
      <c r="K232" s="41"/>
      <c r="L232" s="41"/>
      <c r="M232" s="41"/>
      <c r="N232" s="41"/>
      <c r="O232" s="41"/>
      <c r="P232" s="41"/>
      <c r="Q232" s="41"/>
      <c r="R232" s="41"/>
      <c r="S232" s="41"/>
      <c r="T232" s="41"/>
      <c r="U232" s="41"/>
      <c r="V232" s="41"/>
      <c r="W232" s="123">
        <f>W230+(W231/12)</f>
        <v>0</v>
      </c>
      <c r="X232" s="46"/>
    </row>
    <row r="233" spans="1:24" s="52" customFormat="1" ht="19.5" customHeight="1" x14ac:dyDescent="0.25">
      <c r="A233" s="51"/>
      <c r="B233" s="33" t="s">
        <v>130</v>
      </c>
      <c r="C233" s="70"/>
      <c r="D233" s="367" t="s">
        <v>1</v>
      </c>
      <c r="E233" s="272"/>
      <c r="F233" s="368"/>
      <c r="G233" s="369" t="s">
        <v>2</v>
      </c>
      <c r="H233" s="272"/>
      <c r="I233" s="370"/>
      <c r="J233" s="367" t="s">
        <v>3</v>
      </c>
      <c r="K233" s="272"/>
      <c r="L233" s="368"/>
      <c r="M233" s="369" t="s">
        <v>4</v>
      </c>
      <c r="N233" s="272"/>
      <c r="O233" s="370"/>
      <c r="P233" s="367" t="s">
        <v>5</v>
      </c>
      <c r="Q233" s="272"/>
      <c r="R233" s="368"/>
      <c r="S233" s="380" t="s">
        <v>6</v>
      </c>
      <c r="T233" s="380"/>
      <c r="U233" s="380"/>
      <c r="V233" s="381"/>
      <c r="W233" s="46"/>
      <c r="X233" s="46"/>
    </row>
    <row r="234" spans="1:24" s="52" customFormat="1" ht="29.25" customHeight="1" outlineLevel="1" x14ac:dyDescent="0.25">
      <c r="A234" s="51"/>
      <c r="B234" s="62" t="s">
        <v>131</v>
      </c>
      <c r="C234" s="71" t="s">
        <v>8</v>
      </c>
      <c r="D234" s="73" t="s">
        <v>9</v>
      </c>
      <c r="E234" s="63" t="s">
        <v>10</v>
      </c>
      <c r="F234" s="74" t="s">
        <v>11</v>
      </c>
      <c r="G234" s="8" t="s">
        <v>9</v>
      </c>
      <c r="H234" s="63" t="s">
        <v>12</v>
      </c>
      <c r="I234" s="71" t="s">
        <v>11</v>
      </c>
      <c r="J234" s="73" t="s">
        <v>9</v>
      </c>
      <c r="K234" s="63" t="s">
        <v>12</v>
      </c>
      <c r="L234" s="74" t="s">
        <v>11</v>
      </c>
      <c r="M234" s="8" t="s">
        <v>9</v>
      </c>
      <c r="N234" s="63" t="s">
        <v>12</v>
      </c>
      <c r="O234" s="71" t="s">
        <v>11</v>
      </c>
      <c r="P234" s="73" t="s">
        <v>9</v>
      </c>
      <c r="Q234" s="63" t="s">
        <v>12</v>
      </c>
      <c r="R234" s="74" t="s">
        <v>11</v>
      </c>
      <c r="S234" s="382"/>
      <c r="T234" s="382"/>
      <c r="U234" s="382"/>
      <c r="V234" s="383"/>
      <c r="W234" s="46"/>
      <c r="X234" s="46"/>
    </row>
    <row r="235" spans="1:24" s="45" customFormat="1" ht="19.5" customHeight="1" outlineLevel="1" x14ac:dyDescent="0.25">
      <c r="A235" s="41"/>
      <c r="B235" s="64" t="s">
        <v>132</v>
      </c>
      <c r="C235" s="72">
        <v>30</v>
      </c>
      <c r="D235" s="99"/>
      <c r="E235" s="100"/>
      <c r="F235" s="115">
        <f t="shared" ref="F235:F253" si="31">C235*D235*E235</f>
        <v>0</v>
      </c>
      <c r="G235" s="99"/>
      <c r="H235" s="100"/>
      <c r="I235" s="116">
        <f t="shared" ref="I235:I253" si="32">C235*G235*H235</f>
        <v>0</v>
      </c>
      <c r="J235" s="99"/>
      <c r="K235" s="100"/>
      <c r="L235" s="115">
        <f t="shared" ref="L235:L253" si="33">C235*J235*K235</f>
        <v>0</v>
      </c>
      <c r="M235" s="99"/>
      <c r="N235" s="100"/>
      <c r="O235" s="116">
        <f t="shared" ref="O235:O253" si="34">C235*M235*N235</f>
        <v>0</v>
      </c>
      <c r="P235" s="99"/>
      <c r="Q235" s="100"/>
      <c r="R235" s="115">
        <f t="shared" ref="R235:R253" si="35">C235*P235*Q235</f>
        <v>0</v>
      </c>
      <c r="S235" s="384"/>
      <c r="T235" s="384"/>
      <c r="U235" s="384"/>
      <c r="V235" s="385"/>
      <c r="W235" s="46"/>
      <c r="X235" s="46"/>
    </row>
    <row r="236" spans="1:24" s="45" customFormat="1" ht="19.5" customHeight="1" outlineLevel="1" x14ac:dyDescent="0.25">
      <c r="A236" s="41"/>
      <c r="B236" s="64" t="s">
        <v>133</v>
      </c>
      <c r="C236" s="72">
        <v>3</v>
      </c>
      <c r="D236" s="99"/>
      <c r="E236" s="100"/>
      <c r="F236" s="115">
        <f t="shared" si="31"/>
        <v>0</v>
      </c>
      <c r="G236" s="99"/>
      <c r="H236" s="100"/>
      <c r="I236" s="116">
        <f t="shared" si="32"/>
        <v>0</v>
      </c>
      <c r="J236" s="99"/>
      <c r="K236" s="100"/>
      <c r="L236" s="115">
        <f t="shared" si="33"/>
        <v>0</v>
      </c>
      <c r="M236" s="99"/>
      <c r="N236" s="100"/>
      <c r="O236" s="116">
        <f t="shared" si="34"/>
        <v>0</v>
      </c>
      <c r="P236" s="99"/>
      <c r="Q236" s="100"/>
      <c r="R236" s="115">
        <f t="shared" si="35"/>
        <v>0</v>
      </c>
      <c r="S236" s="384"/>
      <c r="T236" s="384"/>
      <c r="U236" s="384"/>
      <c r="V236" s="385"/>
      <c r="W236" s="46"/>
      <c r="X236" s="46"/>
    </row>
    <row r="237" spans="1:24" s="45" customFormat="1" ht="19.5" customHeight="1" outlineLevel="1" x14ac:dyDescent="0.25">
      <c r="A237" s="41"/>
      <c r="B237" s="64" t="s">
        <v>134</v>
      </c>
      <c r="C237" s="72">
        <v>2</v>
      </c>
      <c r="D237" s="99"/>
      <c r="E237" s="100"/>
      <c r="F237" s="115">
        <f t="shared" si="31"/>
        <v>0</v>
      </c>
      <c r="G237" s="99"/>
      <c r="H237" s="100"/>
      <c r="I237" s="116">
        <f t="shared" si="32"/>
        <v>0</v>
      </c>
      <c r="J237" s="99"/>
      <c r="K237" s="100"/>
      <c r="L237" s="115">
        <f t="shared" si="33"/>
        <v>0</v>
      </c>
      <c r="M237" s="99"/>
      <c r="N237" s="100"/>
      <c r="O237" s="116">
        <f t="shared" si="34"/>
        <v>0</v>
      </c>
      <c r="P237" s="99"/>
      <c r="Q237" s="100"/>
      <c r="R237" s="115">
        <f t="shared" si="35"/>
        <v>0</v>
      </c>
      <c r="S237" s="384"/>
      <c r="T237" s="384"/>
      <c r="U237" s="384"/>
      <c r="V237" s="385"/>
      <c r="W237" s="46"/>
      <c r="X237" s="46"/>
    </row>
    <row r="238" spans="1:24" s="45" customFormat="1" ht="19.5" customHeight="1" outlineLevel="1" x14ac:dyDescent="0.25">
      <c r="A238" s="41"/>
      <c r="B238" s="64" t="s">
        <v>135</v>
      </c>
      <c r="C238" s="72">
        <v>30</v>
      </c>
      <c r="D238" s="99"/>
      <c r="E238" s="100"/>
      <c r="F238" s="115">
        <f t="shared" si="31"/>
        <v>0</v>
      </c>
      <c r="G238" s="99"/>
      <c r="H238" s="100"/>
      <c r="I238" s="116">
        <f t="shared" si="32"/>
        <v>0</v>
      </c>
      <c r="J238" s="99"/>
      <c r="K238" s="100"/>
      <c r="L238" s="115">
        <f t="shared" si="33"/>
        <v>0</v>
      </c>
      <c r="M238" s="99"/>
      <c r="N238" s="100"/>
      <c r="O238" s="116">
        <f t="shared" si="34"/>
        <v>0</v>
      </c>
      <c r="P238" s="99"/>
      <c r="Q238" s="100"/>
      <c r="R238" s="115">
        <f t="shared" si="35"/>
        <v>0</v>
      </c>
      <c r="S238" s="384"/>
      <c r="T238" s="384"/>
      <c r="U238" s="384"/>
      <c r="V238" s="385"/>
      <c r="W238" s="46"/>
      <c r="X238" s="46"/>
    </row>
    <row r="239" spans="1:24" s="45" customFormat="1" ht="19.5" customHeight="1" outlineLevel="1" x14ac:dyDescent="0.25">
      <c r="A239" s="41"/>
      <c r="B239" s="64" t="s">
        <v>136</v>
      </c>
      <c r="C239" s="72">
        <v>5</v>
      </c>
      <c r="D239" s="99"/>
      <c r="E239" s="100"/>
      <c r="F239" s="115">
        <f t="shared" si="31"/>
        <v>0</v>
      </c>
      <c r="G239" s="99"/>
      <c r="H239" s="100"/>
      <c r="I239" s="116">
        <f t="shared" si="32"/>
        <v>0</v>
      </c>
      <c r="J239" s="99"/>
      <c r="K239" s="100"/>
      <c r="L239" s="115">
        <f t="shared" si="33"/>
        <v>0</v>
      </c>
      <c r="M239" s="99"/>
      <c r="N239" s="100"/>
      <c r="O239" s="116">
        <f t="shared" si="34"/>
        <v>0</v>
      </c>
      <c r="P239" s="99"/>
      <c r="Q239" s="100"/>
      <c r="R239" s="115">
        <f t="shared" si="35"/>
        <v>0</v>
      </c>
      <c r="S239" s="384"/>
      <c r="T239" s="384"/>
      <c r="U239" s="384"/>
      <c r="V239" s="385"/>
      <c r="W239" s="46"/>
      <c r="X239" s="46"/>
    </row>
    <row r="240" spans="1:24" s="45" customFormat="1" ht="19.5" customHeight="1" outlineLevel="1" x14ac:dyDescent="0.25">
      <c r="A240" s="41"/>
      <c r="B240" s="64" t="s">
        <v>137</v>
      </c>
      <c r="C240" s="72">
        <v>2</v>
      </c>
      <c r="D240" s="99"/>
      <c r="E240" s="100"/>
      <c r="F240" s="115">
        <f t="shared" si="31"/>
        <v>0</v>
      </c>
      <c r="G240" s="99"/>
      <c r="H240" s="100"/>
      <c r="I240" s="116">
        <f t="shared" si="32"/>
        <v>0</v>
      </c>
      <c r="J240" s="99"/>
      <c r="K240" s="100"/>
      <c r="L240" s="115">
        <f t="shared" si="33"/>
        <v>0</v>
      </c>
      <c r="M240" s="99"/>
      <c r="N240" s="100"/>
      <c r="O240" s="116">
        <f t="shared" si="34"/>
        <v>0</v>
      </c>
      <c r="P240" s="99"/>
      <c r="Q240" s="100"/>
      <c r="R240" s="115">
        <f t="shared" si="35"/>
        <v>0</v>
      </c>
      <c r="S240" s="384"/>
      <c r="T240" s="384"/>
      <c r="U240" s="384"/>
      <c r="V240" s="385"/>
      <c r="W240" s="46"/>
      <c r="X240" s="46"/>
    </row>
    <row r="241" spans="1:24" s="45" customFormat="1" ht="19.5" customHeight="1" outlineLevel="1" x14ac:dyDescent="0.25">
      <c r="A241" s="41"/>
      <c r="B241" s="64" t="s">
        <v>138</v>
      </c>
      <c r="C241" s="72">
        <v>5</v>
      </c>
      <c r="D241" s="99"/>
      <c r="E241" s="100"/>
      <c r="F241" s="115">
        <f t="shared" si="31"/>
        <v>0</v>
      </c>
      <c r="G241" s="99"/>
      <c r="H241" s="100"/>
      <c r="I241" s="116">
        <f t="shared" si="32"/>
        <v>0</v>
      </c>
      <c r="J241" s="99"/>
      <c r="K241" s="100"/>
      <c r="L241" s="115">
        <f t="shared" si="33"/>
        <v>0</v>
      </c>
      <c r="M241" s="99"/>
      <c r="N241" s="100"/>
      <c r="O241" s="116">
        <f t="shared" si="34"/>
        <v>0</v>
      </c>
      <c r="P241" s="99"/>
      <c r="Q241" s="100"/>
      <c r="R241" s="115">
        <f t="shared" si="35"/>
        <v>0</v>
      </c>
      <c r="S241" s="384"/>
      <c r="T241" s="384"/>
      <c r="U241" s="384"/>
      <c r="V241" s="385"/>
      <c r="W241" s="46"/>
      <c r="X241" s="46"/>
    </row>
    <row r="242" spans="1:24" s="45" customFormat="1" ht="19.5" customHeight="1" outlineLevel="1" x14ac:dyDescent="0.25">
      <c r="A242" s="41"/>
      <c r="B242" s="64" t="s">
        <v>139</v>
      </c>
      <c r="C242" s="72">
        <v>10</v>
      </c>
      <c r="D242" s="99"/>
      <c r="E242" s="100"/>
      <c r="F242" s="115">
        <f t="shared" si="31"/>
        <v>0</v>
      </c>
      <c r="G242" s="99"/>
      <c r="H242" s="100"/>
      <c r="I242" s="116">
        <f t="shared" si="32"/>
        <v>0</v>
      </c>
      <c r="J242" s="99"/>
      <c r="K242" s="100"/>
      <c r="L242" s="115">
        <f t="shared" si="33"/>
        <v>0</v>
      </c>
      <c r="M242" s="99"/>
      <c r="N242" s="100"/>
      <c r="O242" s="116">
        <f t="shared" si="34"/>
        <v>0</v>
      </c>
      <c r="P242" s="99"/>
      <c r="Q242" s="100"/>
      <c r="R242" s="115">
        <f t="shared" si="35"/>
        <v>0</v>
      </c>
      <c r="S242" s="384"/>
      <c r="T242" s="384"/>
      <c r="U242" s="384"/>
      <c r="V242" s="385"/>
      <c r="W242" s="46"/>
      <c r="X242" s="46"/>
    </row>
    <row r="243" spans="1:24" s="45" customFormat="1" ht="19.5" customHeight="1" outlineLevel="1" x14ac:dyDescent="0.25">
      <c r="A243" s="41"/>
      <c r="B243" s="64" t="s">
        <v>140</v>
      </c>
      <c r="C243" s="72">
        <v>90</v>
      </c>
      <c r="D243" s="99"/>
      <c r="E243" s="100"/>
      <c r="F243" s="115">
        <f t="shared" si="31"/>
        <v>0</v>
      </c>
      <c r="G243" s="99"/>
      <c r="H243" s="100"/>
      <c r="I243" s="116">
        <f t="shared" si="32"/>
        <v>0</v>
      </c>
      <c r="J243" s="99"/>
      <c r="K243" s="100"/>
      <c r="L243" s="115">
        <f t="shared" si="33"/>
        <v>0</v>
      </c>
      <c r="M243" s="99"/>
      <c r="N243" s="100"/>
      <c r="O243" s="116">
        <f t="shared" si="34"/>
        <v>0</v>
      </c>
      <c r="P243" s="99"/>
      <c r="Q243" s="100"/>
      <c r="R243" s="115">
        <f t="shared" si="35"/>
        <v>0</v>
      </c>
      <c r="S243" s="384"/>
      <c r="T243" s="384"/>
      <c r="U243" s="384"/>
      <c r="V243" s="385"/>
      <c r="W243" s="46"/>
      <c r="X243" s="46"/>
    </row>
    <row r="244" spans="1:24" s="45" customFormat="1" ht="19.5" customHeight="1" outlineLevel="1" x14ac:dyDescent="0.25">
      <c r="A244" s="41"/>
      <c r="B244" s="64" t="s">
        <v>141</v>
      </c>
      <c r="C244" s="72">
        <v>120</v>
      </c>
      <c r="D244" s="99"/>
      <c r="E244" s="100"/>
      <c r="F244" s="115">
        <f t="shared" si="31"/>
        <v>0</v>
      </c>
      <c r="G244" s="99"/>
      <c r="H244" s="100"/>
      <c r="I244" s="116">
        <f t="shared" si="32"/>
        <v>0</v>
      </c>
      <c r="J244" s="99"/>
      <c r="K244" s="100"/>
      <c r="L244" s="115">
        <f t="shared" si="33"/>
        <v>0</v>
      </c>
      <c r="M244" s="99"/>
      <c r="N244" s="100"/>
      <c r="O244" s="116">
        <f t="shared" si="34"/>
        <v>0</v>
      </c>
      <c r="P244" s="99"/>
      <c r="Q244" s="100"/>
      <c r="R244" s="115">
        <f t="shared" si="35"/>
        <v>0</v>
      </c>
      <c r="S244" s="384"/>
      <c r="T244" s="384"/>
      <c r="U244" s="384"/>
      <c r="V244" s="385"/>
      <c r="W244" s="46"/>
      <c r="X244" s="46"/>
    </row>
    <row r="245" spans="1:24" s="45" customFormat="1" ht="19.5" customHeight="1" outlineLevel="1" x14ac:dyDescent="0.25">
      <c r="A245" s="41"/>
      <c r="B245" s="64" t="s">
        <v>142</v>
      </c>
      <c r="C245" s="72">
        <v>5</v>
      </c>
      <c r="D245" s="99"/>
      <c r="E245" s="100"/>
      <c r="F245" s="115">
        <f t="shared" si="31"/>
        <v>0</v>
      </c>
      <c r="G245" s="99"/>
      <c r="H245" s="100"/>
      <c r="I245" s="116">
        <f t="shared" si="32"/>
        <v>0</v>
      </c>
      <c r="J245" s="99"/>
      <c r="K245" s="100"/>
      <c r="L245" s="115">
        <f t="shared" si="33"/>
        <v>0</v>
      </c>
      <c r="M245" s="99"/>
      <c r="N245" s="100"/>
      <c r="O245" s="116">
        <f t="shared" si="34"/>
        <v>0</v>
      </c>
      <c r="P245" s="99"/>
      <c r="Q245" s="100"/>
      <c r="R245" s="115">
        <f t="shared" si="35"/>
        <v>0</v>
      </c>
      <c r="S245" s="384"/>
      <c r="T245" s="384"/>
      <c r="U245" s="384"/>
      <c r="V245" s="385"/>
      <c r="W245" s="46"/>
      <c r="X245" s="46"/>
    </row>
    <row r="246" spans="1:24" s="45" customFormat="1" ht="19.5" customHeight="1" outlineLevel="1" x14ac:dyDescent="0.25">
      <c r="A246" s="41"/>
      <c r="B246" s="101" t="s">
        <v>36</v>
      </c>
      <c r="C246" s="103"/>
      <c r="D246" s="99"/>
      <c r="E246" s="100"/>
      <c r="F246" s="115">
        <f t="shared" si="31"/>
        <v>0</v>
      </c>
      <c r="G246" s="99"/>
      <c r="H246" s="100"/>
      <c r="I246" s="116">
        <f t="shared" si="32"/>
        <v>0</v>
      </c>
      <c r="J246" s="99"/>
      <c r="K246" s="100"/>
      <c r="L246" s="115">
        <f t="shared" si="33"/>
        <v>0</v>
      </c>
      <c r="M246" s="99"/>
      <c r="N246" s="100"/>
      <c r="O246" s="116">
        <f t="shared" si="34"/>
        <v>0</v>
      </c>
      <c r="P246" s="99"/>
      <c r="Q246" s="100"/>
      <c r="R246" s="115">
        <f t="shared" si="35"/>
        <v>0</v>
      </c>
      <c r="S246" s="384"/>
      <c r="T246" s="384"/>
      <c r="U246" s="384"/>
      <c r="V246" s="385"/>
      <c r="W246" s="46"/>
      <c r="X246" s="46"/>
    </row>
    <row r="247" spans="1:24" s="45" customFormat="1" ht="19.5" customHeight="1" outlineLevel="1" x14ac:dyDescent="0.25">
      <c r="A247" s="41"/>
      <c r="B247" s="101" t="s">
        <v>36</v>
      </c>
      <c r="C247" s="103"/>
      <c r="D247" s="99"/>
      <c r="E247" s="100"/>
      <c r="F247" s="115">
        <f t="shared" si="31"/>
        <v>0</v>
      </c>
      <c r="G247" s="99"/>
      <c r="H247" s="100"/>
      <c r="I247" s="116">
        <f t="shared" si="32"/>
        <v>0</v>
      </c>
      <c r="J247" s="99"/>
      <c r="K247" s="100"/>
      <c r="L247" s="115">
        <f t="shared" si="33"/>
        <v>0</v>
      </c>
      <c r="M247" s="99"/>
      <c r="N247" s="100"/>
      <c r="O247" s="116">
        <f t="shared" si="34"/>
        <v>0</v>
      </c>
      <c r="P247" s="99"/>
      <c r="Q247" s="100"/>
      <c r="R247" s="115">
        <f t="shared" si="35"/>
        <v>0</v>
      </c>
      <c r="S247" s="384"/>
      <c r="T247" s="384"/>
      <c r="U247" s="384"/>
      <c r="V247" s="385"/>
      <c r="W247" s="46"/>
      <c r="X247" s="46"/>
    </row>
    <row r="248" spans="1:24" s="45" customFormat="1" ht="19.5" customHeight="1" outlineLevel="1" x14ac:dyDescent="0.25">
      <c r="A248" s="41"/>
      <c r="B248" s="101" t="s">
        <v>36</v>
      </c>
      <c r="C248" s="103"/>
      <c r="D248" s="99"/>
      <c r="E248" s="100"/>
      <c r="F248" s="115">
        <f t="shared" si="31"/>
        <v>0</v>
      </c>
      <c r="G248" s="99"/>
      <c r="H248" s="100"/>
      <c r="I248" s="116">
        <f t="shared" si="32"/>
        <v>0</v>
      </c>
      <c r="J248" s="99"/>
      <c r="K248" s="100"/>
      <c r="L248" s="115">
        <f t="shared" si="33"/>
        <v>0</v>
      </c>
      <c r="M248" s="99"/>
      <c r="N248" s="100"/>
      <c r="O248" s="116">
        <f t="shared" si="34"/>
        <v>0</v>
      </c>
      <c r="P248" s="99"/>
      <c r="Q248" s="100"/>
      <c r="R248" s="115">
        <f t="shared" si="35"/>
        <v>0</v>
      </c>
      <c r="S248" s="384"/>
      <c r="T248" s="384"/>
      <c r="U248" s="384"/>
      <c r="V248" s="385"/>
      <c r="W248" s="46"/>
      <c r="X248" s="46"/>
    </row>
    <row r="249" spans="1:24" s="45" customFormat="1" ht="19.5" customHeight="1" outlineLevel="1" x14ac:dyDescent="0.25">
      <c r="A249" s="41"/>
      <c r="B249" s="101" t="s">
        <v>36</v>
      </c>
      <c r="C249" s="103"/>
      <c r="D249" s="99"/>
      <c r="E249" s="100"/>
      <c r="F249" s="115">
        <f t="shared" si="31"/>
        <v>0</v>
      </c>
      <c r="G249" s="99"/>
      <c r="H249" s="100"/>
      <c r="I249" s="116">
        <f t="shared" si="32"/>
        <v>0</v>
      </c>
      <c r="J249" s="99"/>
      <c r="K249" s="100"/>
      <c r="L249" s="115">
        <f t="shared" si="33"/>
        <v>0</v>
      </c>
      <c r="M249" s="99"/>
      <c r="N249" s="100"/>
      <c r="O249" s="116">
        <f t="shared" si="34"/>
        <v>0</v>
      </c>
      <c r="P249" s="99"/>
      <c r="Q249" s="100"/>
      <c r="R249" s="115">
        <f t="shared" si="35"/>
        <v>0</v>
      </c>
      <c r="S249" s="384"/>
      <c r="T249" s="384"/>
      <c r="U249" s="384"/>
      <c r="V249" s="385"/>
      <c r="W249" s="46"/>
      <c r="X249" s="46"/>
    </row>
    <row r="250" spans="1:24" s="45" customFormat="1" ht="19.5" customHeight="1" outlineLevel="1" x14ac:dyDescent="0.25">
      <c r="A250" s="41"/>
      <c r="B250" s="101" t="s">
        <v>36</v>
      </c>
      <c r="C250" s="103"/>
      <c r="D250" s="99"/>
      <c r="E250" s="100"/>
      <c r="F250" s="115">
        <f t="shared" si="31"/>
        <v>0</v>
      </c>
      <c r="G250" s="99"/>
      <c r="H250" s="100"/>
      <c r="I250" s="116">
        <f t="shared" si="32"/>
        <v>0</v>
      </c>
      <c r="J250" s="99"/>
      <c r="K250" s="100"/>
      <c r="L250" s="115">
        <f t="shared" si="33"/>
        <v>0</v>
      </c>
      <c r="M250" s="99"/>
      <c r="N250" s="100"/>
      <c r="O250" s="116">
        <f t="shared" si="34"/>
        <v>0</v>
      </c>
      <c r="P250" s="99"/>
      <c r="Q250" s="100"/>
      <c r="R250" s="115">
        <f t="shared" si="35"/>
        <v>0</v>
      </c>
      <c r="S250" s="384"/>
      <c r="T250" s="384"/>
      <c r="U250" s="384"/>
      <c r="V250" s="385"/>
      <c r="W250" s="46"/>
      <c r="X250" s="46"/>
    </row>
    <row r="251" spans="1:24" s="45" customFormat="1" ht="19.5" customHeight="1" outlineLevel="1" x14ac:dyDescent="0.25">
      <c r="A251" s="41"/>
      <c r="B251" s="101" t="s">
        <v>143</v>
      </c>
      <c r="C251" s="103">
        <v>5</v>
      </c>
      <c r="D251" s="99"/>
      <c r="E251" s="100"/>
      <c r="F251" s="115">
        <f t="shared" si="31"/>
        <v>0</v>
      </c>
      <c r="G251" s="99"/>
      <c r="H251" s="100"/>
      <c r="I251" s="116">
        <f t="shared" si="32"/>
        <v>0</v>
      </c>
      <c r="J251" s="99"/>
      <c r="K251" s="100"/>
      <c r="L251" s="115">
        <f t="shared" si="33"/>
        <v>0</v>
      </c>
      <c r="M251" s="99"/>
      <c r="N251" s="100"/>
      <c r="O251" s="116">
        <f t="shared" si="34"/>
        <v>0</v>
      </c>
      <c r="P251" s="99"/>
      <c r="Q251" s="100"/>
      <c r="R251" s="115">
        <f t="shared" si="35"/>
        <v>0</v>
      </c>
      <c r="S251" s="384"/>
      <c r="T251" s="384"/>
      <c r="U251" s="384"/>
      <c r="V251" s="385"/>
      <c r="W251" s="46"/>
      <c r="X251" s="46"/>
    </row>
    <row r="252" spans="1:24" s="45" customFormat="1" ht="19.5" customHeight="1" outlineLevel="1" x14ac:dyDescent="0.25">
      <c r="A252" s="41"/>
      <c r="B252" s="101" t="s">
        <v>144</v>
      </c>
      <c r="C252" s="103">
        <v>10</v>
      </c>
      <c r="D252" s="99"/>
      <c r="E252" s="100"/>
      <c r="F252" s="115">
        <f t="shared" si="31"/>
        <v>0</v>
      </c>
      <c r="G252" s="99"/>
      <c r="H252" s="100"/>
      <c r="I252" s="116">
        <f t="shared" si="32"/>
        <v>0</v>
      </c>
      <c r="J252" s="99"/>
      <c r="K252" s="100"/>
      <c r="L252" s="115">
        <f t="shared" si="33"/>
        <v>0</v>
      </c>
      <c r="M252" s="99"/>
      <c r="N252" s="100"/>
      <c r="O252" s="116">
        <f t="shared" si="34"/>
        <v>0</v>
      </c>
      <c r="P252" s="99"/>
      <c r="Q252" s="100"/>
      <c r="R252" s="115">
        <f t="shared" si="35"/>
        <v>0</v>
      </c>
      <c r="S252" s="384"/>
      <c r="T252" s="384"/>
      <c r="U252" s="384"/>
      <c r="V252" s="385"/>
      <c r="W252" s="46"/>
      <c r="X252" s="46"/>
    </row>
    <row r="253" spans="1:24" s="45" customFormat="1" ht="19.5" customHeight="1" outlineLevel="1" x14ac:dyDescent="0.25">
      <c r="A253" s="41"/>
      <c r="B253" s="101" t="s">
        <v>43</v>
      </c>
      <c r="C253" s="103"/>
      <c r="D253" s="99"/>
      <c r="E253" s="100"/>
      <c r="F253" s="115">
        <f t="shared" si="31"/>
        <v>0</v>
      </c>
      <c r="G253" s="99"/>
      <c r="H253" s="100"/>
      <c r="I253" s="116">
        <f t="shared" si="32"/>
        <v>0</v>
      </c>
      <c r="J253" s="99"/>
      <c r="K253" s="100"/>
      <c r="L253" s="115">
        <f t="shared" si="33"/>
        <v>0</v>
      </c>
      <c r="M253" s="99"/>
      <c r="N253" s="100"/>
      <c r="O253" s="116">
        <f t="shared" si="34"/>
        <v>0</v>
      </c>
      <c r="P253" s="99"/>
      <c r="Q253" s="100"/>
      <c r="R253" s="115">
        <f t="shared" si="35"/>
        <v>0</v>
      </c>
      <c r="S253" s="384"/>
      <c r="T253" s="384"/>
      <c r="U253" s="384"/>
      <c r="V253" s="385"/>
      <c r="W253" s="46"/>
      <c r="X253" s="46"/>
    </row>
    <row r="254" spans="1:24" s="45" customFormat="1" ht="22.5" customHeight="1" outlineLevel="1" x14ac:dyDescent="0.25">
      <c r="A254" s="41"/>
      <c r="B254" s="66" t="s">
        <v>145</v>
      </c>
      <c r="C254" s="15" t="s">
        <v>51</v>
      </c>
      <c r="D254" s="312" t="s">
        <v>81</v>
      </c>
      <c r="E254" s="305"/>
      <c r="F254" s="313"/>
      <c r="G254" s="305" t="s">
        <v>47</v>
      </c>
      <c r="H254" s="305"/>
      <c r="I254" s="305"/>
      <c r="J254" s="312" t="s">
        <v>48</v>
      </c>
      <c r="K254" s="305"/>
      <c r="L254" s="313"/>
      <c r="M254" s="305" t="s">
        <v>49</v>
      </c>
      <c r="N254" s="305"/>
      <c r="O254" s="305"/>
      <c r="P254" s="312" t="s">
        <v>50</v>
      </c>
      <c r="Q254" s="305"/>
      <c r="R254" s="313"/>
      <c r="S254" s="16" t="s">
        <v>51</v>
      </c>
      <c r="T254" s="386" t="s">
        <v>52</v>
      </c>
      <c r="U254" s="387" t="s">
        <v>52</v>
      </c>
      <c r="V254" s="388"/>
      <c r="W254" s="46"/>
      <c r="X254" s="46"/>
    </row>
    <row r="255" spans="1:24" s="45" customFormat="1" ht="22.5" customHeight="1" outlineLevel="1" x14ac:dyDescent="0.25">
      <c r="A255" s="41"/>
      <c r="B255" s="18" t="s">
        <v>146</v>
      </c>
      <c r="C255" s="128">
        <f>D255+G255+J255+M255+P255</f>
        <v>0</v>
      </c>
      <c r="D255" s="315">
        <f>SUM(F235:F253)</f>
        <v>0</v>
      </c>
      <c r="E255" s="314"/>
      <c r="F255" s="316"/>
      <c r="G255" s="314">
        <f>SUM(I235:I253)</f>
        <v>0</v>
      </c>
      <c r="H255" s="314"/>
      <c r="I255" s="314"/>
      <c r="J255" s="315">
        <f>SUM(L235:L253)</f>
        <v>0</v>
      </c>
      <c r="K255" s="314"/>
      <c r="L255" s="316"/>
      <c r="M255" s="314">
        <f>SUM(O235:O253)</f>
        <v>0</v>
      </c>
      <c r="N255" s="314"/>
      <c r="O255" s="314"/>
      <c r="P255" s="315">
        <f>SUM(R235:R253)</f>
        <v>0</v>
      </c>
      <c r="Q255" s="314"/>
      <c r="R255" s="316"/>
      <c r="S255" s="128">
        <f>SUM(D255:R255)</f>
        <v>0</v>
      </c>
      <c r="T255" s="389"/>
      <c r="U255" s="390"/>
      <c r="V255" s="391"/>
      <c r="W255" s="46"/>
      <c r="X255" s="46"/>
    </row>
    <row r="256" spans="1:24" s="45" customFormat="1" ht="22.5" customHeight="1" outlineLevel="1" x14ac:dyDescent="0.25">
      <c r="A256" s="41"/>
      <c r="B256" s="18" t="s">
        <v>147</v>
      </c>
      <c r="C256" s="128">
        <f>D256+G256+J256+M256+P256</f>
        <v>0</v>
      </c>
      <c r="D256" s="315">
        <f>SUM(F235:F253)*$D$42</f>
        <v>0</v>
      </c>
      <c r="E256" s="314"/>
      <c r="F256" s="316"/>
      <c r="G256" s="314">
        <f>SUM(I235:I253)*$G$42</f>
        <v>0</v>
      </c>
      <c r="H256" s="314"/>
      <c r="I256" s="314"/>
      <c r="J256" s="315">
        <f>SUM(L235:L253)*$J$42</f>
        <v>0</v>
      </c>
      <c r="K256" s="314"/>
      <c r="L256" s="316"/>
      <c r="M256" s="314">
        <f>SUM(O235:O253)*$M$42</f>
        <v>0</v>
      </c>
      <c r="N256" s="314"/>
      <c r="O256" s="314"/>
      <c r="P256" s="315">
        <f>SUM(R235:R253)*$P$42</f>
        <v>0</v>
      </c>
      <c r="Q256" s="314"/>
      <c r="R256" s="316"/>
      <c r="S256" s="128">
        <f>D256+G256+J256+M256+P256</f>
        <v>0</v>
      </c>
      <c r="T256" s="389"/>
      <c r="U256" s="390"/>
      <c r="V256" s="391"/>
      <c r="W256" s="46"/>
      <c r="X256" s="46"/>
    </row>
    <row r="257" spans="1:24" s="45" customFormat="1" ht="22.5" customHeight="1" outlineLevel="1" x14ac:dyDescent="0.25">
      <c r="A257" s="41"/>
      <c r="B257" s="18" t="s">
        <v>55</v>
      </c>
      <c r="C257" s="128">
        <f>S257</f>
        <v>0</v>
      </c>
      <c r="D257" s="315">
        <f>D256*0.05</f>
        <v>0</v>
      </c>
      <c r="E257" s="314"/>
      <c r="F257" s="316"/>
      <c r="G257" s="314">
        <f>G256*0.05</f>
        <v>0</v>
      </c>
      <c r="H257" s="314"/>
      <c r="I257" s="314"/>
      <c r="J257" s="315">
        <f>J256*0.05</f>
        <v>0</v>
      </c>
      <c r="K257" s="314"/>
      <c r="L257" s="316"/>
      <c r="M257" s="314">
        <f>M256*0.05</f>
        <v>0</v>
      </c>
      <c r="N257" s="314"/>
      <c r="O257" s="314"/>
      <c r="P257" s="315">
        <f>P256*0.05</f>
        <v>0</v>
      </c>
      <c r="Q257" s="314"/>
      <c r="R257" s="316"/>
      <c r="S257" s="128">
        <f>D257+G257+J257+M257+P257</f>
        <v>0</v>
      </c>
      <c r="T257" s="389"/>
      <c r="U257" s="390"/>
      <c r="V257" s="391"/>
      <c r="W257" s="46"/>
      <c r="X257" s="46"/>
    </row>
    <row r="258" spans="1:24" s="45" customFormat="1" ht="22.5" customHeight="1" outlineLevel="1" x14ac:dyDescent="0.25">
      <c r="A258" s="41"/>
      <c r="B258" s="18" t="s">
        <v>148</v>
      </c>
      <c r="C258" s="128">
        <f>S258</f>
        <v>0</v>
      </c>
      <c r="D258" s="315">
        <f>IF($D$42=0,0,((D256+D257)/$D$42)/$D$43)</f>
        <v>0</v>
      </c>
      <c r="E258" s="314"/>
      <c r="F258" s="316"/>
      <c r="G258" s="314">
        <f>IF($G$42=0,0,((G256+G257)/$G$42)/$G$43)</f>
        <v>0</v>
      </c>
      <c r="H258" s="314"/>
      <c r="I258" s="314"/>
      <c r="J258" s="315">
        <f>IF($J$42=0,0,((J256+J257)/$J$42)/$J$43)</f>
        <v>0</v>
      </c>
      <c r="K258" s="314"/>
      <c r="L258" s="316"/>
      <c r="M258" s="314">
        <f>IF($M$42=0,0,((M256+M257)/$M$42)/$M$43)</f>
        <v>0</v>
      </c>
      <c r="N258" s="314"/>
      <c r="O258" s="314"/>
      <c r="P258" s="315">
        <f>IF($P$42=0,0,((P256+P257)/$P$42)/$P$43)</f>
        <v>0</v>
      </c>
      <c r="Q258" s="314"/>
      <c r="R258" s="316"/>
      <c r="S258" s="128">
        <f>D258+G258+J258+M258+P258</f>
        <v>0</v>
      </c>
      <c r="T258" s="389"/>
      <c r="U258" s="390"/>
      <c r="V258" s="391"/>
      <c r="W258" s="46"/>
      <c r="X258" s="46"/>
    </row>
    <row r="259" spans="1:24" s="45" customFormat="1" ht="22.5" customHeight="1" outlineLevel="1" x14ac:dyDescent="0.25">
      <c r="A259" s="41"/>
      <c r="B259" s="18" t="s">
        <v>149</v>
      </c>
      <c r="C259" s="128">
        <f>S259</f>
        <v>0</v>
      </c>
      <c r="D259" s="315">
        <f>IF($D$258=0,0,(D258/60))</f>
        <v>0</v>
      </c>
      <c r="E259" s="314"/>
      <c r="F259" s="316"/>
      <c r="G259" s="314">
        <f>IF($G$258=0,0,(G258/60))</f>
        <v>0</v>
      </c>
      <c r="H259" s="314"/>
      <c r="I259" s="314"/>
      <c r="J259" s="315">
        <f>IF($J$258=0,0,(J258/60))</f>
        <v>0</v>
      </c>
      <c r="K259" s="314"/>
      <c r="L259" s="316"/>
      <c r="M259" s="314">
        <f>IF($M$258=0,0,(M258/60))</f>
        <v>0</v>
      </c>
      <c r="N259" s="314"/>
      <c r="O259" s="314"/>
      <c r="P259" s="315">
        <f>IF($P$258=0,0,(P258/60))</f>
        <v>0</v>
      </c>
      <c r="Q259" s="314"/>
      <c r="R259" s="316"/>
      <c r="S259" s="128">
        <f>SUM(D259:R259)</f>
        <v>0</v>
      </c>
      <c r="T259" s="389"/>
      <c r="U259" s="390"/>
      <c r="V259" s="391"/>
      <c r="W259" s="46"/>
      <c r="X259" s="46"/>
    </row>
    <row r="260" spans="1:24" s="45" customFormat="1" ht="22.5" customHeight="1" outlineLevel="1" x14ac:dyDescent="0.25">
      <c r="A260" s="41"/>
      <c r="B260" s="19" t="s">
        <v>440</v>
      </c>
      <c r="C260" s="128">
        <f>SUM(D260:R260)</f>
        <v>0</v>
      </c>
      <c r="D260" s="392"/>
      <c r="E260" s="393"/>
      <c r="F260" s="394"/>
      <c r="G260" s="393"/>
      <c r="H260" s="393"/>
      <c r="I260" s="393"/>
      <c r="J260" s="392"/>
      <c r="K260" s="393"/>
      <c r="L260" s="394"/>
      <c r="M260" s="393"/>
      <c r="N260" s="393"/>
      <c r="O260" s="393"/>
      <c r="P260" s="392"/>
      <c r="Q260" s="393"/>
      <c r="R260" s="394"/>
      <c r="S260" s="128">
        <f>SUM(D260:R260)</f>
        <v>0</v>
      </c>
      <c r="T260" s="389"/>
      <c r="U260" s="390"/>
      <c r="V260" s="391"/>
      <c r="W260" s="46"/>
      <c r="X260" s="46"/>
    </row>
    <row r="261" spans="1:24" s="45" customFormat="1" ht="22.5" customHeight="1" outlineLevel="1" x14ac:dyDescent="0.25">
      <c r="A261" s="41"/>
      <c r="B261" s="19" t="s">
        <v>58</v>
      </c>
      <c r="C261" s="129">
        <f>SUM(D261:R261)</f>
        <v>0</v>
      </c>
      <c r="D261" s="317">
        <f>(D260*D$42)*($I$32-$I$31)</f>
        <v>0</v>
      </c>
      <c r="E261" s="274"/>
      <c r="F261" s="318"/>
      <c r="G261" s="317">
        <f>(G260*G$42)*($I$32-$I$31)</f>
        <v>0</v>
      </c>
      <c r="H261" s="274"/>
      <c r="I261" s="318"/>
      <c r="J261" s="317">
        <f>(J260*J$42)*($I$32-$I$31)</f>
        <v>0</v>
      </c>
      <c r="K261" s="274"/>
      <c r="L261" s="318"/>
      <c r="M261" s="317">
        <f>(M260*M$42)*($I$32-$I$31)</f>
        <v>0</v>
      </c>
      <c r="N261" s="274"/>
      <c r="O261" s="318"/>
      <c r="P261" s="317">
        <f>(P260*P$42)*($I$32-$I$31)</f>
        <v>0</v>
      </c>
      <c r="Q261" s="274"/>
      <c r="R261" s="318"/>
      <c r="S261" s="129">
        <f>SUM(D261:R261)</f>
        <v>0</v>
      </c>
      <c r="T261" s="389"/>
      <c r="U261" s="390"/>
      <c r="V261" s="391"/>
      <c r="W261" s="46"/>
      <c r="X261" s="46"/>
    </row>
    <row r="262" spans="1:24" s="45" customFormat="1" ht="22.5" customHeight="1" outlineLevel="1" x14ac:dyDescent="0.25">
      <c r="A262" s="41"/>
      <c r="B262" s="19" t="s">
        <v>150</v>
      </c>
      <c r="C262" s="129">
        <f>SUM(D262:R262)</f>
        <v>0</v>
      </c>
      <c r="D262" s="317">
        <f>IF(D259=0,0, (((D259*$I$31))+(D261/D$42/D$43)))</f>
        <v>0</v>
      </c>
      <c r="E262" s="274"/>
      <c r="F262" s="318"/>
      <c r="G262" s="317">
        <f>IF(G259=0,0, (((G259*$I$31))+(G261/G$42/G$43)))</f>
        <v>0</v>
      </c>
      <c r="H262" s="274"/>
      <c r="I262" s="318"/>
      <c r="J262" s="317">
        <f>IF(J259=0,0, (((J259*$I$31))+(J261/J$42/J$43)))</f>
        <v>0</v>
      </c>
      <c r="K262" s="274"/>
      <c r="L262" s="318"/>
      <c r="M262" s="317">
        <f>IF(M259=0,0, (((M259*$I$31))+(M261/M$42/M$43)))</f>
        <v>0</v>
      </c>
      <c r="N262" s="274"/>
      <c r="O262" s="318"/>
      <c r="P262" s="317">
        <f>IF(P259=0,0, (((P259*$I$31))+(P261/P$42/P$43)))</f>
        <v>0</v>
      </c>
      <c r="Q262" s="274"/>
      <c r="R262" s="318"/>
      <c r="S262" s="129">
        <f>SUM(D262:R262)</f>
        <v>0</v>
      </c>
      <c r="T262" s="389"/>
      <c r="U262" s="390"/>
      <c r="V262" s="391"/>
      <c r="W262" s="46"/>
      <c r="X262" s="46"/>
    </row>
    <row r="263" spans="1:24" s="45" customFormat="1" ht="22.5" customHeight="1" outlineLevel="1" x14ac:dyDescent="0.25">
      <c r="A263" s="41"/>
      <c r="B263" s="68" t="s">
        <v>151</v>
      </c>
      <c r="C263" s="129">
        <f>SUM(D263:R263)</f>
        <v>0</v>
      </c>
      <c r="D263" s="317">
        <f>(((D256+D257)/60)*$I$31)+D261</f>
        <v>0</v>
      </c>
      <c r="E263" s="274"/>
      <c r="F263" s="318"/>
      <c r="G263" s="317">
        <f>(((G256+G257)/60)*$I$31)+G261</f>
        <v>0</v>
      </c>
      <c r="H263" s="274"/>
      <c r="I263" s="318"/>
      <c r="J263" s="317">
        <f>(((J256+J257)/60)*$I$31)+J261</f>
        <v>0</v>
      </c>
      <c r="K263" s="274"/>
      <c r="L263" s="318"/>
      <c r="M263" s="317">
        <f>(((M256+M257)/60)*$I$31)+M261</f>
        <v>0</v>
      </c>
      <c r="N263" s="274"/>
      <c r="O263" s="318"/>
      <c r="P263" s="317">
        <f>(((P256+P257)/60)*$I$31)+P261</f>
        <v>0</v>
      </c>
      <c r="Q263" s="274"/>
      <c r="R263" s="318"/>
      <c r="S263" s="129">
        <f>SUM(D263:R263)</f>
        <v>0</v>
      </c>
      <c r="T263" s="389"/>
      <c r="U263" s="390"/>
      <c r="V263" s="391"/>
      <c r="W263" s="120" t="s">
        <v>61</v>
      </c>
      <c r="X263" s="46"/>
    </row>
    <row r="264" spans="1:24" s="45" customFormat="1" ht="32.25" customHeight="1" x14ac:dyDescent="0.25">
      <c r="A264" s="41"/>
      <c r="B264" s="395"/>
      <c r="C264" s="396"/>
      <c r="D264" s="403" t="s">
        <v>100</v>
      </c>
      <c r="E264" s="404"/>
      <c r="F264" s="405"/>
      <c r="G264" s="404" t="s">
        <v>101</v>
      </c>
      <c r="H264" s="404"/>
      <c r="I264" s="404"/>
      <c r="J264" s="403" t="s">
        <v>102</v>
      </c>
      <c r="K264" s="404"/>
      <c r="L264" s="405"/>
      <c r="M264" s="404" t="s">
        <v>103</v>
      </c>
      <c r="N264" s="404"/>
      <c r="O264" s="404"/>
      <c r="P264" s="403" t="s">
        <v>104</v>
      </c>
      <c r="Q264" s="404"/>
      <c r="R264" s="405"/>
      <c r="S264" s="75" t="s">
        <v>67</v>
      </c>
      <c r="T264" s="69" t="s">
        <v>68</v>
      </c>
      <c r="U264" s="10" t="s">
        <v>152</v>
      </c>
      <c r="V264" s="10" t="s">
        <v>153</v>
      </c>
      <c r="W264" s="114">
        <f>$D$12</f>
        <v>0</v>
      </c>
      <c r="X264" s="46"/>
    </row>
    <row r="265" spans="1:24" s="45" customFormat="1" ht="32.25" customHeight="1" x14ac:dyDescent="0.25">
      <c r="A265" s="41"/>
      <c r="B265" s="397"/>
      <c r="C265" s="398"/>
      <c r="D265" s="406" t="str">
        <f>IF(D259&gt;=10,"6",IF(D259&gt;=5.6,"5",IF(D259&gt;=3.6,"4",IF(D259&gt;=1.6,"3",IF(D259&gt;=1,"2",IF(D259&gt;=0.01,"1","0"))))))</f>
        <v>0</v>
      </c>
      <c r="E265" s="407"/>
      <c r="F265" s="408"/>
      <c r="G265" s="407" t="str">
        <f>IF(G259&gt;=10,"6",IF(G259&gt;=5.6,"5",IF(G259&gt;=3.6,"4",IF(G259&gt;=1.6,"3",IF(G259&gt;=1,"2",IF(G259&gt;=0.01,"1","0"))))))</f>
        <v>0</v>
      </c>
      <c r="H265" s="407"/>
      <c r="I265" s="407"/>
      <c r="J265" s="406" t="str">
        <f>IF(J259&gt;=10,"6",IF(J259&gt;=5.6,"5",IF(J259&gt;=3.6,"4",IF(J259&gt;=1.6,"3",IF(J259&gt;=1,"2",IF(J259&gt;=0.01,"1","0"))))))</f>
        <v>0</v>
      </c>
      <c r="K265" s="407"/>
      <c r="L265" s="408"/>
      <c r="M265" s="407" t="str">
        <f>IF(M259&gt;=10,"6",IF(M259&gt;=5.6,"5",IF(M259&gt;=3.6,"4",IF(M259&gt;=1.6,"3",IF(M259&gt;=1,"2",IF(M259&gt;=0.01,"1","0"))))))</f>
        <v>0</v>
      </c>
      <c r="N265" s="407"/>
      <c r="O265" s="407"/>
      <c r="P265" s="406" t="str">
        <f>IF(P259&gt;=10,"6",IF(P259&gt;=5.6,"5",IF(P259&gt;=3.6,"4",IF(P259&gt;=1.6,"3",IF(P259&gt;=1,"2",IF(P259&gt;=0.01,"1","0"))))))</f>
        <v>0</v>
      </c>
      <c r="Q265" s="407"/>
      <c r="R265" s="408"/>
      <c r="S265" s="124">
        <f>IF(OR(AND(D255&gt;0,D256&lt;=0),AND(G255&gt;0,G256&lt;=0),AND(J255&gt;0,J256&lt;=0),AND(M255&gt;0,M256&lt;=0),AND(P255&gt;0,P256&lt;=0)),"Check number of subjects/visits",V265/1560)</f>
        <v>0</v>
      </c>
      <c r="T265" s="89" t="str">
        <f>IF(S265="Check number of subjects/visits","0.00",IF(AND(W266=0,S265&gt;=0),"Please complete page duration (D12)",IF(S265=0,"0.00",S265/W266)))</f>
        <v>Please complete page duration (D12)</v>
      </c>
      <c r="U265" s="113">
        <f>S256+S257+I$26+I$27+I$28</f>
        <v>0</v>
      </c>
      <c r="V265" s="113">
        <f>U265/60</f>
        <v>0</v>
      </c>
      <c r="W265" s="114">
        <f>$F$12</f>
        <v>0</v>
      </c>
      <c r="X265" s="46"/>
    </row>
    <row r="266" spans="1:24" s="45" customFormat="1" ht="19.5" customHeight="1" x14ac:dyDescent="0.25">
      <c r="A266" s="41"/>
      <c r="B266" s="17"/>
      <c r="C266" s="56"/>
      <c r="D266" s="41"/>
      <c r="E266" s="41"/>
      <c r="F266" s="41"/>
      <c r="G266" s="41"/>
      <c r="H266" s="41"/>
      <c r="I266" s="41"/>
      <c r="J266" s="41"/>
      <c r="K266" s="41"/>
      <c r="L266" s="41"/>
      <c r="M266" s="41"/>
      <c r="N266" s="41"/>
      <c r="O266" s="41"/>
      <c r="P266" s="41"/>
      <c r="Q266" s="41"/>
      <c r="R266" s="41"/>
      <c r="S266" s="41"/>
      <c r="T266" s="41"/>
      <c r="U266" s="41"/>
      <c r="V266" s="41"/>
      <c r="W266" s="123">
        <f>W264+(W265/12)</f>
        <v>0</v>
      </c>
      <c r="X266" s="46"/>
    </row>
    <row r="267" spans="1:24" s="52" customFormat="1" ht="19.5" customHeight="1" x14ac:dyDescent="0.25">
      <c r="A267" s="51"/>
      <c r="B267" s="33" t="s">
        <v>154</v>
      </c>
      <c r="C267" s="70"/>
      <c r="D267" s="367" t="s">
        <v>1</v>
      </c>
      <c r="E267" s="272"/>
      <c r="F267" s="368"/>
      <c r="G267" s="369" t="s">
        <v>2</v>
      </c>
      <c r="H267" s="272"/>
      <c r="I267" s="370"/>
      <c r="J267" s="367" t="s">
        <v>3</v>
      </c>
      <c r="K267" s="272"/>
      <c r="L267" s="368"/>
      <c r="M267" s="369" t="s">
        <v>4</v>
      </c>
      <c r="N267" s="272"/>
      <c r="O267" s="370"/>
      <c r="P267" s="367" t="s">
        <v>5</v>
      </c>
      <c r="Q267" s="272"/>
      <c r="R267" s="368"/>
      <c r="S267" s="380" t="s">
        <v>6</v>
      </c>
      <c r="T267" s="380"/>
      <c r="U267" s="380"/>
      <c r="V267" s="381"/>
      <c r="W267" s="46"/>
      <c r="X267" s="46"/>
    </row>
    <row r="268" spans="1:24" s="52" customFormat="1" ht="29.25" customHeight="1" outlineLevel="1" x14ac:dyDescent="0.25">
      <c r="A268" s="51"/>
      <c r="B268" s="62" t="s">
        <v>131</v>
      </c>
      <c r="C268" s="71" t="s">
        <v>8</v>
      </c>
      <c r="D268" s="73" t="s">
        <v>9</v>
      </c>
      <c r="E268" s="63" t="s">
        <v>10</v>
      </c>
      <c r="F268" s="74" t="s">
        <v>11</v>
      </c>
      <c r="G268" s="8" t="s">
        <v>9</v>
      </c>
      <c r="H268" s="63" t="s">
        <v>12</v>
      </c>
      <c r="I268" s="71" t="s">
        <v>11</v>
      </c>
      <c r="J268" s="73" t="s">
        <v>9</v>
      </c>
      <c r="K268" s="63" t="s">
        <v>12</v>
      </c>
      <c r="L268" s="74" t="s">
        <v>11</v>
      </c>
      <c r="M268" s="8" t="s">
        <v>9</v>
      </c>
      <c r="N268" s="63" t="s">
        <v>12</v>
      </c>
      <c r="O268" s="71" t="s">
        <v>11</v>
      </c>
      <c r="P268" s="73" t="s">
        <v>9</v>
      </c>
      <c r="Q268" s="63" t="s">
        <v>12</v>
      </c>
      <c r="R268" s="74" t="s">
        <v>11</v>
      </c>
      <c r="S268" s="382"/>
      <c r="T268" s="382"/>
      <c r="U268" s="382"/>
      <c r="V268" s="383"/>
      <c r="W268" s="46"/>
      <c r="X268" s="46"/>
    </row>
    <row r="269" spans="1:24" s="45" customFormat="1" ht="19.5" customHeight="1" outlineLevel="1" x14ac:dyDescent="0.25">
      <c r="A269" s="41"/>
      <c r="B269" s="64" t="s">
        <v>155</v>
      </c>
      <c r="C269" s="72">
        <v>10</v>
      </c>
      <c r="D269" s="99"/>
      <c r="E269" s="100"/>
      <c r="F269" s="115">
        <f t="shared" ref="F269:F275" si="36">C269*D269*E269</f>
        <v>0</v>
      </c>
      <c r="G269" s="99"/>
      <c r="H269" s="100"/>
      <c r="I269" s="116">
        <f t="shared" ref="I269:I275" si="37">C269*G269*H269</f>
        <v>0</v>
      </c>
      <c r="J269" s="99"/>
      <c r="K269" s="100"/>
      <c r="L269" s="115">
        <f t="shared" ref="L269:L275" si="38">C269*J269*K269</f>
        <v>0</v>
      </c>
      <c r="M269" s="99"/>
      <c r="N269" s="100"/>
      <c r="O269" s="116">
        <f t="shared" ref="O269:O275" si="39">C269*M269*N269</f>
        <v>0</v>
      </c>
      <c r="P269" s="99"/>
      <c r="Q269" s="100"/>
      <c r="R269" s="115">
        <f t="shared" ref="R269:R275" si="40">C269*P269*Q269</f>
        <v>0</v>
      </c>
      <c r="S269" s="384"/>
      <c r="T269" s="384"/>
      <c r="U269" s="384"/>
      <c r="V269" s="385"/>
      <c r="W269" s="46"/>
      <c r="X269" s="46"/>
    </row>
    <row r="270" spans="1:24" s="45" customFormat="1" ht="19.5" customHeight="1" outlineLevel="1" x14ac:dyDescent="0.25">
      <c r="A270" s="41"/>
      <c r="B270" s="101" t="s">
        <v>156</v>
      </c>
      <c r="C270" s="103">
        <v>30</v>
      </c>
      <c r="D270" s="99"/>
      <c r="E270" s="100"/>
      <c r="F270" s="115">
        <f t="shared" si="36"/>
        <v>0</v>
      </c>
      <c r="G270" s="99"/>
      <c r="H270" s="100"/>
      <c r="I270" s="116">
        <f t="shared" si="37"/>
        <v>0</v>
      </c>
      <c r="J270" s="99"/>
      <c r="K270" s="100"/>
      <c r="L270" s="115">
        <f t="shared" si="38"/>
        <v>0</v>
      </c>
      <c r="M270" s="99"/>
      <c r="N270" s="100"/>
      <c r="O270" s="116">
        <f t="shared" si="39"/>
        <v>0</v>
      </c>
      <c r="P270" s="99"/>
      <c r="Q270" s="100"/>
      <c r="R270" s="115">
        <f t="shared" si="40"/>
        <v>0</v>
      </c>
      <c r="S270" s="384"/>
      <c r="T270" s="384"/>
      <c r="U270" s="384"/>
      <c r="V270" s="385"/>
      <c r="W270" s="46"/>
      <c r="X270" s="46"/>
    </row>
    <row r="271" spans="1:24" s="45" customFormat="1" ht="19.5" customHeight="1" outlineLevel="1" x14ac:dyDescent="0.25">
      <c r="A271" s="41"/>
      <c r="B271" s="101" t="s">
        <v>157</v>
      </c>
      <c r="C271" s="103">
        <v>60</v>
      </c>
      <c r="D271" s="99"/>
      <c r="E271" s="100"/>
      <c r="F271" s="115">
        <f t="shared" si="36"/>
        <v>0</v>
      </c>
      <c r="G271" s="99"/>
      <c r="H271" s="100"/>
      <c r="I271" s="116">
        <f t="shared" si="37"/>
        <v>0</v>
      </c>
      <c r="J271" s="99"/>
      <c r="K271" s="100"/>
      <c r="L271" s="115">
        <f t="shared" si="38"/>
        <v>0</v>
      </c>
      <c r="M271" s="99"/>
      <c r="N271" s="100"/>
      <c r="O271" s="116">
        <f t="shared" si="39"/>
        <v>0</v>
      </c>
      <c r="P271" s="99"/>
      <c r="Q271" s="100"/>
      <c r="R271" s="115">
        <f t="shared" si="40"/>
        <v>0</v>
      </c>
      <c r="S271" s="384"/>
      <c r="T271" s="384"/>
      <c r="U271" s="384"/>
      <c r="V271" s="385"/>
      <c r="W271" s="46"/>
      <c r="X271" s="46"/>
    </row>
    <row r="272" spans="1:24" s="45" customFormat="1" ht="19.5" customHeight="1" outlineLevel="1" x14ac:dyDescent="0.25">
      <c r="A272" s="41"/>
      <c r="B272" s="101" t="s">
        <v>158</v>
      </c>
      <c r="C272" s="103">
        <v>10</v>
      </c>
      <c r="D272" s="99"/>
      <c r="E272" s="100"/>
      <c r="F272" s="115">
        <f t="shared" si="36"/>
        <v>0</v>
      </c>
      <c r="G272" s="99"/>
      <c r="H272" s="100"/>
      <c r="I272" s="116">
        <f t="shared" si="37"/>
        <v>0</v>
      </c>
      <c r="J272" s="99"/>
      <c r="K272" s="100"/>
      <c r="L272" s="115">
        <f t="shared" si="38"/>
        <v>0</v>
      </c>
      <c r="M272" s="99"/>
      <c r="N272" s="100"/>
      <c r="O272" s="116">
        <f t="shared" si="39"/>
        <v>0</v>
      </c>
      <c r="P272" s="99"/>
      <c r="Q272" s="100"/>
      <c r="R272" s="115">
        <f t="shared" si="40"/>
        <v>0</v>
      </c>
      <c r="S272" s="384"/>
      <c r="T272" s="384"/>
      <c r="U272" s="384"/>
      <c r="V272" s="385"/>
      <c r="W272" s="46"/>
      <c r="X272" s="46"/>
    </row>
    <row r="273" spans="1:24" s="45" customFormat="1" ht="19.5" customHeight="1" outlineLevel="1" x14ac:dyDescent="0.25">
      <c r="A273" s="41"/>
      <c r="B273" s="101" t="s">
        <v>159</v>
      </c>
      <c r="C273" s="103"/>
      <c r="D273" s="99"/>
      <c r="E273" s="100"/>
      <c r="F273" s="115">
        <f t="shared" si="36"/>
        <v>0</v>
      </c>
      <c r="G273" s="99"/>
      <c r="H273" s="100"/>
      <c r="I273" s="116">
        <f t="shared" si="37"/>
        <v>0</v>
      </c>
      <c r="J273" s="99"/>
      <c r="K273" s="100"/>
      <c r="L273" s="115">
        <f t="shared" si="38"/>
        <v>0</v>
      </c>
      <c r="M273" s="99"/>
      <c r="N273" s="100"/>
      <c r="O273" s="116">
        <f t="shared" si="39"/>
        <v>0</v>
      </c>
      <c r="P273" s="99"/>
      <c r="Q273" s="100"/>
      <c r="R273" s="115">
        <f t="shared" si="40"/>
        <v>0</v>
      </c>
      <c r="S273" s="384"/>
      <c r="T273" s="384"/>
      <c r="U273" s="384"/>
      <c r="V273" s="385"/>
      <c r="W273" s="46"/>
      <c r="X273" s="46"/>
    </row>
    <row r="274" spans="1:24" s="45" customFormat="1" ht="19.5" customHeight="1" outlineLevel="1" x14ac:dyDescent="0.25">
      <c r="A274" s="41"/>
      <c r="B274" s="101" t="s">
        <v>159</v>
      </c>
      <c r="C274" s="103"/>
      <c r="D274" s="99"/>
      <c r="E274" s="100"/>
      <c r="F274" s="115">
        <f t="shared" si="36"/>
        <v>0</v>
      </c>
      <c r="G274" s="99"/>
      <c r="H274" s="100"/>
      <c r="I274" s="116">
        <f t="shared" si="37"/>
        <v>0</v>
      </c>
      <c r="J274" s="99"/>
      <c r="K274" s="100"/>
      <c r="L274" s="115">
        <f t="shared" si="38"/>
        <v>0</v>
      </c>
      <c r="M274" s="99"/>
      <c r="N274" s="100"/>
      <c r="O274" s="116">
        <f t="shared" si="39"/>
        <v>0</v>
      </c>
      <c r="P274" s="99"/>
      <c r="Q274" s="100"/>
      <c r="R274" s="115">
        <f t="shared" si="40"/>
        <v>0</v>
      </c>
      <c r="S274" s="384"/>
      <c r="T274" s="384"/>
      <c r="U274" s="384"/>
      <c r="V274" s="385"/>
      <c r="W274" s="46"/>
      <c r="X274" s="46"/>
    </row>
    <row r="275" spans="1:24" s="45" customFormat="1" ht="19.5" customHeight="1" outlineLevel="1" x14ac:dyDescent="0.25">
      <c r="A275" s="41"/>
      <c r="B275" s="101" t="s">
        <v>43</v>
      </c>
      <c r="C275" s="103"/>
      <c r="D275" s="99"/>
      <c r="E275" s="100"/>
      <c r="F275" s="115">
        <f t="shared" si="36"/>
        <v>0</v>
      </c>
      <c r="G275" s="99"/>
      <c r="H275" s="100"/>
      <c r="I275" s="116">
        <f t="shared" si="37"/>
        <v>0</v>
      </c>
      <c r="J275" s="99"/>
      <c r="K275" s="100"/>
      <c r="L275" s="115">
        <f t="shared" si="38"/>
        <v>0</v>
      </c>
      <c r="M275" s="99"/>
      <c r="N275" s="100"/>
      <c r="O275" s="116">
        <f t="shared" si="39"/>
        <v>0</v>
      </c>
      <c r="P275" s="99"/>
      <c r="Q275" s="100"/>
      <c r="R275" s="115">
        <f t="shared" si="40"/>
        <v>0</v>
      </c>
      <c r="S275" s="384"/>
      <c r="T275" s="384"/>
      <c r="U275" s="384"/>
      <c r="V275" s="385"/>
      <c r="W275" s="46"/>
      <c r="X275" s="46"/>
    </row>
    <row r="276" spans="1:24" s="45" customFormat="1" ht="21" customHeight="1" outlineLevel="1" x14ac:dyDescent="0.25">
      <c r="A276" s="41"/>
      <c r="B276" s="66" t="s">
        <v>160</v>
      </c>
      <c r="C276" s="15" t="s">
        <v>161</v>
      </c>
      <c r="D276" s="312" t="s">
        <v>46</v>
      </c>
      <c r="E276" s="305"/>
      <c r="F276" s="313"/>
      <c r="G276" s="305" t="s">
        <v>47</v>
      </c>
      <c r="H276" s="305"/>
      <c r="I276" s="305"/>
      <c r="J276" s="312" t="s">
        <v>48</v>
      </c>
      <c r="K276" s="305"/>
      <c r="L276" s="313"/>
      <c r="M276" s="305" t="s">
        <v>49</v>
      </c>
      <c r="N276" s="305"/>
      <c r="O276" s="305"/>
      <c r="P276" s="312" t="s">
        <v>50</v>
      </c>
      <c r="Q276" s="305"/>
      <c r="R276" s="313"/>
      <c r="S276" s="16" t="s">
        <v>51</v>
      </c>
      <c r="T276" s="386" t="s">
        <v>52</v>
      </c>
      <c r="U276" s="387" t="s">
        <v>52</v>
      </c>
      <c r="V276" s="388"/>
      <c r="W276" s="46"/>
      <c r="X276" s="46"/>
    </row>
    <row r="277" spans="1:24" s="45" customFormat="1" ht="21" customHeight="1" outlineLevel="1" x14ac:dyDescent="0.25">
      <c r="A277" s="41"/>
      <c r="B277" s="18" t="s">
        <v>162</v>
      </c>
      <c r="C277" s="128">
        <f>D277+G277+J277+M277+P277</f>
        <v>0</v>
      </c>
      <c r="D277" s="315">
        <f>SUM(F269:F275)</f>
        <v>0</v>
      </c>
      <c r="E277" s="314"/>
      <c r="F277" s="316"/>
      <c r="G277" s="314">
        <f>SUM(I269:I275)</f>
        <v>0</v>
      </c>
      <c r="H277" s="314"/>
      <c r="I277" s="314"/>
      <c r="J277" s="315">
        <f>SUM(L269:L275)</f>
        <v>0</v>
      </c>
      <c r="K277" s="314"/>
      <c r="L277" s="316"/>
      <c r="M277" s="314">
        <f>SUM(O269:O275)</f>
        <v>0</v>
      </c>
      <c r="N277" s="314"/>
      <c r="O277" s="314"/>
      <c r="P277" s="315">
        <f>SUM(R269:R275)</f>
        <v>0</v>
      </c>
      <c r="Q277" s="314"/>
      <c r="R277" s="316"/>
      <c r="S277" s="128">
        <f>SUM(D277:R277)</f>
        <v>0</v>
      </c>
      <c r="T277" s="389"/>
      <c r="U277" s="390"/>
      <c r="V277" s="391"/>
      <c r="W277" s="46"/>
      <c r="X277" s="46"/>
    </row>
    <row r="278" spans="1:24" s="45" customFormat="1" ht="21" customHeight="1" outlineLevel="1" x14ac:dyDescent="0.25">
      <c r="A278" s="41"/>
      <c r="B278" s="18" t="s">
        <v>163</v>
      </c>
      <c r="C278" s="128">
        <f>D278+G278+J278+M278+P278</f>
        <v>0</v>
      </c>
      <c r="D278" s="315">
        <f>SUM(F269:F275)*$D$42</f>
        <v>0</v>
      </c>
      <c r="E278" s="314"/>
      <c r="F278" s="316"/>
      <c r="G278" s="314">
        <f>SUM(I269:I275)*$G$42</f>
        <v>0</v>
      </c>
      <c r="H278" s="314"/>
      <c r="I278" s="314"/>
      <c r="J278" s="315">
        <f>SUM(L269:L275)*$J$42</f>
        <v>0</v>
      </c>
      <c r="K278" s="314"/>
      <c r="L278" s="316"/>
      <c r="M278" s="314">
        <f>SUM(O269:O275)*$M$42</f>
        <v>0</v>
      </c>
      <c r="N278" s="314"/>
      <c r="O278" s="314"/>
      <c r="P278" s="315">
        <f>SUM(R269:R275)*$P$42</f>
        <v>0</v>
      </c>
      <c r="Q278" s="314"/>
      <c r="R278" s="316"/>
      <c r="S278" s="128">
        <f>D278+G278+J278+M278+P278</f>
        <v>0</v>
      </c>
      <c r="T278" s="389"/>
      <c r="U278" s="390"/>
      <c r="V278" s="391"/>
      <c r="W278" s="46"/>
      <c r="X278" s="46"/>
    </row>
    <row r="279" spans="1:24" s="45" customFormat="1" ht="21" customHeight="1" outlineLevel="1" x14ac:dyDescent="0.25">
      <c r="A279" s="41"/>
      <c r="B279" s="18" t="s">
        <v>55</v>
      </c>
      <c r="C279" s="128">
        <f>S279</f>
        <v>0</v>
      </c>
      <c r="D279" s="315">
        <f>D278*0.05</f>
        <v>0</v>
      </c>
      <c r="E279" s="314"/>
      <c r="F279" s="316"/>
      <c r="G279" s="314">
        <f>G278*0.05</f>
        <v>0</v>
      </c>
      <c r="H279" s="314"/>
      <c r="I279" s="314"/>
      <c r="J279" s="315">
        <f>J278*0.05</f>
        <v>0</v>
      </c>
      <c r="K279" s="314"/>
      <c r="L279" s="316"/>
      <c r="M279" s="314">
        <f>M278*0.05</f>
        <v>0</v>
      </c>
      <c r="N279" s="314"/>
      <c r="O279" s="314"/>
      <c r="P279" s="315">
        <f>P278*0.05</f>
        <v>0</v>
      </c>
      <c r="Q279" s="314"/>
      <c r="R279" s="316"/>
      <c r="S279" s="128">
        <f>D279+G279+J279+M279+P279</f>
        <v>0</v>
      </c>
      <c r="T279" s="389"/>
      <c r="U279" s="390"/>
      <c r="V279" s="391"/>
      <c r="W279" s="46"/>
      <c r="X279" s="46"/>
    </row>
    <row r="280" spans="1:24" s="45" customFormat="1" ht="21" customHeight="1" outlineLevel="1" x14ac:dyDescent="0.25">
      <c r="A280" s="41"/>
      <c r="B280" s="18" t="s">
        <v>164</v>
      </c>
      <c r="C280" s="128">
        <f>S280</f>
        <v>0</v>
      </c>
      <c r="D280" s="315">
        <f>IF($D$42=0,0,((D278+D279)/$D$42)/$D$43)</f>
        <v>0</v>
      </c>
      <c r="E280" s="314"/>
      <c r="F280" s="316"/>
      <c r="G280" s="314">
        <f>IF($G$42=0,0,((G278+G279)/$G$42)/$G$43)</f>
        <v>0</v>
      </c>
      <c r="H280" s="314"/>
      <c r="I280" s="314"/>
      <c r="J280" s="315">
        <f>IF($J$42=0,0,((J278+J279)/$J$42)/$J$43)</f>
        <v>0</v>
      </c>
      <c r="K280" s="314"/>
      <c r="L280" s="316"/>
      <c r="M280" s="314">
        <f>IF($M$42=0,0,((M278+M279)/$M$42)/$M$43)</f>
        <v>0</v>
      </c>
      <c r="N280" s="314"/>
      <c r="O280" s="314"/>
      <c r="P280" s="315">
        <f>IF($P$42=0,0,((P278+P279)/$P$42)/$P$43)</f>
        <v>0</v>
      </c>
      <c r="Q280" s="314"/>
      <c r="R280" s="316"/>
      <c r="S280" s="128">
        <f>D280+G280+J280+M280+P280</f>
        <v>0</v>
      </c>
      <c r="T280" s="389"/>
      <c r="U280" s="390"/>
      <c r="V280" s="391"/>
      <c r="W280" s="46"/>
      <c r="X280" s="46"/>
    </row>
    <row r="281" spans="1:24" s="45" customFormat="1" ht="21" customHeight="1" outlineLevel="1" x14ac:dyDescent="0.25">
      <c r="A281" s="41"/>
      <c r="B281" s="18" t="s">
        <v>165</v>
      </c>
      <c r="C281" s="128">
        <f>S281</f>
        <v>0</v>
      </c>
      <c r="D281" s="315">
        <f>IF($D$280=0,0,(D280/60))</f>
        <v>0</v>
      </c>
      <c r="E281" s="314"/>
      <c r="F281" s="316"/>
      <c r="G281" s="314">
        <f>IF($G$280=0,0,(G280/60))</f>
        <v>0</v>
      </c>
      <c r="H281" s="314"/>
      <c r="I281" s="314"/>
      <c r="J281" s="315">
        <f>IF($J$43=0,0,(J280/60))</f>
        <v>0</v>
      </c>
      <c r="K281" s="314"/>
      <c r="L281" s="316"/>
      <c r="M281" s="314">
        <f>IF($M$280=0,0,(M280/60))</f>
        <v>0</v>
      </c>
      <c r="N281" s="314"/>
      <c r="O281" s="314"/>
      <c r="P281" s="315">
        <f>IF($P$43=0,0,(P280/60))</f>
        <v>0</v>
      </c>
      <c r="Q281" s="314"/>
      <c r="R281" s="316"/>
      <c r="S281" s="128">
        <f>SUM(D281:R281)</f>
        <v>0</v>
      </c>
      <c r="T281" s="389"/>
      <c r="U281" s="390"/>
      <c r="V281" s="391"/>
      <c r="W281" s="46"/>
      <c r="X281" s="46"/>
    </row>
    <row r="282" spans="1:24" s="45" customFormat="1" ht="21" customHeight="1" outlineLevel="1" x14ac:dyDescent="0.25">
      <c r="A282" s="41"/>
      <c r="B282" s="19" t="s">
        <v>440</v>
      </c>
      <c r="C282" s="128">
        <f>SUM(D282:R282)</f>
        <v>0</v>
      </c>
      <c r="D282" s="392"/>
      <c r="E282" s="393"/>
      <c r="F282" s="394"/>
      <c r="G282" s="393"/>
      <c r="H282" s="393"/>
      <c r="I282" s="393"/>
      <c r="J282" s="392"/>
      <c r="K282" s="393"/>
      <c r="L282" s="394"/>
      <c r="M282" s="393"/>
      <c r="N282" s="393"/>
      <c r="O282" s="393"/>
      <c r="P282" s="392"/>
      <c r="Q282" s="393"/>
      <c r="R282" s="394"/>
      <c r="S282" s="128">
        <f>SUM(D282:R282)</f>
        <v>0</v>
      </c>
      <c r="T282" s="389"/>
      <c r="U282" s="390"/>
      <c r="V282" s="391"/>
      <c r="W282" s="46"/>
      <c r="X282" s="46"/>
    </row>
    <row r="283" spans="1:24" s="45" customFormat="1" ht="21" customHeight="1" outlineLevel="1" x14ac:dyDescent="0.25">
      <c r="A283" s="41"/>
      <c r="B283" s="19" t="s">
        <v>58</v>
      </c>
      <c r="C283" s="129">
        <f>SUM(D283:R283)</f>
        <v>0</v>
      </c>
      <c r="D283" s="317">
        <f>(D282*D$42)*($J$32-$J$31)</f>
        <v>0</v>
      </c>
      <c r="E283" s="274"/>
      <c r="F283" s="318"/>
      <c r="G283" s="317">
        <f>(G282*G$42)*($J$32-$J$31)</f>
        <v>0</v>
      </c>
      <c r="H283" s="274"/>
      <c r="I283" s="318"/>
      <c r="J283" s="317">
        <f>(J282*J$42)*($J$32-$J$31)</f>
        <v>0</v>
      </c>
      <c r="K283" s="274"/>
      <c r="L283" s="318"/>
      <c r="M283" s="317">
        <f>(M282*M$42)*($J$32-$J$31)</f>
        <v>0</v>
      </c>
      <c r="N283" s="274"/>
      <c r="O283" s="318"/>
      <c r="P283" s="317">
        <f>(P282*P$42)*($J$32-$J$31)</f>
        <v>0</v>
      </c>
      <c r="Q283" s="274"/>
      <c r="R283" s="318"/>
      <c r="S283" s="129">
        <f>SUM(D283:R283)</f>
        <v>0</v>
      </c>
      <c r="T283" s="389"/>
      <c r="U283" s="390"/>
      <c r="V283" s="391"/>
      <c r="W283" s="46"/>
      <c r="X283" s="46"/>
    </row>
    <row r="284" spans="1:24" s="45" customFormat="1" ht="21" customHeight="1" outlineLevel="1" x14ac:dyDescent="0.25">
      <c r="A284" s="41"/>
      <c r="B284" s="19" t="s">
        <v>166</v>
      </c>
      <c r="C284" s="129">
        <f>SUM(D284:R284)</f>
        <v>0</v>
      </c>
      <c r="D284" s="317">
        <f>IF(D281=0,0, (((D281*$J$31))+(D283/D$42/D$43)))</f>
        <v>0</v>
      </c>
      <c r="E284" s="274"/>
      <c r="F284" s="318"/>
      <c r="G284" s="317">
        <f>IF(G281=0,0, (((G281*$J$31))+(G283/G$42/G$43)))</f>
        <v>0</v>
      </c>
      <c r="H284" s="274"/>
      <c r="I284" s="318"/>
      <c r="J284" s="317">
        <f>IF(J281=0,0, (((J281*$J$31))+(J283/J$42/J$43)))</f>
        <v>0</v>
      </c>
      <c r="K284" s="274"/>
      <c r="L284" s="318"/>
      <c r="M284" s="317">
        <f>IF(M281=0,0, (((M281*$J$31))+(M283/M$42/M$43)))</f>
        <v>0</v>
      </c>
      <c r="N284" s="274"/>
      <c r="O284" s="318"/>
      <c r="P284" s="317">
        <f>IF(P281=0,0, (((P281*$J$31))+(P283/P$42/P$43)))</f>
        <v>0</v>
      </c>
      <c r="Q284" s="274"/>
      <c r="R284" s="318"/>
      <c r="S284" s="129">
        <f>SUM(D284:R284)</f>
        <v>0</v>
      </c>
      <c r="T284" s="389"/>
      <c r="U284" s="390"/>
      <c r="V284" s="391"/>
      <c r="W284" s="46"/>
      <c r="X284" s="46"/>
    </row>
    <row r="285" spans="1:24" s="45" customFormat="1" ht="21" customHeight="1" outlineLevel="1" x14ac:dyDescent="0.25">
      <c r="A285" s="41"/>
      <c r="B285" s="68" t="s">
        <v>167</v>
      </c>
      <c r="C285" s="129">
        <f>SUM(D285:R285)</f>
        <v>0</v>
      </c>
      <c r="D285" s="317">
        <f>(((D278+D279)/60)*$J$31)+D283</f>
        <v>0</v>
      </c>
      <c r="E285" s="274"/>
      <c r="F285" s="318"/>
      <c r="G285" s="317">
        <f>(((G278+G279)/60)*$J$31)+G283</f>
        <v>0</v>
      </c>
      <c r="H285" s="274"/>
      <c r="I285" s="318"/>
      <c r="J285" s="317">
        <f>(((J278+J279)/60)*$J$31)+J283</f>
        <v>0</v>
      </c>
      <c r="K285" s="274"/>
      <c r="L285" s="318"/>
      <c r="M285" s="317">
        <f>(((M278+M279)/60)*$J$31)+M283</f>
        <v>0</v>
      </c>
      <c r="N285" s="274"/>
      <c r="O285" s="318"/>
      <c r="P285" s="317">
        <f>(((P278+P279)/60)*$J$31)+P283</f>
        <v>0</v>
      </c>
      <c r="Q285" s="274"/>
      <c r="R285" s="318"/>
      <c r="S285" s="129">
        <f>SUM(D285:R285)</f>
        <v>0</v>
      </c>
      <c r="T285" s="389"/>
      <c r="U285" s="390"/>
      <c r="V285" s="391"/>
      <c r="W285" s="120" t="s">
        <v>61</v>
      </c>
      <c r="X285" s="46"/>
    </row>
    <row r="286" spans="1:24" s="45" customFormat="1" ht="32.25" customHeight="1" x14ac:dyDescent="0.25">
      <c r="A286" s="41"/>
      <c r="B286" s="395"/>
      <c r="C286" s="396"/>
      <c r="D286" s="403" t="s">
        <v>100</v>
      </c>
      <c r="E286" s="404"/>
      <c r="F286" s="405"/>
      <c r="G286" s="404" t="s">
        <v>101</v>
      </c>
      <c r="H286" s="404"/>
      <c r="I286" s="404"/>
      <c r="J286" s="403" t="s">
        <v>102</v>
      </c>
      <c r="K286" s="404"/>
      <c r="L286" s="405"/>
      <c r="M286" s="404" t="s">
        <v>103</v>
      </c>
      <c r="N286" s="404"/>
      <c r="O286" s="404"/>
      <c r="P286" s="403" t="s">
        <v>104</v>
      </c>
      <c r="Q286" s="404"/>
      <c r="R286" s="405"/>
      <c r="S286" s="75" t="s">
        <v>67</v>
      </c>
      <c r="T286" s="69" t="s">
        <v>68</v>
      </c>
      <c r="U286" s="10" t="s">
        <v>168</v>
      </c>
      <c r="V286" s="10" t="s">
        <v>169</v>
      </c>
      <c r="W286" s="114">
        <f>$D$12</f>
        <v>0</v>
      </c>
      <c r="X286" s="46"/>
    </row>
    <row r="287" spans="1:24" s="45" customFormat="1" ht="30" customHeight="1" x14ac:dyDescent="0.25">
      <c r="A287" s="41"/>
      <c r="B287" s="397"/>
      <c r="C287" s="398"/>
      <c r="D287" s="406" t="str">
        <f>IF(D281&gt;=10,"6",IF(D281&gt;=5.6,"5",IF(D281&gt;=3.6,"4",IF(D281&gt;=1.6,"3",IF(D281&gt;=1,"2",IF(D281&gt;=0.01,"1","0"))))))</f>
        <v>0</v>
      </c>
      <c r="E287" s="407"/>
      <c r="F287" s="408"/>
      <c r="G287" s="407" t="str">
        <f>IF(G281&gt;=10,"6",IF(G281&gt;=5.6,"5",IF(G281&gt;=3.6,"4",IF(G281&gt;=1.6,"3",IF(G281&gt;=1,"2",IF(G281&gt;=0.01,"1","0"))))))</f>
        <v>0</v>
      </c>
      <c r="H287" s="407"/>
      <c r="I287" s="407"/>
      <c r="J287" s="406" t="str">
        <f>IF(J281&gt;=10,"6",IF(J281&gt;=5.6,"5",IF(J281&gt;=3.6,"4",IF(J281&gt;=1.6,"3",IF(J281&gt;=1,"2",IF(J281&gt;=0.01,"1","0"))))))</f>
        <v>0</v>
      </c>
      <c r="K287" s="407"/>
      <c r="L287" s="408"/>
      <c r="M287" s="407" t="str">
        <f>IF(M281&gt;=10,"6",IF(M281&gt;=5.6,"5",IF(M281&gt;=3.6,"4",IF(M281&gt;=1.6,"3",IF(M281&gt;=1,"2",IF(M281&gt;=0.01,"1","0"))))))</f>
        <v>0</v>
      </c>
      <c r="N287" s="407"/>
      <c r="O287" s="407"/>
      <c r="P287" s="406" t="str">
        <f>IF(P281&gt;=10,"6",IF(P281&gt;=5.6,"5",IF(P281&gt;=3.6,"4",IF(P281&gt;=1.6,"3",IF(P281&gt;=1,"2",IF(P281&gt;=0.01,"1","0"))))))</f>
        <v>0</v>
      </c>
      <c r="Q287" s="407"/>
      <c r="R287" s="408"/>
      <c r="S287" s="124">
        <f>IF(OR(AND(D277&gt;0,D278&lt;=0),AND(G277&gt;0,G278&lt;=0),AND(J277&gt;0,J278&lt;=0),AND(M277&gt;0,M278&lt;=0),AND(P277&gt;0,P278&lt;=0)),"Check number of subjects/visits",V287/1560)</f>
        <v>0</v>
      </c>
      <c r="T287" s="89" t="str">
        <f>IF(S287="Check number of subjects/visits","0.00",IF(AND(W288=0,S287&gt;=0),"Please complete page duration (D12)",IF(S287=0,"0.00",S287/W288)))</f>
        <v>Please complete page duration (D12)</v>
      </c>
      <c r="U287" s="113">
        <f>S278+S279+J$26+J$27+J$28</f>
        <v>0</v>
      </c>
      <c r="V287" s="113">
        <f>U287/60</f>
        <v>0</v>
      </c>
      <c r="W287" s="114">
        <f>$F$12</f>
        <v>0</v>
      </c>
      <c r="X287" s="46"/>
    </row>
    <row r="288" spans="1:24" s="45" customFormat="1" ht="19.5" customHeight="1" x14ac:dyDescent="0.25">
      <c r="A288" s="41"/>
      <c r="B288" s="53"/>
      <c r="C288" s="56"/>
      <c r="D288" s="41"/>
      <c r="E288" s="41"/>
      <c r="F288" s="41"/>
      <c r="G288" s="41"/>
      <c r="H288" s="41"/>
      <c r="I288" s="41"/>
      <c r="J288" s="41"/>
      <c r="K288" s="41"/>
      <c r="L288" s="41"/>
      <c r="M288" s="41"/>
      <c r="N288" s="41"/>
      <c r="O288" s="41"/>
      <c r="P288" s="41"/>
      <c r="Q288" s="41"/>
      <c r="R288" s="41"/>
      <c r="S288" s="41"/>
      <c r="T288" s="41"/>
      <c r="U288" s="41"/>
      <c r="V288" s="41"/>
      <c r="W288" s="123">
        <f>W286+(W287/12)</f>
        <v>0</v>
      </c>
      <c r="X288" s="46"/>
    </row>
    <row r="289" spans="1:24" s="45" customFormat="1" ht="19.5" customHeight="1" x14ac:dyDescent="0.25">
      <c r="A289" s="41"/>
      <c r="B289" s="296" t="s">
        <v>170</v>
      </c>
      <c r="C289" s="296"/>
      <c r="D289" s="305" t="s">
        <v>1</v>
      </c>
      <c r="E289" s="305"/>
      <c r="F289" s="305"/>
      <c r="G289" s="296" t="s">
        <v>2</v>
      </c>
      <c r="H289" s="296"/>
      <c r="I289" s="296"/>
      <c r="J289" s="296" t="s">
        <v>3</v>
      </c>
      <c r="K289" s="296"/>
      <c r="L289" s="296"/>
      <c r="M289" s="296" t="s">
        <v>4</v>
      </c>
      <c r="N289" s="296"/>
      <c r="O289" s="296"/>
      <c r="P289" s="296" t="s">
        <v>5</v>
      </c>
      <c r="Q289" s="296"/>
      <c r="R289" s="296"/>
      <c r="S289" s="46"/>
      <c r="T289" s="46"/>
      <c r="U289" s="46"/>
      <c r="V289" s="46"/>
      <c r="W289" s="41"/>
      <c r="X289" s="46"/>
    </row>
    <row r="290" spans="1:24" s="45" customFormat="1" ht="19.5" customHeight="1" x14ac:dyDescent="0.25">
      <c r="A290" s="41"/>
      <c r="B290" s="297" t="s">
        <v>171</v>
      </c>
      <c r="C290" s="297"/>
      <c r="D290" s="300">
        <f>D$103+D$137+D$167+D$196+D$225+D$259+D$281</f>
        <v>0</v>
      </c>
      <c r="E290" s="301"/>
      <c r="F290" s="302"/>
      <c r="G290" s="300">
        <f>G$103+G$137+G$167+G$196+G$225+G$259+G$281</f>
        <v>0</v>
      </c>
      <c r="H290" s="301"/>
      <c r="I290" s="302"/>
      <c r="J290" s="300">
        <f>J$103+J$137+J$167+J$196+J$225+J$259+J$281</f>
        <v>0</v>
      </c>
      <c r="K290" s="301"/>
      <c r="L290" s="302"/>
      <c r="M290" s="300">
        <f>M$103+M$137+M$167+M$196+M$225+M$259+M$281</f>
        <v>0</v>
      </c>
      <c r="N290" s="301"/>
      <c r="O290" s="302"/>
      <c r="P290" s="300">
        <f>P$103+P$137+P$167+P$196+P$225+P$259+P$281</f>
        <v>0</v>
      </c>
      <c r="Q290" s="301"/>
      <c r="R290" s="302"/>
      <c r="S290" s="46"/>
      <c r="T290" s="46"/>
      <c r="U290" s="46"/>
      <c r="V290" s="46"/>
      <c r="W290" s="41"/>
      <c r="X290" s="46"/>
    </row>
    <row r="291" spans="1:24" s="45" customFormat="1" ht="19.5" customHeight="1" x14ac:dyDescent="0.25">
      <c r="A291" s="41"/>
      <c r="B291" s="298" t="s">
        <v>172</v>
      </c>
      <c r="C291" s="298"/>
      <c r="D291" s="276" t="str">
        <f>IF($D$290&gt;=10,"6",IF($D$290&gt;=5.6,"5",IF($D$290&gt;=3.6,"4",IF($D$290&gt;=1.6,"3",IF($D$290&gt;=1,"2",IF($D$290&gt;=0.01,"1","0"))))))</f>
        <v>0</v>
      </c>
      <c r="E291" s="277"/>
      <c r="F291" s="278"/>
      <c r="G291" s="276" t="str">
        <f>IF($G$290&gt;=10,"6",IF($G$290&gt;=5.6,"5",IF($G$290&gt;=3.6,"4",IF($G$290&gt;=1.6,"3",IF($G$290&gt;=1,"2",IF($G$290&gt;=0.01,"1","0"))))))</f>
        <v>0</v>
      </c>
      <c r="H291" s="277"/>
      <c r="I291" s="278"/>
      <c r="J291" s="276" t="str">
        <f>IF($J$290&gt;=10,"6",IF($J$290&gt;=5.6,"5",IF($J$290&gt;=3.6,"4",IF($J$290&gt;=1.6,"3",IF($J$290&gt;=1,"2",IF($J$290&gt;=0.01,"1","0"))))))</f>
        <v>0</v>
      </c>
      <c r="K291" s="277"/>
      <c r="L291" s="278"/>
      <c r="M291" s="276" t="str">
        <f>IF($M$290&gt;=10,"6",IF($M$290&gt;=5.6,"5",IF($M$290&gt;=3.6,"4",IF($M$290&gt;=1.6,"3",IF($M$290&gt;=1,"2",IF($M$290&gt;=0.01,"1","0"))))))</f>
        <v>0</v>
      </c>
      <c r="N291" s="277"/>
      <c r="O291" s="278"/>
      <c r="P291" s="276" t="str">
        <f>IF($P$290&gt;=10,"6",IF($P$290&gt;=5.6,"5",IF($P$290&gt;=3.6,"4",IF($P$290&gt;=1.6,"3",IF($P$290&gt;=1,"2",IF($P$290&gt;=0.01,"1","0"))))))</f>
        <v>0</v>
      </c>
      <c r="Q291" s="277"/>
      <c r="R291" s="278"/>
      <c r="S291" s="46"/>
      <c r="T291" s="46"/>
      <c r="U291" s="46"/>
      <c r="V291" s="46"/>
      <c r="W291" s="41"/>
      <c r="X291" s="46"/>
    </row>
    <row r="292" spans="1:24" s="45" customFormat="1" ht="19.5" customHeight="1" x14ac:dyDescent="0.25">
      <c r="A292" s="41"/>
      <c r="B292" s="298" t="s">
        <v>173</v>
      </c>
      <c r="C292" s="298"/>
      <c r="D292" s="276" t="str">
        <f>IF(VALUE($D$290)&gt;=10,"High",IF(VALUE($D$290)&gt;=5.6,"High",IF(VALUE($D$290)&gt;=3.6,"Medium",IF(VALUE($D$290)&gt;=1.6,"Medium",IF(VALUE($D$290)&gt;=0.01,"Low","-")))))</f>
        <v>-</v>
      </c>
      <c r="E292" s="277"/>
      <c r="F292" s="278"/>
      <c r="G292" s="276" t="str">
        <f>IF(VALUE($G$290)&gt;=10,"High",IF(VALUE($G$290)&gt;=5.6,"High",IF(VALUE($G$290)&gt;=3.6,"Medium",IF(VALUE($G$290)&gt;=1.6,"Medium",IF(VALUE($G$290)&gt;=0.01,"Low","-")))))</f>
        <v>-</v>
      </c>
      <c r="H292" s="277"/>
      <c r="I292" s="278"/>
      <c r="J292" s="276" t="str">
        <f>IF(VALUE($J$290)&gt;=10,"High",IF(VALUE($J$290)&gt;=5.6,"High",IF(VALUE($J$290)&gt;=3.6,"Medium",IF(VALUE($J$290)&gt;=1.6,"Medium",IF(VALUE($J$290)&gt;=0.01,"Low","-")))))</f>
        <v>-</v>
      </c>
      <c r="K292" s="277"/>
      <c r="L292" s="278"/>
      <c r="M292" s="276" t="str">
        <f>IF(VALUE($M$290)&gt;=10,"High",IF(VALUE($M$290)&gt;=5.6,"High",IF(VALUE($M$290)&gt;=3.6,"Medium",IF(VALUE($M$290)&gt;=1.6,"Medium",IF(VALUE($M$290)&gt;=0.01,"Low","-")))))</f>
        <v>-</v>
      </c>
      <c r="N292" s="277"/>
      <c r="O292" s="278"/>
      <c r="P292" s="276" t="str">
        <f>IF(VALUE($P$290)&gt;=10,"High",IF(VALUE($P$290)&gt;=5.6,"High",IF(VALUE($P$290)&gt;=3.6,"Medium",IF(VALUE($P$290)&gt;=1.6,"Medium",IF(VALUE($P$290)&gt;=0.01,"Low","-")))))</f>
        <v>-</v>
      </c>
      <c r="Q292" s="277"/>
      <c r="R292" s="278"/>
      <c r="S292" s="46"/>
      <c r="T292" s="46"/>
      <c r="U292" s="46"/>
      <c r="V292" s="46"/>
      <c r="W292" s="41"/>
      <c r="X292" s="46"/>
    </row>
    <row r="293" spans="1:24" s="45" customFormat="1" ht="19.5" customHeight="1" x14ac:dyDescent="0.25">
      <c r="A293" s="41"/>
      <c r="B293" s="299" t="s">
        <v>174</v>
      </c>
      <c r="C293" s="299"/>
      <c r="D293" s="273">
        <f>D106+D140+D199+D170+D228+D262+D284</f>
        <v>0</v>
      </c>
      <c r="E293" s="274"/>
      <c r="F293" s="275"/>
      <c r="G293" s="273">
        <f>G106+G140+G199+G170+G228+G262+G284</f>
        <v>0</v>
      </c>
      <c r="H293" s="274"/>
      <c r="I293" s="275"/>
      <c r="J293" s="273">
        <f>J106+J140+J199+J170+J228+J262+J284</f>
        <v>0</v>
      </c>
      <c r="K293" s="274"/>
      <c r="L293" s="275"/>
      <c r="M293" s="273">
        <f>M106+M140+M199+M170+M228+M262+M284</f>
        <v>0</v>
      </c>
      <c r="N293" s="274"/>
      <c r="O293" s="275"/>
      <c r="P293" s="273">
        <f>P106+P140+P199+P170+P228+P262+P284</f>
        <v>0</v>
      </c>
      <c r="Q293" s="274"/>
      <c r="R293" s="275"/>
      <c r="S293" s="46"/>
      <c r="T293" s="46"/>
      <c r="U293" s="46"/>
      <c r="V293" s="46"/>
      <c r="W293" s="41"/>
      <c r="X293" s="46"/>
    </row>
    <row r="294" spans="1:24" s="45" customFormat="1" ht="19.5" customHeight="1" x14ac:dyDescent="0.25">
      <c r="A294" s="41"/>
      <c r="B294" s="299" t="s">
        <v>445</v>
      </c>
      <c r="C294" s="299"/>
      <c r="D294" s="273">
        <f>D293*D43</f>
        <v>0</v>
      </c>
      <c r="E294" s="274"/>
      <c r="F294" s="275"/>
      <c r="G294" s="273">
        <f>G293*G43</f>
        <v>0</v>
      </c>
      <c r="H294" s="274"/>
      <c r="I294" s="275"/>
      <c r="J294" s="273">
        <f>J293*J43</f>
        <v>0</v>
      </c>
      <c r="K294" s="274"/>
      <c r="L294" s="275"/>
      <c r="M294" s="273">
        <f>M293*M43</f>
        <v>0</v>
      </c>
      <c r="N294" s="274"/>
      <c r="O294" s="275"/>
      <c r="P294" s="273">
        <f>P293*P43</f>
        <v>0</v>
      </c>
      <c r="Q294" s="274"/>
      <c r="R294" s="275"/>
      <c r="S294" s="46"/>
      <c r="T294" s="46"/>
      <c r="U294" s="46"/>
      <c r="V294" s="46"/>
      <c r="W294" s="41"/>
      <c r="X294" s="46"/>
    </row>
    <row r="295" spans="1:24" s="45" customFormat="1" ht="19.5" customHeight="1" x14ac:dyDescent="0.25">
      <c r="A295" s="41"/>
      <c r="B295" s="299" t="s">
        <v>175</v>
      </c>
      <c r="C295" s="299"/>
      <c r="D295" s="273">
        <f>D293*D43*D42</f>
        <v>0</v>
      </c>
      <c r="E295" s="274"/>
      <c r="F295" s="275"/>
      <c r="G295" s="273">
        <f>G293*G43*G42</f>
        <v>0</v>
      </c>
      <c r="H295" s="274"/>
      <c r="I295" s="275"/>
      <c r="J295" s="273">
        <f>J293*J43*J42</f>
        <v>0</v>
      </c>
      <c r="K295" s="274"/>
      <c r="L295" s="275"/>
      <c r="M295" s="273">
        <f>M293*M43*M42</f>
        <v>0</v>
      </c>
      <c r="N295" s="274"/>
      <c r="O295" s="275"/>
      <c r="P295" s="273">
        <f>P293*P43*P42</f>
        <v>0</v>
      </c>
      <c r="Q295" s="274"/>
      <c r="R295" s="275"/>
      <c r="S295" s="46"/>
      <c r="T295" s="46"/>
      <c r="U295" s="46"/>
      <c r="V295" s="46"/>
      <c r="W295" s="41"/>
      <c r="X295" s="46"/>
    </row>
    <row r="296" spans="1:24" s="45" customFormat="1" ht="19.5" customHeight="1" x14ac:dyDescent="0.25">
      <c r="A296" s="41"/>
      <c r="B296" s="41"/>
      <c r="C296" s="56"/>
      <c r="D296" s="41"/>
      <c r="E296" s="41"/>
      <c r="F296" s="41"/>
      <c r="G296" s="41"/>
      <c r="H296" s="41"/>
      <c r="I296" s="41"/>
      <c r="J296" s="41"/>
      <c r="K296" s="41"/>
      <c r="L296" s="41"/>
      <c r="M296" s="41"/>
      <c r="N296" s="41"/>
      <c r="O296" s="41"/>
      <c r="P296" s="41"/>
      <c r="Q296" s="41"/>
      <c r="R296" s="41"/>
      <c r="S296" s="41"/>
      <c r="T296" s="41"/>
      <c r="U296" s="41"/>
      <c r="V296" s="41"/>
      <c r="W296" s="41"/>
      <c r="X296" s="41"/>
    </row>
    <row r="297" spans="1:24" s="45" customFormat="1" ht="19.5" customHeight="1" x14ac:dyDescent="0.25">
      <c r="A297" s="41"/>
      <c r="B297" s="303" t="s">
        <v>237</v>
      </c>
      <c r="C297" s="304"/>
      <c r="D297" s="41"/>
      <c r="E297" s="290" t="s">
        <v>238</v>
      </c>
      <c r="F297" s="291"/>
      <c r="G297" s="291"/>
      <c r="H297" s="291"/>
      <c r="I297" s="291"/>
      <c r="J297" s="291"/>
      <c r="K297" s="291"/>
      <c r="L297" s="291"/>
      <c r="M297" s="291"/>
      <c r="N297" s="291"/>
      <c r="O297" s="291"/>
      <c r="P297" s="291"/>
      <c r="Q297" s="291"/>
      <c r="R297" s="292"/>
      <c r="S297" s="41"/>
      <c r="T297" s="41"/>
      <c r="U297" s="41"/>
      <c r="V297" s="41"/>
      <c r="W297" s="41"/>
      <c r="X297" s="41"/>
    </row>
    <row r="298" spans="1:24" s="45" customFormat="1" ht="19.5" customHeight="1" x14ac:dyDescent="0.25">
      <c r="A298" s="41"/>
      <c r="B298" s="279" t="str">
        <f>IF($D$6=0,"[Enter Page Title in cell C6]",$D$6)</f>
        <v>[Enter Page Title in cell C6]</v>
      </c>
      <c r="C298" s="280"/>
      <c r="D298" s="41"/>
      <c r="E298" s="293"/>
      <c r="F298" s="294"/>
      <c r="G298" s="294"/>
      <c r="H298" s="294"/>
      <c r="I298" s="294"/>
      <c r="J298" s="294"/>
      <c r="K298" s="294"/>
      <c r="L298" s="294"/>
      <c r="M298" s="294"/>
      <c r="N298" s="294"/>
      <c r="O298" s="294"/>
      <c r="P298" s="294"/>
      <c r="Q298" s="294"/>
      <c r="R298" s="295"/>
      <c r="S298" s="41"/>
      <c r="T298" s="41"/>
      <c r="U298" s="41"/>
      <c r="V298" s="41"/>
      <c r="W298" s="41"/>
      <c r="X298" s="41"/>
    </row>
    <row r="299" spans="1:24" s="45" customFormat="1" ht="19.5" customHeight="1" x14ac:dyDescent="0.25">
      <c r="A299" s="41"/>
      <c r="B299" s="130" t="s">
        <v>239</v>
      </c>
      <c r="C299" s="105">
        <f>IF(D14=0,0,(((D42*D43*D290)+(G42*G43*G290)+(J42*J43*J290)+(M42*M43*M290)+(P42*P43*P290))/D14))</f>
        <v>0</v>
      </c>
      <c r="D299" s="41"/>
      <c r="E299" s="281"/>
      <c r="F299" s="282"/>
      <c r="G299" s="282"/>
      <c r="H299" s="282"/>
      <c r="I299" s="282"/>
      <c r="J299" s="282"/>
      <c r="K299" s="282"/>
      <c r="L299" s="282"/>
      <c r="M299" s="282"/>
      <c r="N299" s="282"/>
      <c r="O299" s="282"/>
      <c r="P299" s="282"/>
      <c r="Q299" s="282"/>
      <c r="R299" s="283"/>
      <c r="S299" s="41"/>
      <c r="T299" s="41"/>
      <c r="U299" s="46"/>
      <c r="V299" s="46"/>
      <c r="W299" s="41"/>
      <c r="X299" s="41"/>
    </row>
    <row r="300" spans="1:24" s="45" customFormat="1" ht="19.5" customHeight="1" x14ac:dyDescent="0.25">
      <c r="A300" s="41"/>
      <c r="B300" s="131" t="s">
        <v>240</v>
      </c>
      <c r="C300" s="106" t="str">
        <f>IF($C$299&gt;=10,"6",IF($C$299&gt;=5.6,"5",IF($C$299&gt;=3.6,"4",IF($C$299&gt;=1.6,"3",IF($C$299&gt;=1,"2",IF($C$299&gt;=0.01,"1","0"))))))</f>
        <v>0</v>
      </c>
      <c r="D300" s="41"/>
      <c r="E300" s="284"/>
      <c r="F300" s="285"/>
      <c r="G300" s="285"/>
      <c r="H300" s="285"/>
      <c r="I300" s="285"/>
      <c r="J300" s="285"/>
      <c r="K300" s="285"/>
      <c r="L300" s="285"/>
      <c r="M300" s="285"/>
      <c r="N300" s="285"/>
      <c r="O300" s="285"/>
      <c r="P300" s="285"/>
      <c r="Q300" s="285"/>
      <c r="R300" s="286"/>
      <c r="S300" s="41"/>
      <c r="T300" s="41"/>
      <c r="U300" s="46"/>
      <c r="V300" s="46"/>
      <c r="W300" s="41"/>
      <c r="X300" s="41"/>
    </row>
    <row r="301" spans="1:24" s="45" customFormat="1" ht="19.5" customHeight="1" thickBot="1" x14ac:dyDescent="0.3">
      <c r="A301" s="41"/>
      <c r="B301" s="132" t="s">
        <v>241</v>
      </c>
      <c r="C301" s="107" t="str">
        <f>IF(VALUE($C$299)&gt;=10,"High",IF(VALUE($C$299)&gt;=5.6,"High",IF(VALUE($C$299)&gt;=3.6,"Medium",IF(VALUE($C$299)&gt;=1.6,"Medium",IF(VALUE($C$299)&gt;=0.01,"Low","-")))))</f>
        <v>-</v>
      </c>
      <c r="D301" s="41"/>
      <c r="E301" s="284"/>
      <c r="F301" s="285"/>
      <c r="G301" s="285"/>
      <c r="H301" s="285"/>
      <c r="I301" s="285"/>
      <c r="J301" s="285"/>
      <c r="K301" s="285"/>
      <c r="L301" s="285"/>
      <c r="M301" s="285"/>
      <c r="N301" s="285"/>
      <c r="O301" s="285"/>
      <c r="P301" s="285"/>
      <c r="Q301" s="285"/>
      <c r="R301" s="286"/>
      <c r="S301" s="41"/>
      <c r="T301" s="41"/>
      <c r="U301" s="46"/>
      <c r="V301" s="46"/>
      <c r="W301" s="41"/>
      <c r="X301" s="41"/>
    </row>
    <row r="302" spans="1:24" s="45" customFormat="1" ht="19.5" customHeight="1" thickBot="1" x14ac:dyDescent="0.3">
      <c r="A302" s="41"/>
      <c r="B302" s="133" t="s">
        <v>242</v>
      </c>
      <c r="C302" s="108">
        <f>IF(ISERROR($S$109+$S$143+$S$173+$S$202+$S$231+$S$265+$S$287),"Check Data",($S$109+$S$143+$S$173+$S$202+$S$231+$S$265+$S$287))</f>
        <v>0</v>
      </c>
      <c r="D302" s="41"/>
      <c r="E302" s="284"/>
      <c r="F302" s="285"/>
      <c r="G302" s="285"/>
      <c r="H302" s="285"/>
      <c r="I302" s="285"/>
      <c r="J302" s="285"/>
      <c r="K302" s="285"/>
      <c r="L302" s="285"/>
      <c r="M302" s="285"/>
      <c r="N302" s="285"/>
      <c r="O302" s="285"/>
      <c r="P302" s="285"/>
      <c r="Q302" s="285"/>
      <c r="R302" s="286"/>
      <c r="S302" s="41"/>
      <c r="T302" s="41"/>
      <c r="U302" s="46"/>
      <c r="V302" s="46"/>
      <c r="W302" s="41"/>
      <c r="X302" s="41"/>
    </row>
    <row r="303" spans="1:24" s="45" customFormat="1" ht="19.5" customHeight="1" x14ac:dyDescent="0.25">
      <c r="A303" s="41"/>
      <c r="B303" s="134" t="s">
        <v>243</v>
      </c>
      <c r="C303" s="109">
        <f>K39</f>
        <v>0</v>
      </c>
      <c r="D303" s="41"/>
      <c r="E303" s="284"/>
      <c r="F303" s="285"/>
      <c r="G303" s="285"/>
      <c r="H303" s="285"/>
      <c r="I303" s="285"/>
      <c r="J303" s="285"/>
      <c r="K303" s="285"/>
      <c r="L303" s="285"/>
      <c r="M303" s="285"/>
      <c r="N303" s="285"/>
      <c r="O303" s="285"/>
      <c r="P303" s="285"/>
      <c r="Q303" s="285"/>
      <c r="R303" s="286"/>
      <c r="S303" s="41"/>
      <c r="T303" s="41"/>
      <c r="U303" s="46"/>
      <c r="V303" s="46"/>
      <c r="W303" s="41"/>
      <c r="X303" s="41"/>
    </row>
    <row r="304" spans="1:24" s="45" customFormat="1" ht="19.5" customHeight="1" x14ac:dyDescent="0.25">
      <c r="A304" s="41"/>
      <c r="B304" s="19" t="s">
        <v>244</v>
      </c>
      <c r="C304" s="110">
        <f>K38</f>
        <v>0</v>
      </c>
      <c r="D304" s="41"/>
      <c r="E304" s="284"/>
      <c r="F304" s="285"/>
      <c r="G304" s="285"/>
      <c r="H304" s="285"/>
      <c r="I304" s="285"/>
      <c r="J304" s="285"/>
      <c r="K304" s="285"/>
      <c r="L304" s="285"/>
      <c r="M304" s="285"/>
      <c r="N304" s="285"/>
      <c r="O304" s="285"/>
      <c r="P304" s="285"/>
      <c r="Q304" s="285"/>
      <c r="R304" s="286"/>
      <c r="S304" s="41"/>
      <c r="T304" s="41"/>
      <c r="U304" s="46"/>
      <c r="V304" s="46"/>
      <c r="W304" s="41"/>
      <c r="X304" s="41"/>
    </row>
    <row r="305" spans="1:24" s="45" customFormat="1" ht="19.5" customHeight="1" x14ac:dyDescent="0.25">
      <c r="A305" s="41"/>
      <c r="B305" s="19" t="s">
        <v>245</v>
      </c>
      <c r="C305" s="110">
        <f>C283+C261+C227+C198+C169+C139+C105</f>
        <v>0</v>
      </c>
      <c r="D305" s="41"/>
      <c r="E305" s="284"/>
      <c r="F305" s="285"/>
      <c r="G305" s="285"/>
      <c r="H305" s="285"/>
      <c r="I305" s="285"/>
      <c r="J305" s="285"/>
      <c r="K305" s="285"/>
      <c r="L305" s="285"/>
      <c r="M305" s="285"/>
      <c r="N305" s="285"/>
      <c r="O305" s="285"/>
      <c r="P305" s="285"/>
      <c r="Q305" s="285"/>
      <c r="R305" s="286"/>
      <c r="S305" s="41"/>
      <c r="T305" s="41"/>
      <c r="U305" s="46"/>
      <c r="V305" s="46"/>
      <c r="W305" s="41"/>
      <c r="X305" s="41"/>
    </row>
    <row r="306" spans="1:24" s="45" customFormat="1" ht="19.5" customHeight="1" x14ac:dyDescent="0.25">
      <c r="A306" s="41"/>
      <c r="B306" s="19" t="s">
        <v>246</v>
      </c>
      <c r="C306" s="110">
        <f>S107+S141+S171+S200+S229+S263+S285</f>
        <v>0</v>
      </c>
      <c r="D306" s="41"/>
      <c r="E306" s="284"/>
      <c r="F306" s="285"/>
      <c r="G306" s="285"/>
      <c r="H306" s="285"/>
      <c r="I306" s="285"/>
      <c r="J306" s="285"/>
      <c r="K306" s="285"/>
      <c r="L306" s="285"/>
      <c r="M306" s="285"/>
      <c r="N306" s="285"/>
      <c r="O306" s="285"/>
      <c r="P306" s="285"/>
      <c r="Q306" s="285"/>
      <c r="R306" s="286"/>
      <c r="S306" s="41"/>
      <c r="T306" s="41"/>
      <c r="U306" s="46"/>
      <c r="V306" s="46"/>
      <c r="W306" s="41"/>
      <c r="X306" s="41"/>
    </row>
    <row r="307" spans="1:24" s="45" customFormat="1" ht="19.5" customHeight="1" thickBot="1" x14ac:dyDescent="0.3">
      <c r="A307" s="41"/>
      <c r="B307" s="135" t="s">
        <v>446</v>
      </c>
      <c r="C307" s="111">
        <f>SUM(D294:R294)</f>
        <v>0</v>
      </c>
      <c r="D307" s="41"/>
      <c r="E307" s="284"/>
      <c r="F307" s="285"/>
      <c r="G307" s="285"/>
      <c r="H307" s="285"/>
      <c r="I307" s="285"/>
      <c r="J307" s="285"/>
      <c r="K307" s="285"/>
      <c r="L307" s="285"/>
      <c r="M307" s="285"/>
      <c r="N307" s="285"/>
      <c r="O307" s="285"/>
      <c r="P307" s="285"/>
      <c r="Q307" s="285"/>
      <c r="R307" s="286"/>
      <c r="S307" s="41"/>
      <c r="T307" s="41"/>
      <c r="U307" s="46"/>
      <c r="V307" s="46"/>
      <c r="W307" s="41"/>
      <c r="X307" s="41"/>
    </row>
    <row r="308" spans="1:24" s="45" customFormat="1" ht="19.5" customHeight="1" thickTop="1" x14ac:dyDescent="0.25">
      <c r="A308" s="41"/>
      <c r="B308" s="127" t="s">
        <v>247</v>
      </c>
      <c r="C308" s="112">
        <f>C306+C304+C303</f>
        <v>0</v>
      </c>
      <c r="D308" s="41"/>
      <c r="E308" s="287"/>
      <c r="F308" s="288"/>
      <c r="G308" s="288"/>
      <c r="H308" s="288"/>
      <c r="I308" s="288"/>
      <c r="J308" s="288"/>
      <c r="K308" s="288"/>
      <c r="L308" s="288"/>
      <c r="M308" s="288"/>
      <c r="N308" s="288"/>
      <c r="O308" s="288"/>
      <c r="P308" s="288"/>
      <c r="Q308" s="288"/>
      <c r="R308" s="289"/>
      <c r="S308" s="41"/>
      <c r="T308" s="41"/>
      <c r="U308" s="46"/>
      <c r="V308" s="46"/>
      <c r="W308" s="41"/>
      <c r="X308" s="41"/>
    </row>
    <row r="309" spans="1:24" s="45" customFormat="1" ht="19.5" customHeight="1" x14ac:dyDescent="0.25">
      <c r="A309" s="41"/>
      <c r="B309" s="41"/>
      <c r="C309" s="56"/>
      <c r="D309" s="41"/>
      <c r="E309" s="41"/>
      <c r="F309" s="41"/>
      <c r="G309" s="41"/>
      <c r="H309" s="41"/>
      <c r="I309" s="41"/>
      <c r="J309" s="41"/>
      <c r="K309" s="41"/>
      <c r="L309" s="41"/>
      <c r="M309" s="41"/>
      <c r="N309" s="41"/>
      <c r="O309" s="41"/>
      <c r="P309" s="41"/>
      <c r="Q309" s="41"/>
      <c r="R309" s="41"/>
      <c r="S309" s="41"/>
      <c r="T309" s="41"/>
      <c r="U309" s="41"/>
      <c r="V309" s="41"/>
      <c r="W309" s="41"/>
      <c r="X309" s="41"/>
    </row>
    <row r="310" spans="1:24" s="45" customFormat="1" ht="19.5" customHeight="1" x14ac:dyDescent="0.25">
      <c r="A310" s="41"/>
      <c r="B310" s="41"/>
      <c r="C310" s="56"/>
      <c r="D310" s="41"/>
      <c r="E310" s="41"/>
      <c r="F310" s="41"/>
      <c r="G310" s="41"/>
      <c r="H310" s="41"/>
      <c r="I310" s="41"/>
      <c r="J310" s="41"/>
      <c r="K310" s="41"/>
      <c r="L310" s="41"/>
      <c r="M310" s="41"/>
      <c r="N310" s="41"/>
      <c r="O310" s="41"/>
      <c r="P310" s="41"/>
      <c r="Q310" s="41"/>
      <c r="R310" s="41"/>
      <c r="S310" s="41"/>
      <c r="T310" s="41"/>
      <c r="U310" s="41"/>
      <c r="V310" s="41"/>
      <c r="W310" s="41"/>
      <c r="X310" s="41"/>
    </row>
  </sheetData>
  <sheetProtection algorithmName="SHA-512" hashValue="4RAz7BYyHxQ0OPo1AaWZHxTOItaU7Z0FWII+yHNAdzR9ptVmOl+hE2qDP3e4aQGqQ9PTaRgcSyXb56Ue+UnGqQ==" saltValue="GONovplM3j0vvgdhAzHykA==" spinCount="100000" sheet="1" objects="1" scenarios="1" formatRows="0"/>
  <mergeCells count="825">
    <mergeCell ref="B297:C297"/>
    <mergeCell ref="E297:R298"/>
    <mergeCell ref="B298:C298"/>
    <mergeCell ref="E299:R308"/>
    <mergeCell ref="B295:C295"/>
    <mergeCell ref="D295:F295"/>
    <mergeCell ref="G295:I295"/>
    <mergeCell ref="J295:L295"/>
    <mergeCell ref="M295:O295"/>
    <mergeCell ref="P295:R295"/>
    <mergeCell ref="B294:C294"/>
    <mergeCell ref="D294:F294"/>
    <mergeCell ref="G294:I294"/>
    <mergeCell ref="J294:L294"/>
    <mergeCell ref="M294:O294"/>
    <mergeCell ref="P294:R294"/>
    <mergeCell ref="B293:C293"/>
    <mergeCell ref="D293:F293"/>
    <mergeCell ref="G293:I293"/>
    <mergeCell ref="J293:L293"/>
    <mergeCell ref="M293:O293"/>
    <mergeCell ref="P293:R293"/>
    <mergeCell ref="B292:C292"/>
    <mergeCell ref="D292:F292"/>
    <mergeCell ref="G292:I292"/>
    <mergeCell ref="J292:L292"/>
    <mergeCell ref="M292:O292"/>
    <mergeCell ref="P292:R292"/>
    <mergeCell ref="B291:C291"/>
    <mergeCell ref="D291:F291"/>
    <mergeCell ref="G291:I291"/>
    <mergeCell ref="J291:L291"/>
    <mergeCell ref="M291:O291"/>
    <mergeCell ref="P291:R291"/>
    <mergeCell ref="B290:C290"/>
    <mergeCell ref="D290:F290"/>
    <mergeCell ref="G290:I290"/>
    <mergeCell ref="J290:L290"/>
    <mergeCell ref="M290:O290"/>
    <mergeCell ref="P290:R290"/>
    <mergeCell ref="P287:R287"/>
    <mergeCell ref="B289:C289"/>
    <mergeCell ref="D289:F289"/>
    <mergeCell ref="G289:I289"/>
    <mergeCell ref="J289:L289"/>
    <mergeCell ref="M289:O289"/>
    <mergeCell ref="P289:R289"/>
    <mergeCell ref="B286:C287"/>
    <mergeCell ref="D286:F286"/>
    <mergeCell ref="G286:I286"/>
    <mergeCell ref="J286:L286"/>
    <mergeCell ref="M286:O286"/>
    <mergeCell ref="P286:R286"/>
    <mergeCell ref="D287:F287"/>
    <mergeCell ref="G287:I287"/>
    <mergeCell ref="J287:L287"/>
    <mergeCell ref="M287:O287"/>
    <mergeCell ref="D285:F285"/>
    <mergeCell ref="G285:I285"/>
    <mergeCell ref="J285:L285"/>
    <mergeCell ref="M285:O285"/>
    <mergeCell ref="P285:R285"/>
    <mergeCell ref="T285:V285"/>
    <mergeCell ref="D284:F284"/>
    <mergeCell ref="G284:I284"/>
    <mergeCell ref="J284:L284"/>
    <mergeCell ref="M284:O284"/>
    <mergeCell ref="P284:R284"/>
    <mergeCell ref="T284:V284"/>
    <mergeCell ref="D283:F283"/>
    <mergeCell ref="G283:I283"/>
    <mergeCell ref="J283:L283"/>
    <mergeCell ref="M283:O283"/>
    <mergeCell ref="P283:R283"/>
    <mergeCell ref="T283:V283"/>
    <mergeCell ref="D282:F282"/>
    <mergeCell ref="G282:I282"/>
    <mergeCell ref="J282:L282"/>
    <mergeCell ref="M282:O282"/>
    <mergeCell ref="P282:R282"/>
    <mergeCell ref="T282:V282"/>
    <mergeCell ref="D281:F281"/>
    <mergeCell ref="G281:I281"/>
    <mergeCell ref="J281:L281"/>
    <mergeCell ref="M281:O281"/>
    <mergeCell ref="P281:R281"/>
    <mergeCell ref="T281:V281"/>
    <mergeCell ref="D280:F280"/>
    <mergeCell ref="G280:I280"/>
    <mergeCell ref="J280:L280"/>
    <mergeCell ref="M280:O280"/>
    <mergeCell ref="P280:R280"/>
    <mergeCell ref="T280:V280"/>
    <mergeCell ref="D279:F279"/>
    <mergeCell ref="G279:I279"/>
    <mergeCell ref="J279:L279"/>
    <mergeCell ref="M279:O279"/>
    <mergeCell ref="P279:R279"/>
    <mergeCell ref="T279:V279"/>
    <mergeCell ref="D278:F278"/>
    <mergeCell ref="G278:I278"/>
    <mergeCell ref="J278:L278"/>
    <mergeCell ref="M278:O278"/>
    <mergeCell ref="P278:R278"/>
    <mergeCell ref="T278:V278"/>
    <mergeCell ref="D277:F277"/>
    <mergeCell ref="G277:I277"/>
    <mergeCell ref="J277:L277"/>
    <mergeCell ref="M277:O277"/>
    <mergeCell ref="P277:R277"/>
    <mergeCell ref="T277:V277"/>
    <mergeCell ref="S274:V274"/>
    <mergeCell ref="S275:V275"/>
    <mergeCell ref="D276:F276"/>
    <mergeCell ref="G276:I276"/>
    <mergeCell ref="J276:L276"/>
    <mergeCell ref="M276:O276"/>
    <mergeCell ref="P276:R276"/>
    <mergeCell ref="T276:V276"/>
    <mergeCell ref="S267:V268"/>
    <mergeCell ref="S269:V269"/>
    <mergeCell ref="S270:V270"/>
    <mergeCell ref="S271:V271"/>
    <mergeCell ref="S272:V272"/>
    <mergeCell ref="S273:V273"/>
    <mergeCell ref="P265:R265"/>
    <mergeCell ref="D267:F267"/>
    <mergeCell ref="G267:I267"/>
    <mergeCell ref="J267:L267"/>
    <mergeCell ref="M267:O267"/>
    <mergeCell ref="P267:R267"/>
    <mergeCell ref="B264:C265"/>
    <mergeCell ref="D264:F264"/>
    <mergeCell ref="G264:I264"/>
    <mergeCell ref="J264:L264"/>
    <mergeCell ref="M264:O264"/>
    <mergeCell ref="P264:R264"/>
    <mergeCell ref="D265:F265"/>
    <mergeCell ref="G265:I265"/>
    <mergeCell ref="J265:L265"/>
    <mergeCell ref="M265:O265"/>
    <mergeCell ref="D263:F263"/>
    <mergeCell ref="G263:I263"/>
    <mergeCell ref="J263:L263"/>
    <mergeCell ref="M263:O263"/>
    <mergeCell ref="P263:R263"/>
    <mergeCell ref="T263:V263"/>
    <mergeCell ref="D262:F262"/>
    <mergeCell ref="G262:I262"/>
    <mergeCell ref="J262:L262"/>
    <mergeCell ref="M262:O262"/>
    <mergeCell ref="P262:R262"/>
    <mergeCell ref="T262:V262"/>
    <mergeCell ref="D261:F261"/>
    <mergeCell ref="G261:I261"/>
    <mergeCell ref="J261:L261"/>
    <mergeCell ref="M261:O261"/>
    <mergeCell ref="P261:R261"/>
    <mergeCell ref="T261:V261"/>
    <mergeCell ref="D260:F260"/>
    <mergeCell ref="G260:I260"/>
    <mergeCell ref="J260:L260"/>
    <mergeCell ref="M260:O260"/>
    <mergeCell ref="P260:R260"/>
    <mergeCell ref="T260:V260"/>
    <mergeCell ref="D259:F259"/>
    <mergeCell ref="G259:I259"/>
    <mergeCell ref="J259:L259"/>
    <mergeCell ref="M259:O259"/>
    <mergeCell ref="P259:R259"/>
    <mergeCell ref="T259:V259"/>
    <mergeCell ref="D258:F258"/>
    <mergeCell ref="G258:I258"/>
    <mergeCell ref="J258:L258"/>
    <mergeCell ref="M258:O258"/>
    <mergeCell ref="P258:R258"/>
    <mergeCell ref="T258:V258"/>
    <mergeCell ref="D257:F257"/>
    <mergeCell ref="G257:I257"/>
    <mergeCell ref="J257:L257"/>
    <mergeCell ref="M257:O257"/>
    <mergeCell ref="P257:R257"/>
    <mergeCell ref="T257:V257"/>
    <mergeCell ref="D256:F256"/>
    <mergeCell ref="G256:I256"/>
    <mergeCell ref="J256:L256"/>
    <mergeCell ref="M256:O256"/>
    <mergeCell ref="P256:R256"/>
    <mergeCell ref="T256:V256"/>
    <mergeCell ref="D255:F255"/>
    <mergeCell ref="G255:I255"/>
    <mergeCell ref="J255:L255"/>
    <mergeCell ref="M255:O255"/>
    <mergeCell ref="P255:R255"/>
    <mergeCell ref="T255:V255"/>
    <mergeCell ref="S252:V252"/>
    <mergeCell ref="S253:V253"/>
    <mergeCell ref="D254:F254"/>
    <mergeCell ref="G254:I254"/>
    <mergeCell ref="J254:L254"/>
    <mergeCell ref="M254:O254"/>
    <mergeCell ref="P254:R254"/>
    <mergeCell ref="T254:V254"/>
    <mergeCell ref="S246:V246"/>
    <mergeCell ref="S247:V247"/>
    <mergeCell ref="S248:V248"/>
    <mergeCell ref="S249:V249"/>
    <mergeCell ref="S250:V250"/>
    <mergeCell ref="S251:V251"/>
    <mergeCell ref="S240:V240"/>
    <mergeCell ref="S241:V241"/>
    <mergeCell ref="S242:V242"/>
    <mergeCell ref="S243:V243"/>
    <mergeCell ref="S244:V244"/>
    <mergeCell ref="S245:V245"/>
    <mergeCell ref="S233:V234"/>
    <mergeCell ref="S235:V235"/>
    <mergeCell ref="S236:V236"/>
    <mergeCell ref="S237:V237"/>
    <mergeCell ref="S238:V238"/>
    <mergeCell ref="S239:V239"/>
    <mergeCell ref="P231:R231"/>
    <mergeCell ref="D233:F233"/>
    <mergeCell ref="G233:I233"/>
    <mergeCell ref="J233:L233"/>
    <mergeCell ref="M233:O233"/>
    <mergeCell ref="P233:R233"/>
    <mergeCell ref="B230:C231"/>
    <mergeCell ref="D230:F230"/>
    <mergeCell ref="G230:I230"/>
    <mergeCell ref="J230:L230"/>
    <mergeCell ref="M230:O230"/>
    <mergeCell ref="P230:R230"/>
    <mergeCell ref="D231:F231"/>
    <mergeCell ref="G231:I231"/>
    <mergeCell ref="J231:L231"/>
    <mergeCell ref="M231:O231"/>
    <mergeCell ref="D229:F229"/>
    <mergeCell ref="G229:I229"/>
    <mergeCell ref="J229:L229"/>
    <mergeCell ref="M229:O229"/>
    <mergeCell ref="P229:R229"/>
    <mergeCell ref="T229:V229"/>
    <mergeCell ref="D228:F228"/>
    <mergeCell ref="G228:I228"/>
    <mergeCell ref="J228:L228"/>
    <mergeCell ref="M228:O228"/>
    <mergeCell ref="P228:R228"/>
    <mergeCell ref="T228:V228"/>
    <mergeCell ref="D227:F227"/>
    <mergeCell ref="G227:I227"/>
    <mergeCell ref="J227:L227"/>
    <mergeCell ref="M227:O227"/>
    <mergeCell ref="P227:R227"/>
    <mergeCell ref="T227:V227"/>
    <mergeCell ref="D226:F226"/>
    <mergeCell ref="G226:I226"/>
    <mergeCell ref="J226:L226"/>
    <mergeCell ref="M226:O226"/>
    <mergeCell ref="P226:R226"/>
    <mergeCell ref="T226:V226"/>
    <mergeCell ref="D225:F225"/>
    <mergeCell ref="G225:I225"/>
    <mergeCell ref="J225:L225"/>
    <mergeCell ref="M225:O225"/>
    <mergeCell ref="P225:R225"/>
    <mergeCell ref="T225:V225"/>
    <mergeCell ref="D224:F224"/>
    <mergeCell ref="G224:I224"/>
    <mergeCell ref="J224:L224"/>
    <mergeCell ref="M224:O224"/>
    <mergeCell ref="P224:R224"/>
    <mergeCell ref="T224:V224"/>
    <mergeCell ref="D223:F223"/>
    <mergeCell ref="G223:I223"/>
    <mergeCell ref="J223:L223"/>
    <mergeCell ref="M223:O223"/>
    <mergeCell ref="P223:R223"/>
    <mergeCell ref="T223:V223"/>
    <mergeCell ref="D222:F222"/>
    <mergeCell ref="G222:I222"/>
    <mergeCell ref="J222:L222"/>
    <mergeCell ref="M222:O222"/>
    <mergeCell ref="P222:R222"/>
    <mergeCell ref="T222:V222"/>
    <mergeCell ref="D221:F221"/>
    <mergeCell ref="G221:I221"/>
    <mergeCell ref="J221:L221"/>
    <mergeCell ref="M221:O221"/>
    <mergeCell ref="P221:R221"/>
    <mergeCell ref="T221:V221"/>
    <mergeCell ref="S218:V218"/>
    <mergeCell ref="S219:V219"/>
    <mergeCell ref="D220:F220"/>
    <mergeCell ref="G220:I220"/>
    <mergeCell ref="J220:L220"/>
    <mergeCell ref="M220:O220"/>
    <mergeCell ref="P220:R220"/>
    <mergeCell ref="T220:V220"/>
    <mergeCell ref="S212:V212"/>
    <mergeCell ref="S213:V213"/>
    <mergeCell ref="S214:V214"/>
    <mergeCell ref="S215:V215"/>
    <mergeCell ref="S216:V216"/>
    <mergeCell ref="S217:V217"/>
    <mergeCell ref="S204:V206"/>
    <mergeCell ref="S207:V207"/>
    <mergeCell ref="S208:V208"/>
    <mergeCell ref="S209:V209"/>
    <mergeCell ref="S210:V210"/>
    <mergeCell ref="S211:V211"/>
    <mergeCell ref="P202:R202"/>
    <mergeCell ref="C204:C205"/>
    <mergeCell ref="D204:F205"/>
    <mergeCell ref="G204:I205"/>
    <mergeCell ref="J204:L205"/>
    <mergeCell ref="M204:O205"/>
    <mergeCell ref="P204:R205"/>
    <mergeCell ref="B201:C202"/>
    <mergeCell ref="D201:F201"/>
    <mergeCell ref="G201:I201"/>
    <mergeCell ref="J201:L201"/>
    <mergeCell ref="M201:O201"/>
    <mergeCell ref="P201:R201"/>
    <mergeCell ref="D202:F202"/>
    <mergeCell ref="G202:I202"/>
    <mergeCell ref="J202:L202"/>
    <mergeCell ref="M202:O202"/>
    <mergeCell ref="D200:F200"/>
    <mergeCell ref="G200:I200"/>
    <mergeCell ref="J200:L200"/>
    <mergeCell ref="M200:O200"/>
    <mergeCell ref="P200:R200"/>
    <mergeCell ref="T200:V200"/>
    <mergeCell ref="D199:F199"/>
    <mergeCell ref="G199:I199"/>
    <mergeCell ref="J199:L199"/>
    <mergeCell ref="M199:O199"/>
    <mergeCell ref="P199:R199"/>
    <mergeCell ref="T199:V199"/>
    <mergeCell ref="D198:F198"/>
    <mergeCell ref="G198:I198"/>
    <mergeCell ref="J198:L198"/>
    <mergeCell ref="M198:O198"/>
    <mergeCell ref="P198:R198"/>
    <mergeCell ref="T198:V198"/>
    <mergeCell ref="D197:F197"/>
    <mergeCell ref="G197:I197"/>
    <mergeCell ref="J197:L197"/>
    <mergeCell ref="M197:O197"/>
    <mergeCell ref="P197:R197"/>
    <mergeCell ref="T197:V197"/>
    <mergeCell ref="D196:F196"/>
    <mergeCell ref="G196:I196"/>
    <mergeCell ref="J196:L196"/>
    <mergeCell ref="M196:O196"/>
    <mergeCell ref="P196:R196"/>
    <mergeCell ref="T196:V196"/>
    <mergeCell ref="D195:F195"/>
    <mergeCell ref="G195:I195"/>
    <mergeCell ref="J195:L195"/>
    <mergeCell ref="M195:O195"/>
    <mergeCell ref="P195:R195"/>
    <mergeCell ref="T195:V195"/>
    <mergeCell ref="D194:F194"/>
    <mergeCell ref="G194:I194"/>
    <mergeCell ref="J194:L194"/>
    <mergeCell ref="M194:O194"/>
    <mergeCell ref="P194:R194"/>
    <mergeCell ref="T194:V194"/>
    <mergeCell ref="D193:F193"/>
    <mergeCell ref="G193:I193"/>
    <mergeCell ref="J193:L193"/>
    <mergeCell ref="M193:O193"/>
    <mergeCell ref="P193:R193"/>
    <mergeCell ref="T193:V193"/>
    <mergeCell ref="D192:F192"/>
    <mergeCell ref="G192:I192"/>
    <mergeCell ref="J192:L192"/>
    <mergeCell ref="M192:O192"/>
    <mergeCell ref="P192:R192"/>
    <mergeCell ref="T192:V192"/>
    <mergeCell ref="S189:V189"/>
    <mergeCell ref="S190:V190"/>
    <mergeCell ref="D191:F191"/>
    <mergeCell ref="G191:I191"/>
    <mergeCell ref="J191:L191"/>
    <mergeCell ref="M191:O191"/>
    <mergeCell ref="P191:R191"/>
    <mergeCell ref="T191:V191"/>
    <mergeCell ref="S183:V183"/>
    <mergeCell ref="S184:V184"/>
    <mergeCell ref="S185:V185"/>
    <mergeCell ref="S186:V186"/>
    <mergeCell ref="S187:V187"/>
    <mergeCell ref="S188:V188"/>
    <mergeCell ref="S175:V177"/>
    <mergeCell ref="S178:V178"/>
    <mergeCell ref="S179:V179"/>
    <mergeCell ref="S180:V180"/>
    <mergeCell ref="S181:V181"/>
    <mergeCell ref="S182:V182"/>
    <mergeCell ref="P173:R173"/>
    <mergeCell ref="C175:C176"/>
    <mergeCell ref="D175:F176"/>
    <mergeCell ref="G175:I176"/>
    <mergeCell ref="J175:L176"/>
    <mergeCell ref="M175:O176"/>
    <mergeCell ref="P175:R176"/>
    <mergeCell ref="B172:C173"/>
    <mergeCell ref="D172:F172"/>
    <mergeCell ref="G172:I172"/>
    <mergeCell ref="J172:L172"/>
    <mergeCell ref="M172:O172"/>
    <mergeCell ref="P172:R172"/>
    <mergeCell ref="D173:F173"/>
    <mergeCell ref="G173:I173"/>
    <mergeCell ref="J173:L173"/>
    <mergeCell ref="M173:O173"/>
    <mergeCell ref="D171:F171"/>
    <mergeCell ref="G171:I171"/>
    <mergeCell ref="J171:L171"/>
    <mergeCell ref="M171:O171"/>
    <mergeCell ref="P171:R171"/>
    <mergeCell ref="T171:V171"/>
    <mergeCell ref="D170:F170"/>
    <mergeCell ref="G170:I170"/>
    <mergeCell ref="J170:L170"/>
    <mergeCell ref="M170:O170"/>
    <mergeCell ref="P170:R170"/>
    <mergeCell ref="T170:V170"/>
    <mergeCell ref="D169:F169"/>
    <mergeCell ref="G169:I169"/>
    <mergeCell ref="J169:L169"/>
    <mergeCell ref="M169:O169"/>
    <mergeCell ref="P169:R169"/>
    <mergeCell ref="T169:V169"/>
    <mergeCell ref="D168:F168"/>
    <mergeCell ref="G168:I168"/>
    <mergeCell ref="J168:L168"/>
    <mergeCell ref="M168:O168"/>
    <mergeCell ref="P168:R168"/>
    <mergeCell ref="T168:V168"/>
    <mergeCell ref="D167:F167"/>
    <mergeCell ref="G167:I167"/>
    <mergeCell ref="J167:L167"/>
    <mergeCell ref="M167:O167"/>
    <mergeCell ref="P167:R167"/>
    <mergeCell ref="T167:V167"/>
    <mergeCell ref="D166:F166"/>
    <mergeCell ref="G166:I166"/>
    <mergeCell ref="J166:L166"/>
    <mergeCell ref="M166:O166"/>
    <mergeCell ref="P166:R166"/>
    <mergeCell ref="T166:V166"/>
    <mergeCell ref="D165:F165"/>
    <mergeCell ref="G165:I165"/>
    <mergeCell ref="J165:L165"/>
    <mergeCell ref="M165:O165"/>
    <mergeCell ref="P165:R165"/>
    <mergeCell ref="T165:V165"/>
    <mergeCell ref="D164:F164"/>
    <mergeCell ref="G164:I164"/>
    <mergeCell ref="J164:L164"/>
    <mergeCell ref="M164:O164"/>
    <mergeCell ref="P164:R164"/>
    <mergeCell ref="T164:V164"/>
    <mergeCell ref="D163:F163"/>
    <mergeCell ref="G163:I163"/>
    <mergeCell ref="J163:L163"/>
    <mergeCell ref="M163:O163"/>
    <mergeCell ref="P163:R163"/>
    <mergeCell ref="T163:V163"/>
    <mergeCell ref="S159:V159"/>
    <mergeCell ref="S160:V160"/>
    <mergeCell ref="S161:V161"/>
    <mergeCell ref="D162:F162"/>
    <mergeCell ref="G162:I162"/>
    <mergeCell ref="J162:L162"/>
    <mergeCell ref="M162:O162"/>
    <mergeCell ref="P162:R162"/>
    <mergeCell ref="T162:V162"/>
    <mergeCell ref="S153:V153"/>
    <mergeCell ref="S154:V154"/>
    <mergeCell ref="S155:V155"/>
    <mergeCell ref="S156:V156"/>
    <mergeCell ref="S157:V157"/>
    <mergeCell ref="S158:V158"/>
    <mergeCell ref="S145:V147"/>
    <mergeCell ref="S148:V148"/>
    <mergeCell ref="S149:V149"/>
    <mergeCell ref="S150:V150"/>
    <mergeCell ref="S151:V151"/>
    <mergeCell ref="S152:V152"/>
    <mergeCell ref="P143:R143"/>
    <mergeCell ref="C145:C146"/>
    <mergeCell ref="D145:F146"/>
    <mergeCell ref="G145:I146"/>
    <mergeCell ref="J145:L146"/>
    <mergeCell ref="M145:O146"/>
    <mergeCell ref="P145:R146"/>
    <mergeCell ref="B142:C143"/>
    <mergeCell ref="D142:F142"/>
    <mergeCell ref="G142:I142"/>
    <mergeCell ref="J142:L142"/>
    <mergeCell ref="M142:O142"/>
    <mergeCell ref="P142:R142"/>
    <mergeCell ref="D143:F143"/>
    <mergeCell ref="G143:I143"/>
    <mergeCell ref="J143:L143"/>
    <mergeCell ref="M143:O143"/>
    <mergeCell ref="D141:F141"/>
    <mergeCell ref="G141:I141"/>
    <mergeCell ref="J141:L141"/>
    <mergeCell ref="M141:O141"/>
    <mergeCell ref="P141:R141"/>
    <mergeCell ref="T141:V141"/>
    <mergeCell ref="D140:F140"/>
    <mergeCell ref="G140:I140"/>
    <mergeCell ref="J140:L140"/>
    <mergeCell ref="M140:O140"/>
    <mergeCell ref="P140:R140"/>
    <mergeCell ref="T140:V140"/>
    <mergeCell ref="D139:F139"/>
    <mergeCell ref="G139:I139"/>
    <mergeCell ref="J139:L139"/>
    <mergeCell ref="M139:O139"/>
    <mergeCell ref="P139:R139"/>
    <mergeCell ref="T139:V139"/>
    <mergeCell ref="D138:F138"/>
    <mergeCell ref="G138:I138"/>
    <mergeCell ref="J138:L138"/>
    <mergeCell ref="M138:O138"/>
    <mergeCell ref="P138:R138"/>
    <mergeCell ref="T138:V138"/>
    <mergeCell ref="D137:F137"/>
    <mergeCell ref="G137:I137"/>
    <mergeCell ref="J137:L137"/>
    <mergeCell ref="M137:O137"/>
    <mergeCell ref="P137:R137"/>
    <mergeCell ref="T137:V137"/>
    <mergeCell ref="D136:F136"/>
    <mergeCell ref="G136:I136"/>
    <mergeCell ref="J136:L136"/>
    <mergeCell ref="M136:O136"/>
    <mergeCell ref="P136:R136"/>
    <mergeCell ref="T136:V136"/>
    <mergeCell ref="D135:F135"/>
    <mergeCell ref="G135:I135"/>
    <mergeCell ref="J135:L135"/>
    <mergeCell ref="M135:O135"/>
    <mergeCell ref="P135:R135"/>
    <mergeCell ref="T135:V135"/>
    <mergeCell ref="D134:F134"/>
    <mergeCell ref="G134:I134"/>
    <mergeCell ref="J134:L134"/>
    <mergeCell ref="M134:O134"/>
    <mergeCell ref="P134:R134"/>
    <mergeCell ref="T134:V134"/>
    <mergeCell ref="D133:F133"/>
    <mergeCell ref="G133:I133"/>
    <mergeCell ref="J133:L133"/>
    <mergeCell ref="M133:O133"/>
    <mergeCell ref="P133:R133"/>
    <mergeCell ref="T133:V133"/>
    <mergeCell ref="S131:V131"/>
    <mergeCell ref="D132:F132"/>
    <mergeCell ref="G132:I132"/>
    <mergeCell ref="J132:L132"/>
    <mergeCell ref="M132:O132"/>
    <mergeCell ref="P132:R132"/>
    <mergeCell ref="T132:V132"/>
    <mergeCell ref="S125:V125"/>
    <mergeCell ref="S126:V126"/>
    <mergeCell ref="S127:V127"/>
    <mergeCell ref="S128:V128"/>
    <mergeCell ref="S129:V129"/>
    <mergeCell ref="S130:V130"/>
    <mergeCell ref="S119:V119"/>
    <mergeCell ref="S120:V120"/>
    <mergeCell ref="S121:V121"/>
    <mergeCell ref="S122:V122"/>
    <mergeCell ref="S123:V123"/>
    <mergeCell ref="S124:V124"/>
    <mergeCell ref="S111:V113"/>
    <mergeCell ref="S114:V114"/>
    <mergeCell ref="S115:V115"/>
    <mergeCell ref="S116:V116"/>
    <mergeCell ref="S117:V117"/>
    <mergeCell ref="S118:V118"/>
    <mergeCell ref="P109:R109"/>
    <mergeCell ref="C111:C112"/>
    <mergeCell ref="D111:F112"/>
    <mergeCell ref="G111:I112"/>
    <mergeCell ref="J111:L112"/>
    <mergeCell ref="M111:O112"/>
    <mergeCell ref="P111:R112"/>
    <mergeCell ref="B108:C109"/>
    <mergeCell ref="D108:F108"/>
    <mergeCell ref="G108:I108"/>
    <mergeCell ref="J108:L108"/>
    <mergeCell ref="M108:O108"/>
    <mergeCell ref="P108:R108"/>
    <mergeCell ref="D109:F109"/>
    <mergeCell ref="G109:I109"/>
    <mergeCell ref="J109:L109"/>
    <mergeCell ref="M109:O109"/>
    <mergeCell ref="D107:F107"/>
    <mergeCell ref="G107:I107"/>
    <mergeCell ref="J107:L107"/>
    <mergeCell ref="M107:O107"/>
    <mergeCell ref="P107:R107"/>
    <mergeCell ref="T107:V107"/>
    <mergeCell ref="D106:F106"/>
    <mergeCell ref="G106:I106"/>
    <mergeCell ref="J106:L106"/>
    <mergeCell ref="M106:O106"/>
    <mergeCell ref="P106:R106"/>
    <mergeCell ref="T106:V106"/>
    <mergeCell ref="D105:F105"/>
    <mergeCell ref="G105:I105"/>
    <mergeCell ref="J105:L105"/>
    <mergeCell ref="M105:O105"/>
    <mergeCell ref="P105:R105"/>
    <mergeCell ref="T105:V105"/>
    <mergeCell ref="D104:F104"/>
    <mergeCell ref="G104:I104"/>
    <mergeCell ref="J104:L104"/>
    <mergeCell ref="M104:O104"/>
    <mergeCell ref="P104:R104"/>
    <mergeCell ref="T104:V104"/>
    <mergeCell ref="D103:F103"/>
    <mergeCell ref="G103:I103"/>
    <mergeCell ref="J103:L103"/>
    <mergeCell ref="M103:O103"/>
    <mergeCell ref="P103:R103"/>
    <mergeCell ref="T103:V103"/>
    <mergeCell ref="D102:F102"/>
    <mergeCell ref="G102:I102"/>
    <mergeCell ref="J102:L102"/>
    <mergeCell ref="M102:O102"/>
    <mergeCell ref="P102:R102"/>
    <mergeCell ref="T102:V102"/>
    <mergeCell ref="D101:F101"/>
    <mergeCell ref="G101:I101"/>
    <mergeCell ref="J101:L101"/>
    <mergeCell ref="M101:O101"/>
    <mergeCell ref="P101:R101"/>
    <mergeCell ref="T101:V101"/>
    <mergeCell ref="D100:F100"/>
    <mergeCell ref="G100:I100"/>
    <mergeCell ref="J100:L100"/>
    <mergeCell ref="M100:O100"/>
    <mergeCell ref="P100:R100"/>
    <mergeCell ref="T100:V100"/>
    <mergeCell ref="D99:F99"/>
    <mergeCell ref="G99:I99"/>
    <mergeCell ref="J99:L99"/>
    <mergeCell ref="M99:O99"/>
    <mergeCell ref="P99:R99"/>
    <mergeCell ref="T99:V99"/>
    <mergeCell ref="S97:V97"/>
    <mergeCell ref="D98:F98"/>
    <mergeCell ref="G98:I98"/>
    <mergeCell ref="J98:L98"/>
    <mergeCell ref="M98:O98"/>
    <mergeCell ref="P98:R98"/>
    <mergeCell ref="T98:V98"/>
    <mergeCell ref="S91:V91"/>
    <mergeCell ref="S92:V92"/>
    <mergeCell ref="S93:V93"/>
    <mergeCell ref="S94:V94"/>
    <mergeCell ref="S95:V95"/>
    <mergeCell ref="S96:V96"/>
    <mergeCell ref="S85:V85"/>
    <mergeCell ref="S86:V86"/>
    <mergeCell ref="S87:V87"/>
    <mergeCell ref="S88:V88"/>
    <mergeCell ref="S89:V89"/>
    <mergeCell ref="S90:V90"/>
    <mergeCell ref="S79:V79"/>
    <mergeCell ref="S80:V80"/>
    <mergeCell ref="S81:V81"/>
    <mergeCell ref="S82:V82"/>
    <mergeCell ref="S83:V83"/>
    <mergeCell ref="S84:V84"/>
    <mergeCell ref="S73:V73"/>
    <mergeCell ref="S74:V74"/>
    <mergeCell ref="S75:V75"/>
    <mergeCell ref="S76:V76"/>
    <mergeCell ref="S77:V77"/>
    <mergeCell ref="S78:V78"/>
    <mergeCell ref="S67:V67"/>
    <mergeCell ref="S68:V68"/>
    <mergeCell ref="S69:V69"/>
    <mergeCell ref="S70:V70"/>
    <mergeCell ref="S71:V71"/>
    <mergeCell ref="S72:V72"/>
    <mergeCell ref="S61:V61"/>
    <mergeCell ref="S62:V62"/>
    <mergeCell ref="S63:V63"/>
    <mergeCell ref="S64:V64"/>
    <mergeCell ref="S65:V65"/>
    <mergeCell ref="S66:V66"/>
    <mergeCell ref="S55:V55"/>
    <mergeCell ref="S56:V56"/>
    <mergeCell ref="S57:V57"/>
    <mergeCell ref="S58:V58"/>
    <mergeCell ref="S59:V59"/>
    <mergeCell ref="S60:V60"/>
    <mergeCell ref="G52:I52"/>
    <mergeCell ref="J52:L52"/>
    <mergeCell ref="M52:O52"/>
    <mergeCell ref="P52:R52"/>
    <mergeCell ref="S52:V53"/>
    <mergeCell ref="S54:V54"/>
    <mergeCell ref="B48:C48"/>
    <mergeCell ref="B49:B50"/>
    <mergeCell ref="C49:C50"/>
    <mergeCell ref="E50:F50"/>
    <mergeCell ref="B51:C51"/>
    <mergeCell ref="D52:F52"/>
    <mergeCell ref="B47:C47"/>
    <mergeCell ref="D47:F47"/>
    <mergeCell ref="G47:I47"/>
    <mergeCell ref="J47:L47"/>
    <mergeCell ref="M47:O47"/>
    <mergeCell ref="P47:R47"/>
    <mergeCell ref="B46:C46"/>
    <mergeCell ref="D46:F46"/>
    <mergeCell ref="G46:I46"/>
    <mergeCell ref="J46:L46"/>
    <mergeCell ref="M46:O46"/>
    <mergeCell ref="P46:R46"/>
    <mergeCell ref="B45:C45"/>
    <mergeCell ref="D45:F45"/>
    <mergeCell ref="G45:I45"/>
    <mergeCell ref="J45:L45"/>
    <mergeCell ref="M45:O45"/>
    <mergeCell ref="P45:R45"/>
    <mergeCell ref="B44:C44"/>
    <mergeCell ref="D44:F44"/>
    <mergeCell ref="G44:I44"/>
    <mergeCell ref="J44:L44"/>
    <mergeCell ref="M44:O44"/>
    <mergeCell ref="P44:R44"/>
    <mergeCell ref="B43:C43"/>
    <mergeCell ref="D43:F43"/>
    <mergeCell ref="G43:I43"/>
    <mergeCell ref="J43:L43"/>
    <mergeCell ref="M43:O43"/>
    <mergeCell ref="P43:R43"/>
    <mergeCell ref="J41:L41"/>
    <mergeCell ref="M41:O41"/>
    <mergeCell ref="P41:R41"/>
    <mergeCell ref="B42:C42"/>
    <mergeCell ref="D42:F42"/>
    <mergeCell ref="G42:I42"/>
    <mergeCell ref="J42:L42"/>
    <mergeCell ref="M42:O42"/>
    <mergeCell ref="P42:R42"/>
    <mergeCell ref="B38:C38"/>
    <mergeCell ref="B39:C39"/>
    <mergeCell ref="B40:C40"/>
    <mergeCell ref="B41:C41"/>
    <mergeCell ref="D41:F41"/>
    <mergeCell ref="G41:I41"/>
    <mergeCell ref="B32:C32"/>
    <mergeCell ref="B33:C33"/>
    <mergeCell ref="B34:C34"/>
    <mergeCell ref="B35:C35"/>
    <mergeCell ref="B36:C36"/>
    <mergeCell ref="B37:C37"/>
    <mergeCell ref="B26:C26"/>
    <mergeCell ref="B27:C27"/>
    <mergeCell ref="B28:C28"/>
    <mergeCell ref="B29:C29"/>
    <mergeCell ref="B30:C30"/>
    <mergeCell ref="B31:C31"/>
    <mergeCell ref="B20:C20"/>
    <mergeCell ref="M20:O20"/>
    <mergeCell ref="B21:C21"/>
    <mergeCell ref="B22:C22"/>
    <mergeCell ref="B23:C23"/>
    <mergeCell ref="B25:C25"/>
    <mergeCell ref="B17:C17"/>
    <mergeCell ref="M17:O17"/>
    <mergeCell ref="B18:C18"/>
    <mergeCell ref="M18:O18"/>
    <mergeCell ref="B19:C19"/>
    <mergeCell ref="M19:O19"/>
    <mergeCell ref="B14:C14"/>
    <mergeCell ref="D14:F14"/>
    <mergeCell ref="G14:H14"/>
    <mergeCell ref="I14:O14"/>
    <mergeCell ref="B16:C16"/>
    <mergeCell ref="I16:J16"/>
    <mergeCell ref="G12:H12"/>
    <mergeCell ref="I12:O12"/>
    <mergeCell ref="B13:C13"/>
    <mergeCell ref="D13:F13"/>
    <mergeCell ref="G13:H13"/>
    <mergeCell ref="I13:O13"/>
    <mergeCell ref="B8:C8"/>
    <mergeCell ref="B9:C9"/>
    <mergeCell ref="D9:F9"/>
    <mergeCell ref="G9:H9"/>
    <mergeCell ref="I9:O11"/>
    <mergeCell ref="B10:C10"/>
    <mergeCell ref="D10:F10"/>
    <mergeCell ref="B11:C12"/>
    <mergeCell ref="D11:E11"/>
    <mergeCell ref="D12:E12"/>
    <mergeCell ref="P2:R2"/>
    <mergeCell ref="B4:C4"/>
    <mergeCell ref="D4:O4"/>
    <mergeCell ref="B5:C5"/>
    <mergeCell ref="D5:O5"/>
    <mergeCell ref="B6:C6"/>
    <mergeCell ref="D6:O6"/>
    <mergeCell ref="B1:C2"/>
    <mergeCell ref="D2:F2"/>
    <mergeCell ref="G2:I2"/>
    <mergeCell ref="J2:L2"/>
    <mergeCell ref="M2:O2"/>
  </mergeCells>
  <dataValidations count="2">
    <dataValidation type="list" allowBlank="1" showInputMessage="1" showErrorMessage="1" sqref="D44 G44 J44 M44 P44" xr:uid="{44306604-03B9-413D-B9A8-28AB507F0A89}">
      <formula1>"Study Visit, Telephone Contact, Outreach, Sample Processing"</formula1>
    </dataValidation>
    <dataValidation type="list" allowBlank="1" showInputMessage="1" showErrorMessage="1" sqref="E50" xr:uid="{575B2E3A-E0BE-433F-A76C-1025A995D7E2}">
      <formula1>"Adult, Paediatric"</formula1>
    </dataValidation>
  </dataValidations>
  <pageMargins left="0.7" right="0.7" top="0.75" bottom="0.75" header="0.3" footer="0.3"/>
  <pageSetup orientation="portrait" horizontalDpi="360" verticalDpi="36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79B14-FD9F-4F82-B641-B87A50E3E743}">
  <dimension ref="A1:XFC285"/>
  <sheetViews>
    <sheetView zoomScale="70" zoomScaleNormal="70" workbookViewId="0">
      <pane xSplit="3" ySplit="2" topLeftCell="D23" activePane="bottomRight" state="frozen"/>
      <selection pane="topRight" activeCell="D1" sqref="D1"/>
      <selection pane="bottomLeft" activeCell="A3" sqref="A3"/>
      <selection pane="bottomRight" activeCell="B1" sqref="B1:B2"/>
    </sheetView>
  </sheetViews>
  <sheetFormatPr defaultRowHeight="15" outlineLevelRow="1" x14ac:dyDescent="0.25"/>
  <cols>
    <col min="1" max="1" width="2.5703125" style="137" customWidth="1"/>
    <col min="2" max="2" width="62" style="156" customWidth="1"/>
    <col min="3" max="3" width="25" style="137" customWidth="1"/>
    <col min="4" max="4" width="20.5703125" style="137" customWidth="1"/>
    <col min="5" max="5" width="19.85546875" style="137" customWidth="1"/>
    <col min="6" max="6" width="15.5703125" style="137" customWidth="1"/>
    <col min="7" max="7" width="14.140625" style="137" customWidth="1"/>
    <col min="8" max="8" width="19.7109375" style="137" customWidth="1"/>
    <col min="9" max="9" width="14.5703125" style="137" customWidth="1"/>
    <col min="10" max="10" width="18.28515625" style="137" customWidth="1"/>
    <col min="11" max="12" width="14.5703125" style="137" customWidth="1"/>
    <col min="13" max="14" width="16.85546875" style="137" customWidth="1"/>
    <col min="15" max="15" width="38.42578125" style="137" customWidth="1"/>
    <col min="16" max="16384" width="9.140625" style="137"/>
  </cols>
  <sheetData>
    <row r="1" spans="1:16381" ht="15" customHeight="1" x14ac:dyDescent="0.25">
      <c r="A1" s="169"/>
      <c r="B1" s="418" t="s">
        <v>248</v>
      </c>
      <c r="C1" s="171"/>
      <c r="D1" s="507" t="s">
        <v>274</v>
      </c>
      <c r="E1" s="507"/>
      <c r="F1" s="507"/>
      <c r="G1" s="507" t="s">
        <v>275</v>
      </c>
      <c r="H1" s="507"/>
      <c r="I1" s="507"/>
      <c r="J1" s="507" t="s">
        <v>276</v>
      </c>
      <c r="K1" s="507"/>
      <c r="L1" s="507"/>
      <c r="M1" s="171"/>
      <c r="N1" s="201"/>
      <c r="O1" s="201"/>
    </row>
    <row r="2" spans="1:16381" ht="15" customHeight="1" x14ac:dyDescent="0.25">
      <c r="A2" s="170"/>
      <c r="B2" s="418"/>
      <c r="C2" s="171"/>
      <c r="D2" s="508"/>
      <c r="E2" s="508"/>
      <c r="F2" s="508"/>
      <c r="G2" s="508"/>
      <c r="H2" s="508"/>
      <c r="I2" s="508"/>
      <c r="J2" s="508"/>
      <c r="K2" s="508"/>
      <c r="L2" s="508"/>
      <c r="M2" s="201"/>
      <c r="N2" s="201"/>
      <c r="O2" s="202" t="s">
        <v>277</v>
      </c>
    </row>
    <row r="3" spans="1:16381" x14ac:dyDescent="0.25">
      <c r="A3" s="138"/>
      <c r="B3" s="139"/>
      <c r="C3" s="140"/>
      <c r="D3" s="140"/>
      <c r="E3" s="140"/>
      <c r="F3" s="140"/>
      <c r="G3" s="140"/>
      <c r="H3" s="140"/>
      <c r="I3" s="140"/>
      <c r="J3" s="140"/>
      <c r="K3" s="140"/>
      <c r="L3" s="140"/>
      <c r="M3" s="140"/>
      <c r="N3" s="138"/>
      <c r="O3" s="138"/>
      <c r="P3" s="138"/>
    </row>
    <row r="4" spans="1:16381" ht="29.25" customHeight="1" x14ac:dyDescent="0.25">
      <c r="A4" s="138"/>
      <c r="B4" s="168" t="s">
        <v>278</v>
      </c>
      <c r="C4" s="160"/>
      <c r="D4" s="160"/>
      <c r="E4" s="160"/>
      <c r="F4" s="160"/>
      <c r="G4" s="160"/>
      <c r="H4" s="160"/>
      <c r="I4" s="160"/>
      <c r="J4" s="160"/>
      <c r="K4" s="160"/>
      <c r="L4" s="160"/>
      <c r="M4" s="160"/>
      <c r="N4" s="161"/>
      <c r="O4" s="162"/>
      <c r="P4" s="138"/>
    </row>
    <row r="5" spans="1:16381" ht="42" customHeight="1" x14ac:dyDescent="0.25">
      <c r="A5" s="138"/>
      <c r="B5" s="509" t="s">
        <v>178</v>
      </c>
      <c r="C5" s="509"/>
      <c r="D5" s="511" t="str">
        <f>IF(COUNTA('SIT Page 1'!D5:Z5)=0, "[enter into tab 'SIT Page 1', cell D5]", 'SIT Page 1'!D5)</f>
        <v>[enter into tab 'SIT Page 1', cell D5]</v>
      </c>
      <c r="E5" s="511"/>
      <c r="F5" s="511"/>
      <c r="G5" s="511"/>
      <c r="H5" s="511"/>
      <c r="I5" s="511"/>
      <c r="J5" s="511"/>
      <c r="K5" s="511"/>
      <c r="L5" s="511"/>
      <c r="M5" s="511"/>
      <c r="N5" s="511"/>
      <c r="O5" s="511"/>
      <c r="P5" s="138"/>
    </row>
    <row r="6" spans="1:16381" ht="42" customHeight="1" x14ac:dyDescent="0.25">
      <c r="A6" s="138"/>
      <c r="B6" s="510" t="s">
        <v>179</v>
      </c>
      <c r="C6" s="510"/>
      <c r="D6" s="511" t="s">
        <v>279</v>
      </c>
      <c r="E6" s="511"/>
      <c r="F6" s="511"/>
      <c r="G6" s="511"/>
      <c r="H6" s="511"/>
      <c r="I6" s="511"/>
      <c r="J6" s="511"/>
      <c r="K6" s="511"/>
      <c r="L6" s="511"/>
      <c r="M6" s="511"/>
      <c r="N6" s="511"/>
      <c r="O6" s="511"/>
      <c r="P6" s="138"/>
    </row>
    <row r="7" spans="1:16381" ht="25.5" customHeight="1" x14ac:dyDescent="0.25">
      <c r="A7" s="138"/>
      <c r="B7" s="139"/>
      <c r="C7" s="140"/>
      <c r="D7" s="163"/>
      <c r="E7" s="163"/>
      <c r="F7" s="140"/>
      <c r="G7" s="140"/>
      <c r="H7" s="140"/>
      <c r="I7" s="140"/>
      <c r="J7" s="140"/>
      <c r="K7" s="140"/>
      <c r="L7" s="140"/>
      <c r="M7" s="140"/>
      <c r="N7" s="138"/>
      <c r="O7" s="138"/>
      <c r="P7" s="138"/>
    </row>
    <row r="8" spans="1:16381" ht="24" customHeight="1" x14ac:dyDescent="0.25">
      <c r="A8" s="138"/>
      <c r="B8" s="440" t="s">
        <v>180</v>
      </c>
      <c r="C8" s="440"/>
      <c r="D8" s="159"/>
      <c r="E8" s="160"/>
      <c r="F8" s="160"/>
      <c r="G8" s="160"/>
      <c r="H8" s="160"/>
      <c r="I8" s="160"/>
      <c r="J8" s="160"/>
      <c r="K8" s="160"/>
      <c r="L8" s="160"/>
      <c r="M8" s="160"/>
      <c r="N8" s="161"/>
      <c r="O8" s="162"/>
      <c r="P8" s="138"/>
    </row>
    <row r="9" spans="1:16381" ht="25.5" customHeight="1" x14ac:dyDescent="0.25">
      <c r="A9" s="138"/>
      <c r="B9" s="439" t="s">
        <v>181</v>
      </c>
      <c r="C9" s="439"/>
      <c r="D9" s="441" t="str">
        <f>IF('SIT Page 1'!D9="","[enter into tab 'SIT Page 1', cell D9]",'SIT Page 1'!D9)</f>
        <v>[enter into tab 'SIT Page 1', cell D9]</v>
      </c>
      <c r="E9" s="441"/>
      <c r="F9" s="457" t="s">
        <v>280</v>
      </c>
      <c r="G9" s="457"/>
      <c r="H9" s="462"/>
      <c r="I9" s="463"/>
      <c r="J9" s="463"/>
      <c r="K9" s="463"/>
      <c r="L9" s="463"/>
      <c r="M9" s="463"/>
      <c r="N9" s="463"/>
      <c r="O9" s="464"/>
      <c r="P9" s="138"/>
    </row>
    <row r="10" spans="1:16381" ht="45" customHeight="1" x14ac:dyDescent="0.25">
      <c r="A10" s="138"/>
      <c r="B10" s="439" t="s">
        <v>183</v>
      </c>
      <c r="C10" s="439"/>
      <c r="D10" s="441" t="str">
        <f>IF('SIT Page 1'!D10="","[enter into tab 'SIT Page 1', cell D10]",'SIT Page 1'!D10)</f>
        <v>[enter into tab 'SIT Page 1', cell D10]</v>
      </c>
      <c r="E10" s="441"/>
      <c r="F10" s="457"/>
      <c r="G10" s="457"/>
      <c r="H10" s="465"/>
      <c r="I10" s="466"/>
      <c r="J10" s="466"/>
      <c r="K10" s="466"/>
      <c r="L10" s="466"/>
      <c r="M10" s="466"/>
      <c r="N10" s="466"/>
      <c r="O10" s="467"/>
      <c r="P10" s="138"/>
    </row>
    <row r="11" spans="1:16381" ht="24" customHeight="1" x14ac:dyDescent="0.25">
      <c r="A11" s="138"/>
      <c r="B11" s="439" t="s">
        <v>184</v>
      </c>
      <c r="C11" s="439"/>
      <c r="D11" s="166" t="s">
        <v>185</v>
      </c>
      <c r="E11" s="167" t="s">
        <v>186</v>
      </c>
      <c r="F11" s="439" t="s">
        <v>187</v>
      </c>
      <c r="G11" s="439"/>
      <c r="H11" s="468"/>
      <c r="I11" s="469"/>
      <c r="J11" s="469"/>
      <c r="K11" s="469"/>
      <c r="L11" s="469"/>
      <c r="M11" s="469"/>
      <c r="N11" s="469"/>
      <c r="O11" s="470"/>
      <c r="P11" s="138"/>
    </row>
    <row r="12" spans="1:16381" ht="24.75" customHeight="1" x14ac:dyDescent="0.25">
      <c r="A12" s="138"/>
      <c r="B12" s="439"/>
      <c r="C12" s="439"/>
      <c r="D12" s="193"/>
      <c r="E12" s="193"/>
      <c r="F12" s="460" t="s">
        <v>189</v>
      </c>
      <c r="G12" s="461"/>
      <c r="H12" s="471"/>
      <c r="I12" s="472"/>
      <c r="J12" s="472"/>
      <c r="K12" s="472"/>
      <c r="L12" s="472"/>
      <c r="M12" s="472"/>
      <c r="N12" s="472"/>
      <c r="O12" s="473"/>
      <c r="P12" s="138"/>
      <c r="Q12" s="164"/>
    </row>
    <row r="13" spans="1:16381" s="136" customFormat="1" ht="25.5" customHeight="1" x14ac:dyDescent="0.25">
      <c r="A13" s="138"/>
      <c r="B13" s="439" t="s">
        <v>188</v>
      </c>
      <c r="C13" s="439"/>
      <c r="D13" s="458"/>
      <c r="E13" s="459"/>
      <c r="F13" s="460" t="s">
        <v>191</v>
      </c>
      <c r="G13" s="461"/>
      <c r="H13" s="468"/>
      <c r="I13" s="469"/>
      <c r="J13" s="469"/>
      <c r="K13" s="469"/>
      <c r="L13" s="469"/>
      <c r="M13" s="469"/>
      <c r="N13" s="469"/>
      <c r="O13" s="470"/>
      <c r="P13" s="138"/>
      <c r="Q13" s="164"/>
      <c r="R13" s="137"/>
      <c r="S13" s="137"/>
      <c r="T13" s="137"/>
      <c r="U13" s="137"/>
      <c r="V13" s="137"/>
      <c r="W13" s="137"/>
      <c r="X13" s="137"/>
      <c r="Y13" s="137"/>
      <c r="Z13" s="137"/>
      <c r="AA13" s="137"/>
      <c r="AB13" s="137"/>
      <c r="AC13" s="137"/>
      <c r="AD13" s="137"/>
      <c r="AE13" s="137"/>
      <c r="AF13" s="137"/>
      <c r="AG13" s="137"/>
      <c r="AH13" s="137"/>
      <c r="AI13" s="137"/>
      <c r="AJ13" s="137"/>
      <c r="AK13" s="137"/>
      <c r="AL13" s="137"/>
      <c r="AM13" s="137"/>
      <c r="AN13" s="137"/>
      <c r="AO13" s="137"/>
      <c r="AP13" s="137"/>
      <c r="AQ13" s="137"/>
      <c r="AR13" s="137"/>
      <c r="AS13" s="137"/>
      <c r="AT13" s="137"/>
      <c r="AU13" s="137"/>
      <c r="AV13" s="137"/>
      <c r="AW13" s="137"/>
      <c r="AX13" s="137"/>
      <c r="AY13" s="137"/>
      <c r="AZ13" s="137"/>
      <c r="BA13" s="137"/>
      <c r="BB13" s="137"/>
      <c r="BC13" s="137"/>
      <c r="BD13" s="137"/>
      <c r="BE13" s="137"/>
      <c r="BF13" s="137"/>
      <c r="BG13" s="137"/>
      <c r="BH13" s="137"/>
      <c r="BI13" s="137"/>
      <c r="BJ13" s="137"/>
      <c r="BK13" s="137"/>
      <c r="BL13" s="137"/>
      <c r="BM13" s="137"/>
      <c r="BN13" s="137"/>
      <c r="BO13" s="137"/>
      <c r="BP13" s="137"/>
      <c r="BQ13" s="137"/>
      <c r="BR13" s="137"/>
      <c r="BS13" s="137"/>
      <c r="BT13" s="137"/>
      <c r="BU13" s="137"/>
      <c r="BV13" s="137"/>
      <c r="BW13" s="137"/>
      <c r="BX13" s="137"/>
      <c r="BY13" s="137"/>
      <c r="BZ13" s="137"/>
      <c r="CA13" s="137"/>
      <c r="CB13" s="137"/>
      <c r="CC13" s="137"/>
      <c r="CD13" s="137"/>
      <c r="CE13" s="137"/>
      <c r="CF13" s="137"/>
      <c r="CG13" s="137"/>
      <c r="CH13" s="137"/>
      <c r="CI13" s="137"/>
      <c r="CJ13" s="137"/>
      <c r="CK13" s="137"/>
      <c r="CL13" s="137"/>
      <c r="CM13" s="137"/>
      <c r="CN13" s="137"/>
      <c r="CO13" s="137"/>
      <c r="CP13" s="137"/>
      <c r="CQ13" s="137"/>
      <c r="CR13" s="137"/>
      <c r="CS13" s="137"/>
      <c r="CT13" s="137"/>
      <c r="CU13" s="137"/>
      <c r="CV13" s="137"/>
      <c r="CW13" s="137"/>
      <c r="CX13" s="137"/>
      <c r="CY13" s="137"/>
      <c r="CZ13" s="137"/>
      <c r="DA13" s="137"/>
      <c r="DB13" s="137"/>
      <c r="DC13" s="137"/>
      <c r="DD13" s="137"/>
      <c r="DE13" s="137"/>
      <c r="DF13" s="137"/>
      <c r="DG13" s="137"/>
      <c r="DH13" s="137"/>
      <c r="DI13" s="137"/>
      <c r="DJ13" s="137"/>
      <c r="DK13" s="137"/>
      <c r="DL13" s="137"/>
      <c r="DM13" s="137"/>
      <c r="DN13" s="137"/>
      <c r="DO13" s="137"/>
      <c r="DP13" s="137"/>
      <c r="DQ13" s="137"/>
      <c r="DR13" s="137"/>
      <c r="DS13" s="137"/>
      <c r="DT13" s="137"/>
      <c r="DU13" s="137"/>
      <c r="DV13" s="137"/>
      <c r="DW13" s="137"/>
      <c r="DX13" s="137"/>
      <c r="DY13" s="137"/>
      <c r="DZ13" s="137"/>
      <c r="EA13" s="137"/>
      <c r="EB13" s="137"/>
      <c r="EC13" s="137"/>
      <c r="ED13" s="137"/>
      <c r="EE13" s="137"/>
      <c r="EF13" s="137"/>
      <c r="EG13" s="137"/>
      <c r="EH13" s="137"/>
      <c r="EI13" s="137"/>
      <c r="EJ13" s="137"/>
      <c r="EK13" s="137"/>
      <c r="EL13" s="137"/>
      <c r="EM13" s="137"/>
      <c r="EN13" s="137"/>
      <c r="EO13" s="137"/>
      <c r="EP13" s="137"/>
      <c r="EQ13" s="137"/>
      <c r="ER13" s="137"/>
      <c r="ES13" s="137"/>
      <c r="ET13" s="137"/>
      <c r="EU13" s="137"/>
      <c r="EV13" s="137"/>
      <c r="EW13" s="137"/>
      <c r="EX13" s="137"/>
      <c r="EY13" s="137"/>
      <c r="EZ13" s="137"/>
      <c r="FA13" s="137"/>
      <c r="FB13" s="137"/>
      <c r="FC13" s="137"/>
      <c r="FD13" s="137"/>
      <c r="FE13" s="137"/>
      <c r="FF13" s="137"/>
      <c r="FG13" s="137"/>
      <c r="FH13" s="137"/>
      <c r="FI13" s="137"/>
      <c r="FJ13" s="137"/>
      <c r="FK13" s="137"/>
      <c r="FL13" s="137"/>
      <c r="FM13" s="137"/>
      <c r="FN13" s="137"/>
      <c r="FO13" s="137"/>
      <c r="FP13" s="137"/>
      <c r="FQ13" s="137"/>
      <c r="FR13" s="137"/>
      <c r="FS13" s="137"/>
      <c r="FT13" s="137"/>
      <c r="FU13" s="137"/>
      <c r="FV13" s="137"/>
      <c r="FW13" s="137"/>
      <c r="FX13" s="137"/>
      <c r="FY13" s="137"/>
      <c r="FZ13" s="137"/>
      <c r="GA13" s="137"/>
      <c r="GB13" s="137"/>
      <c r="GC13" s="137"/>
      <c r="GD13" s="137"/>
      <c r="GE13" s="137"/>
      <c r="GF13" s="137"/>
      <c r="GG13" s="137"/>
      <c r="GH13" s="137"/>
      <c r="GI13" s="137"/>
      <c r="GJ13" s="137"/>
      <c r="GK13" s="137"/>
      <c r="GL13" s="137"/>
      <c r="GM13" s="137"/>
      <c r="GN13" s="137"/>
      <c r="GO13" s="137"/>
      <c r="GP13" s="137"/>
      <c r="GQ13" s="137"/>
      <c r="GR13" s="137"/>
      <c r="GS13" s="137"/>
      <c r="GT13" s="137"/>
      <c r="GU13" s="137"/>
      <c r="GV13" s="137"/>
      <c r="GW13" s="137"/>
      <c r="GX13" s="137"/>
      <c r="GY13" s="137"/>
      <c r="GZ13" s="137"/>
      <c r="HA13" s="137"/>
      <c r="HB13" s="137"/>
      <c r="HC13" s="137"/>
      <c r="HD13" s="137"/>
      <c r="HE13" s="137"/>
      <c r="HF13" s="137"/>
      <c r="HG13" s="137"/>
      <c r="HH13" s="137"/>
      <c r="HI13" s="137"/>
      <c r="HJ13" s="137"/>
      <c r="HK13" s="137"/>
      <c r="HL13" s="137"/>
      <c r="HM13" s="137"/>
      <c r="HN13" s="137"/>
      <c r="HO13" s="137"/>
      <c r="HP13" s="137"/>
      <c r="HQ13" s="137"/>
      <c r="HR13" s="137"/>
      <c r="HS13" s="137"/>
      <c r="HT13" s="137"/>
      <c r="HU13" s="137"/>
      <c r="HV13" s="137"/>
      <c r="HW13" s="137"/>
      <c r="HX13" s="137"/>
      <c r="HY13" s="137"/>
      <c r="HZ13" s="137"/>
      <c r="IA13" s="137"/>
      <c r="IB13" s="137"/>
      <c r="IC13" s="137"/>
      <c r="ID13" s="137"/>
      <c r="IE13" s="137"/>
      <c r="IF13" s="137"/>
      <c r="IG13" s="137"/>
      <c r="IH13" s="137"/>
      <c r="II13" s="137"/>
      <c r="IJ13" s="137"/>
      <c r="IK13" s="137"/>
      <c r="IL13" s="137"/>
      <c r="IM13" s="137"/>
      <c r="IN13" s="137"/>
      <c r="IO13" s="137"/>
      <c r="IP13" s="137"/>
      <c r="IQ13" s="137"/>
      <c r="IR13" s="137"/>
      <c r="IS13" s="137"/>
      <c r="IT13" s="137"/>
      <c r="IU13" s="137"/>
      <c r="IV13" s="137"/>
      <c r="IW13" s="137"/>
      <c r="IX13" s="137"/>
      <c r="IY13" s="137"/>
      <c r="IZ13" s="137"/>
      <c r="JA13" s="137"/>
      <c r="JB13" s="137"/>
      <c r="JC13" s="137"/>
      <c r="JD13" s="137"/>
      <c r="JE13" s="137"/>
      <c r="JF13" s="137"/>
      <c r="JG13" s="137"/>
      <c r="JH13" s="137"/>
      <c r="JI13" s="137"/>
      <c r="JJ13" s="137"/>
      <c r="JK13" s="137"/>
      <c r="JL13" s="137"/>
      <c r="JM13" s="137"/>
      <c r="JN13" s="137"/>
      <c r="JO13" s="137"/>
      <c r="JP13" s="137"/>
      <c r="JQ13" s="137"/>
      <c r="JR13" s="137"/>
      <c r="JS13" s="137"/>
      <c r="JT13" s="137"/>
      <c r="JU13" s="137"/>
      <c r="JV13" s="137"/>
      <c r="JW13" s="137"/>
      <c r="JX13" s="137"/>
      <c r="JY13" s="137"/>
      <c r="JZ13" s="137"/>
      <c r="KA13" s="137"/>
      <c r="KB13" s="137"/>
      <c r="KC13" s="137"/>
      <c r="KD13" s="137"/>
      <c r="KE13" s="137"/>
      <c r="KF13" s="137"/>
      <c r="KG13" s="137"/>
      <c r="KH13" s="137"/>
      <c r="KI13" s="137"/>
      <c r="KJ13" s="137"/>
      <c r="KK13" s="137"/>
      <c r="KL13" s="137"/>
      <c r="KM13" s="137"/>
      <c r="KN13" s="137"/>
      <c r="KO13" s="137"/>
      <c r="KP13" s="137"/>
      <c r="KQ13" s="137"/>
      <c r="KR13" s="137"/>
      <c r="KS13" s="137"/>
      <c r="KT13" s="137"/>
      <c r="KU13" s="137"/>
      <c r="KV13" s="137"/>
      <c r="KW13" s="137"/>
      <c r="KX13" s="137"/>
      <c r="KY13" s="137"/>
      <c r="KZ13" s="137"/>
      <c r="LA13" s="137"/>
      <c r="LB13" s="137"/>
      <c r="LC13" s="137"/>
      <c r="LD13" s="137"/>
      <c r="LE13" s="137"/>
      <c r="LF13" s="137"/>
      <c r="LG13" s="137"/>
      <c r="LH13" s="137"/>
      <c r="LI13" s="137"/>
      <c r="LJ13" s="137"/>
      <c r="LK13" s="137"/>
      <c r="LL13" s="137"/>
      <c r="LM13" s="137"/>
      <c r="LN13" s="137"/>
      <c r="LO13" s="137"/>
      <c r="LP13" s="137"/>
      <c r="LQ13" s="137"/>
      <c r="LR13" s="137"/>
      <c r="LS13" s="137"/>
      <c r="LT13" s="137"/>
      <c r="LU13" s="137"/>
      <c r="LV13" s="137"/>
      <c r="LW13" s="137"/>
      <c r="LX13" s="137"/>
      <c r="LY13" s="137"/>
      <c r="LZ13" s="137"/>
      <c r="MA13" s="137"/>
      <c r="MB13" s="137"/>
      <c r="MC13" s="137"/>
      <c r="MD13" s="137"/>
      <c r="ME13" s="137"/>
      <c r="MF13" s="137"/>
      <c r="MG13" s="137"/>
      <c r="MH13" s="137"/>
      <c r="MI13" s="137"/>
      <c r="MJ13" s="137"/>
      <c r="MK13" s="137"/>
      <c r="ML13" s="137"/>
      <c r="MM13" s="137"/>
      <c r="MN13" s="137"/>
      <c r="MO13" s="137"/>
      <c r="MP13" s="137"/>
      <c r="MQ13" s="137"/>
      <c r="MR13" s="137"/>
      <c r="MS13" s="137"/>
      <c r="MT13" s="137"/>
      <c r="MU13" s="137"/>
      <c r="MV13" s="137"/>
      <c r="MW13" s="137"/>
      <c r="MX13" s="137"/>
      <c r="MY13" s="137"/>
      <c r="MZ13" s="137"/>
      <c r="NA13" s="137"/>
      <c r="NB13" s="137"/>
      <c r="NC13" s="137"/>
      <c r="ND13" s="137"/>
      <c r="NE13" s="137"/>
      <c r="NF13" s="137"/>
      <c r="NG13" s="137"/>
      <c r="NH13" s="137"/>
      <c r="NI13" s="137"/>
      <c r="NJ13" s="137"/>
      <c r="NK13" s="137"/>
      <c r="NL13" s="137"/>
      <c r="NM13" s="137"/>
      <c r="NN13" s="137"/>
      <c r="NO13" s="137"/>
      <c r="NP13" s="137"/>
      <c r="NQ13" s="137"/>
      <c r="NR13" s="137"/>
      <c r="NS13" s="137"/>
      <c r="NT13" s="137"/>
      <c r="NU13" s="137"/>
      <c r="NV13" s="137"/>
      <c r="NW13" s="137"/>
      <c r="NX13" s="137"/>
      <c r="NY13" s="137"/>
      <c r="NZ13" s="137"/>
      <c r="OA13" s="137"/>
      <c r="OB13" s="137"/>
      <c r="OC13" s="137"/>
      <c r="OD13" s="137"/>
      <c r="OE13" s="137"/>
      <c r="OF13" s="137"/>
      <c r="OG13" s="137"/>
      <c r="OH13" s="137"/>
      <c r="OI13" s="137"/>
      <c r="OJ13" s="137"/>
      <c r="OK13" s="137"/>
      <c r="OL13" s="137"/>
      <c r="OM13" s="137"/>
      <c r="ON13" s="137"/>
      <c r="OO13" s="137"/>
      <c r="OP13" s="137"/>
      <c r="OQ13" s="137"/>
      <c r="OR13" s="137"/>
      <c r="OS13" s="137"/>
      <c r="OT13" s="137"/>
      <c r="OU13" s="137"/>
      <c r="OV13" s="137"/>
      <c r="OW13" s="137"/>
      <c r="OX13" s="137"/>
      <c r="OY13" s="137"/>
      <c r="OZ13" s="137"/>
      <c r="PA13" s="137"/>
      <c r="PB13" s="137"/>
      <c r="PC13" s="137"/>
      <c r="PD13" s="137"/>
      <c r="PE13" s="137"/>
      <c r="PF13" s="137"/>
      <c r="PG13" s="137"/>
      <c r="PH13" s="137"/>
      <c r="PI13" s="137"/>
      <c r="PJ13" s="137"/>
      <c r="PK13" s="137"/>
      <c r="PL13" s="137"/>
      <c r="PM13" s="137"/>
      <c r="PN13" s="137"/>
      <c r="PO13" s="137"/>
      <c r="PP13" s="137"/>
      <c r="PQ13" s="137"/>
      <c r="PR13" s="137"/>
      <c r="PS13" s="137"/>
      <c r="PT13" s="137"/>
      <c r="PU13" s="137"/>
      <c r="PV13" s="137"/>
      <c r="PW13" s="137"/>
      <c r="PX13" s="137"/>
      <c r="PY13" s="137"/>
      <c r="PZ13" s="137"/>
      <c r="QA13" s="137"/>
      <c r="QB13" s="137"/>
      <c r="QC13" s="137"/>
      <c r="QD13" s="137"/>
      <c r="QE13" s="137"/>
      <c r="QF13" s="137"/>
      <c r="QG13" s="137"/>
      <c r="QH13" s="137"/>
      <c r="QI13" s="137"/>
      <c r="QJ13" s="137"/>
      <c r="QK13" s="137"/>
      <c r="QL13" s="137"/>
      <c r="QM13" s="137"/>
      <c r="QN13" s="137"/>
      <c r="QO13" s="137"/>
      <c r="QP13" s="137"/>
      <c r="QQ13" s="137"/>
      <c r="QR13" s="137"/>
      <c r="QS13" s="137"/>
      <c r="QT13" s="137"/>
      <c r="QU13" s="137"/>
      <c r="QV13" s="137"/>
      <c r="QW13" s="137"/>
      <c r="QX13" s="137"/>
      <c r="QY13" s="137"/>
      <c r="QZ13" s="137"/>
      <c r="RA13" s="137"/>
      <c r="RB13" s="137"/>
      <c r="RC13" s="137"/>
      <c r="RD13" s="137"/>
      <c r="RE13" s="137"/>
      <c r="RF13" s="137"/>
      <c r="RG13" s="137"/>
      <c r="RH13" s="137"/>
      <c r="RI13" s="137"/>
      <c r="RJ13" s="137"/>
      <c r="RK13" s="137"/>
      <c r="RL13" s="137"/>
      <c r="RM13" s="137"/>
      <c r="RN13" s="137"/>
      <c r="RO13" s="137"/>
      <c r="RP13" s="137"/>
      <c r="RQ13" s="137"/>
      <c r="RR13" s="137"/>
      <c r="RS13" s="137"/>
      <c r="RT13" s="137"/>
      <c r="RU13" s="137"/>
      <c r="RV13" s="137"/>
      <c r="RW13" s="137"/>
      <c r="RX13" s="137"/>
      <c r="RY13" s="137"/>
      <c r="RZ13" s="137"/>
      <c r="SA13" s="137"/>
      <c r="SB13" s="137"/>
      <c r="SC13" s="137"/>
      <c r="SD13" s="137"/>
      <c r="SE13" s="137"/>
      <c r="SF13" s="137"/>
      <c r="SG13" s="137"/>
      <c r="SH13" s="137"/>
      <c r="SI13" s="137"/>
      <c r="SJ13" s="137"/>
      <c r="SK13" s="137"/>
      <c r="SL13" s="137"/>
      <c r="SM13" s="137"/>
      <c r="SN13" s="137"/>
      <c r="SO13" s="137"/>
      <c r="SP13" s="137"/>
      <c r="SQ13" s="137"/>
      <c r="SR13" s="137"/>
      <c r="SS13" s="137"/>
      <c r="ST13" s="137"/>
      <c r="SU13" s="137"/>
      <c r="SV13" s="137"/>
      <c r="SW13" s="137"/>
      <c r="SX13" s="137"/>
      <c r="SY13" s="137"/>
      <c r="SZ13" s="137"/>
      <c r="TA13" s="137"/>
      <c r="TB13" s="137"/>
      <c r="TC13" s="137"/>
      <c r="TD13" s="137"/>
      <c r="TE13" s="137"/>
      <c r="TF13" s="137"/>
      <c r="TG13" s="137"/>
      <c r="TH13" s="137"/>
      <c r="TI13" s="137"/>
      <c r="TJ13" s="137"/>
      <c r="TK13" s="137"/>
      <c r="TL13" s="137"/>
      <c r="TM13" s="137"/>
      <c r="TN13" s="137"/>
      <c r="TO13" s="137"/>
      <c r="TP13" s="137"/>
      <c r="TQ13" s="137"/>
      <c r="TR13" s="137"/>
      <c r="TS13" s="137"/>
      <c r="TT13" s="137"/>
      <c r="TU13" s="137"/>
      <c r="TV13" s="137"/>
      <c r="TW13" s="137"/>
      <c r="TX13" s="137"/>
      <c r="TY13" s="137"/>
      <c r="TZ13" s="137"/>
      <c r="UA13" s="137"/>
      <c r="UB13" s="137"/>
      <c r="UC13" s="137"/>
      <c r="UD13" s="137"/>
      <c r="UE13" s="137"/>
      <c r="UF13" s="137"/>
      <c r="UG13" s="137"/>
      <c r="UH13" s="137"/>
      <c r="UI13" s="137"/>
      <c r="UJ13" s="137"/>
      <c r="UK13" s="137"/>
      <c r="UL13" s="137"/>
      <c r="UM13" s="137"/>
      <c r="UN13" s="137"/>
      <c r="UO13" s="137"/>
      <c r="UP13" s="137"/>
      <c r="UQ13" s="137"/>
      <c r="UR13" s="137"/>
      <c r="US13" s="137"/>
      <c r="UT13" s="137"/>
      <c r="UU13" s="137"/>
      <c r="UV13" s="137"/>
      <c r="UW13" s="137"/>
      <c r="UX13" s="137"/>
      <c r="UY13" s="137"/>
      <c r="UZ13" s="137"/>
      <c r="VA13" s="137"/>
      <c r="VB13" s="137"/>
      <c r="VC13" s="137"/>
      <c r="VD13" s="137"/>
      <c r="VE13" s="137"/>
      <c r="VF13" s="137"/>
      <c r="VG13" s="137"/>
      <c r="VH13" s="137"/>
      <c r="VI13" s="137"/>
      <c r="VJ13" s="137"/>
      <c r="VK13" s="137"/>
      <c r="VL13" s="137"/>
      <c r="VM13" s="137"/>
      <c r="VN13" s="137"/>
      <c r="VO13" s="137"/>
      <c r="VP13" s="137"/>
      <c r="VQ13" s="137"/>
      <c r="VR13" s="137"/>
      <c r="VS13" s="137"/>
      <c r="VT13" s="137"/>
      <c r="VU13" s="137"/>
      <c r="VV13" s="137"/>
      <c r="VW13" s="137"/>
      <c r="VX13" s="137"/>
      <c r="VY13" s="137"/>
      <c r="VZ13" s="137"/>
      <c r="WA13" s="137"/>
      <c r="WB13" s="137"/>
      <c r="WC13" s="137"/>
      <c r="WD13" s="137"/>
      <c r="WE13" s="137"/>
      <c r="WF13" s="137"/>
      <c r="WG13" s="137"/>
      <c r="WH13" s="137"/>
      <c r="WI13" s="137"/>
      <c r="WJ13" s="137"/>
      <c r="WK13" s="137"/>
      <c r="WL13" s="137"/>
      <c r="WM13" s="137"/>
      <c r="WN13" s="137"/>
      <c r="WO13" s="137"/>
      <c r="WP13" s="137"/>
      <c r="WQ13" s="137"/>
      <c r="WR13" s="137"/>
      <c r="WS13" s="137"/>
      <c r="WT13" s="137"/>
      <c r="WU13" s="137"/>
      <c r="WV13" s="137"/>
      <c r="WW13" s="137"/>
      <c r="WX13" s="137"/>
      <c r="WY13" s="137"/>
      <c r="WZ13" s="137"/>
      <c r="XA13" s="137"/>
      <c r="XB13" s="137"/>
      <c r="XC13" s="137"/>
      <c r="XD13" s="137"/>
      <c r="XE13" s="137"/>
      <c r="XF13" s="137"/>
      <c r="XG13" s="137"/>
      <c r="XH13" s="137"/>
      <c r="XI13" s="137"/>
      <c r="XJ13" s="137"/>
      <c r="XK13" s="137"/>
      <c r="XL13" s="137"/>
      <c r="XM13" s="137"/>
      <c r="XN13" s="137"/>
      <c r="XO13" s="137"/>
      <c r="XP13" s="137"/>
      <c r="XQ13" s="137"/>
      <c r="XR13" s="137"/>
      <c r="XS13" s="137"/>
      <c r="XT13" s="137"/>
      <c r="XU13" s="137"/>
      <c r="XV13" s="137"/>
      <c r="XW13" s="137"/>
      <c r="XX13" s="137"/>
      <c r="XY13" s="137"/>
      <c r="XZ13" s="137"/>
      <c r="YA13" s="137"/>
      <c r="YB13" s="137"/>
      <c r="YC13" s="137"/>
      <c r="YD13" s="137"/>
      <c r="YE13" s="137"/>
      <c r="YF13" s="137"/>
      <c r="YG13" s="137"/>
      <c r="YH13" s="137"/>
      <c r="YI13" s="137"/>
      <c r="YJ13" s="137"/>
      <c r="YK13" s="137"/>
      <c r="YL13" s="137"/>
      <c r="YM13" s="137"/>
      <c r="YN13" s="137"/>
      <c r="YO13" s="137"/>
      <c r="YP13" s="137"/>
      <c r="YQ13" s="137"/>
      <c r="YR13" s="137"/>
      <c r="YS13" s="137"/>
      <c r="YT13" s="137"/>
      <c r="YU13" s="137"/>
      <c r="YV13" s="137"/>
      <c r="YW13" s="137"/>
      <c r="YX13" s="137"/>
      <c r="YY13" s="137"/>
      <c r="YZ13" s="137"/>
      <c r="ZA13" s="137"/>
      <c r="ZB13" s="137"/>
      <c r="ZC13" s="137"/>
      <c r="ZD13" s="137"/>
      <c r="ZE13" s="137"/>
      <c r="ZF13" s="137"/>
      <c r="ZG13" s="137"/>
      <c r="ZH13" s="137"/>
      <c r="ZI13" s="137"/>
      <c r="ZJ13" s="137"/>
      <c r="ZK13" s="137"/>
      <c r="ZL13" s="137"/>
      <c r="ZM13" s="137"/>
      <c r="ZN13" s="137"/>
      <c r="ZO13" s="137"/>
      <c r="ZP13" s="137"/>
      <c r="ZQ13" s="137"/>
      <c r="ZR13" s="137"/>
      <c r="ZS13" s="137"/>
      <c r="ZT13" s="137"/>
      <c r="ZU13" s="137"/>
      <c r="ZV13" s="137"/>
      <c r="ZW13" s="137"/>
      <c r="ZX13" s="137"/>
      <c r="ZY13" s="137"/>
      <c r="ZZ13" s="137"/>
      <c r="AAA13" s="137"/>
      <c r="AAB13" s="137"/>
      <c r="AAC13" s="137"/>
      <c r="AAD13" s="137"/>
      <c r="AAE13" s="137"/>
      <c r="AAF13" s="137"/>
      <c r="AAG13" s="137"/>
      <c r="AAH13" s="137"/>
      <c r="AAI13" s="137"/>
      <c r="AAJ13" s="137"/>
      <c r="AAK13" s="137"/>
      <c r="AAL13" s="137"/>
      <c r="AAM13" s="137"/>
      <c r="AAN13" s="137"/>
      <c r="AAO13" s="137"/>
      <c r="AAP13" s="137"/>
      <c r="AAQ13" s="137"/>
      <c r="AAR13" s="137"/>
      <c r="AAS13" s="137"/>
      <c r="AAT13" s="137"/>
      <c r="AAU13" s="137"/>
      <c r="AAV13" s="137"/>
      <c r="AAW13" s="137"/>
      <c r="AAX13" s="137"/>
      <c r="AAY13" s="137"/>
      <c r="AAZ13" s="137"/>
      <c r="ABA13" s="137"/>
      <c r="ABB13" s="137"/>
      <c r="ABC13" s="137"/>
      <c r="ABD13" s="137"/>
      <c r="ABE13" s="137"/>
      <c r="ABF13" s="137"/>
      <c r="ABG13" s="137"/>
      <c r="ABH13" s="137"/>
      <c r="ABI13" s="137"/>
      <c r="ABJ13" s="137"/>
      <c r="ABK13" s="137"/>
      <c r="ABL13" s="137"/>
      <c r="ABM13" s="137"/>
      <c r="ABN13" s="137"/>
      <c r="ABO13" s="137"/>
      <c r="ABP13" s="137"/>
      <c r="ABQ13" s="137"/>
      <c r="ABR13" s="137"/>
      <c r="ABS13" s="137"/>
      <c r="ABT13" s="137"/>
      <c r="ABU13" s="137"/>
      <c r="ABV13" s="137"/>
      <c r="ABW13" s="137"/>
      <c r="ABX13" s="137"/>
      <c r="ABY13" s="137"/>
      <c r="ABZ13" s="137"/>
      <c r="ACA13" s="137"/>
      <c r="ACB13" s="137"/>
      <c r="ACC13" s="137"/>
      <c r="ACD13" s="137"/>
      <c r="ACE13" s="137"/>
      <c r="ACF13" s="137"/>
      <c r="ACG13" s="137"/>
      <c r="ACH13" s="137"/>
      <c r="ACI13" s="137"/>
      <c r="ACJ13" s="137"/>
      <c r="ACK13" s="137"/>
      <c r="ACL13" s="137"/>
      <c r="ACM13" s="137"/>
      <c r="ACN13" s="137"/>
      <c r="ACO13" s="137"/>
      <c r="ACP13" s="137"/>
      <c r="ACQ13" s="137"/>
      <c r="ACR13" s="137"/>
      <c r="ACS13" s="137"/>
      <c r="ACT13" s="137"/>
      <c r="ACU13" s="137"/>
      <c r="ACV13" s="137"/>
      <c r="ACW13" s="137"/>
      <c r="ACX13" s="137"/>
      <c r="ACY13" s="137"/>
      <c r="ACZ13" s="137"/>
      <c r="ADA13" s="137"/>
      <c r="ADB13" s="137"/>
      <c r="ADC13" s="137"/>
      <c r="ADD13" s="137"/>
      <c r="ADE13" s="137"/>
      <c r="ADF13" s="137"/>
      <c r="ADG13" s="137"/>
      <c r="ADH13" s="137"/>
      <c r="ADI13" s="137"/>
      <c r="ADJ13" s="137"/>
      <c r="ADK13" s="137"/>
      <c r="ADL13" s="137"/>
      <c r="ADM13" s="137"/>
      <c r="ADN13" s="137"/>
      <c r="ADO13" s="137"/>
      <c r="ADP13" s="137"/>
      <c r="ADQ13" s="137"/>
      <c r="ADR13" s="137"/>
      <c r="ADS13" s="137"/>
      <c r="ADT13" s="137"/>
      <c r="ADU13" s="137"/>
      <c r="ADV13" s="137"/>
      <c r="ADW13" s="137"/>
      <c r="ADX13" s="137"/>
      <c r="ADY13" s="137"/>
      <c r="ADZ13" s="137"/>
      <c r="AEA13" s="137"/>
      <c r="AEB13" s="137"/>
      <c r="AEC13" s="137"/>
      <c r="AED13" s="137"/>
      <c r="AEE13" s="137"/>
      <c r="AEF13" s="137"/>
      <c r="AEG13" s="137"/>
      <c r="AEH13" s="137"/>
      <c r="AEI13" s="137"/>
      <c r="AEJ13" s="137"/>
      <c r="AEK13" s="137"/>
      <c r="AEL13" s="137"/>
      <c r="AEM13" s="137"/>
      <c r="AEN13" s="137"/>
      <c r="AEO13" s="137"/>
      <c r="AEP13" s="137"/>
      <c r="AEQ13" s="137"/>
      <c r="AER13" s="137"/>
      <c r="AES13" s="137"/>
      <c r="AET13" s="137"/>
      <c r="AEU13" s="137"/>
      <c r="AEV13" s="137"/>
      <c r="AEW13" s="137"/>
      <c r="AEX13" s="137"/>
      <c r="AEY13" s="137"/>
      <c r="AEZ13" s="137"/>
      <c r="AFA13" s="137"/>
      <c r="AFB13" s="137"/>
      <c r="AFC13" s="137"/>
      <c r="AFD13" s="137"/>
      <c r="AFE13" s="137"/>
      <c r="AFF13" s="137"/>
      <c r="AFG13" s="137"/>
      <c r="AFH13" s="137"/>
      <c r="AFI13" s="137"/>
      <c r="AFJ13" s="137"/>
      <c r="AFK13" s="137"/>
      <c r="AFL13" s="137"/>
      <c r="AFM13" s="137"/>
      <c r="AFN13" s="137"/>
      <c r="AFO13" s="137"/>
      <c r="AFP13" s="137"/>
      <c r="AFQ13" s="137"/>
      <c r="AFR13" s="137"/>
      <c r="AFS13" s="137"/>
      <c r="AFT13" s="137"/>
      <c r="AFU13" s="137"/>
      <c r="AFV13" s="137"/>
      <c r="AFW13" s="137"/>
      <c r="AFX13" s="137"/>
      <c r="AFY13" s="137"/>
      <c r="AFZ13" s="137"/>
      <c r="AGA13" s="137"/>
      <c r="AGB13" s="137"/>
      <c r="AGC13" s="137"/>
      <c r="AGD13" s="137"/>
      <c r="AGE13" s="137"/>
      <c r="AGF13" s="137"/>
      <c r="AGG13" s="137"/>
      <c r="AGH13" s="137"/>
      <c r="AGI13" s="137"/>
      <c r="AGJ13" s="137"/>
      <c r="AGK13" s="137"/>
      <c r="AGL13" s="137"/>
      <c r="AGM13" s="137"/>
      <c r="AGN13" s="137"/>
      <c r="AGO13" s="137"/>
      <c r="AGP13" s="137"/>
      <c r="AGQ13" s="137"/>
      <c r="AGR13" s="137"/>
      <c r="AGS13" s="137"/>
      <c r="AGT13" s="137"/>
      <c r="AGU13" s="137"/>
      <c r="AGV13" s="137"/>
      <c r="AGW13" s="137"/>
      <c r="AGX13" s="137"/>
      <c r="AGY13" s="137"/>
      <c r="AGZ13" s="137"/>
      <c r="AHA13" s="137"/>
      <c r="AHB13" s="137"/>
      <c r="AHC13" s="137"/>
      <c r="AHD13" s="137"/>
      <c r="AHE13" s="137"/>
      <c r="AHF13" s="137"/>
      <c r="AHG13" s="137"/>
      <c r="AHH13" s="137"/>
      <c r="AHI13" s="137"/>
      <c r="AHJ13" s="137"/>
      <c r="AHK13" s="137"/>
      <c r="AHL13" s="137"/>
      <c r="AHM13" s="137"/>
      <c r="AHN13" s="137"/>
      <c r="AHO13" s="137"/>
      <c r="AHP13" s="137"/>
      <c r="AHQ13" s="137"/>
      <c r="AHR13" s="137"/>
      <c r="AHS13" s="137"/>
      <c r="AHT13" s="137"/>
      <c r="AHU13" s="137"/>
      <c r="AHV13" s="137"/>
      <c r="AHW13" s="137"/>
      <c r="AHX13" s="137"/>
      <c r="AHY13" s="137"/>
      <c r="AHZ13" s="137"/>
      <c r="AIA13" s="137"/>
      <c r="AIB13" s="137"/>
      <c r="AIC13" s="137"/>
      <c r="AID13" s="137"/>
      <c r="AIE13" s="137"/>
      <c r="AIF13" s="137"/>
      <c r="AIG13" s="137"/>
      <c r="AIH13" s="137"/>
      <c r="AII13" s="137"/>
      <c r="AIJ13" s="137"/>
      <c r="AIK13" s="137"/>
      <c r="AIL13" s="137"/>
      <c r="AIM13" s="137"/>
      <c r="AIN13" s="137"/>
      <c r="AIO13" s="137"/>
      <c r="AIP13" s="137"/>
      <c r="AIQ13" s="137"/>
      <c r="AIR13" s="137"/>
      <c r="AIS13" s="137"/>
      <c r="AIT13" s="137"/>
      <c r="AIU13" s="137"/>
      <c r="AIV13" s="137"/>
      <c r="AIW13" s="137"/>
      <c r="AIX13" s="137"/>
      <c r="AIY13" s="137"/>
      <c r="AIZ13" s="137"/>
      <c r="AJA13" s="137"/>
      <c r="AJB13" s="137"/>
      <c r="AJC13" s="137"/>
      <c r="AJD13" s="137"/>
      <c r="AJE13" s="137"/>
      <c r="AJF13" s="137"/>
      <c r="AJG13" s="137"/>
      <c r="AJH13" s="137"/>
      <c r="AJI13" s="137"/>
      <c r="AJJ13" s="137"/>
      <c r="AJK13" s="137"/>
      <c r="AJL13" s="137"/>
      <c r="AJM13" s="137"/>
      <c r="AJN13" s="137"/>
      <c r="AJO13" s="137"/>
      <c r="AJP13" s="137"/>
      <c r="AJQ13" s="137"/>
      <c r="AJR13" s="137"/>
      <c r="AJS13" s="137"/>
      <c r="AJT13" s="137"/>
      <c r="AJU13" s="137"/>
      <c r="AJV13" s="137"/>
      <c r="AJW13" s="137"/>
      <c r="AJX13" s="137"/>
      <c r="AJY13" s="137"/>
      <c r="AJZ13" s="137"/>
      <c r="AKA13" s="137"/>
      <c r="AKB13" s="137"/>
      <c r="AKC13" s="137"/>
      <c r="AKD13" s="137"/>
      <c r="AKE13" s="137"/>
      <c r="AKF13" s="137"/>
      <c r="AKG13" s="137"/>
      <c r="AKH13" s="137"/>
      <c r="AKI13" s="137"/>
      <c r="AKJ13" s="137"/>
      <c r="AKK13" s="137"/>
      <c r="AKL13" s="137"/>
      <c r="AKM13" s="137"/>
      <c r="AKN13" s="137"/>
      <c r="AKO13" s="137"/>
      <c r="AKP13" s="137"/>
      <c r="AKQ13" s="137"/>
      <c r="AKR13" s="137"/>
      <c r="AKS13" s="137"/>
      <c r="AKT13" s="137"/>
      <c r="AKU13" s="137"/>
      <c r="AKV13" s="137"/>
      <c r="AKW13" s="137"/>
      <c r="AKX13" s="137"/>
      <c r="AKY13" s="137"/>
      <c r="AKZ13" s="137"/>
      <c r="ALA13" s="137"/>
      <c r="ALB13" s="137"/>
      <c r="ALC13" s="137"/>
      <c r="ALD13" s="137"/>
      <c r="ALE13" s="137"/>
      <c r="ALF13" s="137"/>
      <c r="ALG13" s="137"/>
      <c r="ALH13" s="137"/>
      <c r="ALI13" s="137"/>
      <c r="ALJ13" s="137"/>
      <c r="ALK13" s="137"/>
      <c r="ALL13" s="137"/>
      <c r="ALM13" s="137"/>
      <c r="ALN13" s="137"/>
      <c r="ALO13" s="137"/>
      <c r="ALP13" s="137"/>
      <c r="ALQ13" s="137"/>
      <c r="ALR13" s="137"/>
      <c r="ALS13" s="137"/>
      <c r="ALT13" s="137"/>
      <c r="ALU13" s="137"/>
      <c r="ALV13" s="137"/>
      <c r="ALW13" s="137"/>
      <c r="ALX13" s="137"/>
      <c r="ALY13" s="137"/>
      <c r="ALZ13" s="137"/>
      <c r="AMA13" s="137"/>
      <c r="AMB13" s="137"/>
      <c r="AMC13" s="137"/>
      <c r="AMD13" s="137"/>
      <c r="AME13" s="137"/>
      <c r="AMF13" s="137"/>
      <c r="AMG13" s="137"/>
      <c r="AMH13" s="137"/>
      <c r="AMI13" s="137"/>
      <c r="AMJ13" s="137"/>
      <c r="AMK13" s="137"/>
      <c r="AML13" s="137"/>
      <c r="AMM13" s="137"/>
      <c r="AMN13" s="137"/>
      <c r="AMO13" s="137"/>
      <c r="AMP13" s="137"/>
      <c r="AMQ13" s="137"/>
      <c r="AMR13" s="137"/>
      <c r="AMS13" s="137"/>
      <c r="AMT13" s="137"/>
      <c r="AMU13" s="137"/>
      <c r="AMV13" s="137"/>
      <c r="AMW13" s="137"/>
      <c r="AMX13" s="137"/>
      <c r="AMY13" s="137"/>
      <c r="AMZ13" s="137"/>
      <c r="ANA13" s="137"/>
      <c r="ANB13" s="137"/>
      <c r="ANC13" s="137"/>
      <c r="AND13" s="137"/>
      <c r="ANE13" s="137"/>
      <c r="ANF13" s="137"/>
      <c r="ANG13" s="137"/>
      <c r="ANH13" s="137"/>
      <c r="ANI13" s="137"/>
      <c r="ANJ13" s="137"/>
      <c r="ANK13" s="137"/>
      <c r="ANL13" s="137"/>
      <c r="ANM13" s="137"/>
      <c r="ANN13" s="137"/>
      <c r="ANO13" s="137"/>
      <c r="ANP13" s="137"/>
      <c r="ANQ13" s="137"/>
      <c r="ANR13" s="137"/>
      <c r="ANS13" s="137"/>
      <c r="ANT13" s="137"/>
      <c r="ANU13" s="137"/>
      <c r="ANV13" s="137"/>
      <c r="ANW13" s="137"/>
      <c r="ANX13" s="137"/>
      <c r="ANY13" s="137"/>
      <c r="ANZ13" s="137"/>
      <c r="AOA13" s="137"/>
      <c r="AOB13" s="137"/>
      <c r="AOC13" s="137"/>
      <c r="AOD13" s="137"/>
      <c r="AOE13" s="137"/>
      <c r="AOF13" s="137"/>
      <c r="AOG13" s="137"/>
      <c r="AOH13" s="137"/>
      <c r="AOI13" s="137"/>
      <c r="AOJ13" s="137"/>
      <c r="AOK13" s="137"/>
      <c r="AOL13" s="137"/>
      <c r="AOM13" s="137"/>
      <c r="AON13" s="137"/>
      <c r="AOO13" s="137"/>
      <c r="AOP13" s="137"/>
      <c r="AOQ13" s="137"/>
      <c r="AOR13" s="137"/>
      <c r="AOS13" s="137"/>
      <c r="AOT13" s="137"/>
      <c r="AOU13" s="137"/>
      <c r="AOV13" s="137"/>
      <c r="AOW13" s="137"/>
      <c r="AOX13" s="137"/>
      <c r="AOY13" s="137"/>
      <c r="AOZ13" s="137"/>
      <c r="APA13" s="137"/>
      <c r="APB13" s="137"/>
      <c r="APC13" s="137"/>
      <c r="APD13" s="137"/>
      <c r="APE13" s="137"/>
      <c r="APF13" s="137"/>
      <c r="APG13" s="137"/>
      <c r="APH13" s="137"/>
      <c r="API13" s="137"/>
      <c r="APJ13" s="137"/>
      <c r="APK13" s="137"/>
      <c r="APL13" s="137"/>
      <c r="APM13" s="137"/>
      <c r="APN13" s="137"/>
      <c r="APO13" s="137"/>
      <c r="APP13" s="137"/>
      <c r="APQ13" s="137"/>
      <c r="APR13" s="137"/>
      <c r="APS13" s="137"/>
      <c r="APT13" s="137"/>
      <c r="APU13" s="137"/>
      <c r="APV13" s="137"/>
      <c r="APW13" s="137"/>
      <c r="APX13" s="137"/>
      <c r="APY13" s="137"/>
      <c r="APZ13" s="137"/>
      <c r="AQA13" s="137"/>
      <c r="AQB13" s="137"/>
      <c r="AQC13" s="137"/>
      <c r="AQD13" s="137"/>
      <c r="AQE13" s="137"/>
      <c r="AQF13" s="137"/>
      <c r="AQG13" s="137"/>
      <c r="AQH13" s="137"/>
      <c r="AQI13" s="137"/>
      <c r="AQJ13" s="137"/>
      <c r="AQK13" s="137"/>
      <c r="AQL13" s="137"/>
      <c r="AQM13" s="137"/>
      <c r="AQN13" s="137"/>
      <c r="AQO13" s="137"/>
      <c r="AQP13" s="137"/>
      <c r="AQQ13" s="137"/>
      <c r="AQR13" s="137"/>
      <c r="AQS13" s="137"/>
      <c r="AQT13" s="137"/>
      <c r="AQU13" s="137"/>
      <c r="AQV13" s="137"/>
      <c r="AQW13" s="137"/>
      <c r="AQX13" s="137"/>
      <c r="AQY13" s="137"/>
      <c r="AQZ13" s="137"/>
      <c r="ARA13" s="137"/>
      <c r="ARB13" s="137"/>
      <c r="ARC13" s="137"/>
      <c r="ARD13" s="137"/>
      <c r="ARE13" s="137"/>
      <c r="ARF13" s="137"/>
      <c r="ARG13" s="137"/>
      <c r="ARH13" s="137"/>
      <c r="ARI13" s="137"/>
      <c r="ARJ13" s="137"/>
      <c r="ARK13" s="137"/>
      <c r="ARL13" s="137"/>
      <c r="ARM13" s="137"/>
      <c r="ARN13" s="137"/>
      <c r="ARO13" s="137"/>
      <c r="ARP13" s="137"/>
      <c r="ARQ13" s="137"/>
      <c r="ARR13" s="137"/>
      <c r="ARS13" s="137"/>
      <c r="ART13" s="137"/>
      <c r="ARU13" s="137"/>
      <c r="ARV13" s="137"/>
      <c r="ARW13" s="137"/>
      <c r="ARX13" s="137"/>
      <c r="ARY13" s="137"/>
      <c r="ARZ13" s="137"/>
      <c r="ASA13" s="137"/>
      <c r="ASB13" s="137"/>
      <c r="ASC13" s="137"/>
      <c r="ASD13" s="137"/>
      <c r="ASE13" s="137"/>
      <c r="ASF13" s="137"/>
      <c r="ASG13" s="137"/>
      <c r="ASH13" s="137"/>
      <c r="ASI13" s="137"/>
      <c r="ASJ13" s="137"/>
      <c r="ASK13" s="137"/>
      <c r="ASL13" s="137"/>
      <c r="ASM13" s="137"/>
      <c r="ASN13" s="137"/>
      <c r="ASO13" s="137"/>
      <c r="ASP13" s="137"/>
      <c r="ASQ13" s="137"/>
      <c r="ASR13" s="137"/>
      <c r="ASS13" s="137"/>
      <c r="AST13" s="137"/>
      <c r="ASU13" s="137"/>
      <c r="ASV13" s="137"/>
      <c r="ASW13" s="137"/>
      <c r="ASX13" s="137"/>
      <c r="ASY13" s="137"/>
      <c r="ASZ13" s="137"/>
      <c r="ATA13" s="137"/>
      <c r="ATB13" s="137"/>
      <c r="ATC13" s="137"/>
      <c r="ATD13" s="137"/>
      <c r="ATE13" s="137"/>
      <c r="ATF13" s="137"/>
      <c r="ATG13" s="137"/>
      <c r="ATH13" s="137"/>
      <c r="ATI13" s="137"/>
      <c r="ATJ13" s="137"/>
      <c r="ATK13" s="137"/>
      <c r="ATL13" s="137"/>
      <c r="ATM13" s="137"/>
      <c r="ATN13" s="137"/>
      <c r="ATO13" s="137"/>
      <c r="ATP13" s="137"/>
      <c r="ATQ13" s="137"/>
      <c r="ATR13" s="137"/>
      <c r="ATS13" s="137"/>
      <c r="ATT13" s="137"/>
      <c r="ATU13" s="137"/>
      <c r="ATV13" s="137"/>
      <c r="ATW13" s="137"/>
      <c r="ATX13" s="137"/>
      <c r="ATY13" s="137"/>
      <c r="ATZ13" s="137"/>
      <c r="AUA13" s="137"/>
      <c r="AUB13" s="137"/>
      <c r="AUC13" s="137"/>
      <c r="AUD13" s="137"/>
      <c r="AUE13" s="137"/>
      <c r="AUF13" s="137"/>
      <c r="AUG13" s="137"/>
      <c r="AUH13" s="137"/>
      <c r="AUI13" s="137"/>
      <c r="AUJ13" s="137"/>
      <c r="AUK13" s="137"/>
      <c r="AUL13" s="137"/>
      <c r="AUM13" s="137"/>
      <c r="AUN13" s="137"/>
      <c r="AUO13" s="137"/>
      <c r="AUP13" s="137"/>
      <c r="AUQ13" s="137"/>
      <c r="AUR13" s="137"/>
      <c r="AUS13" s="137"/>
      <c r="AUT13" s="137"/>
      <c r="AUU13" s="137"/>
      <c r="AUV13" s="137"/>
      <c r="AUW13" s="137"/>
      <c r="AUX13" s="137"/>
      <c r="AUY13" s="137"/>
      <c r="AUZ13" s="137"/>
      <c r="AVA13" s="137"/>
      <c r="AVB13" s="137"/>
      <c r="AVC13" s="137"/>
      <c r="AVD13" s="137"/>
      <c r="AVE13" s="137"/>
      <c r="AVF13" s="137"/>
      <c r="AVG13" s="137"/>
      <c r="AVH13" s="137"/>
      <c r="AVI13" s="137"/>
      <c r="AVJ13" s="137"/>
      <c r="AVK13" s="137"/>
      <c r="AVL13" s="137"/>
      <c r="AVM13" s="137"/>
      <c r="AVN13" s="137"/>
      <c r="AVO13" s="137"/>
      <c r="AVP13" s="137"/>
      <c r="AVQ13" s="137"/>
      <c r="AVR13" s="137"/>
      <c r="AVS13" s="137"/>
      <c r="AVT13" s="137"/>
      <c r="AVU13" s="137"/>
      <c r="AVV13" s="137"/>
      <c r="AVW13" s="137"/>
      <c r="AVX13" s="137"/>
      <c r="AVY13" s="137"/>
      <c r="AVZ13" s="137"/>
      <c r="AWA13" s="137"/>
      <c r="AWB13" s="137"/>
      <c r="AWC13" s="137"/>
      <c r="AWD13" s="137"/>
      <c r="AWE13" s="137"/>
      <c r="AWF13" s="137"/>
      <c r="AWG13" s="137"/>
      <c r="AWH13" s="137"/>
      <c r="AWI13" s="137"/>
      <c r="AWJ13" s="137"/>
      <c r="AWK13" s="137"/>
      <c r="AWL13" s="137"/>
      <c r="AWM13" s="137"/>
      <c r="AWN13" s="137"/>
      <c r="AWO13" s="137"/>
      <c r="AWP13" s="137"/>
      <c r="AWQ13" s="137"/>
      <c r="AWR13" s="137"/>
      <c r="AWS13" s="137"/>
      <c r="AWT13" s="137"/>
      <c r="AWU13" s="137"/>
      <c r="AWV13" s="137"/>
      <c r="AWW13" s="137"/>
      <c r="AWX13" s="137"/>
      <c r="AWY13" s="137"/>
      <c r="AWZ13" s="137"/>
      <c r="AXA13" s="137"/>
      <c r="AXB13" s="137"/>
      <c r="AXC13" s="137"/>
      <c r="AXD13" s="137"/>
      <c r="AXE13" s="137"/>
      <c r="AXF13" s="137"/>
      <c r="AXG13" s="137"/>
      <c r="AXH13" s="137"/>
      <c r="AXI13" s="137"/>
      <c r="AXJ13" s="137"/>
      <c r="AXK13" s="137"/>
      <c r="AXL13" s="137"/>
      <c r="AXM13" s="137"/>
      <c r="AXN13" s="137"/>
      <c r="AXO13" s="137"/>
      <c r="AXP13" s="137"/>
      <c r="AXQ13" s="137"/>
      <c r="AXR13" s="137"/>
      <c r="AXS13" s="137"/>
      <c r="AXT13" s="137"/>
      <c r="AXU13" s="137"/>
      <c r="AXV13" s="137"/>
      <c r="AXW13" s="137"/>
      <c r="AXX13" s="137"/>
      <c r="AXY13" s="137"/>
      <c r="AXZ13" s="137"/>
      <c r="AYA13" s="137"/>
      <c r="AYB13" s="137"/>
      <c r="AYC13" s="137"/>
      <c r="AYD13" s="137"/>
      <c r="AYE13" s="137"/>
      <c r="AYF13" s="137"/>
      <c r="AYG13" s="137"/>
      <c r="AYH13" s="137"/>
      <c r="AYI13" s="137"/>
      <c r="AYJ13" s="137"/>
      <c r="AYK13" s="137"/>
      <c r="AYL13" s="137"/>
      <c r="AYM13" s="137"/>
      <c r="AYN13" s="137"/>
      <c r="AYO13" s="137"/>
      <c r="AYP13" s="137"/>
      <c r="AYQ13" s="137"/>
      <c r="AYR13" s="137"/>
      <c r="AYS13" s="137"/>
      <c r="AYT13" s="137"/>
      <c r="AYU13" s="137"/>
      <c r="AYV13" s="137"/>
      <c r="AYW13" s="137"/>
      <c r="AYX13" s="137"/>
      <c r="AYY13" s="137"/>
      <c r="AYZ13" s="137"/>
      <c r="AZA13" s="137"/>
      <c r="AZB13" s="137"/>
      <c r="AZC13" s="137"/>
      <c r="AZD13" s="137"/>
      <c r="AZE13" s="137"/>
      <c r="AZF13" s="137"/>
      <c r="AZG13" s="137"/>
      <c r="AZH13" s="137"/>
      <c r="AZI13" s="137"/>
      <c r="AZJ13" s="137"/>
      <c r="AZK13" s="137"/>
      <c r="AZL13" s="137"/>
      <c r="AZM13" s="137"/>
      <c r="AZN13" s="137"/>
      <c r="AZO13" s="137"/>
      <c r="AZP13" s="137"/>
      <c r="AZQ13" s="137"/>
      <c r="AZR13" s="137"/>
      <c r="AZS13" s="137"/>
      <c r="AZT13" s="137"/>
      <c r="AZU13" s="137"/>
      <c r="AZV13" s="137"/>
      <c r="AZW13" s="137"/>
      <c r="AZX13" s="137"/>
      <c r="AZY13" s="137"/>
      <c r="AZZ13" s="137"/>
      <c r="BAA13" s="137"/>
      <c r="BAB13" s="137"/>
      <c r="BAC13" s="137"/>
      <c r="BAD13" s="137"/>
      <c r="BAE13" s="137"/>
      <c r="BAF13" s="137"/>
      <c r="BAG13" s="137"/>
      <c r="BAH13" s="137"/>
      <c r="BAI13" s="137"/>
      <c r="BAJ13" s="137"/>
      <c r="BAK13" s="137"/>
      <c r="BAL13" s="137"/>
      <c r="BAM13" s="137"/>
      <c r="BAN13" s="137"/>
      <c r="BAO13" s="137"/>
      <c r="BAP13" s="137"/>
      <c r="BAQ13" s="137"/>
      <c r="BAR13" s="137"/>
      <c r="BAS13" s="137"/>
      <c r="BAT13" s="137"/>
      <c r="BAU13" s="137"/>
      <c r="BAV13" s="137"/>
      <c r="BAW13" s="137"/>
      <c r="BAX13" s="137"/>
      <c r="BAY13" s="137"/>
      <c r="BAZ13" s="137"/>
      <c r="BBA13" s="137"/>
      <c r="BBB13" s="137"/>
      <c r="BBC13" s="137"/>
      <c r="BBD13" s="137"/>
      <c r="BBE13" s="137"/>
      <c r="BBF13" s="137"/>
      <c r="BBG13" s="137"/>
      <c r="BBH13" s="137"/>
      <c r="BBI13" s="137"/>
      <c r="BBJ13" s="137"/>
      <c r="BBK13" s="137"/>
      <c r="BBL13" s="137"/>
      <c r="BBM13" s="137"/>
      <c r="BBN13" s="137"/>
      <c r="BBO13" s="137"/>
      <c r="BBP13" s="137"/>
      <c r="BBQ13" s="137"/>
      <c r="BBR13" s="137"/>
      <c r="BBS13" s="137"/>
      <c r="BBT13" s="137"/>
      <c r="BBU13" s="137"/>
      <c r="BBV13" s="137"/>
      <c r="BBW13" s="137"/>
      <c r="BBX13" s="137"/>
      <c r="BBY13" s="137"/>
      <c r="BBZ13" s="137"/>
      <c r="BCA13" s="137"/>
      <c r="BCB13" s="137"/>
      <c r="BCC13" s="137"/>
      <c r="BCD13" s="137"/>
      <c r="BCE13" s="137"/>
      <c r="BCF13" s="137"/>
      <c r="BCG13" s="137"/>
      <c r="BCH13" s="137"/>
      <c r="BCI13" s="137"/>
      <c r="BCJ13" s="137"/>
      <c r="BCK13" s="137"/>
      <c r="BCL13" s="137"/>
      <c r="BCM13" s="137"/>
      <c r="BCN13" s="137"/>
      <c r="BCO13" s="137"/>
      <c r="BCP13" s="137"/>
      <c r="BCQ13" s="137"/>
      <c r="BCR13" s="137"/>
      <c r="BCS13" s="137"/>
      <c r="BCT13" s="137"/>
      <c r="BCU13" s="137"/>
      <c r="BCV13" s="137"/>
      <c r="BCW13" s="137"/>
      <c r="BCX13" s="137"/>
      <c r="BCY13" s="137"/>
      <c r="BCZ13" s="137"/>
      <c r="BDA13" s="137"/>
      <c r="BDB13" s="137"/>
      <c r="BDC13" s="137"/>
      <c r="BDD13" s="137"/>
      <c r="BDE13" s="137"/>
      <c r="BDF13" s="137"/>
      <c r="BDG13" s="137"/>
      <c r="BDH13" s="137"/>
      <c r="BDI13" s="137"/>
      <c r="BDJ13" s="137"/>
      <c r="BDK13" s="137"/>
      <c r="BDL13" s="137"/>
      <c r="BDM13" s="137"/>
      <c r="BDN13" s="137"/>
      <c r="BDO13" s="137"/>
      <c r="BDP13" s="137"/>
      <c r="BDQ13" s="137"/>
      <c r="BDR13" s="137"/>
      <c r="BDS13" s="137"/>
      <c r="BDT13" s="137"/>
      <c r="BDU13" s="137"/>
      <c r="BDV13" s="137"/>
      <c r="BDW13" s="137"/>
      <c r="BDX13" s="137"/>
      <c r="BDY13" s="137"/>
      <c r="BDZ13" s="137"/>
      <c r="BEA13" s="137"/>
      <c r="BEB13" s="137"/>
      <c r="BEC13" s="137"/>
      <c r="BED13" s="137"/>
      <c r="BEE13" s="137"/>
      <c r="BEF13" s="137"/>
      <c r="BEG13" s="137"/>
      <c r="BEH13" s="137"/>
      <c r="BEI13" s="137"/>
      <c r="BEJ13" s="137"/>
      <c r="BEK13" s="137"/>
      <c r="BEL13" s="137"/>
      <c r="BEM13" s="137"/>
      <c r="BEN13" s="137"/>
      <c r="BEO13" s="137"/>
      <c r="BEP13" s="137"/>
      <c r="BEQ13" s="137"/>
      <c r="BER13" s="137"/>
      <c r="BES13" s="137"/>
      <c r="BET13" s="137"/>
      <c r="BEU13" s="137"/>
      <c r="BEV13" s="137"/>
      <c r="BEW13" s="137"/>
      <c r="BEX13" s="137"/>
      <c r="BEY13" s="137"/>
      <c r="BEZ13" s="137"/>
      <c r="BFA13" s="137"/>
      <c r="BFB13" s="137"/>
      <c r="BFC13" s="137"/>
      <c r="BFD13" s="137"/>
      <c r="BFE13" s="137"/>
      <c r="BFF13" s="137"/>
      <c r="BFG13" s="137"/>
      <c r="BFH13" s="137"/>
      <c r="BFI13" s="137"/>
      <c r="BFJ13" s="137"/>
      <c r="BFK13" s="137"/>
      <c r="BFL13" s="137"/>
      <c r="BFM13" s="137"/>
      <c r="BFN13" s="137"/>
      <c r="BFO13" s="137"/>
      <c r="BFP13" s="137"/>
      <c r="BFQ13" s="137"/>
      <c r="BFR13" s="137"/>
      <c r="BFS13" s="137"/>
      <c r="BFT13" s="137"/>
      <c r="BFU13" s="137"/>
      <c r="BFV13" s="137"/>
      <c r="BFW13" s="137"/>
      <c r="BFX13" s="137"/>
      <c r="BFY13" s="137"/>
      <c r="BFZ13" s="137"/>
      <c r="BGA13" s="137"/>
      <c r="BGB13" s="137"/>
      <c r="BGC13" s="137"/>
      <c r="BGD13" s="137"/>
      <c r="BGE13" s="137"/>
      <c r="BGF13" s="137"/>
      <c r="BGG13" s="137"/>
      <c r="BGH13" s="137"/>
      <c r="BGI13" s="137"/>
      <c r="BGJ13" s="137"/>
      <c r="BGK13" s="137"/>
      <c r="BGL13" s="137"/>
      <c r="BGM13" s="137"/>
      <c r="BGN13" s="137"/>
      <c r="BGO13" s="137"/>
      <c r="BGP13" s="137"/>
      <c r="BGQ13" s="137"/>
      <c r="BGR13" s="137"/>
      <c r="BGS13" s="137"/>
      <c r="BGT13" s="137"/>
      <c r="BGU13" s="137"/>
      <c r="BGV13" s="137"/>
      <c r="BGW13" s="137"/>
      <c r="BGX13" s="137"/>
      <c r="BGY13" s="137"/>
      <c r="BGZ13" s="137"/>
      <c r="BHA13" s="137"/>
      <c r="BHB13" s="137"/>
      <c r="BHC13" s="137"/>
      <c r="BHD13" s="137"/>
      <c r="BHE13" s="137"/>
      <c r="BHF13" s="137"/>
      <c r="BHG13" s="137"/>
      <c r="BHH13" s="137"/>
      <c r="BHI13" s="137"/>
      <c r="BHJ13" s="137"/>
      <c r="BHK13" s="137"/>
      <c r="BHL13" s="137"/>
      <c r="BHM13" s="137"/>
      <c r="BHN13" s="137"/>
      <c r="BHO13" s="137"/>
      <c r="BHP13" s="137"/>
      <c r="BHQ13" s="137"/>
      <c r="BHR13" s="137"/>
      <c r="BHS13" s="137"/>
      <c r="BHT13" s="137"/>
      <c r="BHU13" s="137"/>
      <c r="BHV13" s="137"/>
      <c r="BHW13" s="137"/>
      <c r="BHX13" s="137"/>
      <c r="BHY13" s="137"/>
      <c r="BHZ13" s="137"/>
      <c r="BIA13" s="137"/>
      <c r="BIB13" s="137"/>
      <c r="BIC13" s="137"/>
      <c r="BID13" s="137"/>
      <c r="BIE13" s="137"/>
      <c r="BIF13" s="137"/>
      <c r="BIG13" s="137"/>
      <c r="BIH13" s="137"/>
      <c r="BII13" s="137"/>
      <c r="BIJ13" s="137"/>
      <c r="BIK13" s="137"/>
      <c r="BIL13" s="137"/>
      <c r="BIM13" s="137"/>
      <c r="BIN13" s="137"/>
      <c r="BIO13" s="137"/>
      <c r="BIP13" s="137"/>
      <c r="BIQ13" s="137"/>
      <c r="BIR13" s="137"/>
      <c r="BIS13" s="137"/>
      <c r="BIT13" s="137"/>
      <c r="BIU13" s="137"/>
      <c r="BIV13" s="137"/>
      <c r="BIW13" s="137"/>
      <c r="BIX13" s="137"/>
      <c r="BIY13" s="137"/>
      <c r="BIZ13" s="137"/>
      <c r="BJA13" s="137"/>
      <c r="BJB13" s="137"/>
      <c r="BJC13" s="137"/>
      <c r="BJD13" s="137"/>
      <c r="BJE13" s="137"/>
      <c r="BJF13" s="137"/>
      <c r="BJG13" s="137"/>
      <c r="BJH13" s="137"/>
      <c r="BJI13" s="137"/>
      <c r="BJJ13" s="137"/>
      <c r="BJK13" s="137"/>
      <c r="BJL13" s="137"/>
      <c r="BJM13" s="137"/>
      <c r="BJN13" s="137"/>
      <c r="BJO13" s="137"/>
      <c r="BJP13" s="137"/>
      <c r="BJQ13" s="137"/>
      <c r="BJR13" s="137"/>
      <c r="BJS13" s="137"/>
      <c r="BJT13" s="137"/>
      <c r="BJU13" s="137"/>
      <c r="BJV13" s="137"/>
      <c r="BJW13" s="137"/>
      <c r="BJX13" s="137"/>
      <c r="BJY13" s="137"/>
      <c r="BJZ13" s="137"/>
      <c r="BKA13" s="137"/>
      <c r="BKB13" s="137"/>
      <c r="BKC13" s="137"/>
      <c r="BKD13" s="137"/>
      <c r="BKE13" s="137"/>
      <c r="BKF13" s="137"/>
      <c r="BKG13" s="137"/>
      <c r="BKH13" s="137"/>
      <c r="BKI13" s="137"/>
      <c r="BKJ13" s="137"/>
      <c r="BKK13" s="137"/>
      <c r="BKL13" s="137"/>
      <c r="BKM13" s="137"/>
      <c r="BKN13" s="137"/>
      <c r="BKO13" s="137"/>
      <c r="BKP13" s="137"/>
      <c r="BKQ13" s="137"/>
      <c r="BKR13" s="137"/>
      <c r="BKS13" s="137"/>
      <c r="BKT13" s="137"/>
      <c r="BKU13" s="137"/>
      <c r="BKV13" s="137"/>
      <c r="BKW13" s="137"/>
      <c r="BKX13" s="137"/>
      <c r="BKY13" s="137"/>
      <c r="BKZ13" s="137"/>
      <c r="BLA13" s="137"/>
      <c r="BLB13" s="137"/>
      <c r="BLC13" s="137"/>
      <c r="BLD13" s="137"/>
      <c r="BLE13" s="137"/>
      <c r="BLF13" s="137"/>
      <c r="BLG13" s="137"/>
      <c r="BLH13" s="137"/>
      <c r="BLI13" s="137"/>
      <c r="BLJ13" s="137"/>
      <c r="BLK13" s="137"/>
      <c r="BLL13" s="137"/>
      <c r="BLM13" s="137"/>
      <c r="BLN13" s="137"/>
      <c r="BLO13" s="137"/>
      <c r="BLP13" s="137"/>
      <c r="BLQ13" s="137"/>
      <c r="BLR13" s="137"/>
      <c r="BLS13" s="137"/>
      <c r="BLT13" s="137"/>
      <c r="BLU13" s="137"/>
      <c r="BLV13" s="137"/>
      <c r="BLW13" s="137"/>
      <c r="BLX13" s="137"/>
      <c r="BLY13" s="137"/>
      <c r="BLZ13" s="137"/>
      <c r="BMA13" s="137"/>
      <c r="BMB13" s="137"/>
      <c r="BMC13" s="137"/>
      <c r="BMD13" s="137"/>
      <c r="BME13" s="137"/>
      <c r="BMF13" s="137"/>
      <c r="BMG13" s="137"/>
      <c r="BMH13" s="137"/>
      <c r="BMI13" s="137"/>
      <c r="BMJ13" s="137"/>
      <c r="BMK13" s="137"/>
      <c r="BML13" s="137"/>
      <c r="BMM13" s="137"/>
      <c r="BMN13" s="137"/>
      <c r="BMO13" s="137"/>
      <c r="BMP13" s="137"/>
      <c r="BMQ13" s="137"/>
      <c r="BMR13" s="137"/>
      <c r="BMS13" s="137"/>
      <c r="BMT13" s="137"/>
      <c r="BMU13" s="137"/>
      <c r="BMV13" s="137"/>
      <c r="BMW13" s="137"/>
      <c r="BMX13" s="137"/>
      <c r="BMY13" s="137"/>
      <c r="BMZ13" s="137"/>
      <c r="BNA13" s="137"/>
      <c r="BNB13" s="137"/>
      <c r="BNC13" s="137"/>
      <c r="BND13" s="137"/>
      <c r="BNE13" s="137"/>
      <c r="BNF13" s="137"/>
      <c r="BNG13" s="137"/>
      <c r="BNH13" s="137"/>
      <c r="BNI13" s="137"/>
      <c r="BNJ13" s="137"/>
      <c r="BNK13" s="137"/>
      <c r="BNL13" s="137"/>
      <c r="BNM13" s="137"/>
      <c r="BNN13" s="137"/>
      <c r="BNO13" s="137"/>
      <c r="BNP13" s="137"/>
      <c r="BNQ13" s="137"/>
      <c r="BNR13" s="137"/>
      <c r="BNS13" s="137"/>
      <c r="BNT13" s="137"/>
      <c r="BNU13" s="137"/>
      <c r="BNV13" s="137"/>
      <c r="BNW13" s="137"/>
      <c r="BNX13" s="137"/>
      <c r="BNY13" s="137"/>
      <c r="BNZ13" s="137"/>
      <c r="BOA13" s="137"/>
      <c r="BOB13" s="137"/>
      <c r="BOC13" s="137"/>
      <c r="BOD13" s="137"/>
      <c r="BOE13" s="137"/>
      <c r="BOF13" s="137"/>
      <c r="BOG13" s="137"/>
      <c r="BOH13" s="137"/>
      <c r="BOI13" s="137"/>
      <c r="BOJ13" s="137"/>
      <c r="BOK13" s="137"/>
      <c r="BOL13" s="137"/>
      <c r="BOM13" s="137"/>
      <c r="BON13" s="137"/>
      <c r="BOO13" s="137"/>
      <c r="BOP13" s="137"/>
      <c r="BOQ13" s="137"/>
      <c r="BOR13" s="137"/>
      <c r="BOS13" s="137"/>
      <c r="BOT13" s="137"/>
      <c r="BOU13" s="137"/>
      <c r="BOV13" s="137"/>
      <c r="BOW13" s="137"/>
      <c r="BOX13" s="137"/>
      <c r="BOY13" s="137"/>
      <c r="BOZ13" s="137"/>
      <c r="BPA13" s="137"/>
      <c r="BPB13" s="137"/>
      <c r="BPC13" s="137"/>
      <c r="BPD13" s="137"/>
      <c r="BPE13" s="137"/>
      <c r="BPF13" s="137"/>
      <c r="BPG13" s="137"/>
      <c r="BPH13" s="137"/>
      <c r="BPI13" s="137"/>
      <c r="BPJ13" s="137"/>
      <c r="BPK13" s="137"/>
      <c r="BPL13" s="137"/>
      <c r="BPM13" s="137"/>
      <c r="BPN13" s="137"/>
      <c r="BPO13" s="137"/>
      <c r="BPP13" s="137"/>
      <c r="BPQ13" s="137"/>
      <c r="BPR13" s="137"/>
      <c r="BPS13" s="137"/>
      <c r="BPT13" s="137"/>
      <c r="BPU13" s="137"/>
      <c r="BPV13" s="137"/>
      <c r="BPW13" s="137"/>
      <c r="BPX13" s="137"/>
      <c r="BPY13" s="137"/>
      <c r="BPZ13" s="137"/>
      <c r="BQA13" s="137"/>
      <c r="BQB13" s="137"/>
      <c r="BQC13" s="137"/>
      <c r="BQD13" s="137"/>
      <c r="BQE13" s="137"/>
      <c r="BQF13" s="137"/>
      <c r="BQG13" s="137"/>
      <c r="BQH13" s="137"/>
      <c r="BQI13" s="137"/>
      <c r="BQJ13" s="137"/>
      <c r="BQK13" s="137"/>
      <c r="BQL13" s="137"/>
      <c r="BQM13" s="137"/>
      <c r="BQN13" s="137"/>
      <c r="BQO13" s="137"/>
      <c r="BQP13" s="137"/>
      <c r="BQQ13" s="137"/>
      <c r="BQR13" s="137"/>
      <c r="BQS13" s="137"/>
      <c r="BQT13" s="137"/>
      <c r="BQU13" s="137"/>
      <c r="BQV13" s="137"/>
      <c r="BQW13" s="137"/>
      <c r="BQX13" s="137"/>
      <c r="BQY13" s="137"/>
      <c r="BQZ13" s="137"/>
      <c r="BRA13" s="137"/>
      <c r="BRB13" s="137"/>
      <c r="BRC13" s="137"/>
      <c r="BRD13" s="137"/>
      <c r="BRE13" s="137"/>
      <c r="BRF13" s="137"/>
      <c r="BRG13" s="137"/>
      <c r="BRH13" s="137"/>
      <c r="BRI13" s="137"/>
      <c r="BRJ13" s="137"/>
      <c r="BRK13" s="137"/>
      <c r="BRL13" s="137"/>
      <c r="BRM13" s="137"/>
      <c r="BRN13" s="137"/>
      <c r="BRO13" s="137"/>
      <c r="BRP13" s="137"/>
      <c r="BRQ13" s="137"/>
      <c r="BRR13" s="137"/>
      <c r="BRS13" s="137"/>
      <c r="BRT13" s="137"/>
      <c r="BRU13" s="137"/>
      <c r="BRV13" s="137"/>
      <c r="BRW13" s="137"/>
      <c r="BRX13" s="137"/>
      <c r="BRY13" s="137"/>
      <c r="BRZ13" s="137"/>
      <c r="BSA13" s="137"/>
      <c r="BSB13" s="137"/>
      <c r="BSC13" s="137"/>
      <c r="BSD13" s="137"/>
      <c r="BSE13" s="137"/>
      <c r="BSF13" s="137"/>
      <c r="BSG13" s="137"/>
      <c r="BSH13" s="137"/>
      <c r="BSI13" s="137"/>
      <c r="BSJ13" s="137"/>
      <c r="BSK13" s="137"/>
      <c r="BSL13" s="137"/>
      <c r="BSM13" s="137"/>
      <c r="BSN13" s="137"/>
      <c r="BSO13" s="137"/>
      <c r="BSP13" s="137"/>
      <c r="BSQ13" s="137"/>
      <c r="BSR13" s="137"/>
      <c r="BSS13" s="137"/>
      <c r="BST13" s="137"/>
      <c r="BSU13" s="137"/>
      <c r="BSV13" s="137"/>
      <c r="BSW13" s="137"/>
      <c r="BSX13" s="137"/>
      <c r="BSY13" s="137"/>
      <c r="BSZ13" s="137"/>
      <c r="BTA13" s="137"/>
      <c r="BTB13" s="137"/>
      <c r="BTC13" s="137"/>
      <c r="BTD13" s="137"/>
      <c r="BTE13" s="137"/>
      <c r="BTF13" s="137"/>
      <c r="BTG13" s="137"/>
      <c r="BTH13" s="137"/>
      <c r="BTI13" s="137"/>
      <c r="BTJ13" s="137"/>
      <c r="BTK13" s="137"/>
      <c r="BTL13" s="137"/>
      <c r="BTM13" s="137"/>
      <c r="BTN13" s="137"/>
      <c r="BTO13" s="137"/>
      <c r="BTP13" s="137"/>
      <c r="BTQ13" s="137"/>
      <c r="BTR13" s="137"/>
      <c r="BTS13" s="137"/>
      <c r="BTT13" s="137"/>
      <c r="BTU13" s="137"/>
      <c r="BTV13" s="137"/>
      <c r="BTW13" s="137"/>
      <c r="BTX13" s="137"/>
      <c r="BTY13" s="137"/>
      <c r="BTZ13" s="137"/>
      <c r="BUA13" s="137"/>
      <c r="BUB13" s="137"/>
      <c r="BUC13" s="137"/>
      <c r="BUD13" s="137"/>
      <c r="BUE13" s="137"/>
      <c r="BUF13" s="137"/>
      <c r="BUG13" s="137"/>
      <c r="BUH13" s="137"/>
      <c r="BUI13" s="137"/>
      <c r="BUJ13" s="137"/>
      <c r="BUK13" s="137"/>
      <c r="BUL13" s="137"/>
      <c r="BUM13" s="137"/>
      <c r="BUN13" s="137"/>
      <c r="BUO13" s="137"/>
      <c r="BUP13" s="137"/>
      <c r="BUQ13" s="137"/>
      <c r="BUR13" s="137"/>
      <c r="BUS13" s="137"/>
      <c r="BUT13" s="137"/>
      <c r="BUU13" s="137"/>
      <c r="BUV13" s="137"/>
      <c r="BUW13" s="137"/>
      <c r="BUX13" s="137"/>
      <c r="BUY13" s="137"/>
      <c r="BUZ13" s="137"/>
      <c r="BVA13" s="137"/>
      <c r="BVB13" s="137"/>
      <c r="BVC13" s="137"/>
      <c r="BVD13" s="137"/>
      <c r="BVE13" s="137"/>
      <c r="BVF13" s="137"/>
      <c r="BVG13" s="137"/>
      <c r="BVH13" s="137"/>
      <c r="BVI13" s="137"/>
      <c r="BVJ13" s="137"/>
      <c r="BVK13" s="137"/>
      <c r="BVL13" s="137"/>
      <c r="BVM13" s="137"/>
      <c r="BVN13" s="137"/>
      <c r="BVO13" s="137"/>
      <c r="BVP13" s="137"/>
      <c r="BVQ13" s="137"/>
      <c r="BVR13" s="137"/>
      <c r="BVS13" s="137"/>
      <c r="BVT13" s="137"/>
      <c r="BVU13" s="137"/>
      <c r="BVV13" s="137"/>
      <c r="BVW13" s="137"/>
      <c r="BVX13" s="137"/>
      <c r="BVY13" s="137"/>
      <c r="BVZ13" s="137"/>
      <c r="BWA13" s="137"/>
      <c r="BWB13" s="137"/>
      <c r="BWC13" s="137"/>
      <c r="BWD13" s="137"/>
      <c r="BWE13" s="137"/>
      <c r="BWF13" s="137"/>
      <c r="BWG13" s="137"/>
      <c r="BWH13" s="137"/>
      <c r="BWI13" s="137"/>
      <c r="BWJ13" s="137"/>
      <c r="BWK13" s="137"/>
      <c r="BWL13" s="137"/>
      <c r="BWM13" s="137"/>
      <c r="BWN13" s="137"/>
      <c r="BWO13" s="137"/>
      <c r="BWP13" s="137"/>
      <c r="BWQ13" s="137"/>
      <c r="BWR13" s="137"/>
      <c r="BWS13" s="137"/>
      <c r="BWT13" s="137"/>
      <c r="BWU13" s="137"/>
      <c r="BWV13" s="137"/>
      <c r="BWW13" s="137"/>
      <c r="BWX13" s="137"/>
      <c r="BWY13" s="137"/>
      <c r="BWZ13" s="137"/>
      <c r="BXA13" s="137"/>
      <c r="BXB13" s="137"/>
      <c r="BXC13" s="137"/>
      <c r="BXD13" s="137"/>
      <c r="BXE13" s="137"/>
      <c r="BXF13" s="137"/>
      <c r="BXG13" s="137"/>
      <c r="BXH13" s="137"/>
      <c r="BXI13" s="137"/>
      <c r="BXJ13" s="137"/>
      <c r="BXK13" s="137"/>
      <c r="BXL13" s="137"/>
      <c r="BXM13" s="137"/>
      <c r="BXN13" s="137"/>
      <c r="BXO13" s="137"/>
      <c r="BXP13" s="137"/>
      <c r="BXQ13" s="137"/>
      <c r="BXR13" s="137"/>
      <c r="BXS13" s="137"/>
      <c r="BXT13" s="137"/>
      <c r="BXU13" s="137"/>
      <c r="BXV13" s="137"/>
      <c r="BXW13" s="137"/>
      <c r="BXX13" s="137"/>
      <c r="BXY13" s="137"/>
      <c r="BXZ13" s="137"/>
      <c r="BYA13" s="137"/>
      <c r="BYB13" s="137"/>
      <c r="BYC13" s="137"/>
      <c r="BYD13" s="137"/>
      <c r="BYE13" s="137"/>
      <c r="BYF13" s="137"/>
      <c r="BYG13" s="137"/>
      <c r="BYH13" s="137"/>
      <c r="BYI13" s="137"/>
      <c r="BYJ13" s="137"/>
      <c r="BYK13" s="137"/>
      <c r="BYL13" s="137"/>
      <c r="BYM13" s="137"/>
      <c r="BYN13" s="137"/>
      <c r="BYO13" s="137"/>
      <c r="BYP13" s="137"/>
      <c r="BYQ13" s="137"/>
      <c r="BYR13" s="137"/>
      <c r="BYS13" s="137"/>
      <c r="BYT13" s="137"/>
      <c r="BYU13" s="137"/>
      <c r="BYV13" s="137"/>
      <c r="BYW13" s="137"/>
      <c r="BYX13" s="137"/>
      <c r="BYY13" s="137"/>
      <c r="BYZ13" s="137"/>
      <c r="BZA13" s="137"/>
      <c r="BZB13" s="137"/>
      <c r="BZC13" s="137"/>
      <c r="BZD13" s="137"/>
      <c r="BZE13" s="137"/>
      <c r="BZF13" s="137"/>
      <c r="BZG13" s="137"/>
      <c r="BZH13" s="137"/>
      <c r="BZI13" s="137"/>
      <c r="BZJ13" s="137"/>
      <c r="BZK13" s="137"/>
      <c r="BZL13" s="137"/>
      <c r="BZM13" s="137"/>
      <c r="BZN13" s="137"/>
      <c r="BZO13" s="137"/>
      <c r="BZP13" s="137"/>
      <c r="BZQ13" s="137"/>
      <c r="BZR13" s="137"/>
      <c r="BZS13" s="137"/>
      <c r="BZT13" s="137"/>
      <c r="BZU13" s="137"/>
      <c r="BZV13" s="137"/>
      <c r="BZW13" s="137"/>
      <c r="BZX13" s="137"/>
      <c r="BZY13" s="137"/>
      <c r="BZZ13" s="137"/>
      <c r="CAA13" s="137"/>
      <c r="CAB13" s="137"/>
      <c r="CAC13" s="137"/>
      <c r="CAD13" s="137"/>
      <c r="CAE13" s="137"/>
      <c r="CAF13" s="137"/>
      <c r="CAG13" s="137"/>
      <c r="CAH13" s="137"/>
      <c r="CAI13" s="137"/>
      <c r="CAJ13" s="137"/>
      <c r="CAK13" s="137"/>
      <c r="CAL13" s="137"/>
      <c r="CAM13" s="137"/>
      <c r="CAN13" s="137"/>
      <c r="CAO13" s="137"/>
      <c r="CAP13" s="137"/>
      <c r="CAQ13" s="137"/>
      <c r="CAR13" s="137"/>
      <c r="CAS13" s="137"/>
      <c r="CAT13" s="137"/>
      <c r="CAU13" s="137"/>
      <c r="CAV13" s="137"/>
      <c r="CAW13" s="137"/>
      <c r="CAX13" s="137"/>
      <c r="CAY13" s="137"/>
      <c r="CAZ13" s="137"/>
      <c r="CBA13" s="137"/>
      <c r="CBB13" s="137"/>
      <c r="CBC13" s="137"/>
      <c r="CBD13" s="137"/>
      <c r="CBE13" s="137"/>
      <c r="CBF13" s="137"/>
      <c r="CBG13" s="137"/>
      <c r="CBH13" s="137"/>
      <c r="CBI13" s="137"/>
      <c r="CBJ13" s="137"/>
      <c r="CBK13" s="137"/>
      <c r="CBL13" s="137"/>
      <c r="CBM13" s="137"/>
      <c r="CBN13" s="137"/>
      <c r="CBO13" s="137"/>
      <c r="CBP13" s="137"/>
      <c r="CBQ13" s="137"/>
      <c r="CBR13" s="137"/>
      <c r="CBS13" s="137"/>
      <c r="CBT13" s="137"/>
      <c r="CBU13" s="137"/>
      <c r="CBV13" s="137"/>
      <c r="CBW13" s="137"/>
      <c r="CBX13" s="137"/>
      <c r="CBY13" s="137"/>
      <c r="CBZ13" s="137"/>
      <c r="CCA13" s="137"/>
      <c r="CCB13" s="137"/>
      <c r="CCC13" s="137"/>
      <c r="CCD13" s="137"/>
      <c r="CCE13" s="137"/>
      <c r="CCF13" s="137"/>
      <c r="CCG13" s="137"/>
      <c r="CCH13" s="137"/>
      <c r="CCI13" s="137"/>
      <c r="CCJ13" s="137"/>
      <c r="CCK13" s="137"/>
      <c r="CCL13" s="137"/>
      <c r="CCM13" s="137"/>
      <c r="CCN13" s="137"/>
      <c r="CCO13" s="137"/>
      <c r="CCP13" s="137"/>
      <c r="CCQ13" s="137"/>
      <c r="CCR13" s="137"/>
      <c r="CCS13" s="137"/>
      <c r="CCT13" s="137"/>
      <c r="CCU13" s="137"/>
      <c r="CCV13" s="137"/>
      <c r="CCW13" s="137"/>
      <c r="CCX13" s="137"/>
      <c r="CCY13" s="137"/>
      <c r="CCZ13" s="137"/>
      <c r="CDA13" s="137"/>
      <c r="CDB13" s="137"/>
      <c r="CDC13" s="137"/>
      <c r="CDD13" s="137"/>
      <c r="CDE13" s="137"/>
      <c r="CDF13" s="137"/>
      <c r="CDG13" s="137"/>
      <c r="CDH13" s="137"/>
      <c r="CDI13" s="137"/>
      <c r="CDJ13" s="137"/>
      <c r="CDK13" s="137"/>
      <c r="CDL13" s="137"/>
      <c r="CDM13" s="137"/>
      <c r="CDN13" s="137"/>
      <c r="CDO13" s="137"/>
      <c r="CDP13" s="137"/>
      <c r="CDQ13" s="137"/>
      <c r="CDR13" s="137"/>
      <c r="CDS13" s="137"/>
      <c r="CDT13" s="137"/>
      <c r="CDU13" s="137"/>
      <c r="CDV13" s="137"/>
      <c r="CDW13" s="137"/>
      <c r="CDX13" s="137"/>
      <c r="CDY13" s="137"/>
      <c r="CDZ13" s="137"/>
      <c r="CEA13" s="137"/>
      <c r="CEB13" s="137"/>
      <c r="CEC13" s="137"/>
      <c r="CED13" s="137"/>
      <c r="CEE13" s="137"/>
      <c r="CEF13" s="137"/>
      <c r="CEG13" s="137"/>
      <c r="CEH13" s="137"/>
      <c r="CEI13" s="137"/>
      <c r="CEJ13" s="137"/>
      <c r="CEK13" s="137"/>
      <c r="CEL13" s="137"/>
      <c r="CEM13" s="137"/>
      <c r="CEN13" s="137"/>
      <c r="CEO13" s="137"/>
      <c r="CEP13" s="137"/>
      <c r="CEQ13" s="137"/>
      <c r="CER13" s="137"/>
      <c r="CES13" s="137"/>
      <c r="CET13" s="137"/>
      <c r="CEU13" s="137"/>
      <c r="CEV13" s="137"/>
      <c r="CEW13" s="137"/>
      <c r="CEX13" s="137"/>
      <c r="CEY13" s="137"/>
      <c r="CEZ13" s="137"/>
      <c r="CFA13" s="137"/>
      <c r="CFB13" s="137"/>
      <c r="CFC13" s="137"/>
      <c r="CFD13" s="137"/>
      <c r="CFE13" s="137"/>
      <c r="CFF13" s="137"/>
      <c r="CFG13" s="137"/>
      <c r="CFH13" s="137"/>
      <c r="CFI13" s="137"/>
      <c r="CFJ13" s="137"/>
      <c r="CFK13" s="137"/>
      <c r="CFL13" s="137"/>
      <c r="CFM13" s="137"/>
      <c r="CFN13" s="137"/>
      <c r="CFO13" s="137"/>
      <c r="CFP13" s="137"/>
      <c r="CFQ13" s="137"/>
      <c r="CFR13" s="137"/>
      <c r="CFS13" s="137"/>
      <c r="CFT13" s="137"/>
      <c r="CFU13" s="137"/>
      <c r="CFV13" s="137"/>
      <c r="CFW13" s="137"/>
      <c r="CFX13" s="137"/>
      <c r="CFY13" s="137"/>
      <c r="CFZ13" s="137"/>
      <c r="CGA13" s="137"/>
      <c r="CGB13" s="137"/>
      <c r="CGC13" s="137"/>
      <c r="CGD13" s="137"/>
      <c r="CGE13" s="137"/>
      <c r="CGF13" s="137"/>
      <c r="CGG13" s="137"/>
      <c r="CGH13" s="137"/>
      <c r="CGI13" s="137"/>
      <c r="CGJ13" s="137"/>
      <c r="CGK13" s="137"/>
      <c r="CGL13" s="137"/>
      <c r="CGM13" s="137"/>
      <c r="CGN13" s="137"/>
      <c r="CGO13" s="137"/>
      <c r="CGP13" s="137"/>
      <c r="CGQ13" s="137"/>
      <c r="CGR13" s="137"/>
      <c r="CGS13" s="137"/>
      <c r="CGT13" s="137"/>
      <c r="CGU13" s="137"/>
      <c r="CGV13" s="137"/>
      <c r="CGW13" s="137"/>
      <c r="CGX13" s="137"/>
      <c r="CGY13" s="137"/>
      <c r="CGZ13" s="137"/>
      <c r="CHA13" s="137"/>
      <c r="CHB13" s="137"/>
      <c r="CHC13" s="137"/>
      <c r="CHD13" s="137"/>
      <c r="CHE13" s="137"/>
      <c r="CHF13" s="137"/>
      <c r="CHG13" s="137"/>
      <c r="CHH13" s="137"/>
      <c r="CHI13" s="137"/>
      <c r="CHJ13" s="137"/>
      <c r="CHK13" s="137"/>
      <c r="CHL13" s="137"/>
      <c r="CHM13" s="137"/>
      <c r="CHN13" s="137"/>
      <c r="CHO13" s="137"/>
      <c r="CHP13" s="137"/>
      <c r="CHQ13" s="137"/>
      <c r="CHR13" s="137"/>
      <c r="CHS13" s="137"/>
      <c r="CHT13" s="137"/>
      <c r="CHU13" s="137"/>
      <c r="CHV13" s="137"/>
      <c r="CHW13" s="137"/>
      <c r="CHX13" s="137"/>
      <c r="CHY13" s="137"/>
      <c r="CHZ13" s="137"/>
      <c r="CIA13" s="137"/>
      <c r="CIB13" s="137"/>
      <c r="CIC13" s="137"/>
      <c r="CID13" s="137"/>
      <c r="CIE13" s="137"/>
      <c r="CIF13" s="137"/>
      <c r="CIG13" s="137"/>
      <c r="CIH13" s="137"/>
      <c r="CII13" s="137"/>
      <c r="CIJ13" s="137"/>
      <c r="CIK13" s="137"/>
      <c r="CIL13" s="137"/>
      <c r="CIM13" s="137"/>
      <c r="CIN13" s="137"/>
      <c r="CIO13" s="137"/>
      <c r="CIP13" s="137"/>
      <c r="CIQ13" s="137"/>
      <c r="CIR13" s="137"/>
      <c r="CIS13" s="137"/>
      <c r="CIT13" s="137"/>
      <c r="CIU13" s="137"/>
      <c r="CIV13" s="137"/>
      <c r="CIW13" s="137"/>
      <c r="CIX13" s="137"/>
      <c r="CIY13" s="137"/>
      <c r="CIZ13" s="137"/>
      <c r="CJA13" s="137"/>
      <c r="CJB13" s="137"/>
      <c r="CJC13" s="137"/>
      <c r="CJD13" s="137"/>
      <c r="CJE13" s="137"/>
      <c r="CJF13" s="137"/>
      <c r="CJG13" s="137"/>
      <c r="CJH13" s="137"/>
      <c r="CJI13" s="137"/>
      <c r="CJJ13" s="137"/>
      <c r="CJK13" s="137"/>
      <c r="CJL13" s="137"/>
      <c r="CJM13" s="137"/>
      <c r="CJN13" s="137"/>
      <c r="CJO13" s="137"/>
      <c r="CJP13" s="137"/>
      <c r="CJQ13" s="137"/>
      <c r="CJR13" s="137"/>
      <c r="CJS13" s="137"/>
      <c r="CJT13" s="137"/>
      <c r="CJU13" s="137"/>
      <c r="CJV13" s="137"/>
      <c r="CJW13" s="137"/>
      <c r="CJX13" s="137"/>
      <c r="CJY13" s="137"/>
      <c r="CJZ13" s="137"/>
      <c r="CKA13" s="137"/>
      <c r="CKB13" s="137"/>
      <c r="CKC13" s="137"/>
      <c r="CKD13" s="137"/>
      <c r="CKE13" s="137"/>
      <c r="CKF13" s="137"/>
      <c r="CKG13" s="137"/>
      <c r="CKH13" s="137"/>
      <c r="CKI13" s="137"/>
      <c r="CKJ13" s="137"/>
      <c r="CKK13" s="137"/>
      <c r="CKL13" s="137"/>
      <c r="CKM13" s="137"/>
      <c r="CKN13" s="137"/>
      <c r="CKO13" s="137"/>
      <c r="CKP13" s="137"/>
      <c r="CKQ13" s="137"/>
      <c r="CKR13" s="137"/>
      <c r="CKS13" s="137"/>
      <c r="CKT13" s="137"/>
      <c r="CKU13" s="137"/>
      <c r="CKV13" s="137"/>
      <c r="CKW13" s="137"/>
      <c r="CKX13" s="137"/>
      <c r="CKY13" s="137"/>
      <c r="CKZ13" s="137"/>
      <c r="CLA13" s="137"/>
      <c r="CLB13" s="137"/>
      <c r="CLC13" s="137"/>
      <c r="CLD13" s="137"/>
      <c r="CLE13" s="137"/>
      <c r="CLF13" s="137"/>
      <c r="CLG13" s="137"/>
      <c r="CLH13" s="137"/>
      <c r="CLI13" s="137"/>
      <c r="CLJ13" s="137"/>
      <c r="CLK13" s="137"/>
      <c r="CLL13" s="137"/>
      <c r="CLM13" s="137"/>
      <c r="CLN13" s="137"/>
      <c r="CLO13" s="137"/>
      <c r="CLP13" s="137"/>
      <c r="CLQ13" s="137"/>
      <c r="CLR13" s="137"/>
      <c r="CLS13" s="137"/>
      <c r="CLT13" s="137"/>
      <c r="CLU13" s="137"/>
      <c r="CLV13" s="137"/>
      <c r="CLW13" s="137"/>
      <c r="CLX13" s="137"/>
      <c r="CLY13" s="137"/>
      <c r="CLZ13" s="137"/>
      <c r="CMA13" s="137"/>
      <c r="CMB13" s="137"/>
      <c r="CMC13" s="137"/>
      <c r="CMD13" s="137"/>
      <c r="CME13" s="137"/>
      <c r="CMF13" s="137"/>
      <c r="CMG13" s="137"/>
      <c r="CMH13" s="137"/>
      <c r="CMI13" s="137"/>
      <c r="CMJ13" s="137"/>
      <c r="CMK13" s="137"/>
      <c r="CML13" s="137"/>
      <c r="CMM13" s="137"/>
      <c r="CMN13" s="137"/>
      <c r="CMO13" s="137"/>
      <c r="CMP13" s="137"/>
      <c r="CMQ13" s="137"/>
      <c r="CMR13" s="137"/>
      <c r="CMS13" s="137"/>
      <c r="CMT13" s="137"/>
      <c r="CMU13" s="137"/>
      <c r="CMV13" s="137"/>
      <c r="CMW13" s="137"/>
      <c r="CMX13" s="137"/>
      <c r="CMY13" s="137"/>
      <c r="CMZ13" s="137"/>
      <c r="CNA13" s="137"/>
      <c r="CNB13" s="137"/>
      <c r="CNC13" s="137"/>
      <c r="CND13" s="137"/>
      <c r="CNE13" s="137"/>
      <c r="CNF13" s="137"/>
      <c r="CNG13" s="137"/>
      <c r="CNH13" s="137"/>
      <c r="CNI13" s="137"/>
      <c r="CNJ13" s="137"/>
      <c r="CNK13" s="137"/>
      <c r="CNL13" s="137"/>
      <c r="CNM13" s="137"/>
      <c r="CNN13" s="137"/>
      <c r="CNO13" s="137"/>
      <c r="CNP13" s="137"/>
      <c r="CNQ13" s="137"/>
      <c r="CNR13" s="137"/>
      <c r="CNS13" s="137"/>
      <c r="CNT13" s="137"/>
      <c r="CNU13" s="137"/>
      <c r="CNV13" s="137"/>
      <c r="CNW13" s="137"/>
      <c r="CNX13" s="137"/>
      <c r="CNY13" s="137"/>
      <c r="CNZ13" s="137"/>
      <c r="COA13" s="137"/>
      <c r="COB13" s="137"/>
      <c r="COC13" s="137"/>
      <c r="COD13" s="137"/>
      <c r="COE13" s="137"/>
      <c r="COF13" s="137"/>
      <c r="COG13" s="137"/>
      <c r="COH13" s="137"/>
      <c r="COI13" s="137"/>
      <c r="COJ13" s="137"/>
      <c r="COK13" s="137"/>
      <c r="COL13" s="137"/>
      <c r="COM13" s="137"/>
      <c r="CON13" s="137"/>
      <c r="COO13" s="137"/>
      <c r="COP13" s="137"/>
      <c r="COQ13" s="137"/>
      <c r="COR13" s="137"/>
      <c r="COS13" s="137"/>
      <c r="COT13" s="137"/>
      <c r="COU13" s="137"/>
      <c r="COV13" s="137"/>
      <c r="COW13" s="137"/>
      <c r="COX13" s="137"/>
      <c r="COY13" s="137"/>
      <c r="COZ13" s="137"/>
      <c r="CPA13" s="137"/>
      <c r="CPB13" s="137"/>
      <c r="CPC13" s="137"/>
      <c r="CPD13" s="137"/>
      <c r="CPE13" s="137"/>
      <c r="CPF13" s="137"/>
      <c r="CPG13" s="137"/>
      <c r="CPH13" s="137"/>
      <c r="CPI13" s="137"/>
      <c r="CPJ13" s="137"/>
      <c r="CPK13" s="137"/>
      <c r="CPL13" s="137"/>
      <c r="CPM13" s="137"/>
      <c r="CPN13" s="137"/>
      <c r="CPO13" s="137"/>
      <c r="CPP13" s="137"/>
      <c r="CPQ13" s="137"/>
      <c r="CPR13" s="137"/>
      <c r="CPS13" s="137"/>
      <c r="CPT13" s="137"/>
      <c r="CPU13" s="137"/>
      <c r="CPV13" s="137"/>
      <c r="CPW13" s="137"/>
      <c r="CPX13" s="137"/>
      <c r="CPY13" s="137"/>
      <c r="CPZ13" s="137"/>
      <c r="CQA13" s="137"/>
      <c r="CQB13" s="137"/>
      <c r="CQC13" s="137"/>
      <c r="CQD13" s="137"/>
      <c r="CQE13" s="137"/>
      <c r="CQF13" s="137"/>
      <c r="CQG13" s="137"/>
      <c r="CQH13" s="137"/>
      <c r="CQI13" s="137"/>
      <c r="CQJ13" s="137"/>
      <c r="CQK13" s="137"/>
      <c r="CQL13" s="137"/>
      <c r="CQM13" s="137"/>
      <c r="CQN13" s="137"/>
      <c r="CQO13" s="137"/>
      <c r="CQP13" s="137"/>
      <c r="CQQ13" s="137"/>
      <c r="CQR13" s="137"/>
      <c r="CQS13" s="137"/>
      <c r="CQT13" s="137"/>
      <c r="CQU13" s="137"/>
      <c r="CQV13" s="137"/>
      <c r="CQW13" s="137"/>
      <c r="CQX13" s="137"/>
      <c r="CQY13" s="137"/>
      <c r="CQZ13" s="137"/>
      <c r="CRA13" s="137"/>
      <c r="CRB13" s="137"/>
      <c r="CRC13" s="137"/>
      <c r="CRD13" s="137"/>
      <c r="CRE13" s="137"/>
      <c r="CRF13" s="137"/>
      <c r="CRG13" s="137"/>
      <c r="CRH13" s="137"/>
      <c r="CRI13" s="137"/>
      <c r="CRJ13" s="137"/>
      <c r="CRK13" s="137"/>
      <c r="CRL13" s="137"/>
      <c r="CRM13" s="137"/>
      <c r="CRN13" s="137"/>
      <c r="CRO13" s="137"/>
      <c r="CRP13" s="137"/>
      <c r="CRQ13" s="137"/>
      <c r="CRR13" s="137"/>
      <c r="CRS13" s="137"/>
      <c r="CRT13" s="137"/>
      <c r="CRU13" s="137"/>
      <c r="CRV13" s="137"/>
      <c r="CRW13" s="137"/>
      <c r="CRX13" s="137"/>
      <c r="CRY13" s="137"/>
      <c r="CRZ13" s="137"/>
      <c r="CSA13" s="137"/>
      <c r="CSB13" s="137"/>
      <c r="CSC13" s="137"/>
      <c r="CSD13" s="137"/>
      <c r="CSE13" s="137"/>
      <c r="CSF13" s="137"/>
      <c r="CSG13" s="137"/>
      <c r="CSH13" s="137"/>
      <c r="CSI13" s="137"/>
      <c r="CSJ13" s="137"/>
      <c r="CSK13" s="137"/>
      <c r="CSL13" s="137"/>
      <c r="CSM13" s="137"/>
      <c r="CSN13" s="137"/>
      <c r="CSO13" s="137"/>
      <c r="CSP13" s="137"/>
      <c r="CSQ13" s="137"/>
      <c r="CSR13" s="137"/>
      <c r="CSS13" s="137"/>
      <c r="CST13" s="137"/>
      <c r="CSU13" s="137"/>
      <c r="CSV13" s="137"/>
      <c r="CSW13" s="137"/>
      <c r="CSX13" s="137"/>
      <c r="CSY13" s="137"/>
      <c r="CSZ13" s="137"/>
      <c r="CTA13" s="137"/>
      <c r="CTB13" s="137"/>
      <c r="CTC13" s="137"/>
      <c r="CTD13" s="137"/>
      <c r="CTE13" s="137"/>
      <c r="CTF13" s="137"/>
      <c r="CTG13" s="137"/>
      <c r="CTH13" s="137"/>
      <c r="CTI13" s="137"/>
      <c r="CTJ13" s="137"/>
      <c r="CTK13" s="137"/>
      <c r="CTL13" s="137"/>
      <c r="CTM13" s="137"/>
      <c r="CTN13" s="137"/>
      <c r="CTO13" s="137"/>
      <c r="CTP13" s="137"/>
      <c r="CTQ13" s="137"/>
      <c r="CTR13" s="137"/>
      <c r="CTS13" s="137"/>
      <c r="CTT13" s="137"/>
      <c r="CTU13" s="137"/>
      <c r="CTV13" s="137"/>
      <c r="CTW13" s="137"/>
      <c r="CTX13" s="137"/>
      <c r="CTY13" s="137"/>
      <c r="CTZ13" s="137"/>
      <c r="CUA13" s="137"/>
      <c r="CUB13" s="137"/>
      <c r="CUC13" s="137"/>
      <c r="CUD13" s="137"/>
      <c r="CUE13" s="137"/>
      <c r="CUF13" s="137"/>
      <c r="CUG13" s="137"/>
      <c r="CUH13" s="137"/>
      <c r="CUI13" s="137"/>
      <c r="CUJ13" s="137"/>
      <c r="CUK13" s="137"/>
      <c r="CUL13" s="137"/>
      <c r="CUM13" s="137"/>
      <c r="CUN13" s="137"/>
      <c r="CUO13" s="137"/>
      <c r="CUP13" s="137"/>
      <c r="CUQ13" s="137"/>
      <c r="CUR13" s="137"/>
      <c r="CUS13" s="137"/>
      <c r="CUT13" s="137"/>
      <c r="CUU13" s="137"/>
      <c r="CUV13" s="137"/>
      <c r="CUW13" s="137"/>
      <c r="CUX13" s="137"/>
      <c r="CUY13" s="137"/>
      <c r="CUZ13" s="137"/>
      <c r="CVA13" s="137"/>
      <c r="CVB13" s="137"/>
      <c r="CVC13" s="137"/>
      <c r="CVD13" s="137"/>
      <c r="CVE13" s="137"/>
      <c r="CVF13" s="137"/>
      <c r="CVG13" s="137"/>
      <c r="CVH13" s="137"/>
      <c r="CVI13" s="137"/>
      <c r="CVJ13" s="137"/>
      <c r="CVK13" s="137"/>
      <c r="CVL13" s="137"/>
      <c r="CVM13" s="137"/>
      <c r="CVN13" s="137"/>
      <c r="CVO13" s="137"/>
      <c r="CVP13" s="137"/>
      <c r="CVQ13" s="137"/>
      <c r="CVR13" s="137"/>
      <c r="CVS13" s="137"/>
      <c r="CVT13" s="137"/>
      <c r="CVU13" s="137"/>
      <c r="CVV13" s="137"/>
      <c r="CVW13" s="137"/>
      <c r="CVX13" s="137"/>
      <c r="CVY13" s="137"/>
      <c r="CVZ13" s="137"/>
      <c r="CWA13" s="137"/>
      <c r="CWB13" s="137"/>
      <c r="CWC13" s="137"/>
      <c r="CWD13" s="137"/>
      <c r="CWE13" s="137"/>
      <c r="CWF13" s="137"/>
      <c r="CWG13" s="137"/>
      <c r="CWH13" s="137"/>
      <c r="CWI13" s="137"/>
      <c r="CWJ13" s="137"/>
      <c r="CWK13" s="137"/>
      <c r="CWL13" s="137"/>
      <c r="CWM13" s="137"/>
      <c r="CWN13" s="137"/>
      <c r="CWO13" s="137"/>
      <c r="CWP13" s="137"/>
      <c r="CWQ13" s="137"/>
      <c r="CWR13" s="137"/>
      <c r="CWS13" s="137"/>
      <c r="CWT13" s="137"/>
      <c r="CWU13" s="137"/>
      <c r="CWV13" s="137"/>
      <c r="CWW13" s="137"/>
      <c r="CWX13" s="137"/>
      <c r="CWY13" s="137"/>
      <c r="CWZ13" s="137"/>
      <c r="CXA13" s="137"/>
      <c r="CXB13" s="137"/>
      <c r="CXC13" s="137"/>
      <c r="CXD13" s="137"/>
      <c r="CXE13" s="137"/>
      <c r="CXF13" s="137"/>
      <c r="CXG13" s="137"/>
      <c r="CXH13" s="137"/>
      <c r="CXI13" s="137"/>
      <c r="CXJ13" s="137"/>
      <c r="CXK13" s="137"/>
      <c r="CXL13" s="137"/>
      <c r="CXM13" s="137"/>
      <c r="CXN13" s="137"/>
      <c r="CXO13" s="137"/>
      <c r="CXP13" s="137"/>
      <c r="CXQ13" s="137"/>
      <c r="CXR13" s="137"/>
      <c r="CXS13" s="137"/>
      <c r="CXT13" s="137"/>
      <c r="CXU13" s="137"/>
      <c r="CXV13" s="137"/>
      <c r="CXW13" s="137"/>
      <c r="CXX13" s="137"/>
      <c r="CXY13" s="137"/>
      <c r="CXZ13" s="137"/>
      <c r="CYA13" s="137"/>
      <c r="CYB13" s="137"/>
      <c r="CYC13" s="137"/>
      <c r="CYD13" s="137"/>
      <c r="CYE13" s="137"/>
      <c r="CYF13" s="137"/>
      <c r="CYG13" s="137"/>
      <c r="CYH13" s="137"/>
      <c r="CYI13" s="137"/>
      <c r="CYJ13" s="137"/>
      <c r="CYK13" s="137"/>
      <c r="CYL13" s="137"/>
      <c r="CYM13" s="137"/>
      <c r="CYN13" s="137"/>
      <c r="CYO13" s="137"/>
      <c r="CYP13" s="137"/>
      <c r="CYQ13" s="137"/>
      <c r="CYR13" s="137"/>
      <c r="CYS13" s="137"/>
      <c r="CYT13" s="137"/>
      <c r="CYU13" s="137"/>
      <c r="CYV13" s="137"/>
      <c r="CYW13" s="137"/>
      <c r="CYX13" s="137"/>
      <c r="CYY13" s="137"/>
      <c r="CYZ13" s="137"/>
      <c r="CZA13" s="137"/>
      <c r="CZB13" s="137"/>
      <c r="CZC13" s="137"/>
      <c r="CZD13" s="137"/>
      <c r="CZE13" s="137"/>
      <c r="CZF13" s="137"/>
      <c r="CZG13" s="137"/>
      <c r="CZH13" s="137"/>
      <c r="CZI13" s="137"/>
      <c r="CZJ13" s="137"/>
      <c r="CZK13" s="137"/>
      <c r="CZL13" s="137"/>
      <c r="CZM13" s="137"/>
      <c r="CZN13" s="137"/>
      <c r="CZO13" s="137"/>
      <c r="CZP13" s="137"/>
      <c r="CZQ13" s="137"/>
      <c r="CZR13" s="137"/>
      <c r="CZS13" s="137"/>
      <c r="CZT13" s="137"/>
      <c r="CZU13" s="137"/>
      <c r="CZV13" s="137"/>
      <c r="CZW13" s="137"/>
      <c r="CZX13" s="137"/>
      <c r="CZY13" s="137"/>
      <c r="CZZ13" s="137"/>
      <c r="DAA13" s="137"/>
      <c r="DAB13" s="137"/>
      <c r="DAC13" s="137"/>
      <c r="DAD13" s="137"/>
      <c r="DAE13" s="137"/>
      <c r="DAF13" s="137"/>
      <c r="DAG13" s="137"/>
      <c r="DAH13" s="137"/>
      <c r="DAI13" s="137"/>
      <c r="DAJ13" s="137"/>
      <c r="DAK13" s="137"/>
      <c r="DAL13" s="137"/>
      <c r="DAM13" s="137"/>
      <c r="DAN13" s="137"/>
      <c r="DAO13" s="137"/>
      <c r="DAP13" s="137"/>
      <c r="DAQ13" s="137"/>
      <c r="DAR13" s="137"/>
      <c r="DAS13" s="137"/>
      <c r="DAT13" s="137"/>
      <c r="DAU13" s="137"/>
      <c r="DAV13" s="137"/>
      <c r="DAW13" s="137"/>
      <c r="DAX13" s="137"/>
      <c r="DAY13" s="137"/>
      <c r="DAZ13" s="137"/>
      <c r="DBA13" s="137"/>
      <c r="DBB13" s="137"/>
      <c r="DBC13" s="137"/>
      <c r="DBD13" s="137"/>
      <c r="DBE13" s="137"/>
      <c r="DBF13" s="137"/>
      <c r="DBG13" s="137"/>
      <c r="DBH13" s="137"/>
      <c r="DBI13" s="137"/>
      <c r="DBJ13" s="137"/>
      <c r="DBK13" s="137"/>
      <c r="DBL13" s="137"/>
      <c r="DBM13" s="137"/>
      <c r="DBN13" s="137"/>
      <c r="DBO13" s="137"/>
      <c r="DBP13" s="137"/>
      <c r="DBQ13" s="137"/>
      <c r="DBR13" s="137"/>
      <c r="DBS13" s="137"/>
      <c r="DBT13" s="137"/>
      <c r="DBU13" s="137"/>
      <c r="DBV13" s="137"/>
      <c r="DBW13" s="137"/>
      <c r="DBX13" s="137"/>
      <c r="DBY13" s="137"/>
      <c r="DBZ13" s="137"/>
      <c r="DCA13" s="137"/>
      <c r="DCB13" s="137"/>
      <c r="DCC13" s="137"/>
      <c r="DCD13" s="137"/>
      <c r="DCE13" s="137"/>
      <c r="DCF13" s="137"/>
      <c r="DCG13" s="137"/>
      <c r="DCH13" s="137"/>
      <c r="DCI13" s="137"/>
      <c r="DCJ13" s="137"/>
      <c r="DCK13" s="137"/>
      <c r="DCL13" s="137"/>
      <c r="DCM13" s="137"/>
      <c r="DCN13" s="137"/>
      <c r="DCO13" s="137"/>
      <c r="DCP13" s="137"/>
      <c r="DCQ13" s="137"/>
      <c r="DCR13" s="137"/>
      <c r="DCS13" s="137"/>
      <c r="DCT13" s="137"/>
      <c r="DCU13" s="137"/>
      <c r="DCV13" s="137"/>
      <c r="DCW13" s="137"/>
      <c r="DCX13" s="137"/>
      <c r="DCY13" s="137"/>
      <c r="DCZ13" s="137"/>
      <c r="DDA13" s="137"/>
      <c r="DDB13" s="137"/>
      <c r="DDC13" s="137"/>
      <c r="DDD13" s="137"/>
      <c r="DDE13" s="137"/>
      <c r="DDF13" s="137"/>
      <c r="DDG13" s="137"/>
      <c r="DDH13" s="137"/>
      <c r="DDI13" s="137"/>
      <c r="DDJ13" s="137"/>
      <c r="DDK13" s="137"/>
      <c r="DDL13" s="137"/>
      <c r="DDM13" s="137"/>
      <c r="DDN13" s="137"/>
      <c r="DDO13" s="137"/>
      <c r="DDP13" s="137"/>
      <c r="DDQ13" s="137"/>
      <c r="DDR13" s="137"/>
      <c r="DDS13" s="137"/>
      <c r="DDT13" s="137"/>
      <c r="DDU13" s="137"/>
      <c r="DDV13" s="137"/>
      <c r="DDW13" s="137"/>
      <c r="DDX13" s="137"/>
      <c r="DDY13" s="137"/>
      <c r="DDZ13" s="137"/>
      <c r="DEA13" s="137"/>
      <c r="DEB13" s="137"/>
      <c r="DEC13" s="137"/>
      <c r="DED13" s="137"/>
      <c r="DEE13" s="137"/>
      <c r="DEF13" s="137"/>
      <c r="DEG13" s="137"/>
      <c r="DEH13" s="137"/>
      <c r="DEI13" s="137"/>
      <c r="DEJ13" s="137"/>
      <c r="DEK13" s="137"/>
      <c r="DEL13" s="137"/>
      <c r="DEM13" s="137"/>
      <c r="DEN13" s="137"/>
      <c r="DEO13" s="137"/>
      <c r="DEP13" s="137"/>
      <c r="DEQ13" s="137"/>
      <c r="DER13" s="137"/>
      <c r="DES13" s="137"/>
      <c r="DET13" s="137"/>
      <c r="DEU13" s="137"/>
      <c r="DEV13" s="137"/>
      <c r="DEW13" s="137"/>
      <c r="DEX13" s="137"/>
      <c r="DEY13" s="137"/>
      <c r="DEZ13" s="137"/>
      <c r="DFA13" s="137"/>
      <c r="DFB13" s="137"/>
      <c r="DFC13" s="137"/>
      <c r="DFD13" s="137"/>
      <c r="DFE13" s="137"/>
      <c r="DFF13" s="137"/>
      <c r="DFG13" s="137"/>
      <c r="DFH13" s="137"/>
      <c r="DFI13" s="137"/>
      <c r="DFJ13" s="137"/>
      <c r="DFK13" s="137"/>
      <c r="DFL13" s="137"/>
      <c r="DFM13" s="137"/>
      <c r="DFN13" s="137"/>
      <c r="DFO13" s="137"/>
      <c r="DFP13" s="137"/>
      <c r="DFQ13" s="137"/>
      <c r="DFR13" s="137"/>
      <c r="DFS13" s="137"/>
      <c r="DFT13" s="137"/>
      <c r="DFU13" s="137"/>
      <c r="DFV13" s="137"/>
      <c r="DFW13" s="137"/>
      <c r="DFX13" s="137"/>
      <c r="DFY13" s="137"/>
      <c r="DFZ13" s="137"/>
      <c r="DGA13" s="137"/>
      <c r="DGB13" s="137"/>
      <c r="DGC13" s="137"/>
      <c r="DGD13" s="137"/>
      <c r="DGE13" s="137"/>
      <c r="DGF13" s="137"/>
      <c r="DGG13" s="137"/>
      <c r="DGH13" s="137"/>
      <c r="DGI13" s="137"/>
      <c r="DGJ13" s="137"/>
      <c r="DGK13" s="137"/>
      <c r="DGL13" s="137"/>
      <c r="DGM13" s="137"/>
      <c r="DGN13" s="137"/>
      <c r="DGO13" s="137"/>
      <c r="DGP13" s="137"/>
      <c r="DGQ13" s="137"/>
      <c r="DGR13" s="137"/>
      <c r="DGS13" s="137"/>
      <c r="DGT13" s="137"/>
      <c r="DGU13" s="137"/>
      <c r="DGV13" s="137"/>
      <c r="DGW13" s="137"/>
      <c r="DGX13" s="137"/>
      <c r="DGY13" s="137"/>
      <c r="DGZ13" s="137"/>
      <c r="DHA13" s="137"/>
      <c r="DHB13" s="137"/>
      <c r="DHC13" s="137"/>
      <c r="DHD13" s="137"/>
      <c r="DHE13" s="137"/>
      <c r="DHF13" s="137"/>
      <c r="DHG13" s="137"/>
      <c r="DHH13" s="137"/>
      <c r="DHI13" s="137"/>
      <c r="DHJ13" s="137"/>
      <c r="DHK13" s="137"/>
      <c r="DHL13" s="137"/>
      <c r="DHM13" s="137"/>
      <c r="DHN13" s="137"/>
      <c r="DHO13" s="137"/>
      <c r="DHP13" s="137"/>
      <c r="DHQ13" s="137"/>
      <c r="DHR13" s="137"/>
      <c r="DHS13" s="137"/>
      <c r="DHT13" s="137"/>
      <c r="DHU13" s="137"/>
      <c r="DHV13" s="137"/>
      <c r="DHW13" s="137"/>
      <c r="DHX13" s="137"/>
      <c r="DHY13" s="137"/>
      <c r="DHZ13" s="137"/>
      <c r="DIA13" s="137"/>
      <c r="DIB13" s="137"/>
      <c r="DIC13" s="137"/>
      <c r="DID13" s="137"/>
      <c r="DIE13" s="137"/>
      <c r="DIF13" s="137"/>
      <c r="DIG13" s="137"/>
      <c r="DIH13" s="137"/>
      <c r="DII13" s="137"/>
      <c r="DIJ13" s="137"/>
      <c r="DIK13" s="137"/>
      <c r="DIL13" s="137"/>
      <c r="DIM13" s="137"/>
      <c r="DIN13" s="137"/>
      <c r="DIO13" s="137"/>
      <c r="DIP13" s="137"/>
      <c r="DIQ13" s="137"/>
      <c r="DIR13" s="137"/>
      <c r="DIS13" s="137"/>
      <c r="DIT13" s="137"/>
      <c r="DIU13" s="137"/>
      <c r="DIV13" s="137"/>
      <c r="DIW13" s="137"/>
      <c r="DIX13" s="137"/>
      <c r="DIY13" s="137"/>
      <c r="DIZ13" s="137"/>
      <c r="DJA13" s="137"/>
      <c r="DJB13" s="137"/>
      <c r="DJC13" s="137"/>
      <c r="DJD13" s="137"/>
      <c r="DJE13" s="137"/>
      <c r="DJF13" s="137"/>
      <c r="DJG13" s="137"/>
      <c r="DJH13" s="137"/>
      <c r="DJI13" s="137"/>
      <c r="DJJ13" s="137"/>
      <c r="DJK13" s="137"/>
      <c r="DJL13" s="137"/>
      <c r="DJM13" s="137"/>
      <c r="DJN13" s="137"/>
      <c r="DJO13" s="137"/>
      <c r="DJP13" s="137"/>
      <c r="DJQ13" s="137"/>
      <c r="DJR13" s="137"/>
      <c r="DJS13" s="137"/>
      <c r="DJT13" s="137"/>
      <c r="DJU13" s="137"/>
      <c r="DJV13" s="137"/>
      <c r="DJW13" s="137"/>
      <c r="DJX13" s="137"/>
      <c r="DJY13" s="137"/>
      <c r="DJZ13" s="137"/>
      <c r="DKA13" s="137"/>
      <c r="DKB13" s="137"/>
      <c r="DKC13" s="137"/>
      <c r="DKD13" s="137"/>
      <c r="DKE13" s="137"/>
      <c r="DKF13" s="137"/>
      <c r="DKG13" s="137"/>
      <c r="DKH13" s="137"/>
      <c r="DKI13" s="137"/>
      <c r="DKJ13" s="137"/>
      <c r="DKK13" s="137"/>
      <c r="DKL13" s="137"/>
      <c r="DKM13" s="137"/>
      <c r="DKN13" s="137"/>
      <c r="DKO13" s="137"/>
      <c r="DKP13" s="137"/>
      <c r="DKQ13" s="137"/>
      <c r="DKR13" s="137"/>
      <c r="DKS13" s="137"/>
      <c r="DKT13" s="137"/>
      <c r="DKU13" s="137"/>
      <c r="DKV13" s="137"/>
      <c r="DKW13" s="137"/>
      <c r="DKX13" s="137"/>
      <c r="DKY13" s="137"/>
      <c r="DKZ13" s="137"/>
      <c r="DLA13" s="137"/>
      <c r="DLB13" s="137"/>
      <c r="DLC13" s="137"/>
      <c r="DLD13" s="137"/>
      <c r="DLE13" s="137"/>
      <c r="DLF13" s="137"/>
      <c r="DLG13" s="137"/>
      <c r="DLH13" s="137"/>
      <c r="DLI13" s="137"/>
      <c r="DLJ13" s="137"/>
      <c r="DLK13" s="137"/>
      <c r="DLL13" s="137"/>
      <c r="DLM13" s="137"/>
      <c r="DLN13" s="137"/>
      <c r="DLO13" s="137"/>
      <c r="DLP13" s="137"/>
      <c r="DLQ13" s="137"/>
      <c r="DLR13" s="137"/>
      <c r="DLS13" s="137"/>
      <c r="DLT13" s="137"/>
      <c r="DLU13" s="137"/>
      <c r="DLV13" s="137"/>
      <c r="DLW13" s="137"/>
      <c r="DLX13" s="137"/>
      <c r="DLY13" s="137"/>
      <c r="DLZ13" s="137"/>
      <c r="DMA13" s="137"/>
      <c r="DMB13" s="137"/>
      <c r="DMC13" s="137"/>
      <c r="DMD13" s="137"/>
      <c r="DME13" s="137"/>
      <c r="DMF13" s="137"/>
      <c r="DMG13" s="137"/>
      <c r="DMH13" s="137"/>
      <c r="DMI13" s="137"/>
      <c r="DMJ13" s="137"/>
      <c r="DMK13" s="137"/>
      <c r="DML13" s="137"/>
      <c r="DMM13" s="137"/>
      <c r="DMN13" s="137"/>
      <c r="DMO13" s="137"/>
      <c r="DMP13" s="137"/>
      <c r="DMQ13" s="137"/>
      <c r="DMR13" s="137"/>
      <c r="DMS13" s="137"/>
      <c r="DMT13" s="137"/>
      <c r="DMU13" s="137"/>
      <c r="DMV13" s="137"/>
      <c r="DMW13" s="137"/>
      <c r="DMX13" s="137"/>
      <c r="DMY13" s="137"/>
      <c r="DMZ13" s="137"/>
      <c r="DNA13" s="137"/>
      <c r="DNB13" s="137"/>
      <c r="DNC13" s="137"/>
      <c r="DND13" s="137"/>
      <c r="DNE13" s="137"/>
      <c r="DNF13" s="137"/>
      <c r="DNG13" s="137"/>
      <c r="DNH13" s="137"/>
      <c r="DNI13" s="137"/>
      <c r="DNJ13" s="137"/>
      <c r="DNK13" s="137"/>
      <c r="DNL13" s="137"/>
      <c r="DNM13" s="137"/>
      <c r="DNN13" s="137"/>
      <c r="DNO13" s="137"/>
      <c r="DNP13" s="137"/>
      <c r="DNQ13" s="137"/>
      <c r="DNR13" s="137"/>
      <c r="DNS13" s="137"/>
      <c r="DNT13" s="137"/>
      <c r="DNU13" s="137"/>
      <c r="DNV13" s="137"/>
      <c r="DNW13" s="137"/>
      <c r="DNX13" s="137"/>
      <c r="DNY13" s="137"/>
      <c r="DNZ13" s="137"/>
      <c r="DOA13" s="137"/>
      <c r="DOB13" s="137"/>
      <c r="DOC13" s="137"/>
      <c r="DOD13" s="137"/>
      <c r="DOE13" s="137"/>
      <c r="DOF13" s="137"/>
      <c r="DOG13" s="137"/>
      <c r="DOH13" s="137"/>
      <c r="DOI13" s="137"/>
      <c r="DOJ13" s="137"/>
      <c r="DOK13" s="137"/>
      <c r="DOL13" s="137"/>
      <c r="DOM13" s="137"/>
      <c r="DON13" s="137"/>
      <c r="DOO13" s="137"/>
      <c r="DOP13" s="137"/>
      <c r="DOQ13" s="137"/>
      <c r="DOR13" s="137"/>
      <c r="DOS13" s="137"/>
      <c r="DOT13" s="137"/>
      <c r="DOU13" s="137"/>
      <c r="DOV13" s="137"/>
      <c r="DOW13" s="137"/>
      <c r="DOX13" s="137"/>
      <c r="DOY13" s="137"/>
      <c r="DOZ13" s="137"/>
      <c r="DPA13" s="137"/>
      <c r="DPB13" s="137"/>
      <c r="DPC13" s="137"/>
      <c r="DPD13" s="137"/>
      <c r="DPE13" s="137"/>
      <c r="DPF13" s="137"/>
      <c r="DPG13" s="137"/>
      <c r="DPH13" s="137"/>
      <c r="DPI13" s="137"/>
      <c r="DPJ13" s="137"/>
      <c r="DPK13" s="137"/>
      <c r="DPL13" s="137"/>
      <c r="DPM13" s="137"/>
      <c r="DPN13" s="137"/>
      <c r="DPO13" s="137"/>
      <c r="DPP13" s="137"/>
      <c r="DPQ13" s="137"/>
      <c r="DPR13" s="137"/>
      <c r="DPS13" s="137"/>
      <c r="DPT13" s="137"/>
      <c r="DPU13" s="137"/>
      <c r="DPV13" s="137"/>
      <c r="DPW13" s="137"/>
      <c r="DPX13" s="137"/>
      <c r="DPY13" s="137"/>
      <c r="DPZ13" s="137"/>
      <c r="DQA13" s="137"/>
      <c r="DQB13" s="137"/>
      <c r="DQC13" s="137"/>
      <c r="DQD13" s="137"/>
      <c r="DQE13" s="137"/>
      <c r="DQF13" s="137"/>
      <c r="DQG13" s="137"/>
      <c r="DQH13" s="137"/>
      <c r="DQI13" s="137"/>
      <c r="DQJ13" s="137"/>
      <c r="DQK13" s="137"/>
      <c r="DQL13" s="137"/>
      <c r="DQM13" s="137"/>
      <c r="DQN13" s="137"/>
      <c r="DQO13" s="137"/>
      <c r="DQP13" s="137"/>
      <c r="DQQ13" s="137"/>
      <c r="DQR13" s="137"/>
      <c r="DQS13" s="137"/>
      <c r="DQT13" s="137"/>
      <c r="DQU13" s="137"/>
      <c r="DQV13" s="137"/>
      <c r="DQW13" s="137"/>
      <c r="DQX13" s="137"/>
      <c r="DQY13" s="137"/>
      <c r="DQZ13" s="137"/>
      <c r="DRA13" s="137"/>
      <c r="DRB13" s="137"/>
      <c r="DRC13" s="137"/>
      <c r="DRD13" s="137"/>
      <c r="DRE13" s="137"/>
      <c r="DRF13" s="137"/>
      <c r="DRG13" s="137"/>
      <c r="DRH13" s="137"/>
      <c r="DRI13" s="137"/>
      <c r="DRJ13" s="137"/>
      <c r="DRK13" s="137"/>
      <c r="DRL13" s="137"/>
      <c r="DRM13" s="137"/>
      <c r="DRN13" s="137"/>
      <c r="DRO13" s="137"/>
      <c r="DRP13" s="137"/>
      <c r="DRQ13" s="137"/>
      <c r="DRR13" s="137"/>
      <c r="DRS13" s="137"/>
      <c r="DRT13" s="137"/>
      <c r="DRU13" s="137"/>
      <c r="DRV13" s="137"/>
      <c r="DRW13" s="137"/>
      <c r="DRX13" s="137"/>
      <c r="DRY13" s="137"/>
      <c r="DRZ13" s="137"/>
      <c r="DSA13" s="137"/>
      <c r="DSB13" s="137"/>
      <c r="DSC13" s="137"/>
      <c r="DSD13" s="137"/>
      <c r="DSE13" s="137"/>
      <c r="DSF13" s="137"/>
      <c r="DSG13" s="137"/>
      <c r="DSH13" s="137"/>
      <c r="DSI13" s="137"/>
      <c r="DSJ13" s="137"/>
      <c r="DSK13" s="137"/>
      <c r="DSL13" s="137"/>
      <c r="DSM13" s="137"/>
      <c r="DSN13" s="137"/>
      <c r="DSO13" s="137"/>
      <c r="DSP13" s="137"/>
      <c r="DSQ13" s="137"/>
      <c r="DSR13" s="137"/>
      <c r="DSS13" s="137"/>
      <c r="DST13" s="137"/>
      <c r="DSU13" s="137"/>
      <c r="DSV13" s="137"/>
      <c r="DSW13" s="137"/>
      <c r="DSX13" s="137"/>
      <c r="DSY13" s="137"/>
      <c r="DSZ13" s="137"/>
      <c r="DTA13" s="137"/>
      <c r="DTB13" s="137"/>
      <c r="DTC13" s="137"/>
      <c r="DTD13" s="137"/>
      <c r="DTE13" s="137"/>
      <c r="DTF13" s="137"/>
      <c r="DTG13" s="137"/>
      <c r="DTH13" s="137"/>
      <c r="DTI13" s="137"/>
      <c r="DTJ13" s="137"/>
      <c r="DTK13" s="137"/>
      <c r="DTL13" s="137"/>
      <c r="DTM13" s="137"/>
      <c r="DTN13" s="137"/>
      <c r="DTO13" s="137"/>
      <c r="DTP13" s="137"/>
      <c r="DTQ13" s="137"/>
      <c r="DTR13" s="137"/>
      <c r="DTS13" s="137"/>
      <c r="DTT13" s="137"/>
      <c r="DTU13" s="137"/>
      <c r="DTV13" s="137"/>
      <c r="DTW13" s="137"/>
      <c r="DTX13" s="137"/>
      <c r="DTY13" s="137"/>
      <c r="DTZ13" s="137"/>
      <c r="DUA13" s="137"/>
      <c r="DUB13" s="137"/>
      <c r="DUC13" s="137"/>
      <c r="DUD13" s="137"/>
      <c r="DUE13" s="137"/>
      <c r="DUF13" s="137"/>
      <c r="DUG13" s="137"/>
      <c r="DUH13" s="137"/>
      <c r="DUI13" s="137"/>
      <c r="DUJ13" s="137"/>
      <c r="DUK13" s="137"/>
      <c r="DUL13" s="137"/>
      <c r="DUM13" s="137"/>
      <c r="DUN13" s="137"/>
      <c r="DUO13" s="137"/>
      <c r="DUP13" s="137"/>
      <c r="DUQ13" s="137"/>
      <c r="DUR13" s="137"/>
      <c r="DUS13" s="137"/>
      <c r="DUT13" s="137"/>
      <c r="DUU13" s="137"/>
      <c r="DUV13" s="137"/>
      <c r="DUW13" s="137"/>
      <c r="DUX13" s="137"/>
      <c r="DUY13" s="137"/>
      <c r="DUZ13" s="137"/>
      <c r="DVA13" s="137"/>
      <c r="DVB13" s="137"/>
      <c r="DVC13" s="137"/>
      <c r="DVD13" s="137"/>
      <c r="DVE13" s="137"/>
      <c r="DVF13" s="137"/>
      <c r="DVG13" s="137"/>
      <c r="DVH13" s="137"/>
      <c r="DVI13" s="137"/>
      <c r="DVJ13" s="137"/>
      <c r="DVK13" s="137"/>
      <c r="DVL13" s="137"/>
      <c r="DVM13" s="137"/>
      <c r="DVN13" s="137"/>
      <c r="DVO13" s="137"/>
      <c r="DVP13" s="137"/>
      <c r="DVQ13" s="137"/>
      <c r="DVR13" s="137"/>
      <c r="DVS13" s="137"/>
      <c r="DVT13" s="137"/>
      <c r="DVU13" s="137"/>
      <c r="DVV13" s="137"/>
      <c r="DVW13" s="137"/>
      <c r="DVX13" s="137"/>
      <c r="DVY13" s="137"/>
      <c r="DVZ13" s="137"/>
      <c r="DWA13" s="137"/>
      <c r="DWB13" s="137"/>
      <c r="DWC13" s="137"/>
      <c r="DWD13" s="137"/>
      <c r="DWE13" s="137"/>
      <c r="DWF13" s="137"/>
      <c r="DWG13" s="137"/>
      <c r="DWH13" s="137"/>
      <c r="DWI13" s="137"/>
      <c r="DWJ13" s="137"/>
      <c r="DWK13" s="137"/>
      <c r="DWL13" s="137"/>
      <c r="DWM13" s="137"/>
      <c r="DWN13" s="137"/>
      <c r="DWO13" s="137"/>
      <c r="DWP13" s="137"/>
      <c r="DWQ13" s="137"/>
      <c r="DWR13" s="137"/>
      <c r="DWS13" s="137"/>
      <c r="DWT13" s="137"/>
      <c r="DWU13" s="137"/>
      <c r="DWV13" s="137"/>
      <c r="DWW13" s="137"/>
      <c r="DWX13" s="137"/>
      <c r="DWY13" s="137"/>
      <c r="DWZ13" s="137"/>
      <c r="DXA13" s="137"/>
      <c r="DXB13" s="137"/>
      <c r="DXC13" s="137"/>
      <c r="DXD13" s="137"/>
      <c r="DXE13" s="137"/>
      <c r="DXF13" s="137"/>
      <c r="DXG13" s="137"/>
      <c r="DXH13" s="137"/>
      <c r="DXI13" s="137"/>
      <c r="DXJ13" s="137"/>
      <c r="DXK13" s="137"/>
      <c r="DXL13" s="137"/>
      <c r="DXM13" s="137"/>
      <c r="DXN13" s="137"/>
      <c r="DXO13" s="137"/>
      <c r="DXP13" s="137"/>
      <c r="DXQ13" s="137"/>
      <c r="DXR13" s="137"/>
      <c r="DXS13" s="137"/>
      <c r="DXT13" s="137"/>
      <c r="DXU13" s="137"/>
      <c r="DXV13" s="137"/>
      <c r="DXW13" s="137"/>
      <c r="DXX13" s="137"/>
      <c r="DXY13" s="137"/>
      <c r="DXZ13" s="137"/>
      <c r="DYA13" s="137"/>
      <c r="DYB13" s="137"/>
      <c r="DYC13" s="137"/>
      <c r="DYD13" s="137"/>
      <c r="DYE13" s="137"/>
      <c r="DYF13" s="137"/>
      <c r="DYG13" s="137"/>
      <c r="DYH13" s="137"/>
      <c r="DYI13" s="137"/>
      <c r="DYJ13" s="137"/>
      <c r="DYK13" s="137"/>
      <c r="DYL13" s="137"/>
      <c r="DYM13" s="137"/>
      <c r="DYN13" s="137"/>
      <c r="DYO13" s="137"/>
      <c r="DYP13" s="137"/>
      <c r="DYQ13" s="137"/>
      <c r="DYR13" s="137"/>
      <c r="DYS13" s="137"/>
      <c r="DYT13" s="137"/>
      <c r="DYU13" s="137"/>
      <c r="DYV13" s="137"/>
      <c r="DYW13" s="137"/>
      <c r="DYX13" s="137"/>
      <c r="DYY13" s="137"/>
      <c r="DYZ13" s="137"/>
      <c r="DZA13" s="137"/>
      <c r="DZB13" s="137"/>
      <c r="DZC13" s="137"/>
      <c r="DZD13" s="137"/>
      <c r="DZE13" s="137"/>
      <c r="DZF13" s="137"/>
      <c r="DZG13" s="137"/>
      <c r="DZH13" s="137"/>
      <c r="DZI13" s="137"/>
      <c r="DZJ13" s="137"/>
      <c r="DZK13" s="137"/>
      <c r="DZL13" s="137"/>
      <c r="DZM13" s="137"/>
      <c r="DZN13" s="137"/>
      <c r="DZO13" s="137"/>
      <c r="DZP13" s="137"/>
      <c r="DZQ13" s="137"/>
      <c r="DZR13" s="137"/>
      <c r="DZS13" s="137"/>
      <c r="DZT13" s="137"/>
      <c r="DZU13" s="137"/>
      <c r="DZV13" s="137"/>
      <c r="DZW13" s="137"/>
      <c r="DZX13" s="137"/>
      <c r="DZY13" s="137"/>
      <c r="DZZ13" s="137"/>
      <c r="EAA13" s="137"/>
      <c r="EAB13" s="137"/>
      <c r="EAC13" s="137"/>
      <c r="EAD13" s="137"/>
      <c r="EAE13" s="137"/>
      <c r="EAF13" s="137"/>
      <c r="EAG13" s="137"/>
      <c r="EAH13" s="137"/>
      <c r="EAI13" s="137"/>
      <c r="EAJ13" s="137"/>
      <c r="EAK13" s="137"/>
      <c r="EAL13" s="137"/>
      <c r="EAM13" s="137"/>
      <c r="EAN13" s="137"/>
      <c r="EAO13" s="137"/>
      <c r="EAP13" s="137"/>
      <c r="EAQ13" s="137"/>
      <c r="EAR13" s="137"/>
      <c r="EAS13" s="137"/>
      <c r="EAT13" s="137"/>
      <c r="EAU13" s="137"/>
      <c r="EAV13" s="137"/>
      <c r="EAW13" s="137"/>
      <c r="EAX13" s="137"/>
      <c r="EAY13" s="137"/>
      <c r="EAZ13" s="137"/>
      <c r="EBA13" s="137"/>
      <c r="EBB13" s="137"/>
      <c r="EBC13" s="137"/>
      <c r="EBD13" s="137"/>
      <c r="EBE13" s="137"/>
      <c r="EBF13" s="137"/>
      <c r="EBG13" s="137"/>
      <c r="EBH13" s="137"/>
      <c r="EBI13" s="137"/>
      <c r="EBJ13" s="137"/>
      <c r="EBK13" s="137"/>
      <c r="EBL13" s="137"/>
      <c r="EBM13" s="137"/>
      <c r="EBN13" s="137"/>
      <c r="EBO13" s="137"/>
      <c r="EBP13" s="137"/>
      <c r="EBQ13" s="137"/>
      <c r="EBR13" s="137"/>
      <c r="EBS13" s="137"/>
      <c r="EBT13" s="137"/>
      <c r="EBU13" s="137"/>
      <c r="EBV13" s="137"/>
      <c r="EBW13" s="137"/>
      <c r="EBX13" s="137"/>
      <c r="EBY13" s="137"/>
      <c r="EBZ13" s="137"/>
      <c r="ECA13" s="137"/>
      <c r="ECB13" s="137"/>
      <c r="ECC13" s="137"/>
      <c r="ECD13" s="137"/>
      <c r="ECE13" s="137"/>
      <c r="ECF13" s="137"/>
      <c r="ECG13" s="137"/>
      <c r="ECH13" s="137"/>
      <c r="ECI13" s="137"/>
      <c r="ECJ13" s="137"/>
      <c r="ECK13" s="137"/>
      <c r="ECL13" s="137"/>
      <c r="ECM13" s="137"/>
      <c r="ECN13" s="137"/>
      <c r="ECO13" s="137"/>
      <c r="ECP13" s="137"/>
      <c r="ECQ13" s="137"/>
      <c r="ECR13" s="137"/>
      <c r="ECS13" s="137"/>
      <c r="ECT13" s="137"/>
      <c r="ECU13" s="137"/>
      <c r="ECV13" s="137"/>
      <c r="ECW13" s="137"/>
      <c r="ECX13" s="137"/>
      <c r="ECY13" s="137"/>
      <c r="ECZ13" s="137"/>
      <c r="EDA13" s="137"/>
      <c r="EDB13" s="137"/>
      <c r="EDC13" s="137"/>
      <c r="EDD13" s="137"/>
      <c r="EDE13" s="137"/>
      <c r="EDF13" s="137"/>
      <c r="EDG13" s="137"/>
      <c r="EDH13" s="137"/>
      <c r="EDI13" s="137"/>
      <c r="EDJ13" s="137"/>
      <c r="EDK13" s="137"/>
      <c r="EDL13" s="137"/>
      <c r="EDM13" s="137"/>
      <c r="EDN13" s="137"/>
      <c r="EDO13" s="137"/>
      <c r="EDP13" s="137"/>
      <c r="EDQ13" s="137"/>
      <c r="EDR13" s="137"/>
      <c r="EDS13" s="137"/>
      <c r="EDT13" s="137"/>
      <c r="EDU13" s="137"/>
      <c r="EDV13" s="137"/>
      <c r="EDW13" s="137"/>
      <c r="EDX13" s="137"/>
      <c r="EDY13" s="137"/>
      <c r="EDZ13" s="137"/>
      <c r="EEA13" s="137"/>
      <c r="EEB13" s="137"/>
      <c r="EEC13" s="137"/>
      <c r="EED13" s="137"/>
      <c r="EEE13" s="137"/>
      <c r="EEF13" s="137"/>
      <c r="EEG13" s="137"/>
      <c r="EEH13" s="137"/>
      <c r="EEI13" s="137"/>
      <c r="EEJ13" s="137"/>
      <c r="EEK13" s="137"/>
      <c r="EEL13" s="137"/>
      <c r="EEM13" s="137"/>
      <c r="EEN13" s="137"/>
      <c r="EEO13" s="137"/>
      <c r="EEP13" s="137"/>
      <c r="EEQ13" s="137"/>
      <c r="EER13" s="137"/>
      <c r="EES13" s="137"/>
      <c r="EET13" s="137"/>
      <c r="EEU13" s="137"/>
      <c r="EEV13" s="137"/>
      <c r="EEW13" s="137"/>
      <c r="EEX13" s="137"/>
      <c r="EEY13" s="137"/>
      <c r="EEZ13" s="137"/>
      <c r="EFA13" s="137"/>
      <c r="EFB13" s="137"/>
      <c r="EFC13" s="137"/>
      <c r="EFD13" s="137"/>
      <c r="EFE13" s="137"/>
      <c r="EFF13" s="137"/>
      <c r="EFG13" s="137"/>
      <c r="EFH13" s="137"/>
      <c r="EFI13" s="137"/>
      <c r="EFJ13" s="137"/>
      <c r="EFK13" s="137"/>
      <c r="EFL13" s="137"/>
      <c r="EFM13" s="137"/>
      <c r="EFN13" s="137"/>
      <c r="EFO13" s="137"/>
      <c r="EFP13" s="137"/>
      <c r="EFQ13" s="137"/>
      <c r="EFR13" s="137"/>
      <c r="EFS13" s="137"/>
      <c r="EFT13" s="137"/>
      <c r="EFU13" s="137"/>
      <c r="EFV13" s="137"/>
      <c r="EFW13" s="137"/>
      <c r="EFX13" s="137"/>
      <c r="EFY13" s="137"/>
      <c r="EFZ13" s="137"/>
      <c r="EGA13" s="137"/>
      <c r="EGB13" s="137"/>
      <c r="EGC13" s="137"/>
      <c r="EGD13" s="137"/>
      <c r="EGE13" s="137"/>
      <c r="EGF13" s="137"/>
      <c r="EGG13" s="137"/>
      <c r="EGH13" s="137"/>
      <c r="EGI13" s="137"/>
      <c r="EGJ13" s="137"/>
      <c r="EGK13" s="137"/>
      <c r="EGL13" s="137"/>
      <c r="EGM13" s="137"/>
      <c r="EGN13" s="137"/>
      <c r="EGO13" s="137"/>
      <c r="EGP13" s="137"/>
      <c r="EGQ13" s="137"/>
      <c r="EGR13" s="137"/>
      <c r="EGS13" s="137"/>
      <c r="EGT13" s="137"/>
      <c r="EGU13" s="137"/>
      <c r="EGV13" s="137"/>
      <c r="EGW13" s="137"/>
      <c r="EGX13" s="137"/>
      <c r="EGY13" s="137"/>
      <c r="EGZ13" s="137"/>
      <c r="EHA13" s="137"/>
      <c r="EHB13" s="137"/>
      <c r="EHC13" s="137"/>
      <c r="EHD13" s="137"/>
      <c r="EHE13" s="137"/>
      <c r="EHF13" s="137"/>
      <c r="EHG13" s="137"/>
      <c r="EHH13" s="137"/>
      <c r="EHI13" s="137"/>
      <c r="EHJ13" s="137"/>
      <c r="EHK13" s="137"/>
      <c r="EHL13" s="137"/>
      <c r="EHM13" s="137"/>
      <c r="EHN13" s="137"/>
      <c r="EHO13" s="137"/>
      <c r="EHP13" s="137"/>
      <c r="EHQ13" s="137"/>
      <c r="EHR13" s="137"/>
      <c r="EHS13" s="137"/>
      <c r="EHT13" s="137"/>
      <c r="EHU13" s="137"/>
      <c r="EHV13" s="137"/>
      <c r="EHW13" s="137"/>
      <c r="EHX13" s="137"/>
      <c r="EHY13" s="137"/>
      <c r="EHZ13" s="137"/>
      <c r="EIA13" s="137"/>
      <c r="EIB13" s="137"/>
      <c r="EIC13" s="137"/>
      <c r="EID13" s="137"/>
      <c r="EIE13" s="137"/>
      <c r="EIF13" s="137"/>
      <c r="EIG13" s="137"/>
      <c r="EIH13" s="137"/>
      <c r="EII13" s="137"/>
      <c r="EIJ13" s="137"/>
      <c r="EIK13" s="137"/>
      <c r="EIL13" s="137"/>
      <c r="EIM13" s="137"/>
      <c r="EIN13" s="137"/>
      <c r="EIO13" s="137"/>
      <c r="EIP13" s="137"/>
      <c r="EIQ13" s="137"/>
      <c r="EIR13" s="137"/>
      <c r="EIS13" s="137"/>
      <c r="EIT13" s="137"/>
      <c r="EIU13" s="137"/>
      <c r="EIV13" s="137"/>
      <c r="EIW13" s="137"/>
      <c r="EIX13" s="137"/>
      <c r="EIY13" s="137"/>
      <c r="EIZ13" s="137"/>
      <c r="EJA13" s="137"/>
      <c r="EJB13" s="137"/>
      <c r="EJC13" s="137"/>
      <c r="EJD13" s="137"/>
      <c r="EJE13" s="137"/>
      <c r="EJF13" s="137"/>
      <c r="EJG13" s="137"/>
      <c r="EJH13" s="137"/>
      <c r="EJI13" s="137"/>
      <c r="EJJ13" s="137"/>
      <c r="EJK13" s="137"/>
      <c r="EJL13" s="137"/>
      <c r="EJM13" s="137"/>
      <c r="EJN13" s="137"/>
      <c r="EJO13" s="137"/>
      <c r="EJP13" s="137"/>
      <c r="EJQ13" s="137"/>
      <c r="EJR13" s="137"/>
      <c r="EJS13" s="137"/>
      <c r="EJT13" s="137"/>
      <c r="EJU13" s="137"/>
      <c r="EJV13" s="137"/>
      <c r="EJW13" s="137"/>
      <c r="EJX13" s="137"/>
      <c r="EJY13" s="137"/>
      <c r="EJZ13" s="137"/>
      <c r="EKA13" s="137"/>
      <c r="EKB13" s="137"/>
      <c r="EKC13" s="137"/>
      <c r="EKD13" s="137"/>
      <c r="EKE13" s="137"/>
      <c r="EKF13" s="137"/>
      <c r="EKG13" s="137"/>
      <c r="EKH13" s="137"/>
      <c r="EKI13" s="137"/>
      <c r="EKJ13" s="137"/>
      <c r="EKK13" s="137"/>
      <c r="EKL13" s="137"/>
      <c r="EKM13" s="137"/>
      <c r="EKN13" s="137"/>
      <c r="EKO13" s="137"/>
      <c r="EKP13" s="137"/>
      <c r="EKQ13" s="137"/>
      <c r="EKR13" s="137"/>
      <c r="EKS13" s="137"/>
      <c r="EKT13" s="137"/>
      <c r="EKU13" s="137"/>
      <c r="EKV13" s="137"/>
      <c r="EKW13" s="137"/>
      <c r="EKX13" s="137"/>
      <c r="EKY13" s="137"/>
      <c r="EKZ13" s="137"/>
      <c r="ELA13" s="137"/>
      <c r="ELB13" s="137"/>
      <c r="ELC13" s="137"/>
      <c r="ELD13" s="137"/>
      <c r="ELE13" s="137"/>
      <c r="ELF13" s="137"/>
      <c r="ELG13" s="137"/>
      <c r="ELH13" s="137"/>
      <c r="ELI13" s="137"/>
      <c r="ELJ13" s="137"/>
      <c r="ELK13" s="137"/>
      <c r="ELL13" s="137"/>
      <c r="ELM13" s="137"/>
      <c r="ELN13" s="137"/>
      <c r="ELO13" s="137"/>
      <c r="ELP13" s="137"/>
      <c r="ELQ13" s="137"/>
      <c r="ELR13" s="137"/>
      <c r="ELS13" s="137"/>
      <c r="ELT13" s="137"/>
      <c r="ELU13" s="137"/>
      <c r="ELV13" s="137"/>
      <c r="ELW13" s="137"/>
      <c r="ELX13" s="137"/>
      <c r="ELY13" s="137"/>
      <c r="ELZ13" s="137"/>
      <c r="EMA13" s="137"/>
      <c r="EMB13" s="137"/>
      <c r="EMC13" s="137"/>
      <c r="EMD13" s="137"/>
      <c r="EME13" s="137"/>
      <c r="EMF13" s="137"/>
      <c r="EMG13" s="137"/>
      <c r="EMH13" s="137"/>
      <c r="EMI13" s="137"/>
      <c r="EMJ13" s="137"/>
      <c r="EMK13" s="137"/>
      <c r="EML13" s="137"/>
      <c r="EMM13" s="137"/>
      <c r="EMN13" s="137"/>
      <c r="EMO13" s="137"/>
      <c r="EMP13" s="137"/>
      <c r="EMQ13" s="137"/>
      <c r="EMR13" s="137"/>
      <c r="EMS13" s="137"/>
      <c r="EMT13" s="137"/>
      <c r="EMU13" s="137"/>
      <c r="EMV13" s="137"/>
      <c r="EMW13" s="137"/>
      <c r="EMX13" s="137"/>
      <c r="EMY13" s="137"/>
      <c r="EMZ13" s="137"/>
      <c r="ENA13" s="137"/>
      <c r="ENB13" s="137"/>
      <c r="ENC13" s="137"/>
      <c r="END13" s="137"/>
      <c r="ENE13" s="137"/>
      <c r="ENF13" s="137"/>
      <c r="ENG13" s="137"/>
      <c r="ENH13" s="137"/>
      <c r="ENI13" s="137"/>
      <c r="ENJ13" s="137"/>
      <c r="ENK13" s="137"/>
      <c r="ENL13" s="137"/>
      <c r="ENM13" s="137"/>
      <c r="ENN13" s="137"/>
      <c r="ENO13" s="137"/>
      <c r="ENP13" s="137"/>
      <c r="ENQ13" s="137"/>
      <c r="ENR13" s="137"/>
      <c r="ENS13" s="137"/>
      <c r="ENT13" s="137"/>
      <c r="ENU13" s="137"/>
      <c r="ENV13" s="137"/>
      <c r="ENW13" s="137"/>
      <c r="ENX13" s="137"/>
      <c r="ENY13" s="137"/>
      <c r="ENZ13" s="137"/>
      <c r="EOA13" s="137"/>
      <c r="EOB13" s="137"/>
      <c r="EOC13" s="137"/>
      <c r="EOD13" s="137"/>
      <c r="EOE13" s="137"/>
      <c r="EOF13" s="137"/>
      <c r="EOG13" s="137"/>
      <c r="EOH13" s="137"/>
      <c r="EOI13" s="137"/>
      <c r="EOJ13" s="137"/>
      <c r="EOK13" s="137"/>
      <c r="EOL13" s="137"/>
      <c r="EOM13" s="137"/>
      <c r="EON13" s="137"/>
      <c r="EOO13" s="137"/>
      <c r="EOP13" s="137"/>
      <c r="EOQ13" s="137"/>
      <c r="EOR13" s="137"/>
      <c r="EOS13" s="137"/>
      <c r="EOT13" s="137"/>
      <c r="EOU13" s="137"/>
      <c r="EOV13" s="137"/>
      <c r="EOW13" s="137"/>
      <c r="EOX13" s="137"/>
      <c r="EOY13" s="137"/>
      <c r="EOZ13" s="137"/>
      <c r="EPA13" s="137"/>
      <c r="EPB13" s="137"/>
      <c r="EPC13" s="137"/>
      <c r="EPD13" s="137"/>
      <c r="EPE13" s="137"/>
      <c r="EPF13" s="137"/>
      <c r="EPG13" s="137"/>
      <c r="EPH13" s="137"/>
      <c r="EPI13" s="137"/>
      <c r="EPJ13" s="137"/>
      <c r="EPK13" s="137"/>
      <c r="EPL13" s="137"/>
      <c r="EPM13" s="137"/>
      <c r="EPN13" s="137"/>
      <c r="EPO13" s="137"/>
      <c r="EPP13" s="137"/>
      <c r="EPQ13" s="137"/>
      <c r="EPR13" s="137"/>
      <c r="EPS13" s="137"/>
      <c r="EPT13" s="137"/>
      <c r="EPU13" s="137"/>
      <c r="EPV13" s="137"/>
      <c r="EPW13" s="137"/>
      <c r="EPX13" s="137"/>
      <c r="EPY13" s="137"/>
      <c r="EPZ13" s="137"/>
      <c r="EQA13" s="137"/>
      <c r="EQB13" s="137"/>
      <c r="EQC13" s="137"/>
      <c r="EQD13" s="137"/>
      <c r="EQE13" s="137"/>
      <c r="EQF13" s="137"/>
      <c r="EQG13" s="137"/>
      <c r="EQH13" s="137"/>
      <c r="EQI13" s="137"/>
      <c r="EQJ13" s="137"/>
      <c r="EQK13" s="137"/>
      <c r="EQL13" s="137"/>
      <c r="EQM13" s="137"/>
      <c r="EQN13" s="137"/>
      <c r="EQO13" s="137"/>
      <c r="EQP13" s="137"/>
      <c r="EQQ13" s="137"/>
      <c r="EQR13" s="137"/>
      <c r="EQS13" s="137"/>
      <c r="EQT13" s="137"/>
      <c r="EQU13" s="137"/>
      <c r="EQV13" s="137"/>
      <c r="EQW13" s="137"/>
      <c r="EQX13" s="137"/>
      <c r="EQY13" s="137"/>
      <c r="EQZ13" s="137"/>
      <c r="ERA13" s="137"/>
      <c r="ERB13" s="137"/>
      <c r="ERC13" s="137"/>
      <c r="ERD13" s="137"/>
      <c r="ERE13" s="137"/>
      <c r="ERF13" s="137"/>
      <c r="ERG13" s="137"/>
      <c r="ERH13" s="137"/>
      <c r="ERI13" s="137"/>
      <c r="ERJ13" s="137"/>
      <c r="ERK13" s="137"/>
      <c r="ERL13" s="137"/>
      <c r="ERM13" s="137"/>
      <c r="ERN13" s="137"/>
      <c r="ERO13" s="137"/>
      <c r="ERP13" s="137"/>
      <c r="ERQ13" s="137"/>
      <c r="ERR13" s="137"/>
      <c r="ERS13" s="137"/>
      <c r="ERT13" s="137"/>
      <c r="ERU13" s="137"/>
      <c r="ERV13" s="137"/>
      <c r="ERW13" s="137"/>
      <c r="ERX13" s="137"/>
      <c r="ERY13" s="137"/>
      <c r="ERZ13" s="137"/>
      <c r="ESA13" s="137"/>
      <c r="ESB13" s="137"/>
      <c r="ESC13" s="137"/>
      <c r="ESD13" s="137"/>
      <c r="ESE13" s="137"/>
      <c r="ESF13" s="137"/>
      <c r="ESG13" s="137"/>
      <c r="ESH13" s="137"/>
      <c r="ESI13" s="137"/>
      <c r="ESJ13" s="137"/>
      <c r="ESK13" s="137"/>
      <c r="ESL13" s="137"/>
      <c r="ESM13" s="137"/>
      <c r="ESN13" s="137"/>
      <c r="ESO13" s="137"/>
      <c r="ESP13" s="137"/>
      <c r="ESQ13" s="137"/>
      <c r="ESR13" s="137"/>
      <c r="ESS13" s="137"/>
      <c r="EST13" s="137"/>
      <c r="ESU13" s="137"/>
      <c r="ESV13" s="137"/>
      <c r="ESW13" s="137"/>
      <c r="ESX13" s="137"/>
      <c r="ESY13" s="137"/>
      <c r="ESZ13" s="137"/>
      <c r="ETA13" s="137"/>
      <c r="ETB13" s="137"/>
      <c r="ETC13" s="137"/>
      <c r="ETD13" s="137"/>
      <c r="ETE13" s="137"/>
      <c r="ETF13" s="137"/>
      <c r="ETG13" s="137"/>
      <c r="ETH13" s="137"/>
      <c r="ETI13" s="137"/>
      <c r="ETJ13" s="137"/>
      <c r="ETK13" s="137"/>
      <c r="ETL13" s="137"/>
      <c r="ETM13" s="137"/>
      <c r="ETN13" s="137"/>
      <c r="ETO13" s="137"/>
      <c r="ETP13" s="137"/>
      <c r="ETQ13" s="137"/>
      <c r="ETR13" s="137"/>
      <c r="ETS13" s="137"/>
      <c r="ETT13" s="137"/>
      <c r="ETU13" s="137"/>
      <c r="ETV13" s="137"/>
      <c r="ETW13" s="137"/>
      <c r="ETX13" s="137"/>
      <c r="ETY13" s="137"/>
      <c r="ETZ13" s="137"/>
      <c r="EUA13" s="137"/>
      <c r="EUB13" s="137"/>
      <c r="EUC13" s="137"/>
      <c r="EUD13" s="137"/>
      <c r="EUE13" s="137"/>
      <c r="EUF13" s="137"/>
      <c r="EUG13" s="137"/>
      <c r="EUH13" s="137"/>
      <c r="EUI13" s="137"/>
      <c r="EUJ13" s="137"/>
      <c r="EUK13" s="137"/>
      <c r="EUL13" s="137"/>
      <c r="EUM13" s="137"/>
      <c r="EUN13" s="137"/>
      <c r="EUO13" s="137"/>
      <c r="EUP13" s="137"/>
      <c r="EUQ13" s="137"/>
      <c r="EUR13" s="137"/>
      <c r="EUS13" s="137"/>
      <c r="EUT13" s="137"/>
      <c r="EUU13" s="137"/>
      <c r="EUV13" s="137"/>
      <c r="EUW13" s="137"/>
      <c r="EUX13" s="137"/>
      <c r="EUY13" s="137"/>
      <c r="EUZ13" s="137"/>
      <c r="EVA13" s="137"/>
      <c r="EVB13" s="137"/>
      <c r="EVC13" s="137"/>
      <c r="EVD13" s="137"/>
      <c r="EVE13" s="137"/>
      <c r="EVF13" s="137"/>
      <c r="EVG13" s="137"/>
      <c r="EVH13" s="137"/>
      <c r="EVI13" s="137"/>
      <c r="EVJ13" s="137"/>
      <c r="EVK13" s="137"/>
      <c r="EVL13" s="137"/>
      <c r="EVM13" s="137"/>
      <c r="EVN13" s="137"/>
      <c r="EVO13" s="137"/>
      <c r="EVP13" s="137"/>
      <c r="EVQ13" s="137"/>
      <c r="EVR13" s="137"/>
      <c r="EVS13" s="137"/>
      <c r="EVT13" s="137"/>
      <c r="EVU13" s="137"/>
      <c r="EVV13" s="137"/>
      <c r="EVW13" s="137"/>
      <c r="EVX13" s="137"/>
      <c r="EVY13" s="137"/>
      <c r="EVZ13" s="137"/>
      <c r="EWA13" s="137"/>
      <c r="EWB13" s="137"/>
      <c r="EWC13" s="137"/>
      <c r="EWD13" s="137"/>
      <c r="EWE13" s="137"/>
      <c r="EWF13" s="137"/>
      <c r="EWG13" s="137"/>
      <c r="EWH13" s="137"/>
      <c r="EWI13" s="137"/>
      <c r="EWJ13" s="137"/>
      <c r="EWK13" s="137"/>
      <c r="EWL13" s="137"/>
      <c r="EWM13" s="137"/>
      <c r="EWN13" s="137"/>
      <c r="EWO13" s="137"/>
      <c r="EWP13" s="137"/>
      <c r="EWQ13" s="137"/>
      <c r="EWR13" s="137"/>
      <c r="EWS13" s="137"/>
      <c r="EWT13" s="137"/>
      <c r="EWU13" s="137"/>
      <c r="EWV13" s="137"/>
      <c r="EWW13" s="137"/>
      <c r="EWX13" s="137"/>
      <c r="EWY13" s="137"/>
      <c r="EWZ13" s="137"/>
      <c r="EXA13" s="137"/>
      <c r="EXB13" s="137"/>
      <c r="EXC13" s="137"/>
      <c r="EXD13" s="137"/>
      <c r="EXE13" s="137"/>
      <c r="EXF13" s="137"/>
      <c r="EXG13" s="137"/>
      <c r="EXH13" s="137"/>
      <c r="EXI13" s="137"/>
      <c r="EXJ13" s="137"/>
      <c r="EXK13" s="137"/>
      <c r="EXL13" s="137"/>
      <c r="EXM13" s="137"/>
      <c r="EXN13" s="137"/>
      <c r="EXO13" s="137"/>
      <c r="EXP13" s="137"/>
      <c r="EXQ13" s="137"/>
      <c r="EXR13" s="137"/>
      <c r="EXS13" s="137"/>
      <c r="EXT13" s="137"/>
      <c r="EXU13" s="137"/>
      <c r="EXV13" s="137"/>
      <c r="EXW13" s="137"/>
      <c r="EXX13" s="137"/>
      <c r="EXY13" s="137"/>
      <c r="EXZ13" s="137"/>
      <c r="EYA13" s="137"/>
      <c r="EYB13" s="137"/>
      <c r="EYC13" s="137"/>
      <c r="EYD13" s="137"/>
      <c r="EYE13" s="137"/>
      <c r="EYF13" s="137"/>
      <c r="EYG13" s="137"/>
      <c r="EYH13" s="137"/>
      <c r="EYI13" s="137"/>
      <c r="EYJ13" s="137"/>
      <c r="EYK13" s="137"/>
      <c r="EYL13" s="137"/>
      <c r="EYM13" s="137"/>
      <c r="EYN13" s="137"/>
      <c r="EYO13" s="137"/>
      <c r="EYP13" s="137"/>
      <c r="EYQ13" s="137"/>
      <c r="EYR13" s="137"/>
      <c r="EYS13" s="137"/>
      <c r="EYT13" s="137"/>
      <c r="EYU13" s="137"/>
      <c r="EYV13" s="137"/>
      <c r="EYW13" s="137"/>
      <c r="EYX13" s="137"/>
      <c r="EYY13" s="137"/>
      <c r="EYZ13" s="137"/>
      <c r="EZA13" s="137"/>
      <c r="EZB13" s="137"/>
      <c r="EZC13" s="137"/>
      <c r="EZD13" s="137"/>
      <c r="EZE13" s="137"/>
      <c r="EZF13" s="137"/>
      <c r="EZG13" s="137"/>
      <c r="EZH13" s="137"/>
      <c r="EZI13" s="137"/>
      <c r="EZJ13" s="137"/>
      <c r="EZK13" s="137"/>
      <c r="EZL13" s="137"/>
      <c r="EZM13" s="137"/>
      <c r="EZN13" s="137"/>
      <c r="EZO13" s="137"/>
      <c r="EZP13" s="137"/>
      <c r="EZQ13" s="137"/>
      <c r="EZR13" s="137"/>
      <c r="EZS13" s="137"/>
      <c r="EZT13" s="137"/>
      <c r="EZU13" s="137"/>
      <c r="EZV13" s="137"/>
      <c r="EZW13" s="137"/>
      <c r="EZX13" s="137"/>
      <c r="EZY13" s="137"/>
      <c r="EZZ13" s="137"/>
      <c r="FAA13" s="137"/>
      <c r="FAB13" s="137"/>
      <c r="FAC13" s="137"/>
      <c r="FAD13" s="137"/>
      <c r="FAE13" s="137"/>
      <c r="FAF13" s="137"/>
      <c r="FAG13" s="137"/>
      <c r="FAH13" s="137"/>
      <c r="FAI13" s="137"/>
      <c r="FAJ13" s="137"/>
      <c r="FAK13" s="137"/>
      <c r="FAL13" s="137"/>
      <c r="FAM13" s="137"/>
      <c r="FAN13" s="137"/>
      <c r="FAO13" s="137"/>
      <c r="FAP13" s="137"/>
      <c r="FAQ13" s="137"/>
      <c r="FAR13" s="137"/>
      <c r="FAS13" s="137"/>
      <c r="FAT13" s="137"/>
      <c r="FAU13" s="137"/>
      <c r="FAV13" s="137"/>
      <c r="FAW13" s="137"/>
      <c r="FAX13" s="137"/>
      <c r="FAY13" s="137"/>
      <c r="FAZ13" s="137"/>
      <c r="FBA13" s="137"/>
      <c r="FBB13" s="137"/>
      <c r="FBC13" s="137"/>
      <c r="FBD13" s="137"/>
      <c r="FBE13" s="137"/>
      <c r="FBF13" s="137"/>
      <c r="FBG13" s="137"/>
      <c r="FBH13" s="137"/>
      <c r="FBI13" s="137"/>
      <c r="FBJ13" s="137"/>
      <c r="FBK13" s="137"/>
      <c r="FBL13" s="137"/>
      <c r="FBM13" s="137"/>
      <c r="FBN13" s="137"/>
      <c r="FBO13" s="137"/>
      <c r="FBP13" s="137"/>
      <c r="FBQ13" s="137"/>
      <c r="FBR13" s="137"/>
      <c r="FBS13" s="137"/>
      <c r="FBT13" s="137"/>
      <c r="FBU13" s="137"/>
      <c r="FBV13" s="137"/>
      <c r="FBW13" s="137"/>
      <c r="FBX13" s="137"/>
      <c r="FBY13" s="137"/>
      <c r="FBZ13" s="137"/>
      <c r="FCA13" s="137"/>
      <c r="FCB13" s="137"/>
      <c r="FCC13" s="137"/>
      <c r="FCD13" s="137"/>
      <c r="FCE13" s="137"/>
      <c r="FCF13" s="137"/>
      <c r="FCG13" s="137"/>
      <c r="FCH13" s="137"/>
      <c r="FCI13" s="137"/>
      <c r="FCJ13" s="137"/>
      <c r="FCK13" s="137"/>
      <c r="FCL13" s="137"/>
      <c r="FCM13" s="137"/>
      <c r="FCN13" s="137"/>
      <c r="FCO13" s="137"/>
      <c r="FCP13" s="137"/>
      <c r="FCQ13" s="137"/>
      <c r="FCR13" s="137"/>
      <c r="FCS13" s="137"/>
      <c r="FCT13" s="137"/>
      <c r="FCU13" s="137"/>
      <c r="FCV13" s="137"/>
      <c r="FCW13" s="137"/>
      <c r="FCX13" s="137"/>
      <c r="FCY13" s="137"/>
      <c r="FCZ13" s="137"/>
      <c r="FDA13" s="137"/>
      <c r="FDB13" s="137"/>
      <c r="FDC13" s="137"/>
      <c r="FDD13" s="137"/>
      <c r="FDE13" s="137"/>
      <c r="FDF13" s="137"/>
      <c r="FDG13" s="137"/>
      <c r="FDH13" s="137"/>
      <c r="FDI13" s="137"/>
      <c r="FDJ13" s="137"/>
      <c r="FDK13" s="137"/>
      <c r="FDL13" s="137"/>
      <c r="FDM13" s="137"/>
      <c r="FDN13" s="137"/>
      <c r="FDO13" s="137"/>
      <c r="FDP13" s="137"/>
      <c r="FDQ13" s="137"/>
      <c r="FDR13" s="137"/>
      <c r="FDS13" s="137"/>
      <c r="FDT13" s="137"/>
      <c r="FDU13" s="137"/>
      <c r="FDV13" s="137"/>
      <c r="FDW13" s="137"/>
      <c r="FDX13" s="137"/>
      <c r="FDY13" s="137"/>
      <c r="FDZ13" s="137"/>
      <c r="FEA13" s="137"/>
      <c r="FEB13" s="137"/>
      <c r="FEC13" s="137"/>
      <c r="FED13" s="137"/>
      <c r="FEE13" s="137"/>
      <c r="FEF13" s="137"/>
      <c r="FEG13" s="137"/>
      <c r="FEH13" s="137"/>
      <c r="FEI13" s="137"/>
      <c r="FEJ13" s="137"/>
      <c r="FEK13" s="137"/>
      <c r="FEL13" s="137"/>
      <c r="FEM13" s="137"/>
      <c r="FEN13" s="137"/>
      <c r="FEO13" s="137"/>
      <c r="FEP13" s="137"/>
      <c r="FEQ13" s="137"/>
      <c r="FER13" s="137"/>
      <c r="FES13" s="137"/>
      <c r="FET13" s="137"/>
      <c r="FEU13" s="137"/>
      <c r="FEV13" s="137"/>
      <c r="FEW13" s="137"/>
      <c r="FEX13" s="137"/>
      <c r="FEY13" s="137"/>
      <c r="FEZ13" s="137"/>
      <c r="FFA13" s="137"/>
      <c r="FFB13" s="137"/>
      <c r="FFC13" s="137"/>
      <c r="FFD13" s="137"/>
      <c r="FFE13" s="137"/>
      <c r="FFF13" s="137"/>
      <c r="FFG13" s="137"/>
      <c r="FFH13" s="137"/>
      <c r="FFI13" s="137"/>
      <c r="FFJ13" s="137"/>
      <c r="FFK13" s="137"/>
      <c r="FFL13" s="137"/>
      <c r="FFM13" s="137"/>
      <c r="FFN13" s="137"/>
      <c r="FFO13" s="137"/>
      <c r="FFP13" s="137"/>
      <c r="FFQ13" s="137"/>
      <c r="FFR13" s="137"/>
      <c r="FFS13" s="137"/>
      <c r="FFT13" s="137"/>
      <c r="FFU13" s="137"/>
      <c r="FFV13" s="137"/>
      <c r="FFW13" s="137"/>
      <c r="FFX13" s="137"/>
      <c r="FFY13" s="137"/>
      <c r="FFZ13" s="137"/>
      <c r="FGA13" s="137"/>
      <c r="FGB13" s="137"/>
      <c r="FGC13" s="137"/>
      <c r="FGD13" s="137"/>
      <c r="FGE13" s="137"/>
      <c r="FGF13" s="137"/>
      <c r="FGG13" s="137"/>
      <c r="FGH13" s="137"/>
      <c r="FGI13" s="137"/>
      <c r="FGJ13" s="137"/>
      <c r="FGK13" s="137"/>
      <c r="FGL13" s="137"/>
      <c r="FGM13" s="137"/>
      <c r="FGN13" s="137"/>
      <c r="FGO13" s="137"/>
      <c r="FGP13" s="137"/>
      <c r="FGQ13" s="137"/>
      <c r="FGR13" s="137"/>
      <c r="FGS13" s="137"/>
      <c r="FGT13" s="137"/>
      <c r="FGU13" s="137"/>
      <c r="FGV13" s="137"/>
      <c r="FGW13" s="137"/>
      <c r="FGX13" s="137"/>
      <c r="FGY13" s="137"/>
      <c r="FGZ13" s="137"/>
      <c r="FHA13" s="137"/>
      <c r="FHB13" s="137"/>
      <c r="FHC13" s="137"/>
      <c r="FHD13" s="137"/>
      <c r="FHE13" s="137"/>
      <c r="FHF13" s="137"/>
      <c r="FHG13" s="137"/>
      <c r="FHH13" s="137"/>
      <c r="FHI13" s="137"/>
      <c r="FHJ13" s="137"/>
      <c r="FHK13" s="137"/>
      <c r="FHL13" s="137"/>
      <c r="FHM13" s="137"/>
      <c r="FHN13" s="137"/>
      <c r="FHO13" s="137"/>
      <c r="FHP13" s="137"/>
      <c r="FHQ13" s="137"/>
      <c r="FHR13" s="137"/>
      <c r="FHS13" s="137"/>
      <c r="FHT13" s="137"/>
      <c r="FHU13" s="137"/>
      <c r="FHV13" s="137"/>
      <c r="FHW13" s="137"/>
      <c r="FHX13" s="137"/>
      <c r="FHY13" s="137"/>
      <c r="FHZ13" s="137"/>
      <c r="FIA13" s="137"/>
      <c r="FIB13" s="137"/>
      <c r="FIC13" s="137"/>
      <c r="FID13" s="137"/>
      <c r="FIE13" s="137"/>
      <c r="FIF13" s="137"/>
      <c r="FIG13" s="137"/>
      <c r="FIH13" s="137"/>
      <c r="FII13" s="137"/>
      <c r="FIJ13" s="137"/>
      <c r="FIK13" s="137"/>
      <c r="FIL13" s="137"/>
      <c r="FIM13" s="137"/>
      <c r="FIN13" s="137"/>
      <c r="FIO13" s="137"/>
      <c r="FIP13" s="137"/>
      <c r="FIQ13" s="137"/>
      <c r="FIR13" s="137"/>
      <c r="FIS13" s="137"/>
      <c r="FIT13" s="137"/>
      <c r="FIU13" s="137"/>
      <c r="FIV13" s="137"/>
      <c r="FIW13" s="137"/>
      <c r="FIX13" s="137"/>
      <c r="FIY13" s="137"/>
      <c r="FIZ13" s="137"/>
      <c r="FJA13" s="137"/>
      <c r="FJB13" s="137"/>
      <c r="FJC13" s="137"/>
      <c r="FJD13" s="137"/>
      <c r="FJE13" s="137"/>
      <c r="FJF13" s="137"/>
      <c r="FJG13" s="137"/>
      <c r="FJH13" s="137"/>
      <c r="FJI13" s="137"/>
      <c r="FJJ13" s="137"/>
      <c r="FJK13" s="137"/>
      <c r="FJL13" s="137"/>
      <c r="FJM13" s="137"/>
      <c r="FJN13" s="137"/>
      <c r="FJO13" s="137"/>
      <c r="FJP13" s="137"/>
      <c r="FJQ13" s="137"/>
      <c r="FJR13" s="137"/>
      <c r="FJS13" s="137"/>
      <c r="FJT13" s="137"/>
      <c r="FJU13" s="137"/>
      <c r="FJV13" s="137"/>
      <c r="FJW13" s="137"/>
      <c r="FJX13" s="137"/>
      <c r="FJY13" s="137"/>
      <c r="FJZ13" s="137"/>
      <c r="FKA13" s="137"/>
      <c r="FKB13" s="137"/>
      <c r="FKC13" s="137"/>
      <c r="FKD13" s="137"/>
      <c r="FKE13" s="137"/>
      <c r="FKF13" s="137"/>
      <c r="FKG13" s="137"/>
      <c r="FKH13" s="137"/>
      <c r="FKI13" s="137"/>
      <c r="FKJ13" s="137"/>
      <c r="FKK13" s="137"/>
      <c r="FKL13" s="137"/>
      <c r="FKM13" s="137"/>
      <c r="FKN13" s="137"/>
      <c r="FKO13" s="137"/>
      <c r="FKP13" s="137"/>
      <c r="FKQ13" s="137"/>
      <c r="FKR13" s="137"/>
      <c r="FKS13" s="137"/>
      <c r="FKT13" s="137"/>
      <c r="FKU13" s="137"/>
      <c r="FKV13" s="137"/>
      <c r="FKW13" s="137"/>
      <c r="FKX13" s="137"/>
      <c r="FKY13" s="137"/>
      <c r="FKZ13" s="137"/>
      <c r="FLA13" s="137"/>
      <c r="FLB13" s="137"/>
      <c r="FLC13" s="137"/>
      <c r="FLD13" s="137"/>
      <c r="FLE13" s="137"/>
      <c r="FLF13" s="137"/>
      <c r="FLG13" s="137"/>
      <c r="FLH13" s="137"/>
      <c r="FLI13" s="137"/>
      <c r="FLJ13" s="137"/>
      <c r="FLK13" s="137"/>
      <c r="FLL13" s="137"/>
      <c r="FLM13" s="137"/>
      <c r="FLN13" s="137"/>
      <c r="FLO13" s="137"/>
      <c r="FLP13" s="137"/>
      <c r="FLQ13" s="137"/>
      <c r="FLR13" s="137"/>
      <c r="FLS13" s="137"/>
      <c r="FLT13" s="137"/>
      <c r="FLU13" s="137"/>
      <c r="FLV13" s="137"/>
      <c r="FLW13" s="137"/>
      <c r="FLX13" s="137"/>
      <c r="FLY13" s="137"/>
      <c r="FLZ13" s="137"/>
      <c r="FMA13" s="137"/>
      <c r="FMB13" s="137"/>
      <c r="FMC13" s="137"/>
      <c r="FMD13" s="137"/>
      <c r="FME13" s="137"/>
      <c r="FMF13" s="137"/>
      <c r="FMG13" s="137"/>
      <c r="FMH13" s="137"/>
      <c r="FMI13" s="137"/>
      <c r="FMJ13" s="137"/>
      <c r="FMK13" s="137"/>
      <c r="FML13" s="137"/>
      <c r="FMM13" s="137"/>
      <c r="FMN13" s="137"/>
      <c r="FMO13" s="137"/>
      <c r="FMP13" s="137"/>
      <c r="FMQ13" s="137"/>
      <c r="FMR13" s="137"/>
      <c r="FMS13" s="137"/>
      <c r="FMT13" s="137"/>
      <c r="FMU13" s="137"/>
      <c r="FMV13" s="137"/>
      <c r="FMW13" s="137"/>
      <c r="FMX13" s="137"/>
      <c r="FMY13" s="137"/>
      <c r="FMZ13" s="137"/>
      <c r="FNA13" s="137"/>
      <c r="FNB13" s="137"/>
      <c r="FNC13" s="137"/>
      <c r="FND13" s="137"/>
      <c r="FNE13" s="137"/>
      <c r="FNF13" s="137"/>
      <c r="FNG13" s="137"/>
      <c r="FNH13" s="137"/>
      <c r="FNI13" s="137"/>
      <c r="FNJ13" s="137"/>
      <c r="FNK13" s="137"/>
      <c r="FNL13" s="137"/>
      <c r="FNM13" s="137"/>
      <c r="FNN13" s="137"/>
      <c r="FNO13" s="137"/>
      <c r="FNP13" s="137"/>
      <c r="FNQ13" s="137"/>
      <c r="FNR13" s="137"/>
      <c r="FNS13" s="137"/>
      <c r="FNT13" s="137"/>
      <c r="FNU13" s="137"/>
      <c r="FNV13" s="137"/>
      <c r="FNW13" s="137"/>
      <c r="FNX13" s="137"/>
      <c r="FNY13" s="137"/>
      <c r="FNZ13" s="137"/>
      <c r="FOA13" s="137"/>
      <c r="FOB13" s="137"/>
      <c r="FOC13" s="137"/>
      <c r="FOD13" s="137"/>
      <c r="FOE13" s="137"/>
      <c r="FOF13" s="137"/>
      <c r="FOG13" s="137"/>
      <c r="FOH13" s="137"/>
      <c r="FOI13" s="137"/>
      <c r="FOJ13" s="137"/>
      <c r="FOK13" s="137"/>
      <c r="FOL13" s="137"/>
      <c r="FOM13" s="137"/>
      <c r="FON13" s="137"/>
      <c r="FOO13" s="137"/>
      <c r="FOP13" s="137"/>
      <c r="FOQ13" s="137"/>
      <c r="FOR13" s="137"/>
      <c r="FOS13" s="137"/>
      <c r="FOT13" s="137"/>
      <c r="FOU13" s="137"/>
      <c r="FOV13" s="137"/>
      <c r="FOW13" s="137"/>
      <c r="FOX13" s="137"/>
      <c r="FOY13" s="137"/>
      <c r="FOZ13" s="137"/>
      <c r="FPA13" s="137"/>
      <c r="FPB13" s="137"/>
      <c r="FPC13" s="137"/>
      <c r="FPD13" s="137"/>
      <c r="FPE13" s="137"/>
      <c r="FPF13" s="137"/>
      <c r="FPG13" s="137"/>
      <c r="FPH13" s="137"/>
      <c r="FPI13" s="137"/>
      <c r="FPJ13" s="137"/>
      <c r="FPK13" s="137"/>
      <c r="FPL13" s="137"/>
      <c r="FPM13" s="137"/>
      <c r="FPN13" s="137"/>
      <c r="FPO13" s="137"/>
      <c r="FPP13" s="137"/>
      <c r="FPQ13" s="137"/>
      <c r="FPR13" s="137"/>
      <c r="FPS13" s="137"/>
      <c r="FPT13" s="137"/>
      <c r="FPU13" s="137"/>
      <c r="FPV13" s="137"/>
      <c r="FPW13" s="137"/>
      <c r="FPX13" s="137"/>
      <c r="FPY13" s="137"/>
      <c r="FPZ13" s="137"/>
      <c r="FQA13" s="137"/>
      <c r="FQB13" s="137"/>
      <c r="FQC13" s="137"/>
      <c r="FQD13" s="137"/>
      <c r="FQE13" s="137"/>
      <c r="FQF13" s="137"/>
      <c r="FQG13" s="137"/>
      <c r="FQH13" s="137"/>
      <c r="FQI13" s="137"/>
      <c r="FQJ13" s="137"/>
      <c r="FQK13" s="137"/>
      <c r="FQL13" s="137"/>
      <c r="FQM13" s="137"/>
      <c r="FQN13" s="137"/>
      <c r="FQO13" s="137"/>
      <c r="FQP13" s="137"/>
      <c r="FQQ13" s="137"/>
      <c r="FQR13" s="137"/>
      <c r="FQS13" s="137"/>
      <c r="FQT13" s="137"/>
      <c r="FQU13" s="137"/>
      <c r="FQV13" s="137"/>
      <c r="FQW13" s="137"/>
      <c r="FQX13" s="137"/>
      <c r="FQY13" s="137"/>
      <c r="FQZ13" s="137"/>
      <c r="FRA13" s="137"/>
      <c r="FRB13" s="137"/>
      <c r="FRC13" s="137"/>
      <c r="FRD13" s="137"/>
      <c r="FRE13" s="137"/>
      <c r="FRF13" s="137"/>
      <c r="FRG13" s="137"/>
      <c r="FRH13" s="137"/>
      <c r="FRI13" s="137"/>
      <c r="FRJ13" s="137"/>
      <c r="FRK13" s="137"/>
      <c r="FRL13" s="137"/>
      <c r="FRM13" s="137"/>
      <c r="FRN13" s="137"/>
      <c r="FRO13" s="137"/>
      <c r="FRP13" s="137"/>
      <c r="FRQ13" s="137"/>
      <c r="FRR13" s="137"/>
      <c r="FRS13" s="137"/>
      <c r="FRT13" s="137"/>
      <c r="FRU13" s="137"/>
      <c r="FRV13" s="137"/>
      <c r="FRW13" s="137"/>
      <c r="FRX13" s="137"/>
      <c r="FRY13" s="137"/>
      <c r="FRZ13" s="137"/>
      <c r="FSA13" s="137"/>
      <c r="FSB13" s="137"/>
      <c r="FSC13" s="137"/>
      <c r="FSD13" s="137"/>
      <c r="FSE13" s="137"/>
      <c r="FSF13" s="137"/>
      <c r="FSG13" s="137"/>
      <c r="FSH13" s="137"/>
      <c r="FSI13" s="137"/>
      <c r="FSJ13" s="137"/>
      <c r="FSK13" s="137"/>
      <c r="FSL13" s="137"/>
      <c r="FSM13" s="137"/>
      <c r="FSN13" s="137"/>
      <c r="FSO13" s="137"/>
      <c r="FSP13" s="137"/>
      <c r="FSQ13" s="137"/>
      <c r="FSR13" s="137"/>
      <c r="FSS13" s="137"/>
      <c r="FST13" s="137"/>
      <c r="FSU13" s="137"/>
      <c r="FSV13" s="137"/>
      <c r="FSW13" s="137"/>
      <c r="FSX13" s="137"/>
      <c r="FSY13" s="137"/>
      <c r="FSZ13" s="137"/>
      <c r="FTA13" s="137"/>
      <c r="FTB13" s="137"/>
      <c r="FTC13" s="137"/>
      <c r="FTD13" s="137"/>
      <c r="FTE13" s="137"/>
      <c r="FTF13" s="137"/>
      <c r="FTG13" s="137"/>
      <c r="FTH13" s="137"/>
      <c r="FTI13" s="137"/>
      <c r="FTJ13" s="137"/>
      <c r="FTK13" s="137"/>
      <c r="FTL13" s="137"/>
      <c r="FTM13" s="137"/>
      <c r="FTN13" s="137"/>
      <c r="FTO13" s="137"/>
      <c r="FTP13" s="137"/>
      <c r="FTQ13" s="137"/>
      <c r="FTR13" s="137"/>
      <c r="FTS13" s="137"/>
      <c r="FTT13" s="137"/>
      <c r="FTU13" s="137"/>
      <c r="FTV13" s="137"/>
      <c r="FTW13" s="137"/>
      <c r="FTX13" s="137"/>
      <c r="FTY13" s="137"/>
      <c r="FTZ13" s="137"/>
      <c r="FUA13" s="137"/>
      <c r="FUB13" s="137"/>
      <c r="FUC13" s="137"/>
      <c r="FUD13" s="137"/>
      <c r="FUE13" s="137"/>
      <c r="FUF13" s="137"/>
      <c r="FUG13" s="137"/>
      <c r="FUH13" s="137"/>
      <c r="FUI13" s="137"/>
      <c r="FUJ13" s="137"/>
      <c r="FUK13" s="137"/>
      <c r="FUL13" s="137"/>
      <c r="FUM13" s="137"/>
      <c r="FUN13" s="137"/>
      <c r="FUO13" s="137"/>
      <c r="FUP13" s="137"/>
      <c r="FUQ13" s="137"/>
      <c r="FUR13" s="137"/>
      <c r="FUS13" s="137"/>
      <c r="FUT13" s="137"/>
      <c r="FUU13" s="137"/>
      <c r="FUV13" s="137"/>
      <c r="FUW13" s="137"/>
      <c r="FUX13" s="137"/>
      <c r="FUY13" s="137"/>
      <c r="FUZ13" s="137"/>
      <c r="FVA13" s="137"/>
      <c r="FVB13" s="137"/>
      <c r="FVC13" s="137"/>
      <c r="FVD13" s="137"/>
      <c r="FVE13" s="137"/>
      <c r="FVF13" s="137"/>
      <c r="FVG13" s="137"/>
      <c r="FVH13" s="137"/>
      <c r="FVI13" s="137"/>
      <c r="FVJ13" s="137"/>
      <c r="FVK13" s="137"/>
      <c r="FVL13" s="137"/>
      <c r="FVM13" s="137"/>
      <c r="FVN13" s="137"/>
      <c r="FVO13" s="137"/>
      <c r="FVP13" s="137"/>
      <c r="FVQ13" s="137"/>
      <c r="FVR13" s="137"/>
      <c r="FVS13" s="137"/>
      <c r="FVT13" s="137"/>
      <c r="FVU13" s="137"/>
      <c r="FVV13" s="137"/>
      <c r="FVW13" s="137"/>
      <c r="FVX13" s="137"/>
      <c r="FVY13" s="137"/>
      <c r="FVZ13" s="137"/>
      <c r="FWA13" s="137"/>
      <c r="FWB13" s="137"/>
      <c r="FWC13" s="137"/>
      <c r="FWD13" s="137"/>
      <c r="FWE13" s="137"/>
      <c r="FWF13" s="137"/>
      <c r="FWG13" s="137"/>
      <c r="FWH13" s="137"/>
      <c r="FWI13" s="137"/>
      <c r="FWJ13" s="137"/>
      <c r="FWK13" s="137"/>
      <c r="FWL13" s="137"/>
      <c r="FWM13" s="137"/>
      <c r="FWN13" s="137"/>
      <c r="FWO13" s="137"/>
      <c r="FWP13" s="137"/>
      <c r="FWQ13" s="137"/>
      <c r="FWR13" s="137"/>
      <c r="FWS13" s="137"/>
      <c r="FWT13" s="137"/>
      <c r="FWU13" s="137"/>
      <c r="FWV13" s="137"/>
      <c r="FWW13" s="137"/>
      <c r="FWX13" s="137"/>
      <c r="FWY13" s="137"/>
      <c r="FWZ13" s="137"/>
      <c r="FXA13" s="137"/>
      <c r="FXB13" s="137"/>
      <c r="FXC13" s="137"/>
      <c r="FXD13" s="137"/>
      <c r="FXE13" s="137"/>
      <c r="FXF13" s="137"/>
      <c r="FXG13" s="137"/>
      <c r="FXH13" s="137"/>
      <c r="FXI13" s="137"/>
      <c r="FXJ13" s="137"/>
      <c r="FXK13" s="137"/>
      <c r="FXL13" s="137"/>
      <c r="FXM13" s="137"/>
      <c r="FXN13" s="137"/>
      <c r="FXO13" s="137"/>
      <c r="FXP13" s="137"/>
      <c r="FXQ13" s="137"/>
      <c r="FXR13" s="137"/>
      <c r="FXS13" s="137"/>
      <c r="FXT13" s="137"/>
      <c r="FXU13" s="137"/>
      <c r="FXV13" s="137"/>
      <c r="FXW13" s="137"/>
      <c r="FXX13" s="137"/>
      <c r="FXY13" s="137"/>
      <c r="FXZ13" s="137"/>
      <c r="FYA13" s="137"/>
      <c r="FYB13" s="137"/>
      <c r="FYC13" s="137"/>
      <c r="FYD13" s="137"/>
      <c r="FYE13" s="137"/>
      <c r="FYF13" s="137"/>
      <c r="FYG13" s="137"/>
      <c r="FYH13" s="137"/>
      <c r="FYI13" s="137"/>
      <c r="FYJ13" s="137"/>
      <c r="FYK13" s="137"/>
      <c r="FYL13" s="137"/>
      <c r="FYM13" s="137"/>
      <c r="FYN13" s="137"/>
      <c r="FYO13" s="137"/>
      <c r="FYP13" s="137"/>
      <c r="FYQ13" s="137"/>
      <c r="FYR13" s="137"/>
      <c r="FYS13" s="137"/>
      <c r="FYT13" s="137"/>
      <c r="FYU13" s="137"/>
      <c r="FYV13" s="137"/>
      <c r="FYW13" s="137"/>
      <c r="FYX13" s="137"/>
      <c r="FYY13" s="137"/>
      <c r="FYZ13" s="137"/>
      <c r="FZA13" s="137"/>
      <c r="FZB13" s="137"/>
      <c r="FZC13" s="137"/>
      <c r="FZD13" s="137"/>
      <c r="FZE13" s="137"/>
      <c r="FZF13" s="137"/>
      <c r="FZG13" s="137"/>
      <c r="FZH13" s="137"/>
      <c r="FZI13" s="137"/>
      <c r="FZJ13" s="137"/>
      <c r="FZK13" s="137"/>
      <c r="FZL13" s="137"/>
      <c r="FZM13" s="137"/>
      <c r="FZN13" s="137"/>
      <c r="FZO13" s="137"/>
      <c r="FZP13" s="137"/>
      <c r="FZQ13" s="137"/>
      <c r="FZR13" s="137"/>
      <c r="FZS13" s="137"/>
      <c r="FZT13" s="137"/>
      <c r="FZU13" s="137"/>
      <c r="FZV13" s="137"/>
      <c r="FZW13" s="137"/>
      <c r="FZX13" s="137"/>
      <c r="FZY13" s="137"/>
      <c r="FZZ13" s="137"/>
      <c r="GAA13" s="137"/>
      <c r="GAB13" s="137"/>
      <c r="GAC13" s="137"/>
      <c r="GAD13" s="137"/>
      <c r="GAE13" s="137"/>
      <c r="GAF13" s="137"/>
      <c r="GAG13" s="137"/>
      <c r="GAH13" s="137"/>
      <c r="GAI13" s="137"/>
      <c r="GAJ13" s="137"/>
      <c r="GAK13" s="137"/>
      <c r="GAL13" s="137"/>
      <c r="GAM13" s="137"/>
      <c r="GAN13" s="137"/>
      <c r="GAO13" s="137"/>
      <c r="GAP13" s="137"/>
      <c r="GAQ13" s="137"/>
      <c r="GAR13" s="137"/>
      <c r="GAS13" s="137"/>
      <c r="GAT13" s="137"/>
      <c r="GAU13" s="137"/>
      <c r="GAV13" s="137"/>
      <c r="GAW13" s="137"/>
      <c r="GAX13" s="137"/>
      <c r="GAY13" s="137"/>
      <c r="GAZ13" s="137"/>
      <c r="GBA13" s="137"/>
      <c r="GBB13" s="137"/>
      <c r="GBC13" s="137"/>
      <c r="GBD13" s="137"/>
      <c r="GBE13" s="137"/>
      <c r="GBF13" s="137"/>
      <c r="GBG13" s="137"/>
      <c r="GBH13" s="137"/>
      <c r="GBI13" s="137"/>
      <c r="GBJ13" s="137"/>
      <c r="GBK13" s="137"/>
      <c r="GBL13" s="137"/>
      <c r="GBM13" s="137"/>
      <c r="GBN13" s="137"/>
      <c r="GBO13" s="137"/>
      <c r="GBP13" s="137"/>
      <c r="GBQ13" s="137"/>
      <c r="GBR13" s="137"/>
      <c r="GBS13" s="137"/>
      <c r="GBT13" s="137"/>
      <c r="GBU13" s="137"/>
      <c r="GBV13" s="137"/>
      <c r="GBW13" s="137"/>
      <c r="GBX13" s="137"/>
      <c r="GBY13" s="137"/>
      <c r="GBZ13" s="137"/>
      <c r="GCA13" s="137"/>
      <c r="GCB13" s="137"/>
      <c r="GCC13" s="137"/>
      <c r="GCD13" s="137"/>
      <c r="GCE13" s="137"/>
      <c r="GCF13" s="137"/>
      <c r="GCG13" s="137"/>
      <c r="GCH13" s="137"/>
      <c r="GCI13" s="137"/>
      <c r="GCJ13" s="137"/>
      <c r="GCK13" s="137"/>
      <c r="GCL13" s="137"/>
      <c r="GCM13" s="137"/>
      <c r="GCN13" s="137"/>
      <c r="GCO13" s="137"/>
      <c r="GCP13" s="137"/>
      <c r="GCQ13" s="137"/>
      <c r="GCR13" s="137"/>
      <c r="GCS13" s="137"/>
      <c r="GCT13" s="137"/>
      <c r="GCU13" s="137"/>
      <c r="GCV13" s="137"/>
      <c r="GCW13" s="137"/>
      <c r="GCX13" s="137"/>
      <c r="GCY13" s="137"/>
      <c r="GCZ13" s="137"/>
      <c r="GDA13" s="137"/>
      <c r="GDB13" s="137"/>
      <c r="GDC13" s="137"/>
      <c r="GDD13" s="137"/>
      <c r="GDE13" s="137"/>
      <c r="GDF13" s="137"/>
      <c r="GDG13" s="137"/>
      <c r="GDH13" s="137"/>
      <c r="GDI13" s="137"/>
      <c r="GDJ13" s="137"/>
      <c r="GDK13" s="137"/>
      <c r="GDL13" s="137"/>
      <c r="GDM13" s="137"/>
      <c r="GDN13" s="137"/>
      <c r="GDO13" s="137"/>
      <c r="GDP13" s="137"/>
      <c r="GDQ13" s="137"/>
      <c r="GDR13" s="137"/>
      <c r="GDS13" s="137"/>
      <c r="GDT13" s="137"/>
      <c r="GDU13" s="137"/>
      <c r="GDV13" s="137"/>
      <c r="GDW13" s="137"/>
      <c r="GDX13" s="137"/>
      <c r="GDY13" s="137"/>
      <c r="GDZ13" s="137"/>
      <c r="GEA13" s="137"/>
      <c r="GEB13" s="137"/>
      <c r="GEC13" s="137"/>
      <c r="GED13" s="137"/>
      <c r="GEE13" s="137"/>
      <c r="GEF13" s="137"/>
      <c r="GEG13" s="137"/>
      <c r="GEH13" s="137"/>
      <c r="GEI13" s="137"/>
      <c r="GEJ13" s="137"/>
      <c r="GEK13" s="137"/>
      <c r="GEL13" s="137"/>
      <c r="GEM13" s="137"/>
      <c r="GEN13" s="137"/>
      <c r="GEO13" s="137"/>
      <c r="GEP13" s="137"/>
      <c r="GEQ13" s="137"/>
      <c r="GER13" s="137"/>
      <c r="GES13" s="137"/>
      <c r="GET13" s="137"/>
      <c r="GEU13" s="137"/>
      <c r="GEV13" s="137"/>
      <c r="GEW13" s="137"/>
      <c r="GEX13" s="137"/>
      <c r="GEY13" s="137"/>
      <c r="GEZ13" s="137"/>
      <c r="GFA13" s="137"/>
      <c r="GFB13" s="137"/>
      <c r="GFC13" s="137"/>
      <c r="GFD13" s="137"/>
      <c r="GFE13" s="137"/>
      <c r="GFF13" s="137"/>
      <c r="GFG13" s="137"/>
      <c r="GFH13" s="137"/>
      <c r="GFI13" s="137"/>
      <c r="GFJ13" s="137"/>
      <c r="GFK13" s="137"/>
      <c r="GFL13" s="137"/>
      <c r="GFM13" s="137"/>
      <c r="GFN13" s="137"/>
      <c r="GFO13" s="137"/>
      <c r="GFP13" s="137"/>
      <c r="GFQ13" s="137"/>
      <c r="GFR13" s="137"/>
      <c r="GFS13" s="137"/>
      <c r="GFT13" s="137"/>
      <c r="GFU13" s="137"/>
      <c r="GFV13" s="137"/>
      <c r="GFW13" s="137"/>
      <c r="GFX13" s="137"/>
      <c r="GFY13" s="137"/>
      <c r="GFZ13" s="137"/>
      <c r="GGA13" s="137"/>
      <c r="GGB13" s="137"/>
      <c r="GGC13" s="137"/>
      <c r="GGD13" s="137"/>
      <c r="GGE13" s="137"/>
      <c r="GGF13" s="137"/>
      <c r="GGG13" s="137"/>
      <c r="GGH13" s="137"/>
      <c r="GGI13" s="137"/>
      <c r="GGJ13" s="137"/>
      <c r="GGK13" s="137"/>
      <c r="GGL13" s="137"/>
      <c r="GGM13" s="137"/>
      <c r="GGN13" s="137"/>
      <c r="GGO13" s="137"/>
      <c r="GGP13" s="137"/>
      <c r="GGQ13" s="137"/>
      <c r="GGR13" s="137"/>
      <c r="GGS13" s="137"/>
      <c r="GGT13" s="137"/>
      <c r="GGU13" s="137"/>
      <c r="GGV13" s="137"/>
      <c r="GGW13" s="137"/>
      <c r="GGX13" s="137"/>
      <c r="GGY13" s="137"/>
      <c r="GGZ13" s="137"/>
      <c r="GHA13" s="137"/>
      <c r="GHB13" s="137"/>
      <c r="GHC13" s="137"/>
      <c r="GHD13" s="137"/>
      <c r="GHE13" s="137"/>
      <c r="GHF13" s="137"/>
      <c r="GHG13" s="137"/>
      <c r="GHH13" s="137"/>
      <c r="GHI13" s="137"/>
      <c r="GHJ13" s="137"/>
      <c r="GHK13" s="137"/>
      <c r="GHL13" s="137"/>
      <c r="GHM13" s="137"/>
      <c r="GHN13" s="137"/>
      <c r="GHO13" s="137"/>
      <c r="GHP13" s="137"/>
      <c r="GHQ13" s="137"/>
      <c r="GHR13" s="137"/>
      <c r="GHS13" s="137"/>
      <c r="GHT13" s="137"/>
      <c r="GHU13" s="137"/>
      <c r="GHV13" s="137"/>
      <c r="GHW13" s="137"/>
      <c r="GHX13" s="137"/>
      <c r="GHY13" s="137"/>
      <c r="GHZ13" s="137"/>
      <c r="GIA13" s="137"/>
      <c r="GIB13" s="137"/>
      <c r="GIC13" s="137"/>
      <c r="GID13" s="137"/>
      <c r="GIE13" s="137"/>
      <c r="GIF13" s="137"/>
      <c r="GIG13" s="137"/>
      <c r="GIH13" s="137"/>
      <c r="GII13" s="137"/>
      <c r="GIJ13" s="137"/>
      <c r="GIK13" s="137"/>
      <c r="GIL13" s="137"/>
      <c r="GIM13" s="137"/>
      <c r="GIN13" s="137"/>
      <c r="GIO13" s="137"/>
      <c r="GIP13" s="137"/>
      <c r="GIQ13" s="137"/>
      <c r="GIR13" s="137"/>
      <c r="GIS13" s="137"/>
      <c r="GIT13" s="137"/>
      <c r="GIU13" s="137"/>
      <c r="GIV13" s="137"/>
      <c r="GIW13" s="137"/>
      <c r="GIX13" s="137"/>
      <c r="GIY13" s="137"/>
      <c r="GIZ13" s="137"/>
      <c r="GJA13" s="137"/>
      <c r="GJB13" s="137"/>
      <c r="GJC13" s="137"/>
      <c r="GJD13" s="137"/>
      <c r="GJE13" s="137"/>
      <c r="GJF13" s="137"/>
      <c r="GJG13" s="137"/>
      <c r="GJH13" s="137"/>
      <c r="GJI13" s="137"/>
      <c r="GJJ13" s="137"/>
      <c r="GJK13" s="137"/>
      <c r="GJL13" s="137"/>
      <c r="GJM13" s="137"/>
      <c r="GJN13" s="137"/>
      <c r="GJO13" s="137"/>
      <c r="GJP13" s="137"/>
      <c r="GJQ13" s="137"/>
      <c r="GJR13" s="137"/>
      <c r="GJS13" s="137"/>
      <c r="GJT13" s="137"/>
      <c r="GJU13" s="137"/>
      <c r="GJV13" s="137"/>
      <c r="GJW13" s="137"/>
      <c r="GJX13" s="137"/>
      <c r="GJY13" s="137"/>
      <c r="GJZ13" s="137"/>
      <c r="GKA13" s="137"/>
      <c r="GKB13" s="137"/>
      <c r="GKC13" s="137"/>
      <c r="GKD13" s="137"/>
      <c r="GKE13" s="137"/>
      <c r="GKF13" s="137"/>
      <c r="GKG13" s="137"/>
      <c r="GKH13" s="137"/>
      <c r="GKI13" s="137"/>
      <c r="GKJ13" s="137"/>
      <c r="GKK13" s="137"/>
      <c r="GKL13" s="137"/>
      <c r="GKM13" s="137"/>
      <c r="GKN13" s="137"/>
      <c r="GKO13" s="137"/>
      <c r="GKP13" s="137"/>
      <c r="GKQ13" s="137"/>
      <c r="GKR13" s="137"/>
      <c r="GKS13" s="137"/>
      <c r="GKT13" s="137"/>
      <c r="GKU13" s="137"/>
      <c r="GKV13" s="137"/>
      <c r="GKW13" s="137"/>
      <c r="GKX13" s="137"/>
      <c r="GKY13" s="137"/>
      <c r="GKZ13" s="137"/>
      <c r="GLA13" s="137"/>
      <c r="GLB13" s="137"/>
      <c r="GLC13" s="137"/>
      <c r="GLD13" s="137"/>
      <c r="GLE13" s="137"/>
      <c r="GLF13" s="137"/>
      <c r="GLG13" s="137"/>
      <c r="GLH13" s="137"/>
      <c r="GLI13" s="137"/>
      <c r="GLJ13" s="137"/>
      <c r="GLK13" s="137"/>
      <c r="GLL13" s="137"/>
      <c r="GLM13" s="137"/>
      <c r="GLN13" s="137"/>
      <c r="GLO13" s="137"/>
      <c r="GLP13" s="137"/>
      <c r="GLQ13" s="137"/>
      <c r="GLR13" s="137"/>
      <c r="GLS13" s="137"/>
      <c r="GLT13" s="137"/>
      <c r="GLU13" s="137"/>
      <c r="GLV13" s="137"/>
      <c r="GLW13" s="137"/>
      <c r="GLX13" s="137"/>
      <c r="GLY13" s="137"/>
      <c r="GLZ13" s="137"/>
      <c r="GMA13" s="137"/>
      <c r="GMB13" s="137"/>
      <c r="GMC13" s="137"/>
      <c r="GMD13" s="137"/>
      <c r="GME13" s="137"/>
      <c r="GMF13" s="137"/>
      <c r="GMG13" s="137"/>
      <c r="GMH13" s="137"/>
      <c r="GMI13" s="137"/>
      <c r="GMJ13" s="137"/>
      <c r="GMK13" s="137"/>
      <c r="GML13" s="137"/>
      <c r="GMM13" s="137"/>
      <c r="GMN13" s="137"/>
      <c r="GMO13" s="137"/>
      <c r="GMP13" s="137"/>
      <c r="GMQ13" s="137"/>
      <c r="GMR13" s="137"/>
      <c r="GMS13" s="137"/>
      <c r="GMT13" s="137"/>
      <c r="GMU13" s="137"/>
      <c r="GMV13" s="137"/>
      <c r="GMW13" s="137"/>
      <c r="GMX13" s="137"/>
      <c r="GMY13" s="137"/>
      <c r="GMZ13" s="137"/>
      <c r="GNA13" s="137"/>
      <c r="GNB13" s="137"/>
      <c r="GNC13" s="137"/>
      <c r="GND13" s="137"/>
      <c r="GNE13" s="137"/>
      <c r="GNF13" s="137"/>
      <c r="GNG13" s="137"/>
      <c r="GNH13" s="137"/>
      <c r="GNI13" s="137"/>
      <c r="GNJ13" s="137"/>
      <c r="GNK13" s="137"/>
      <c r="GNL13" s="137"/>
      <c r="GNM13" s="137"/>
      <c r="GNN13" s="137"/>
      <c r="GNO13" s="137"/>
      <c r="GNP13" s="137"/>
      <c r="GNQ13" s="137"/>
      <c r="GNR13" s="137"/>
      <c r="GNS13" s="137"/>
      <c r="GNT13" s="137"/>
      <c r="GNU13" s="137"/>
      <c r="GNV13" s="137"/>
      <c r="GNW13" s="137"/>
      <c r="GNX13" s="137"/>
      <c r="GNY13" s="137"/>
      <c r="GNZ13" s="137"/>
      <c r="GOA13" s="137"/>
      <c r="GOB13" s="137"/>
      <c r="GOC13" s="137"/>
      <c r="GOD13" s="137"/>
      <c r="GOE13" s="137"/>
      <c r="GOF13" s="137"/>
      <c r="GOG13" s="137"/>
      <c r="GOH13" s="137"/>
      <c r="GOI13" s="137"/>
      <c r="GOJ13" s="137"/>
      <c r="GOK13" s="137"/>
      <c r="GOL13" s="137"/>
      <c r="GOM13" s="137"/>
      <c r="GON13" s="137"/>
      <c r="GOO13" s="137"/>
      <c r="GOP13" s="137"/>
      <c r="GOQ13" s="137"/>
      <c r="GOR13" s="137"/>
      <c r="GOS13" s="137"/>
      <c r="GOT13" s="137"/>
      <c r="GOU13" s="137"/>
      <c r="GOV13" s="137"/>
      <c r="GOW13" s="137"/>
      <c r="GOX13" s="137"/>
      <c r="GOY13" s="137"/>
      <c r="GOZ13" s="137"/>
      <c r="GPA13" s="137"/>
      <c r="GPB13" s="137"/>
      <c r="GPC13" s="137"/>
      <c r="GPD13" s="137"/>
      <c r="GPE13" s="137"/>
      <c r="GPF13" s="137"/>
      <c r="GPG13" s="137"/>
      <c r="GPH13" s="137"/>
      <c r="GPI13" s="137"/>
      <c r="GPJ13" s="137"/>
      <c r="GPK13" s="137"/>
      <c r="GPL13" s="137"/>
      <c r="GPM13" s="137"/>
      <c r="GPN13" s="137"/>
      <c r="GPO13" s="137"/>
      <c r="GPP13" s="137"/>
      <c r="GPQ13" s="137"/>
      <c r="GPR13" s="137"/>
      <c r="GPS13" s="137"/>
      <c r="GPT13" s="137"/>
      <c r="GPU13" s="137"/>
      <c r="GPV13" s="137"/>
      <c r="GPW13" s="137"/>
      <c r="GPX13" s="137"/>
      <c r="GPY13" s="137"/>
      <c r="GPZ13" s="137"/>
      <c r="GQA13" s="137"/>
      <c r="GQB13" s="137"/>
      <c r="GQC13" s="137"/>
      <c r="GQD13" s="137"/>
      <c r="GQE13" s="137"/>
      <c r="GQF13" s="137"/>
      <c r="GQG13" s="137"/>
      <c r="GQH13" s="137"/>
      <c r="GQI13" s="137"/>
      <c r="GQJ13" s="137"/>
      <c r="GQK13" s="137"/>
      <c r="GQL13" s="137"/>
      <c r="GQM13" s="137"/>
      <c r="GQN13" s="137"/>
      <c r="GQO13" s="137"/>
      <c r="GQP13" s="137"/>
      <c r="GQQ13" s="137"/>
      <c r="GQR13" s="137"/>
      <c r="GQS13" s="137"/>
      <c r="GQT13" s="137"/>
      <c r="GQU13" s="137"/>
      <c r="GQV13" s="137"/>
      <c r="GQW13" s="137"/>
      <c r="GQX13" s="137"/>
      <c r="GQY13" s="137"/>
      <c r="GQZ13" s="137"/>
      <c r="GRA13" s="137"/>
      <c r="GRB13" s="137"/>
      <c r="GRC13" s="137"/>
      <c r="GRD13" s="137"/>
      <c r="GRE13" s="137"/>
      <c r="GRF13" s="137"/>
      <c r="GRG13" s="137"/>
      <c r="GRH13" s="137"/>
      <c r="GRI13" s="137"/>
      <c r="GRJ13" s="137"/>
      <c r="GRK13" s="137"/>
      <c r="GRL13" s="137"/>
      <c r="GRM13" s="137"/>
      <c r="GRN13" s="137"/>
      <c r="GRO13" s="137"/>
      <c r="GRP13" s="137"/>
      <c r="GRQ13" s="137"/>
      <c r="GRR13" s="137"/>
      <c r="GRS13" s="137"/>
      <c r="GRT13" s="137"/>
      <c r="GRU13" s="137"/>
      <c r="GRV13" s="137"/>
      <c r="GRW13" s="137"/>
      <c r="GRX13" s="137"/>
      <c r="GRY13" s="137"/>
      <c r="GRZ13" s="137"/>
      <c r="GSA13" s="137"/>
      <c r="GSB13" s="137"/>
      <c r="GSC13" s="137"/>
      <c r="GSD13" s="137"/>
      <c r="GSE13" s="137"/>
      <c r="GSF13" s="137"/>
      <c r="GSG13" s="137"/>
      <c r="GSH13" s="137"/>
      <c r="GSI13" s="137"/>
      <c r="GSJ13" s="137"/>
      <c r="GSK13" s="137"/>
      <c r="GSL13" s="137"/>
      <c r="GSM13" s="137"/>
      <c r="GSN13" s="137"/>
      <c r="GSO13" s="137"/>
      <c r="GSP13" s="137"/>
      <c r="GSQ13" s="137"/>
      <c r="GSR13" s="137"/>
      <c r="GSS13" s="137"/>
      <c r="GST13" s="137"/>
      <c r="GSU13" s="137"/>
      <c r="GSV13" s="137"/>
      <c r="GSW13" s="137"/>
      <c r="GSX13" s="137"/>
      <c r="GSY13" s="137"/>
      <c r="GSZ13" s="137"/>
      <c r="GTA13" s="137"/>
      <c r="GTB13" s="137"/>
      <c r="GTC13" s="137"/>
      <c r="GTD13" s="137"/>
      <c r="GTE13" s="137"/>
      <c r="GTF13" s="137"/>
      <c r="GTG13" s="137"/>
      <c r="GTH13" s="137"/>
      <c r="GTI13" s="137"/>
      <c r="GTJ13" s="137"/>
      <c r="GTK13" s="137"/>
      <c r="GTL13" s="137"/>
      <c r="GTM13" s="137"/>
      <c r="GTN13" s="137"/>
      <c r="GTO13" s="137"/>
      <c r="GTP13" s="137"/>
      <c r="GTQ13" s="137"/>
      <c r="GTR13" s="137"/>
      <c r="GTS13" s="137"/>
      <c r="GTT13" s="137"/>
      <c r="GTU13" s="137"/>
      <c r="GTV13" s="137"/>
      <c r="GTW13" s="137"/>
      <c r="GTX13" s="137"/>
      <c r="GTY13" s="137"/>
      <c r="GTZ13" s="137"/>
      <c r="GUA13" s="137"/>
      <c r="GUB13" s="137"/>
      <c r="GUC13" s="137"/>
      <c r="GUD13" s="137"/>
      <c r="GUE13" s="137"/>
      <c r="GUF13" s="137"/>
      <c r="GUG13" s="137"/>
      <c r="GUH13" s="137"/>
      <c r="GUI13" s="137"/>
      <c r="GUJ13" s="137"/>
      <c r="GUK13" s="137"/>
      <c r="GUL13" s="137"/>
      <c r="GUM13" s="137"/>
      <c r="GUN13" s="137"/>
      <c r="GUO13" s="137"/>
      <c r="GUP13" s="137"/>
      <c r="GUQ13" s="137"/>
      <c r="GUR13" s="137"/>
      <c r="GUS13" s="137"/>
      <c r="GUT13" s="137"/>
      <c r="GUU13" s="137"/>
      <c r="GUV13" s="137"/>
      <c r="GUW13" s="137"/>
      <c r="GUX13" s="137"/>
      <c r="GUY13" s="137"/>
      <c r="GUZ13" s="137"/>
      <c r="GVA13" s="137"/>
      <c r="GVB13" s="137"/>
      <c r="GVC13" s="137"/>
      <c r="GVD13" s="137"/>
      <c r="GVE13" s="137"/>
      <c r="GVF13" s="137"/>
      <c r="GVG13" s="137"/>
      <c r="GVH13" s="137"/>
      <c r="GVI13" s="137"/>
      <c r="GVJ13" s="137"/>
      <c r="GVK13" s="137"/>
      <c r="GVL13" s="137"/>
      <c r="GVM13" s="137"/>
      <c r="GVN13" s="137"/>
      <c r="GVO13" s="137"/>
      <c r="GVP13" s="137"/>
      <c r="GVQ13" s="137"/>
      <c r="GVR13" s="137"/>
      <c r="GVS13" s="137"/>
      <c r="GVT13" s="137"/>
      <c r="GVU13" s="137"/>
      <c r="GVV13" s="137"/>
      <c r="GVW13" s="137"/>
      <c r="GVX13" s="137"/>
      <c r="GVY13" s="137"/>
      <c r="GVZ13" s="137"/>
      <c r="GWA13" s="137"/>
      <c r="GWB13" s="137"/>
      <c r="GWC13" s="137"/>
      <c r="GWD13" s="137"/>
      <c r="GWE13" s="137"/>
      <c r="GWF13" s="137"/>
      <c r="GWG13" s="137"/>
      <c r="GWH13" s="137"/>
      <c r="GWI13" s="137"/>
      <c r="GWJ13" s="137"/>
      <c r="GWK13" s="137"/>
      <c r="GWL13" s="137"/>
      <c r="GWM13" s="137"/>
      <c r="GWN13" s="137"/>
      <c r="GWO13" s="137"/>
      <c r="GWP13" s="137"/>
      <c r="GWQ13" s="137"/>
      <c r="GWR13" s="137"/>
      <c r="GWS13" s="137"/>
      <c r="GWT13" s="137"/>
      <c r="GWU13" s="137"/>
      <c r="GWV13" s="137"/>
      <c r="GWW13" s="137"/>
      <c r="GWX13" s="137"/>
      <c r="GWY13" s="137"/>
      <c r="GWZ13" s="137"/>
      <c r="GXA13" s="137"/>
      <c r="GXB13" s="137"/>
      <c r="GXC13" s="137"/>
      <c r="GXD13" s="137"/>
      <c r="GXE13" s="137"/>
      <c r="GXF13" s="137"/>
      <c r="GXG13" s="137"/>
      <c r="GXH13" s="137"/>
      <c r="GXI13" s="137"/>
      <c r="GXJ13" s="137"/>
      <c r="GXK13" s="137"/>
      <c r="GXL13" s="137"/>
      <c r="GXM13" s="137"/>
      <c r="GXN13" s="137"/>
      <c r="GXO13" s="137"/>
      <c r="GXP13" s="137"/>
      <c r="GXQ13" s="137"/>
      <c r="GXR13" s="137"/>
      <c r="GXS13" s="137"/>
      <c r="GXT13" s="137"/>
      <c r="GXU13" s="137"/>
      <c r="GXV13" s="137"/>
      <c r="GXW13" s="137"/>
      <c r="GXX13" s="137"/>
      <c r="GXY13" s="137"/>
      <c r="GXZ13" s="137"/>
      <c r="GYA13" s="137"/>
      <c r="GYB13" s="137"/>
      <c r="GYC13" s="137"/>
      <c r="GYD13" s="137"/>
      <c r="GYE13" s="137"/>
      <c r="GYF13" s="137"/>
      <c r="GYG13" s="137"/>
      <c r="GYH13" s="137"/>
      <c r="GYI13" s="137"/>
      <c r="GYJ13" s="137"/>
      <c r="GYK13" s="137"/>
      <c r="GYL13" s="137"/>
      <c r="GYM13" s="137"/>
      <c r="GYN13" s="137"/>
      <c r="GYO13" s="137"/>
      <c r="GYP13" s="137"/>
      <c r="GYQ13" s="137"/>
      <c r="GYR13" s="137"/>
      <c r="GYS13" s="137"/>
      <c r="GYT13" s="137"/>
      <c r="GYU13" s="137"/>
      <c r="GYV13" s="137"/>
      <c r="GYW13" s="137"/>
      <c r="GYX13" s="137"/>
      <c r="GYY13" s="137"/>
      <c r="GYZ13" s="137"/>
      <c r="GZA13" s="137"/>
      <c r="GZB13" s="137"/>
      <c r="GZC13" s="137"/>
      <c r="GZD13" s="137"/>
      <c r="GZE13" s="137"/>
      <c r="GZF13" s="137"/>
      <c r="GZG13" s="137"/>
      <c r="GZH13" s="137"/>
      <c r="GZI13" s="137"/>
      <c r="GZJ13" s="137"/>
      <c r="GZK13" s="137"/>
      <c r="GZL13" s="137"/>
      <c r="GZM13" s="137"/>
      <c r="GZN13" s="137"/>
      <c r="GZO13" s="137"/>
      <c r="GZP13" s="137"/>
      <c r="GZQ13" s="137"/>
      <c r="GZR13" s="137"/>
      <c r="GZS13" s="137"/>
      <c r="GZT13" s="137"/>
      <c r="GZU13" s="137"/>
      <c r="GZV13" s="137"/>
      <c r="GZW13" s="137"/>
      <c r="GZX13" s="137"/>
      <c r="GZY13" s="137"/>
      <c r="GZZ13" s="137"/>
      <c r="HAA13" s="137"/>
      <c r="HAB13" s="137"/>
      <c r="HAC13" s="137"/>
      <c r="HAD13" s="137"/>
      <c r="HAE13" s="137"/>
      <c r="HAF13" s="137"/>
      <c r="HAG13" s="137"/>
      <c r="HAH13" s="137"/>
      <c r="HAI13" s="137"/>
      <c r="HAJ13" s="137"/>
      <c r="HAK13" s="137"/>
      <c r="HAL13" s="137"/>
      <c r="HAM13" s="137"/>
      <c r="HAN13" s="137"/>
      <c r="HAO13" s="137"/>
      <c r="HAP13" s="137"/>
      <c r="HAQ13" s="137"/>
      <c r="HAR13" s="137"/>
      <c r="HAS13" s="137"/>
      <c r="HAT13" s="137"/>
      <c r="HAU13" s="137"/>
      <c r="HAV13" s="137"/>
      <c r="HAW13" s="137"/>
      <c r="HAX13" s="137"/>
      <c r="HAY13" s="137"/>
      <c r="HAZ13" s="137"/>
      <c r="HBA13" s="137"/>
      <c r="HBB13" s="137"/>
      <c r="HBC13" s="137"/>
      <c r="HBD13" s="137"/>
      <c r="HBE13" s="137"/>
      <c r="HBF13" s="137"/>
      <c r="HBG13" s="137"/>
      <c r="HBH13" s="137"/>
      <c r="HBI13" s="137"/>
      <c r="HBJ13" s="137"/>
      <c r="HBK13" s="137"/>
      <c r="HBL13" s="137"/>
      <c r="HBM13" s="137"/>
      <c r="HBN13" s="137"/>
      <c r="HBO13" s="137"/>
      <c r="HBP13" s="137"/>
      <c r="HBQ13" s="137"/>
      <c r="HBR13" s="137"/>
      <c r="HBS13" s="137"/>
      <c r="HBT13" s="137"/>
      <c r="HBU13" s="137"/>
      <c r="HBV13" s="137"/>
      <c r="HBW13" s="137"/>
      <c r="HBX13" s="137"/>
      <c r="HBY13" s="137"/>
      <c r="HBZ13" s="137"/>
      <c r="HCA13" s="137"/>
      <c r="HCB13" s="137"/>
      <c r="HCC13" s="137"/>
      <c r="HCD13" s="137"/>
      <c r="HCE13" s="137"/>
      <c r="HCF13" s="137"/>
      <c r="HCG13" s="137"/>
      <c r="HCH13" s="137"/>
      <c r="HCI13" s="137"/>
      <c r="HCJ13" s="137"/>
      <c r="HCK13" s="137"/>
      <c r="HCL13" s="137"/>
      <c r="HCM13" s="137"/>
      <c r="HCN13" s="137"/>
      <c r="HCO13" s="137"/>
      <c r="HCP13" s="137"/>
      <c r="HCQ13" s="137"/>
      <c r="HCR13" s="137"/>
      <c r="HCS13" s="137"/>
      <c r="HCT13" s="137"/>
      <c r="HCU13" s="137"/>
      <c r="HCV13" s="137"/>
      <c r="HCW13" s="137"/>
      <c r="HCX13" s="137"/>
      <c r="HCY13" s="137"/>
      <c r="HCZ13" s="137"/>
      <c r="HDA13" s="137"/>
      <c r="HDB13" s="137"/>
      <c r="HDC13" s="137"/>
      <c r="HDD13" s="137"/>
      <c r="HDE13" s="137"/>
      <c r="HDF13" s="137"/>
      <c r="HDG13" s="137"/>
      <c r="HDH13" s="137"/>
      <c r="HDI13" s="137"/>
      <c r="HDJ13" s="137"/>
      <c r="HDK13" s="137"/>
      <c r="HDL13" s="137"/>
      <c r="HDM13" s="137"/>
      <c r="HDN13" s="137"/>
      <c r="HDO13" s="137"/>
      <c r="HDP13" s="137"/>
      <c r="HDQ13" s="137"/>
      <c r="HDR13" s="137"/>
      <c r="HDS13" s="137"/>
      <c r="HDT13" s="137"/>
      <c r="HDU13" s="137"/>
      <c r="HDV13" s="137"/>
      <c r="HDW13" s="137"/>
      <c r="HDX13" s="137"/>
      <c r="HDY13" s="137"/>
      <c r="HDZ13" s="137"/>
      <c r="HEA13" s="137"/>
      <c r="HEB13" s="137"/>
      <c r="HEC13" s="137"/>
      <c r="HED13" s="137"/>
      <c r="HEE13" s="137"/>
      <c r="HEF13" s="137"/>
      <c r="HEG13" s="137"/>
      <c r="HEH13" s="137"/>
      <c r="HEI13" s="137"/>
      <c r="HEJ13" s="137"/>
      <c r="HEK13" s="137"/>
      <c r="HEL13" s="137"/>
      <c r="HEM13" s="137"/>
      <c r="HEN13" s="137"/>
      <c r="HEO13" s="137"/>
      <c r="HEP13" s="137"/>
      <c r="HEQ13" s="137"/>
      <c r="HER13" s="137"/>
      <c r="HES13" s="137"/>
      <c r="HET13" s="137"/>
      <c r="HEU13" s="137"/>
      <c r="HEV13" s="137"/>
      <c r="HEW13" s="137"/>
      <c r="HEX13" s="137"/>
      <c r="HEY13" s="137"/>
      <c r="HEZ13" s="137"/>
      <c r="HFA13" s="137"/>
      <c r="HFB13" s="137"/>
      <c r="HFC13" s="137"/>
      <c r="HFD13" s="137"/>
      <c r="HFE13" s="137"/>
      <c r="HFF13" s="137"/>
      <c r="HFG13" s="137"/>
      <c r="HFH13" s="137"/>
      <c r="HFI13" s="137"/>
      <c r="HFJ13" s="137"/>
      <c r="HFK13" s="137"/>
      <c r="HFL13" s="137"/>
      <c r="HFM13" s="137"/>
      <c r="HFN13" s="137"/>
      <c r="HFO13" s="137"/>
      <c r="HFP13" s="137"/>
      <c r="HFQ13" s="137"/>
      <c r="HFR13" s="137"/>
      <c r="HFS13" s="137"/>
      <c r="HFT13" s="137"/>
      <c r="HFU13" s="137"/>
      <c r="HFV13" s="137"/>
      <c r="HFW13" s="137"/>
      <c r="HFX13" s="137"/>
      <c r="HFY13" s="137"/>
      <c r="HFZ13" s="137"/>
      <c r="HGA13" s="137"/>
      <c r="HGB13" s="137"/>
      <c r="HGC13" s="137"/>
      <c r="HGD13" s="137"/>
      <c r="HGE13" s="137"/>
      <c r="HGF13" s="137"/>
      <c r="HGG13" s="137"/>
      <c r="HGH13" s="137"/>
      <c r="HGI13" s="137"/>
      <c r="HGJ13" s="137"/>
      <c r="HGK13" s="137"/>
      <c r="HGL13" s="137"/>
      <c r="HGM13" s="137"/>
      <c r="HGN13" s="137"/>
      <c r="HGO13" s="137"/>
      <c r="HGP13" s="137"/>
      <c r="HGQ13" s="137"/>
      <c r="HGR13" s="137"/>
      <c r="HGS13" s="137"/>
      <c r="HGT13" s="137"/>
      <c r="HGU13" s="137"/>
      <c r="HGV13" s="137"/>
      <c r="HGW13" s="137"/>
      <c r="HGX13" s="137"/>
      <c r="HGY13" s="137"/>
      <c r="HGZ13" s="137"/>
      <c r="HHA13" s="137"/>
      <c r="HHB13" s="137"/>
      <c r="HHC13" s="137"/>
      <c r="HHD13" s="137"/>
      <c r="HHE13" s="137"/>
      <c r="HHF13" s="137"/>
      <c r="HHG13" s="137"/>
      <c r="HHH13" s="137"/>
      <c r="HHI13" s="137"/>
      <c r="HHJ13" s="137"/>
      <c r="HHK13" s="137"/>
      <c r="HHL13" s="137"/>
      <c r="HHM13" s="137"/>
      <c r="HHN13" s="137"/>
      <c r="HHO13" s="137"/>
      <c r="HHP13" s="137"/>
      <c r="HHQ13" s="137"/>
      <c r="HHR13" s="137"/>
      <c r="HHS13" s="137"/>
      <c r="HHT13" s="137"/>
      <c r="HHU13" s="137"/>
      <c r="HHV13" s="137"/>
      <c r="HHW13" s="137"/>
      <c r="HHX13" s="137"/>
      <c r="HHY13" s="137"/>
      <c r="HHZ13" s="137"/>
      <c r="HIA13" s="137"/>
      <c r="HIB13" s="137"/>
      <c r="HIC13" s="137"/>
      <c r="HID13" s="137"/>
      <c r="HIE13" s="137"/>
      <c r="HIF13" s="137"/>
      <c r="HIG13" s="137"/>
      <c r="HIH13" s="137"/>
      <c r="HII13" s="137"/>
      <c r="HIJ13" s="137"/>
      <c r="HIK13" s="137"/>
      <c r="HIL13" s="137"/>
      <c r="HIM13" s="137"/>
      <c r="HIN13" s="137"/>
      <c r="HIO13" s="137"/>
      <c r="HIP13" s="137"/>
      <c r="HIQ13" s="137"/>
      <c r="HIR13" s="137"/>
      <c r="HIS13" s="137"/>
      <c r="HIT13" s="137"/>
      <c r="HIU13" s="137"/>
      <c r="HIV13" s="137"/>
      <c r="HIW13" s="137"/>
      <c r="HIX13" s="137"/>
      <c r="HIY13" s="137"/>
      <c r="HIZ13" s="137"/>
      <c r="HJA13" s="137"/>
      <c r="HJB13" s="137"/>
      <c r="HJC13" s="137"/>
      <c r="HJD13" s="137"/>
      <c r="HJE13" s="137"/>
      <c r="HJF13" s="137"/>
      <c r="HJG13" s="137"/>
      <c r="HJH13" s="137"/>
      <c r="HJI13" s="137"/>
      <c r="HJJ13" s="137"/>
      <c r="HJK13" s="137"/>
      <c r="HJL13" s="137"/>
      <c r="HJM13" s="137"/>
      <c r="HJN13" s="137"/>
      <c r="HJO13" s="137"/>
      <c r="HJP13" s="137"/>
      <c r="HJQ13" s="137"/>
      <c r="HJR13" s="137"/>
      <c r="HJS13" s="137"/>
      <c r="HJT13" s="137"/>
      <c r="HJU13" s="137"/>
      <c r="HJV13" s="137"/>
      <c r="HJW13" s="137"/>
      <c r="HJX13" s="137"/>
      <c r="HJY13" s="137"/>
      <c r="HJZ13" s="137"/>
      <c r="HKA13" s="137"/>
      <c r="HKB13" s="137"/>
      <c r="HKC13" s="137"/>
      <c r="HKD13" s="137"/>
      <c r="HKE13" s="137"/>
      <c r="HKF13" s="137"/>
      <c r="HKG13" s="137"/>
      <c r="HKH13" s="137"/>
      <c r="HKI13" s="137"/>
      <c r="HKJ13" s="137"/>
      <c r="HKK13" s="137"/>
      <c r="HKL13" s="137"/>
      <c r="HKM13" s="137"/>
      <c r="HKN13" s="137"/>
      <c r="HKO13" s="137"/>
      <c r="HKP13" s="137"/>
      <c r="HKQ13" s="137"/>
      <c r="HKR13" s="137"/>
      <c r="HKS13" s="137"/>
      <c r="HKT13" s="137"/>
      <c r="HKU13" s="137"/>
      <c r="HKV13" s="137"/>
      <c r="HKW13" s="137"/>
      <c r="HKX13" s="137"/>
      <c r="HKY13" s="137"/>
      <c r="HKZ13" s="137"/>
      <c r="HLA13" s="137"/>
      <c r="HLB13" s="137"/>
      <c r="HLC13" s="137"/>
      <c r="HLD13" s="137"/>
      <c r="HLE13" s="137"/>
      <c r="HLF13" s="137"/>
      <c r="HLG13" s="137"/>
      <c r="HLH13" s="137"/>
      <c r="HLI13" s="137"/>
      <c r="HLJ13" s="137"/>
      <c r="HLK13" s="137"/>
      <c r="HLL13" s="137"/>
      <c r="HLM13" s="137"/>
      <c r="HLN13" s="137"/>
      <c r="HLO13" s="137"/>
      <c r="HLP13" s="137"/>
      <c r="HLQ13" s="137"/>
      <c r="HLR13" s="137"/>
      <c r="HLS13" s="137"/>
      <c r="HLT13" s="137"/>
      <c r="HLU13" s="137"/>
      <c r="HLV13" s="137"/>
      <c r="HLW13" s="137"/>
      <c r="HLX13" s="137"/>
      <c r="HLY13" s="137"/>
      <c r="HLZ13" s="137"/>
      <c r="HMA13" s="137"/>
      <c r="HMB13" s="137"/>
      <c r="HMC13" s="137"/>
      <c r="HMD13" s="137"/>
      <c r="HME13" s="137"/>
      <c r="HMF13" s="137"/>
      <c r="HMG13" s="137"/>
      <c r="HMH13" s="137"/>
      <c r="HMI13" s="137"/>
      <c r="HMJ13" s="137"/>
      <c r="HMK13" s="137"/>
      <c r="HML13" s="137"/>
      <c r="HMM13" s="137"/>
      <c r="HMN13" s="137"/>
      <c r="HMO13" s="137"/>
      <c r="HMP13" s="137"/>
      <c r="HMQ13" s="137"/>
      <c r="HMR13" s="137"/>
      <c r="HMS13" s="137"/>
      <c r="HMT13" s="137"/>
      <c r="HMU13" s="137"/>
      <c r="HMV13" s="137"/>
      <c r="HMW13" s="137"/>
      <c r="HMX13" s="137"/>
      <c r="HMY13" s="137"/>
      <c r="HMZ13" s="137"/>
      <c r="HNA13" s="137"/>
      <c r="HNB13" s="137"/>
      <c r="HNC13" s="137"/>
      <c r="HND13" s="137"/>
      <c r="HNE13" s="137"/>
      <c r="HNF13" s="137"/>
      <c r="HNG13" s="137"/>
      <c r="HNH13" s="137"/>
      <c r="HNI13" s="137"/>
      <c r="HNJ13" s="137"/>
      <c r="HNK13" s="137"/>
      <c r="HNL13" s="137"/>
      <c r="HNM13" s="137"/>
      <c r="HNN13" s="137"/>
      <c r="HNO13" s="137"/>
      <c r="HNP13" s="137"/>
      <c r="HNQ13" s="137"/>
      <c r="HNR13" s="137"/>
      <c r="HNS13" s="137"/>
      <c r="HNT13" s="137"/>
      <c r="HNU13" s="137"/>
      <c r="HNV13" s="137"/>
      <c r="HNW13" s="137"/>
      <c r="HNX13" s="137"/>
      <c r="HNY13" s="137"/>
      <c r="HNZ13" s="137"/>
      <c r="HOA13" s="137"/>
      <c r="HOB13" s="137"/>
      <c r="HOC13" s="137"/>
      <c r="HOD13" s="137"/>
      <c r="HOE13" s="137"/>
      <c r="HOF13" s="137"/>
      <c r="HOG13" s="137"/>
      <c r="HOH13" s="137"/>
      <c r="HOI13" s="137"/>
      <c r="HOJ13" s="137"/>
      <c r="HOK13" s="137"/>
      <c r="HOL13" s="137"/>
      <c r="HOM13" s="137"/>
      <c r="HON13" s="137"/>
      <c r="HOO13" s="137"/>
      <c r="HOP13" s="137"/>
      <c r="HOQ13" s="137"/>
      <c r="HOR13" s="137"/>
      <c r="HOS13" s="137"/>
      <c r="HOT13" s="137"/>
      <c r="HOU13" s="137"/>
      <c r="HOV13" s="137"/>
      <c r="HOW13" s="137"/>
      <c r="HOX13" s="137"/>
      <c r="HOY13" s="137"/>
      <c r="HOZ13" s="137"/>
      <c r="HPA13" s="137"/>
      <c r="HPB13" s="137"/>
      <c r="HPC13" s="137"/>
      <c r="HPD13" s="137"/>
      <c r="HPE13" s="137"/>
      <c r="HPF13" s="137"/>
      <c r="HPG13" s="137"/>
      <c r="HPH13" s="137"/>
      <c r="HPI13" s="137"/>
      <c r="HPJ13" s="137"/>
      <c r="HPK13" s="137"/>
      <c r="HPL13" s="137"/>
      <c r="HPM13" s="137"/>
      <c r="HPN13" s="137"/>
      <c r="HPO13" s="137"/>
      <c r="HPP13" s="137"/>
      <c r="HPQ13" s="137"/>
      <c r="HPR13" s="137"/>
      <c r="HPS13" s="137"/>
      <c r="HPT13" s="137"/>
      <c r="HPU13" s="137"/>
      <c r="HPV13" s="137"/>
      <c r="HPW13" s="137"/>
      <c r="HPX13" s="137"/>
      <c r="HPY13" s="137"/>
      <c r="HPZ13" s="137"/>
      <c r="HQA13" s="137"/>
      <c r="HQB13" s="137"/>
      <c r="HQC13" s="137"/>
      <c r="HQD13" s="137"/>
      <c r="HQE13" s="137"/>
      <c r="HQF13" s="137"/>
      <c r="HQG13" s="137"/>
      <c r="HQH13" s="137"/>
      <c r="HQI13" s="137"/>
      <c r="HQJ13" s="137"/>
      <c r="HQK13" s="137"/>
      <c r="HQL13" s="137"/>
      <c r="HQM13" s="137"/>
      <c r="HQN13" s="137"/>
      <c r="HQO13" s="137"/>
      <c r="HQP13" s="137"/>
      <c r="HQQ13" s="137"/>
      <c r="HQR13" s="137"/>
      <c r="HQS13" s="137"/>
      <c r="HQT13" s="137"/>
      <c r="HQU13" s="137"/>
      <c r="HQV13" s="137"/>
      <c r="HQW13" s="137"/>
      <c r="HQX13" s="137"/>
      <c r="HQY13" s="137"/>
      <c r="HQZ13" s="137"/>
      <c r="HRA13" s="137"/>
      <c r="HRB13" s="137"/>
      <c r="HRC13" s="137"/>
      <c r="HRD13" s="137"/>
      <c r="HRE13" s="137"/>
      <c r="HRF13" s="137"/>
      <c r="HRG13" s="137"/>
      <c r="HRH13" s="137"/>
      <c r="HRI13" s="137"/>
      <c r="HRJ13" s="137"/>
      <c r="HRK13" s="137"/>
      <c r="HRL13" s="137"/>
      <c r="HRM13" s="137"/>
      <c r="HRN13" s="137"/>
      <c r="HRO13" s="137"/>
      <c r="HRP13" s="137"/>
      <c r="HRQ13" s="137"/>
      <c r="HRR13" s="137"/>
      <c r="HRS13" s="137"/>
      <c r="HRT13" s="137"/>
      <c r="HRU13" s="137"/>
      <c r="HRV13" s="137"/>
      <c r="HRW13" s="137"/>
      <c r="HRX13" s="137"/>
      <c r="HRY13" s="137"/>
      <c r="HRZ13" s="137"/>
      <c r="HSA13" s="137"/>
      <c r="HSB13" s="137"/>
      <c r="HSC13" s="137"/>
      <c r="HSD13" s="137"/>
      <c r="HSE13" s="137"/>
      <c r="HSF13" s="137"/>
      <c r="HSG13" s="137"/>
      <c r="HSH13" s="137"/>
      <c r="HSI13" s="137"/>
      <c r="HSJ13" s="137"/>
      <c r="HSK13" s="137"/>
      <c r="HSL13" s="137"/>
      <c r="HSM13" s="137"/>
      <c r="HSN13" s="137"/>
      <c r="HSO13" s="137"/>
      <c r="HSP13" s="137"/>
      <c r="HSQ13" s="137"/>
      <c r="HSR13" s="137"/>
      <c r="HSS13" s="137"/>
      <c r="HST13" s="137"/>
      <c r="HSU13" s="137"/>
      <c r="HSV13" s="137"/>
      <c r="HSW13" s="137"/>
      <c r="HSX13" s="137"/>
      <c r="HSY13" s="137"/>
      <c r="HSZ13" s="137"/>
      <c r="HTA13" s="137"/>
      <c r="HTB13" s="137"/>
      <c r="HTC13" s="137"/>
      <c r="HTD13" s="137"/>
      <c r="HTE13" s="137"/>
      <c r="HTF13" s="137"/>
      <c r="HTG13" s="137"/>
      <c r="HTH13" s="137"/>
      <c r="HTI13" s="137"/>
      <c r="HTJ13" s="137"/>
      <c r="HTK13" s="137"/>
      <c r="HTL13" s="137"/>
      <c r="HTM13" s="137"/>
      <c r="HTN13" s="137"/>
      <c r="HTO13" s="137"/>
      <c r="HTP13" s="137"/>
      <c r="HTQ13" s="137"/>
      <c r="HTR13" s="137"/>
      <c r="HTS13" s="137"/>
      <c r="HTT13" s="137"/>
      <c r="HTU13" s="137"/>
      <c r="HTV13" s="137"/>
      <c r="HTW13" s="137"/>
      <c r="HTX13" s="137"/>
      <c r="HTY13" s="137"/>
      <c r="HTZ13" s="137"/>
      <c r="HUA13" s="137"/>
      <c r="HUB13" s="137"/>
      <c r="HUC13" s="137"/>
      <c r="HUD13" s="137"/>
      <c r="HUE13" s="137"/>
      <c r="HUF13" s="137"/>
      <c r="HUG13" s="137"/>
      <c r="HUH13" s="137"/>
      <c r="HUI13" s="137"/>
      <c r="HUJ13" s="137"/>
      <c r="HUK13" s="137"/>
      <c r="HUL13" s="137"/>
      <c r="HUM13" s="137"/>
      <c r="HUN13" s="137"/>
      <c r="HUO13" s="137"/>
      <c r="HUP13" s="137"/>
      <c r="HUQ13" s="137"/>
      <c r="HUR13" s="137"/>
      <c r="HUS13" s="137"/>
      <c r="HUT13" s="137"/>
      <c r="HUU13" s="137"/>
      <c r="HUV13" s="137"/>
      <c r="HUW13" s="137"/>
      <c r="HUX13" s="137"/>
      <c r="HUY13" s="137"/>
      <c r="HUZ13" s="137"/>
      <c r="HVA13" s="137"/>
      <c r="HVB13" s="137"/>
      <c r="HVC13" s="137"/>
      <c r="HVD13" s="137"/>
      <c r="HVE13" s="137"/>
      <c r="HVF13" s="137"/>
      <c r="HVG13" s="137"/>
      <c r="HVH13" s="137"/>
      <c r="HVI13" s="137"/>
      <c r="HVJ13" s="137"/>
      <c r="HVK13" s="137"/>
      <c r="HVL13" s="137"/>
      <c r="HVM13" s="137"/>
      <c r="HVN13" s="137"/>
      <c r="HVO13" s="137"/>
      <c r="HVP13" s="137"/>
      <c r="HVQ13" s="137"/>
      <c r="HVR13" s="137"/>
      <c r="HVS13" s="137"/>
      <c r="HVT13" s="137"/>
      <c r="HVU13" s="137"/>
      <c r="HVV13" s="137"/>
      <c r="HVW13" s="137"/>
      <c r="HVX13" s="137"/>
      <c r="HVY13" s="137"/>
      <c r="HVZ13" s="137"/>
      <c r="HWA13" s="137"/>
      <c r="HWB13" s="137"/>
      <c r="HWC13" s="137"/>
      <c r="HWD13" s="137"/>
      <c r="HWE13" s="137"/>
      <c r="HWF13" s="137"/>
      <c r="HWG13" s="137"/>
      <c r="HWH13" s="137"/>
      <c r="HWI13" s="137"/>
      <c r="HWJ13" s="137"/>
      <c r="HWK13" s="137"/>
      <c r="HWL13" s="137"/>
      <c r="HWM13" s="137"/>
      <c r="HWN13" s="137"/>
      <c r="HWO13" s="137"/>
      <c r="HWP13" s="137"/>
      <c r="HWQ13" s="137"/>
      <c r="HWR13" s="137"/>
      <c r="HWS13" s="137"/>
      <c r="HWT13" s="137"/>
      <c r="HWU13" s="137"/>
      <c r="HWV13" s="137"/>
      <c r="HWW13" s="137"/>
      <c r="HWX13" s="137"/>
      <c r="HWY13" s="137"/>
      <c r="HWZ13" s="137"/>
      <c r="HXA13" s="137"/>
      <c r="HXB13" s="137"/>
      <c r="HXC13" s="137"/>
      <c r="HXD13" s="137"/>
      <c r="HXE13" s="137"/>
      <c r="HXF13" s="137"/>
      <c r="HXG13" s="137"/>
      <c r="HXH13" s="137"/>
      <c r="HXI13" s="137"/>
      <c r="HXJ13" s="137"/>
      <c r="HXK13" s="137"/>
      <c r="HXL13" s="137"/>
      <c r="HXM13" s="137"/>
      <c r="HXN13" s="137"/>
      <c r="HXO13" s="137"/>
      <c r="HXP13" s="137"/>
      <c r="HXQ13" s="137"/>
      <c r="HXR13" s="137"/>
      <c r="HXS13" s="137"/>
      <c r="HXT13" s="137"/>
      <c r="HXU13" s="137"/>
      <c r="HXV13" s="137"/>
      <c r="HXW13" s="137"/>
      <c r="HXX13" s="137"/>
      <c r="HXY13" s="137"/>
      <c r="HXZ13" s="137"/>
      <c r="HYA13" s="137"/>
      <c r="HYB13" s="137"/>
      <c r="HYC13" s="137"/>
      <c r="HYD13" s="137"/>
      <c r="HYE13" s="137"/>
      <c r="HYF13" s="137"/>
      <c r="HYG13" s="137"/>
      <c r="HYH13" s="137"/>
      <c r="HYI13" s="137"/>
      <c r="HYJ13" s="137"/>
      <c r="HYK13" s="137"/>
      <c r="HYL13" s="137"/>
      <c r="HYM13" s="137"/>
      <c r="HYN13" s="137"/>
      <c r="HYO13" s="137"/>
      <c r="HYP13" s="137"/>
      <c r="HYQ13" s="137"/>
      <c r="HYR13" s="137"/>
      <c r="HYS13" s="137"/>
      <c r="HYT13" s="137"/>
      <c r="HYU13" s="137"/>
      <c r="HYV13" s="137"/>
      <c r="HYW13" s="137"/>
      <c r="HYX13" s="137"/>
      <c r="HYY13" s="137"/>
      <c r="HYZ13" s="137"/>
      <c r="HZA13" s="137"/>
      <c r="HZB13" s="137"/>
      <c r="HZC13" s="137"/>
      <c r="HZD13" s="137"/>
      <c r="HZE13" s="137"/>
      <c r="HZF13" s="137"/>
      <c r="HZG13" s="137"/>
      <c r="HZH13" s="137"/>
      <c r="HZI13" s="137"/>
      <c r="HZJ13" s="137"/>
      <c r="HZK13" s="137"/>
      <c r="HZL13" s="137"/>
      <c r="HZM13" s="137"/>
      <c r="HZN13" s="137"/>
      <c r="HZO13" s="137"/>
      <c r="HZP13" s="137"/>
      <c r="HZQ13" s="137"/>
      <c r="HZR13" s="137"/>
      <c r="HZS13" s="137"/>
      <c r="HZT13" s="137"/>
      <c r="HZU13" s="137"/>
      <c r="HZV13" s="137"/>
      <c r="HZW13" s="137"/>
      <c r="HZX13" s="137"/>
      <c r="HZY13" s="137"/>
      <c r="HZZ13" s="137"/>
      <c r="IAA13" s="137"/>
      <c r="IAB13" s="137"/>
      <c r="IAC13" s="137"/>
      <c r="IAD13" s="137"/>
      <c r="IAE13" s="137"/>
      <c r="IAF13" s="137"/>
      <c r="IAG13" s="137"/>
      <c r="IAH13" s="137"/>
      <c r="IAI13" s="137"/>
      <c r="IAJ13" s="137"/>
      <c r="IAK13" s="137"/>
      <c r="IAL13" s="137"/>
      <c r="IAM13" s="137"/>
      <c r="IAN13" s="137"/>
      <c r="IAO13" s="137"/>
      <c r="IAP13" s="137"/>
      <c r="IAQ13" s="137"/>
      <c r="IAR13" s="137"/>
      <c r="IAS13" s="137"/>
      <c r="IAT13" s="137"/>
      <c r="IAU13" s="137"/>
      <c r="IAV13" s="137"/>
      <c r="IAW13" s="137"/>
      <c r="IAX13" s="137"/>
      <c r="IAY13" s="137"/>
      <c r="IAZ13" s="137"/>
      <c r="IBA13" s="137"/>
      <c r="IBB13" s="137"/>
      <c r="IBC13" s="137"/>
      <c r="IBD13" s="137"/>
      <c r="IBE13" s="137"/>
      <c r="IBF13" s="137"/>
      <c r="IBG13" s="137"/>
      <c r="IBH13" s="137"/>
      <c r="IBI13" s="137"/>
      <c r="IBJ13" s="137"/>
      <c r="IBK13" s="137"/>
      <c r="IBL13" s="137"/>
      <c r="IBM13" s="137"/>
      <c r="IBN13" s="137"/>
      <c r="IBO13" s="137"/>
      <c r="IBP13" s="137"/>
      <c r="IBQ13" s="137"/>
      <c r="IBR13" s="137"/>
      <c r="IBS13" s="137"/>
      <c r="IBT13" s="137"/>
      <c r="IBU13" s="137"/>
      <c r="IBV13" s="137"/>
      <c r="IBW13" s="137"/>
      <c r="IBX13" s="137"/>
      <c r="IBY13" s="137"/>
      <c r="IBZ13" s="137"/>
      <c r="ICA13" s="137"/>
      <c r="ICB13" s="137"/>
      <c r="ICC13" s="137"/>
      <c r="ICD13" s="137"/>
      <c r="ICE13" s="137"/>
      <c r="ICF13" s="137"/>
      <c r="ICG13" s="137"/>
      <c r="ICH13" s="137"/>
      <c r="ICI13" s="137"/>
      <c r="ICJ13" s="137"/>
      <c r="ICK13" s="137"/>
      <c r="ICL13" s="137"/>
      <c r="ICM13" s="137"/>
      <c r="ICN13" s="137"/>
      <c r="ICO13" s="137"/>
      <c r="ICP13" s="137"/>
      <c r="ICQ13" s="137"/>
      <c r="ICR13" s="137"/>
      <c r="ICS13" s="137"/>
      <c r="ICT13" s="137"/>
      <c r="ICU13" s="137"/>
      <c r="ICV13" s="137"/>
      <c r="ICW13" s="137"/>
      <c r="ICX13" s="137"/>
      <c r="ICY13" s="137"/>
      <c r="ICZ13" s="137"/>
      <c r="IDA13" s="137"/>
      <c r="IDB13" s="137"/>
      <c r="IDC13" s="137"/>
      <c r="IDD13" s="137"/>
      <c r="IDE13" s="137"/>
      <c r="IDF13" s="137"/>
      <c r="IDG13" s="137"/>
      <c r="IDH13" s="137"/>
      <c r="IDI13" s="137"/>
      <c r="IDJ13" s="137"/>
      <c r="IDK13" s="137"/>
      <c r="IDL13" s="137"/>
      <c r="IDM13" s="137"/>
      <c r="IDN13" s="137"/>
      <c r="IDO13" s="137"/>
      <c r="IDP13" s="137"/>
      <c r="IDQ13" s="137"/>
      <c r="IDR13" s="137"/>
      <c r="IDS13" s="137"/>
      <c r="IDT13" s="137"/>
      <c r="IDU13" s="137"/>
      <c r="IDV13" s="137"/>
      <c r="IDW13" s="137"/>
      <c r="IDX13" s="137"/>
      <c r="IDY13" s="137"/>
      <c r="IDZ13" s="137"/>
      <c r="IEA13" s="137"/>
      <c r="IEB13" s="137"/>
      <c r="IEC13" s="137"/>
      <c r="IED13" s="137"/>
      <c r="IEE13" s="137"/>
      <c r="IEF13" s="137"/>
      <c r="IEG13" s="137"/>
      <c r="IEH13" s="137"/>
      <c r="IEI13" s="137"/>
      <c r="IEJ13" s="137"/>
      <c r="IEK13" s="137"/>
      <c r="IEL13" s="137"/>
      <c r="IEM13" s="137"/>
      <c r="IEN13" s="137"/>
      <c r="IEO13" s="137"/>
      <c r="IEP13" s="137"/>
      <c r="IEQ13" s="137"/>
      <c r="IER13" s="137"/>
      <c r="IES13" s="137"/>
      <c r="IET13" s="137"/>
      <c r="IEU13" s="137"/>
      <c r="IEV13" s="137"/>
      <c r="IEW13" s="137"/>
      <c r="IEX13" s="137"/>
      <c r="IEY13" s="137"/>
      <c r="IEZ13" s="137"/>
      <c r="IFA13" s="137"/>
      <c r="IFB13" s="137"/>
      <c r="IFC13" s="137"/>
      <c r="IFD13" s="137"/>
      <c r="IFE13" s="137"/>
      <c r="IFF13" s="137"/>
      <c r="IFG13" s="137"/>
      <c r="IFH13" s="137"/>
      <c r="IFI13" s="137"/>
      <c r="IFJ13" s="137"/>
      <c r="IFK13" s="137"/>
      <c r="IFL13" s="137"/>
      <c r="IFM13" s="137"/>
      <c r="IFN13" s="137"/>
      <c r="IFO13" s="137"/>
      <c r="IFP13" s="137"/>
      <c r="IFQ13" s="137"/>
      <c r="IFR13" s="137"/>
      <c r="IFS13" s="137"/>
      <c r="IFT13" s="137"/>
      <c r="IFU13" s="137"/>
      <c r="IFV13" s="137"/>
      <c r="IFW13" s="137"/>
      <c r="IFX13" s="137"/>
      <c r="IFY13" s="137"/>
      <c r="IFZ13" s="137"/>
      <c r="IGA13" s="137"/>
      <c r="IGB13" s="137"/>
      <c r="IGC13" s="137"/>
      <c r="IGD13" s="137"/>
      <c r="IGE13" s="137"/>
      <c r="IGF13" s="137"/>
      <c r="IGG13" s="137"/>
      <c r="IGH13" s="137"/>
      <c r="IGI13" s="137"/>
      <c r="IGJ13" s="137"/>
      <c r="IGK13" s="137"/>
      <c r="IGL13" s="137"/>
      <c r="IGM13" s="137"/>
      <c r="IGN13" s="137"/>
      <c r="IGO13" s="137"/>
      <c r="IGP13" s="137"/>
      <c r="IGQ13" s="137"/>
      <c r="IGR13" s="137"/>
      <c r="IGS13" s="137"/>
      <c r="IGT13" s="137"/>
      <c r="IGU13" s="137"/>
      <c r="IGV13" s="137"/>
      <c r="IGW13" s="137"/>
      <c r="IGX13" s="137"/>
      <c r="IGY13" s="137"/>
      <c r="IGZ13" s="137"/>
      <c r="IHA13" s="137"/>
      <c r="IHB13" s="137"/>
      <c r="IHC13" s="137"/>
      <c r="IHD13" s="137"/>
      <c r="IHE13" s="137"/>
      <c r="IHF13" s="137"/>
      <c r="IHG13" s="137"/>
      <c r="IHH13" s="137"/>
      <c r="IHI13" s="137"/>
      <c r="IHJ13" s="137"/>
      <c r="IHK13" s="137"/>
      <c r="IHL13" s="137"/>
      <c r="IHM13" s="137"/>
      <c r="IHN13" s="137"/>
      <c r="IHO13" s="137"/>
      <c r="IHP13" s="137"/>
      <c r="IHQ13" s="137"/>
      <c r="IHR13" s="137"/>
      <c r="IHS13" s="137"/>
      <c r="IHT13" s="137"/>
      <c r="IHU13" s="137"/>
      <c r="IHV13" s="137"/>
      <c r="IHW13" s="137"/>
      <c r="IHX13" s="137"/>
      <c r="IHY13" s="137"/>
      <c r="IHZ13" s="137"/>
      <c r="IIA13" s="137"/>
      <c r="IIB13" s="137"/>
      <c r="IIC13" s="137"/>
      <c r="IID13" s="137"/>
      <c r="IIE13" s="137"/>
      <c r="IIF13" s="137"/>
      <c r="IIG13" s="137"/>
      <c r="IIH13" s="137"/>
      <c r="III13" s="137"/>
      <c r="IIJ13" s="137"/>
      <c r="IIK13" s="137"/>
      <c r="IIL13" s="137"/>
      <c r="IIM13" s="137"/>
      <c r="IIN13" s="137"/>
      <c r="IIO13" s="137"/>
      <c r="IIP13" s="137"/>
      <c r="IIQ13" s="137"/>
      <c r="IIR13" s="137"/>
      <c r="IIS13" s="137"/>
      <c r="IIT13" s="137"/>
      <c r="IIU13" s="137"/>
      <c r="IIV13" s="137"/>
      <c r="IIW13" s="137"/>
      <c r="IIX13" s="137"/>
      <c r="IIY13" s="137"/>
      <c r="IIZ13" s="137"/>
      <c r="IJA13" s="137"/>
      <c r="IJB13" s="137"/>
      <c r="IJC13" s="137"/>
      <c r="IJD13" s="137"/>
      <c r="IJE13" s="137"/>
      <c r="IJF13" s="137"/>
      <c r="IJG13" s="137"/>
      <c r="IJH13" s="137"/>
      <c r="IJI13" s="137"/>
      <c r="IJJ13" s="137"/>
      <c r="IJK13" s="137"/>
      <c r="IJL13" s="137"/>
      <c r="IJM13" s="137"/>
      <c r="IJN13" s="137"/>
      <c r="IJO13" s="137"/>
      <c r="IJP13" s="137"/>
      <c r="IJQ13" s="137"/>
      <c r="IJR13" s="137"/>
      <c r="IJS13" s="137"/>
      <c r="IJT13" s="137"/>
      <c r="IJU13" s="137"/>
      <c r="IJV13" s="137"/>
      <c r="IJW13" s="137"/>
      <c r="IJX13" s="137"/>
      <c r="IJY13" s="137"/>
      <c r="IJZ13" s="137"/>
      <c r="IKA13" s="137"/>
      <c r="IKB13" s="137"/>
      <c r="IKC13" s="137"/>
      <c r="IKD13" s="137"/>
      <c r="IKE13" s="137"/>
      <c r="IKF13" s="137"/>
      <c r="IKG13" s="137"/>
      <c r="IKH13" s="137"/>
      <c r="IKI13" s="137"/>
      <c r="IKJ13" s="137"/>
      <c r="IKK13" s="137"/>
      <c r="IKL13" s="137"/>
      <c r="IKM13" s="137"/>
      <c r="IKN13" s="137"/>
      <c r="IKO13" s="137"/>
      <c r="IKP13" s="137"/>
      <c r="IKQ13" s="137"/>
      <c r="IKR13" s="137"/>
      <c r="IKS13" s="137"/>
      <c r="IKT13" s="137"/>
      <c r="IKU13" s="137"/>
      <c r="IKV13" s="137"/>
      <c r="IKW13" s="137"/>
      <c r="IKX13" s="137"/>
      <c r="IKY13" s="137"/>
      <c r="IKZ13" s="137"/>
      <c r="ILA13" s="137"/>
      <c r="ILB13" s="137"/>
      <c r="ILC13" s="137"/>
      <c r="ILD13" s="137"/>
      <c r="ILE13" s="137"/>
      <c r="ILF13" s="137"/>
      <c r="ILG13" s="137"/>
      <c r="ILH13" s="137"/>
      <c r="ILI13" s="137"/>
      <c r="ILJ13" s="137"/>
      <c r="ILK13" s="137"/>
      <c r="ILL13" s="137"/>
      <c r="ILM13" s="137"/>
      <c r="ILN13" s="137"/>
      <c r="ILO13" s="137"/>
      <c r="ILP13" s="137"/>
      <c r="ILQ13" s="137"/>
      <c r="ILR13" s="137"/>
      <c r="ILS13" s="137"/>
      <c r="ILT13" s="137"/>
      <c r="ILU13" s="137"/>
      <c r="ILV13" s="137"/>
      <c r="ILW13" s="137"/>
      <c r="ILX13" s="137"/>
      <c r="ILY13" s="137"/>
      <c r="ILZ13" s="137"/>
      <c r="IMA13" s="137"/>
      <c r="IMB13" s="137"/>
      <c r="IMC13" s="137"/>
      <c r="IMD13" s="137"/>
      <c r="IME13" s="137"/>
      <c r="IMF13" s="137"/>
      <c r="IMG13" s="137"/>
      <c r="IMH13" s="137"/>
      <c r="IMI13" s="137"/>
      <c r="IMJ13" s="137"/>
      <c r="IMK13" s="137"/>
      <c r="IML13" s="137"/>
      <c r="IMM13" s="137"/>
      <c r="IMN13" s="137"/>
      <c r="IMO13" s="137"/>
      <c r="IMP13" s="137"/>
      <c r="IMQ13" s="137"/>
      <c r="IMR13" s="137"/>
      <c r="IMS13" s="137"/>
      <c r="IMT13" s="137"/>
      <c r="IMU13" s="137"/>
      <c r="IMV13" s="137"/>
      <c r="IMW13" s="137"/>
      <c r="IMX13" s="137"/>
      <c r="IMY13" s="137"/>
      <c r="IMZ13" s="137"/>
      <c r="INA13" s="137"/>
      <c r="INB13" s="137"/>
      <c r="INC13" s="137"/>
      <c r="IND13" s="137"/>
      <c r="INE13" s="137"/>
      <c r="INF13" s="137"/>
      <c r="ING13" s="137"/>
      <c r="INH13" s="137"/>
      <c r="INI13" s="137"/>
      <c r="INJ13" s="137"/>
      <c r="INK13" s="137"/>
      <c r="INL13" s="137"/>
      <c r="INM13" s="137"/>
      <c r="INN13" s="137"/>
      <c r="INO13" s="137"/>
      <c r="INP13" s="137"/>
      <c r="INQ13" s="137"/>
      <c r="INR13" s="137"/>
      <c r="INS13" s="137"/>
      <c r="INT13" s="137"/>
      <c r="INU13" s="137"/>
      <c r="INV13" s="137"/>
      <c r="INW13" s="137"/>
      <c r="INX13" s="137"/>
      <c r="INY13" s="137"/>
      <c r="INZ13" s="137"/>
      <c r="IOA13" s="137"/>
      <c r="IOB13" s="137"/>
      <c r="IOC13" s="137"/>
      <c r="IOD13" s="137"/>
      <c r="IOE13" s="137"/>
      <c r="IOF13" s="137"/>
      <c r="IOG13" s="137"/>
      <c r="IOH13" s="137"/>
      <c r="IOI13" s="137"/>
      <c r="IOJ13" s="137"/>
      <c r="IOK13" s="137"/>
      <c r="IOL13" s="137"/>
      <c r="IOM13" s="137"/>
      <c r="ION13" s="137"/>
      <c r="IOO13" s="137"/>
      <c r="IOP13" s="137"/>
      <c r="IOQ13" s="137"/>
      <c r="IOR13" s="137"/>
      <c r="IOS13" s="137"/>
      <c r="IOT13" s="137"/>
      <c r="IOU13" s="137"/>
      <c r="IOV13" s="137"/>
      <c r="IOW13" s="137"/>
      <c r="IOX13" s="137"/>
      <c r="IOY13" s="137"/>
      <c r="IOZ13" s="137"/>
      <c r="IPA13" s="137"/>
      <c r="IPB13" s="137"/>
      <c r="IPC13" s="137"/>
      <c r="IPD13" s="137"/>
      <c r="IPE13" s="137"/>
      <c r="IPF13" s="137"/>
      <c r="IPG13" s="137"/>
      <c r="IPH13" s="137"/>
      <c r="IPI13" s="137"/>
      <c r="IPJ13" s="137"/>
      <c r="IPK13" s="137"/>
      <c r="IPL13" s="137"/>
      <c r="IPM13" s="137"/>
      <c r="IPN13" s="137"/>
      <c r="IPO13" s="137"/>
      <c r="IPP13" s="137"/>
      <c r="IPQ13" s="137"/>
      <c r="IPR13" s="137"/>
      <c r="IPS13" s="137"/>
      <c r="IPT13" s="137"/>
      <c r="IPU13" s="137"/>
      <c r="IPV13" s="137"/>
      <c r="IPW13" s="137"/>
      <c r="IPX13" s="137"/>
      <c r="IPY13" s="137"/>
      <c r="IPZ13" s="137"/>
      <c r="IQA13" s="137"/>
      <c r="IQB13" s="137"/>
      <c r="IQC13" s="137"/>
      <c r="IQD13" s="137"/>
      <c r="IQE13" s="137"/>
      <c r="IQF13" s="137"/>
      <c r="IQG13" s="137"/>
      <c r="IQH13" s="137"/>
      <c r="IQI13" s="137"/>
      <c r="IQJ13" s="137"/>
      <c r="IQK13" s="137"/>
      <c r="IQL13" s="137"/>
      <c r="IQM13" s="137"/>
      <c r="IQN13" s="137"/>
      <c r="IQO13" s="137"/>
      <c r="IQP13" s="137"/>
      <c r="IQQ13" s="137"/>
      <c r="IQR13" s="137"/>
      <c r="IQS13" s="137"/>
      <c r="IQT13" s="137"/>
      <c r="IQU13" s="137"/>
      <c r="IQV13" s="137"/>
      <c r="IQW13" s="137"/>
      <c r="IQX13" s="137"/>
      <c r="IQY13" s="137"/>
      <c r="IQZ13" s="137"/>
      <c r="IRA13" s="137"/>
      <c r="IRB13" s="137"/>
      <c r="IRC13" s="137"/>
      <c r="IRD13" s="137"/>
      <c r="IRE13" s="137"/>
      <c r="IRF13" s="137"/>
      <c r="IRG13" s="137"/>
      <c r="IRH13" s="137"/>
      <c r="IRI13" s="137"/>
      <c r="IRJ13" s="137"/>
      <c r="IRK13" s="137"/>
      <c r="IRL13" s="137"/>
      <c r="IRM13" s="137"/>
      <c r="IRN13" s="137"/>
      <c r="IRO13" s="137"/>
      <c r="IRP13" s="137"/>
      <c r="IRQ13" s="137"/>
      <c r="IRR13" s="137"/>
      <c r="IRS13" s="137"/>
      <c r="IRT13" s="137"/>
      <c r="IRU13" s="137"/>
      <c r="IRV13" s="137"/>
      <c r="IRW13" s="137"/>
      <c r="IRX13" s="137"/>
      <c r="IRY13" s="137"/>
      <c r="IRZ13" s="137"/>
      <c r="ISA13" s="137"/>
      <c r="ISB13" s="137"/>
      <c r="ISC13" s="137"/>
      <c r="ISD13" s="137"/>
      <c r="ISE13" s="137"/>
      <c r="ISF13" s="137"/>
      <c r="ISG13" s="137"/>
      <c r="ISH13" s="137"/>
      <c r="ISI13" s="137"/>
      <c r="ISJ13" s="137"/>
      <c r="ISK13" s="137"/>
      <c r="ISL13" s="137"/>
      <c r="ISM13" s="137"/>
      <c r="ISN13" s="137"/>
      <c r="ISO13" s="137"/>
      <c r="ISP13" s="137"/>
      <c r="ISQ13" s="137"/>
      <c r="ISR13" s="137"/>
      <c r="ISS13" s="137"/>
      <c r="IST13" s="137"/>
      <c r="ISU13" s="137"/>
      <c r="ISV13" s="137"/>
      <c r="ISW13" s="137"/>
      <c r="ISX13" s="137"/>
      <c r="ISY13" s="137"/>
      <c r="ISZ13" s="137"/>
      <c r="ITA13" s="137"/>
      <c r="ITB13" s="137"/>
      <c r="ITC13" s="137"/>
      <c r="ITD13" s="137"/>
      <c r="ITE13" s="137"/>
      <c r="ITF13" s="137"/>
      <c r="ITG13" s="137"/>
      <c r="ITH13" s="137"/>
      <c r="ITI13" s="137"/>
      <c r="ITJ13" s="137"/>
      <c r="ITK13" s="137"/>
      <c r="ITL13" s="137"/>
      <c r="ITM13" s="137"/>
      <c r="ITN13" s="137"/>
      <c r="ITO13" s="137"/>
      <c r="ITP13" s="137"/>
      <c r="ITQ13" s="137"/>
      <c r="ITR13" s="137"/>
      <c r="ITS13" s="137"/>
      <c r="ITT13" s="137"/>
      <c r="ITU13" s="137"/>
      <c r="ITV13" s="137"/>
      <c r="ITW13" s="137"/>
      <c r="ITX13" s="137"/>
      <c r="ITY13" s="137"/>
      <c r="ITZ13" s="137"/>
      <c r="IUA13" s="137"/>
      <c r="IUB13" s="137"/>
      <c r="IUC13" s="137"/>
      <c r="IUD13" s="137"/>
      <c r="IUE13" s="137"/>
      <c r="IUF13" s="137"/>
      <c r="IUG13" s="137"/>
      <c r="IUH13" s="137"/>
      <c r="IUI13" s="137"/>
      <c r="IUJ13" s="137"/>
      <c r="IUK13" s="137"/>
      <c r="IUL13" s="137"/>
      <c r="IUM13" s="137"/>
      <c r="IUN13" s="137"/>
      <c r="IUO13" s="137"/>
      <c r="IUP13" s="137"/>
      <c r="IUQ13" s="137"/>
      <c r="IUR13" s="137"/>
      <c r="IUS13" s="137"/>
      <c r="IUT13" s="137"/>
      <c r="IUU13" s="137"/>
      <c r="IUV13" s="137"/>
      <c r="IUW13" s="137"/>
      <c r="IUX13" s="137"/>
      <c r="IUY13" s="137"/>
      <c r="IUZ13" s="137"/>
      <c r="IVA13" s="137"/>
      <c r="IVB13" s="137"/>
      <c r="IVC13" s="137"/>
      <c r="IVD13" s="137"/>
      <c r="IVE13" s="137"/>
      <c r="IVF13" s="137"/>
      <c r="IVG13" s="137"/>
      <c r="IVH13" s="137"/>
      <c r="IVI13" s="137"/>
      <c r="IVJ13" s="137"/>
      <c r="IVK13" s="137"/>
      <c r="IVL13" s="137"/>
      <c r="IVM13" s="137"/>
      <c r="IVN13" s="137"/>
      <c r="IVO13" s="137"/>
      <c r="IVP13" s="137"/>
      <c r="IVQ13" s="137"/>
      <c r="IVR13" s="137"/>
      <c r="IVS13" s="137"/>
      <c r="IVT13" s="137"/>
      <c r="IVU13" s="137"/>
      <c r="IVV13" s="137"/>
      <c r="IVW13" s="137"/>
      <c r="IVX13" s="137"/>
      <c r="IVY13" s="137"/>
      <c r="IVZ13" s="137"/>
      <c r="IWA13" s="137"/>
      <c r="IWB13" s="137"/>
      <c r="IWC13" s="137"/>
      <c r="IWD13" s="137"/>
      <c r="IWE13" s="137"/>
      <c r="IWF13" s="137"/>
      <c r="IWG13" s="137"/>
      <c r="IWH13" s="137"/>
      <c r="IWI13" s="137"/>
      <c r="IWJ13" s="137"/>
      <c r="IWK13" s="137"/>
      <c r="IWL13" s="137"/>
      <c r="IWM13" s="137"/>
      <c r="IWN13" s="137"/>
      <c r="IWO13" s="137"/>
      <c r="IWP13" s="137"/>
      <c r="IWQ13" s="137"/>
      <c r="IWR13" s="137"/>
      <c r="IWS13" s="137"/>
      <c r="IWT13" s="137"/>
      <c r="IWU13" s="137"/>
      <c r="IWV13" s="137"/>
      <c r="IWW13" s="137"/>
      <c r="IWX13" s="137"/>
      <c r="IWY13" s="137"/>
      <c r="IWZ13" s="137"/>
      <c r="IXA13" s="137"/>
      <c r="IXB13" s="137"/>
      <c r="IXC13" s="137"/>
      <c r="IXD13" s="137"/>
      <c r="IXE13" s="137"/>
      <c r="IXF13" s="137"/>
      <c r="IXG13" s="137"/>
      <c r="IXH13" s="137"/>
      <c r="IXI13" s="137"/>
      <c r="IXJ13" s="137"/>
      <c r="IXK13" s="137"/>
      <c r="IXL13" s="137"/>
      <c r="IXM13" s="137"/>
      <c r="IXN13" s="137"/>
      <c r="IXO13" s="137"/>
      <c r="IXP13" s="137"/>
      <c r="IXQ13" s="137"/>
      <c r="IXR13" s="137"/>
      <c r="IXS13" s="137"/>
      <c r="IXT13" s="137"/>
      <c r="IXU13" s="137"/>
      <c r="IXV13" s="137"/>
      <c r="IXW13" s="137"/>
      <c r="IXX13" s="137"/>
      <c r="IXY13" s="137"/>
      <c r="IXZ13" s="137"/>
      <c r="IYA13" s="137"/>
      <c r="IYB13" s="137"/>
      <c r="IYC13" s="137"/>
      <c r="IYD13" s="137"/>
      <c r="IYE13" s="137"/>
      <c r="IYF13" s="137"/>
      <c r="IYG13" s="137"/>
      <c r="IYH13" s="137"/>
      <c r="IYI13" s="137"/>
      <c r="IYJ13" s="137"/>
      <c r="IYK13" s="137"/>
      <c r="IYL13" s="137"/>
      <c r="IYM13" s="137"/>
      <c r="IYN13" s="137"/>
      <c r="IYO13" s="137"/>
      <c r="IYP13" s="137"/>
      <c r="IYQ13" s="137"/>
      <c r="IYR13" s="137"/>
      <c r="IYS13" s="137"/>
      <c r="IYT13" s="137"/>
      <c r="IYU13" s="137"/>
      <c r="IYV13" s="137"/>
      <c r="IYW13" s="137"/>
      <c r="IYX13" s="137"/>
      <c r="IYY13" s="137"/>
      <c r="IYZ13" s="137"/>
      <c r="IZA13" s="137"/>
      <c r="IZB13" s="137"/>
      <c r="IZC13" s="137"/>
      <c r="IZD13" s="137"/>
      <c r="IZE13" s="137"/>
      <c r="IZF13" s="137"/>
      <c r="IZG13" s="137"/>
      <c r="IZH13" s="137"/>
      <c r="IZI13" s="137"/>
      <c r="IZJ13" s="137"/>
      <c r="IZK13" s="137"/>
      <c r="IZL13" s="137"/>
      <c r="IZM13" s="137"/>
      <c r="IZN13" s="137"/>
      <c r="IZO13" s="137"/>
      <c r="IZP13" s="137"/>
      <c r="IZQ13" s="137"/>
      <c r="IZR13" s="137"/>
      <c r="IZS13" s="137"/>
      <c r="IZT13" s="137"/>
      <c r="IZU13" s="137"/>
      <c r="IZV13" s="137"/>
      <c r="IZW13" s="137"/>
      <c r="IZX13" s="137"/>
      <c r="IZY13" s="137"/>
      <c r="IZZ13" s="137"/>
      <c r="JAA13" s="137"/>
      <c r="JAB13" s="137"/>
      <c r="JAC13" s="137"/>
      <c r="JAD13" s="137"/>
      <c r="JAE13" s="137"/>
      <c r="JAF13" s="137"/>
      <c r="JAG13" s="137"/>
      <c r="JAH13" s="137"/>
      <c r="JAI13" s="137"/>
      <c r="JAJ13" s="137"/>
      <c r="JAK13" s="137"/>
      <c r="JAL13" s="137"/>
      <c r="JAM13" s="137"/>
      <c r="JAN13" s="137"/>
      <c r="JAO13" s="137"/>
      <c r="JAP13" s="137"/>
      <c r="JAQ13" s="137"/>
      <c r="JAR13" s="137"/>
      <c r="JAS13" s="137"/>
      <c r="JAT13" s="137"/>
      <c r="JAU13" s="137"/>
      <c r="JAV13" s="137"/>
      <c r="JAW13" s="137"/>
      <c r="JAX13" s="137"/>
      <c r="JAY13" s="137"/>
      <c r="JAZ13" s="137"/>
      <c r="JBA13" s="137"/>
      <c r="JBB13" s="137"/>
      <c r="JBC13" s="137"/>
      <c r="JBD13" s="137"/>
      <c r="JBE13" s="137"/>
      <c r="JBF13" s="137"/>
      <c r="JBG13" s="137"/>
      <c r="JBH13" s="137"/>
      <c r="JBI13" s="137"/>
      <c r="JBJ13" s="137"/>
      <c r="JBK13" s="137"/>
      <c r="JBL13" s="137"/>
      <c r="JBM13" s="137"/>
      <c r="JBN13" s="137"/>
      <c r="JBO13" s="137"/>
      <c r="JBP13" s="137"/>
      <c r="JBQ13" s="137"/>
      <c r="JBR13" s="137"/>
      <c r="JBS13" s="137"/>
      <c r="JBT13" s="137"/>
      <c r="JBU13" s="137"/>
      <c r="JBV13" s="137"/>
      <c r="JBW13" s="137"/>
      <c r="JBX13" s="137"/>
      <c r="JBY13" s="137"/>
      <c r="JBZ13" s="137"/>
      <c r="JCA13" s="137"/>
      <c r="JCB13" s="137"/>
      <c r="JCC13" s="137"/>
      <c r="JCD13" s="137"/>
      <c r="JCE13" s="137"/>
      <c r="JCF13" s="137"/>
      <c r="JCG13" s="137"/>
      <c r="JCH13" s="137"/>
      <c r="JCI13" s="137"/>
      <c r="JCJ13" s="137"/>
      <c r="JCK13" s="137"/>
      <c r="JCL13" s="137"/>
      <c r="JCM13" s="137"/>
      <c r="JCN13" s="137"/>
      <c r="JCO13" s="137"/>
      <c r="JCP13" s="137"/>
      <c r="JCQ13" s="137"/>
      <c r="JCR13" s="137"/>
      <c r="JCS13" s="137"/>
      <c r="JCT13" s="137"/>
      <c r="JCU13" s="137"/>
      <c r="JCV13" s="137"/>
      <c r="JCW13" s="137"/>
      <c r="JCX13" s="137"/>
      <c r="JCY13" s="137"/>
      <c r="JCZ13" s="137"/>
      <c r="JDA13" s="137"/>
      <c r="JDB13" s="137"/>
      <c r="JDC13" s="137"/>
      <c r="JDD13" s="137"/>
      <c r="JDE13" s="137"/>
      <c r="JDF13" s="137"/>
      <c r="JDG13" s="137"/>
      <c r="JDH13" s="137"/>
      <c r="JDI13" s="137"/>
      <c r="JDJ13" s="137"/>
      <c r="JDK13" s="137"/>
      <c r="JDL13" s="137"/>
      <c r="JDM13" s="137"/>
      <c r="JDN13" s="137"/>
      <c r="JDO13" s="137"/>
      <c r="JDP13" s="137"/>
      <c r="JDQ13" s="137"/>
      <c r="JDR13" s="137"/>
      <c r="JDS13" s="137"/>
      <c r="JDT13" s="137"/>
      <c r="JDU13" s="137"/>
      <c r="JDV13" s="137"/>
      <c r="JDW13" s="137"/>
      <c r="JDX13" s="137"/>
      <c r="JDY13" s="137"/>
      <c r="JDZ13" s="137"/>
      <c r="JEA13" s="137"/>
      <c r="JEB13" s="137"/>
      <c r="JEC13" s="137"/>
      <c r="JED13" s="137"/>
      <c r="JEE13" s="137"/>
      <c r="JEF13" s="137"/>
      <c r="JEG13" s="137"/>
      <c r="JEH13" s="137"/>
      <c r="JEI13" s="137"/>
      <c r="JEJ13" s="137"/>
      <c r="JEK13" s="137"/>
      <c r="JEL13" s="137"/>
      <c r="JEM13" s="137"/>
      <c r="JEN13" s="137"/>
      <c r="JEO13" s="137"/>
      <c r="JEP13" s="137"/>
      <c r="JEQ13" s="137"/>
      <c r="JER13" s="137"/>
      <c r="JES13" s="137"/>
      <c r="JET13" s="137"/>
      <c r="JEU13" s="137"/>
      <c r="JEV13" s="137"/>
      <c r="JEW13" s="137"/>
      <c r="JEX13" s="137"/>
      <c r="JEY13" s="137"/>
      <c r="JEZ13" s="137"/>
      <c r="JFA13" s="137"/>
      <c r="JFB13" s="137"/>
      <c r="JFC13" s="137"/>
      <c r="JFD13" s="137"/>
      <c r="JFE13" s="137"/>
      <c r="JFF13" s="137"/>
      <c r="JFG13" s="137"/>
      <c r="JFH13" s="137"/>
      <c r="JFI13" s="137"/>
      <c r="JFJ13" s="137"/>
      <c r="JFK13" s="137"/>
      <c r="JFL13" s="137"/>
      <c r="JFM13" s="137"/>
      <c r="JFN13" s="137"/>
      <c r="JFO13" s="137"/>
      <c r="JFP13" s="137"/>
      <c r="JFQ13" s="137"/>
      <c r="JFR13" s="137"/>
      <c r="JFS13" s="137"/>
      <c r="JFT13" s="137"/>
      <c r="JFU13" s="137"/>
      <c r="JFV13" s="137"/>
      <c r="JFW13" s="137"/>
      <c r="JFX13" s="137"/>
      <c r="JFY13" s="137"/>
      <c r="JFZ13" s="137"/>
      <c r="JGA13" s="137"/>
      <c r="JGB13" s="137"/>
      <c r="JGC13" s="137"/>
      <c r="JGD13" s="137"/>
      <c r="JGE13" s="137"/>
      <c r="JGF13" s="137"/>
      <c r="JGG13" s="137"/>
      <c r="JGH13" s="137"/>
      <c r="JGI13" s="137"/>
      <c r="JGJ13" s="137"/>
      <c r="JGK13" s="137"/>
      <c r="JGL13" s="137"/>
      <c r="JGM13" s="137"/>
      <c r="JGN13" s="137"/>
      <c r="JGO13" s="137"/>
      <c r="JGP13" s="137"/>
      <c r="JGQ13" s="137"/>
      <c r="JGR13" s="137"/>
      <c r="JGS13" s="137"/>
      <c r="JGT13" s="137"/>
      <c r="JGU13" s="137"/>
      <c r="JGV13" s="137"/>
      <c r="JGW13" s="137"/>
      <c r="JGX13" s="137"/>
      <c r="JGY13" s="137"/>
      <c r="JGZ13" s="137"/>
      <c r="JHA13" s="137"/>
      <c r="JHB13" s="137"/>
      <c r="JHC13" s="137"/>
      <c r="JHD13" s="137"/>
      <c r="JHE13" s="137"/>
      <c r="JHF13" s="137"/>
      <c r="JHG13" s="137"/>
      <c r="JHH13" s="137"/>
      <c r="JHI13" s="137"/>
      <c r="JHJ13" s="137"/>
      <c r="JHK13" s="137"/>
      <c r="JHL13" s="137"/>
      <c r="JHM13" s="137"/>
      <c r="JHN13" s="137"/>
      <c r="JHO13" s="137"/>
      <c r="JHP13" s="137"/>
      <c r="JHQ13" s="137"/>
      <c r="JHR13" s="137"/>
      <c r="JHS13" s="137"/>
      <c r="JHT13" s="137"/>
      <c r="JHU13" s="137"/>
      <c r="JHV13" s="137"/>
      <c r="JHW13" s="137"/>
      <c r="JHX13" s="137"/>
      <c r="JHY13" s="137"/>
      <c r="JHZ13" s="137"/>
      <c r="JIA13" s="137"/>
      <c r="JIB13" s="137"/>
      <c r="JIC13" s="137"/>
      <c r="JID13" s="137"/>
      <c r="JIE13" s="137"/>
      <c r="JIF13" s="137"/>
      <c r="JIG13" s="137"/>
      <c r="JIH13" s="137"/>
      <c r="JII13" s="137"/>
      <c r="JIJ13" s="137"/>
      <c r="JIK13" s="137"/>
      <c r="JIL13" s="137"/>
      <c r="JIM13" s="137"/>
      <c r="JIN13" s="137"/>
      <c r="JIO13" s="137"/>
      <c r="JIP13" s="137"/>
      <c r="JIQ13" s="137"/>
      <c r="JIR13" s="137"/>
      <c r="JIS13" s="137"/>
      <c r="JIT13" s="137"/>
      <c r="JIU13" s="137"/>
      <c r="JIV13" s="137"/>
      <c r="JIW13" s="137"/>
      <c r="JIX13" s="137"/>
      <c r="JIY13" s="137"/>
      <c r="JIZ13" s="137"/>
      <c r="JJA13" s="137"/>
      <c r="JJB13" s="137"/>
      <c r="JJC13" s="137"/>
      <c r="JJD13" s="137"/>
      <c r="JJE13" s="137"/>
      <c r="JJF13" s="137"/>
      <c r="JJG13" s="137"/>
      <c r="JJH13" s="137"/>
      <c r="JJI13" s="137"/>
      <c r="JJJ13" s="137"/>
      <c r="JJK13" s="137"/>
      <c r="JJL13" s="137"/>
      <c r="JJM13" s="137"/>
      <c r="JJN13" s="137"/>
      <c r="JJO13" s="137"/>
      <c r="JJP13" s="137"/>
      <c r="JJQ13" s="137"/>
      <c r="JJR13" s="137"/>
      <c r="JJS13" s="137"/>
      <c r="JJT13" s="137"/>
      <c r="JJU13" s="137"/>
      <c r="JJV13" s="137"/>
      <c r="JJW13" s="137"/>
      <c r="JJX13" s="137"/>
      <c r="JJY13" s="137"/>
      <c r="JJZ13" s="137"/>
      <c r="JKA13" s="137"/>
      <c r="JKB13" s="137"/>
      <c r="JKC13" s="137"/>
      <c r="JKD13" s="137"/>
      <c r="JKE13" s="137"/>
      <c r="JKF13" s="137"/>
      <c r="JKG13" s="137"/>
      <c r="JKH13" s="137"/>
      <c r="JKI13" s="137"/>
      <c r="JKJ13" s="137"/>
      <c r="JKK13" s="137"/>
      <c r="JKL13" s="137"/>
      <c r="JKM13" s="137"/>
      <c r="JKN13" s="137"/>
      <c r="JKO13" s="137"/>
      <c r="JKP13" s="137"/>
      <c r="JKQ13" s="137"/>
      <c r="JKR13" s="137"/>
      <c r="JKS13" s="137"/>
      <c r="JKT13" s="137"/>
      <c r="JKU13" s="137"/>
      <c r="JKV13" s="137"/>
      <c r="JKW13" s="137"/>
      <c r="JKX13" s="137"/>
      <c r="JKY13" s="137"/>
      <c r="JKZ13" s="137"/>
      <c r="JLA13" s="137"/>
      <c r="JLB13" s="137"/>
      <c r="JLC13" s="137"/>
      <c r="JLD13" s="137"/>
      <c r="JLE13" s="137"/>
      <c r="JLF13" s="137"/>
      <c r="JLG13" s="137"/>
      <c r="JLH13" s="137"/>
      <c r="JLI13" s="137"/>
      <c r="JLJ13" s="137"/>
      <c r="JLK13" s="137"/>
      <c r="JLL13" s="137"/>
      <c r="JLM13" s="137"/>
      <c r="JLN13" s="137"/>
      <c r="JLO13" s="137"/>
      <c r="JLP13" s="137"/>
      <c r="JLQ13" s="137"/>
      <c r="JLR13" s="137"/>
      <c r="JLS13" s="137"/>
      <c r="JLT13" s="137"/>
      <c r="JLU13" s="137"/>
      <c r="JLV13" s="137"/>
      <c r="JLW13" s="137"/>
      <c r="JLX13" s="137"/>
      <c r="JLY13" s="137"/>
      <c r="JLZ13" s="137"/>
      <c r="JMA13" s="137"/>
      <c r="JMB13" s="137"/>
      <c r="JMC13" s="137"/>
      <c r="JMD13" s="137"/>
      <c r="JME13" s="137"/>
      <c r="JMF13" s="137"/>
      <c r="JMG13" s="137"/>
      <c r="JMH13" s="137"/>
      <c r="JMI13" s="137"/>
      <c r="JMJ13" s="137"/>
      <c r="JMK13" s="137"/>
      <c r="JML13" s="137"/>
      <c r="JMM13" s="137"/>
      <c r="JMN13" s="137"/>
      <c r="JMO13" s="137"/>
      <c r="JMP13" s="137"/>
      <c r="JMQ13" s="137"/>
      <c r="JMR13" s="137"/>
      <c r="JMS13" s="137"/>
      <c r="JMT13" s="137"/>
      <c r="JMU13" s="137"/>
      <c r="JMV13" s="137"/>
      <c r="JMW13" s="137"/>
      <c r="JMX13" s="137"/>
      <c r="JMY13" s="137"/>
      <c r="JMZ13" s="137"/>
      <c r="JNA13" s="137"/>
      <c r="JNB13" s="137"/>
      <c r="JNC13" s="137"/>
      <c r="JND13" s="137"/>
      <c r="JNE13" s="137"/>
      <c r="JNF13" s="137"/>
      <c r="JNG13" s="137"/>
      <c r="JNH13" s="137"/>
      <c r="JNI13" s="137"/>
      <c r="JNJ13" s="137"/>
      <c r="JNK13" s="137"/>
      <c r="JNL13" s="137"/>
      <c r="JNM13" s="137"/>
      <c r="JNN13" s="137"/>
      <c r="JNO13" s="137"/>
      <c r="JNP13" s="137"/>
      <c r="JNQ13" s="137"/>
      <c r="JNR13" s="137"/>
      <c r="JNS13" s="137"/>
      <c r="JNT13" s="137"/>
      <c r="JNU13" s="137"/>
      <c r="JNV13" s="137"/>
      <c r="JNW13" s="137"/>
      <c r="JNX13" s="137"/>
      <c r="JNY13" s="137"/>
      <c r="JNZ13" s="137"/>
      <c r="JOA13" s="137"/>
      <c r="JOB13" s="137"/>
      <c r="JOC13" s="137"/>
      <c r="JOD13" s="137"/>
      <c r="JOE13" s="137"/>
      <c r="JOF13" s="137"/>
      <c r="JOG13" s="137"/>
      <c r="JOH13" s="137"/>
      <c r="JOI13" s="137"/>
      <c r="JOJ13" s="137"/>
      <c r="JOK13" s="137"/>
      <c r="JOL13" s="137"/>
      <c r="JOM13" s="137"/>
      <c r="JON13" s="137"/>
      <c r="JOO13" s="137"/>
      <c r="JOP13" s="137"/>
      <c r="JOQ13" s="137"/>
      <c r="JOR13" s="137"/>
      <c r="JOS13" s="137"/>
      <c r="JOT13" s="137"/>
      <c r="JOU13" s="137"/>
      <c r="JOV13" s="137"/>
      <c r="JOW13" s="137"/>
      <c r="JOX13" s="137"/>
      <c r="JOY13" s="137"/>
      <c r="JOZ13" s="137"/>
      <c r="JPA13" s="137"/>
      <c r="JPB13" s="137"/>
      <c r="JPC13" s="137"/>
      <c r="JPD13" s="137"/>
      <c r="JPE13" s="137"/>
      <c r="JPF13" s="137"/>
      <c r="JPG13" s="137"/>
      <c r="JPH13" s="137"/>
      <c r="JPI13" s="137"/>
      <c r="JPJ13" s="137"/>
      <c r="JPK13" s="137"/>
      <c r="JPL13" s="137"/>
      <c r="JPM13" s="137"/>
      <c r="JPN13" s="137"/>
      <c r="JPO13" s="137"/>
      <c r="JPP13" s="137"/>
      <c r="JPQ13" s="137"/>
      <c r="JPR13" s="137"/>
      <c r="JPS13" s="137"/>
      <c r="JPT13" s="137"/>
      <c r="JPU13" s="137"/>
      <c r="JPV13" s="137"/>
      <c r="JPW13" s="137"/>
      <c r="JPX13" s="137"/>
      <c r="JPY13" s="137"/>
      <c r="JPZ13" s="137"/>
      <c r="JQA13" s="137"/>
      <c r="JQB13" s="137"/>
      <c r="JQC13" s="137"/>
      <c r="JQD13" s="137"/>
      <c r="JQE13" s="137"/>
      <c r="JQF13" s="137"/>
      <c r="JQG13" s="137"/>
      <c r="JQH13" s="137"/>
      <c r="JQI13" s="137"/>
      <c r="JQJ13" s="137"/>
      <c r="JQK13" s="137"/>
      <c r="JQL13" s="137"/>
      <c r="JQM13" s="137"/>
      <c r="JQN13" s="137"/>
      <c r="JQO13" s="137"/>
      <c r="JQP13" s="137"/>
      <c r="JQQ13" s="137"/>
      <c r="JQR13" s="137"/>
      <c r="JQS13" s="137"/>
      <c r="JQT13" s="137"/>
      <c r="JQU13" s="137"/>
      <c r="JQV13" s="137"/>
      <c r="JQW13" s="137"/>
      <c r="JQX13" s="137"/>
      <c r="JQY13" s="137"/>
      <c r="JQZ13" s="137"/>
      <c r="JRA13" s="137"/>
      <c r="JRB13" s="137"/>
      <c r="JRC13" s="137"/>
      <c r="JRD13" s="137"/>
      <c r="JRE13" s="137"/>
      <c r="JRF13" s="137"/>
      <c r="JRG13" s="137"/>
      <c r="JRH13" s="137"/>
      <c r="JRI13" s="137"/>
      <c r="JRJ13" s="137"/>
      <c r="JRK13" s="137"/>
      <c r="JRL13" s="137"/>
      <c r="JRM13" s="137"/>
      <c r="JRN13" s="137"/>
      <c r="JRO13" s="137"/>
      <c r="JRP13" s="137"/>
      <c r="JRQ13" s="137"/>
      <c r="JRR13" s="137"/>
      <c r="JRS13" s="137"/>
      <c r="JRT13" s="137"/>
      <c r="JRU13" s="137"/>
      <c r="JRV13" s="137"/>
      <c r="JRW13" s="137"/>
      <c r="JRX13" s="137"/>
      <c r="JRY13" s="137"/>
      <c r="JRZ13" s="137"/>
      <c r="JSA13" s="137"/>
      <c r="JSB13" s="137"/>
      <c r="JSC13" s="137"/>
      <c r="JSD13" s="137"/>
      <c r="JSE13" s="137"/>
      <c r="JSF13" s="137"/>
      <c r="JSG13" s="137"/>
      <c r="JSH13" s="137"/>
      <c r="JSI13" s="137"/>
      <c r="JSJ13" s="137"/>
      <c r="JSK13" s="137"/>
      <c r="JSL13" s="137"/>
      <c r="JSM13" s="137"/>
      <c r="JSN13" s="137"/>
      <c r="JSO13" s="137"/>
      <c r="JSP13" s="137"/>
      <c r="JSQ13" s="137"/>
      <c r="JSR13" s="137"/>
      <c r="JSS13" s="137"/>
      <c r="JST13" s="137"/>
      <c r="JSU13" s="137"/>
      <c r="JSV13" s="137"/>
      <c r="JSW13" s="137"/>
      <c r="JSX13" s="137"/>
      <c r="JSY13" s="137"/>
      <c r="JSZ13" s="137"/>
      <c r="JTA13" s="137"/>
      <c r="JTB13" s="137"/>
      <c r="JTC13" s="137"/>
      <c r="JTD13" s="137"/>
      <c r="JTE13" s="137"/>
      <c r="JTF13" s="137"/>
      <c r="JTG13" s="137"/>
      <c r="JTH13" s="137"/>
      <c r="JTI13" s="137"/>
      <c r="JTJ13" s="137"/>
      <c r="JTK13" s="137"/>
      <c r="JTL13" s="137"/>
      <c r="JTM13" s="137"/>
      <c r="JTN13" s="137"/>
      <c r="JTO13" s="137"/>
      <c r="JTP13" s="137"/>
      <c r="JTQ13" s="137"/>
      <c r="JTR13" s="137"/>
      <c r="JTS13" s="137"/>
      <c r="JTT13" s="137"/>
      <c r="JTU13" s="137"/>
      <c r="JTV13" s="137"/>
      <c r="JTW13" s="137"/>
      <c r="JTX13" s="137"/>
      <c r="JTY13" s="137"/>
      <c r="JTZ13" s="137"/>
      <c r="JUA13" s="137"/>
      <c r="JUB13" s="137"/>
      <c r="JUC13" s="137"/>
      <c r="JUD13" s="137"/>
      <c r="JUE13" s="137"/>
      <c r="JUF13" s="137"/>
      <c r="JUG13" s="137"/>
      <c r="JUH13" s="137"/>
      <c r="JUI13" s="137"/>
      <c r="JUJ13" s="137"/>
      <c r="JUK13" s="137"/>
      <c r="JUL13" s="137"/>
      <c r="JUM13" s="137"/>
      <c r="JUN13" s="137"/>
      <c r="JUO13" s="137"/>
      <c r="JUP13" s="137"/>
      <c r="JUQ13" s="137"/>
      <c r="JUR13" s="137"/>
      <c r="JUS13" s="137"/>
      <c r="JUT13" s="137"/>
      <c r="JUU13" s="137"/>
      <c r="JUV13" s="137"/>
      <c r="JUW13" s="137"/>
      <c r="JUX13" s="137"/>
      <c r="JUY13" s="137"/>
      <c r="JUZ13" s="137"/>
      <c r="JVA13" s="137"/>
      <c r="JVB13" s="137"/>
      <c r="JVC13" s="137"/>
      <c r="JVD13" s="137"/>
      <c r="JVE13" s="137"/>
      <c r="JVF13" s="137"/>
      <c r="JVG13" s="137"/>
      <c r="JVH13" s="137"/>
      <c r="JVI13" s="137"/>
      <c r="JVJ13" s="137"/>
      <c r="JVK13" s="137"/>
      <c r="JVL13" s="137"/>
      <c r="JVM13" s="137"/>
      <c r="JVN13" s="137"/>
      <c r="JVO13" s="137"/>
      <c r="JVP13" s="137"/>
      <c r="JVQ13" s="137"/>
      <c r="JVR13" s="137"/>
      <c r="JVS13" s="137"/>
      <c r="JVT13" s="137"/>
      <c r="JVU13" s="137"/>
      <c r="JVV13" s="137"/>
      <c r="JVW13" s="137"/>
      <c r="JVX13" s="137"/>
      <c r="JVY13" s="137"/>
      <c r="JVZ13" s="137"/>
      <c r="JWA13" s="137"/>
      <c r="JWB13" s="137"/>
      <c r="JWC13" s="137"/>
      <c r="JWD13" s="137"/>
      <c r="JWE13" s="137"/>
      <c r="JWF13" s="137"/>
      <c r="JWG13" s="137"/>
      <c r="JWH13" s="137"/>
      <c r="JWI13" s="137"/>
      <c r="JWJ13" s="137"/>
      <c r="JWK13" s="137"/>
      <c r="JWL13" s="137"/>
      <c r="JWM13" s="137"/>
      <c r="JWN13" s="137"/>
      <c r="JWO13" s="137"/>
      <c r="JWP13" s="137"/>
      <c r="JWQ13" s="137"/>
      <c r="JWR13" s="137"/>
      <c r="JWS13" s="137"/>
      <c r="JWT13" s="137"/>
      <c r="JWU13" s="137"/>
      <c r="JWV13" s="137"/>
      <c r="JWW13" s="137"/>
      <c r="JWX13" s="137"/>
      <c r="JWY13" s="137"/>
      <c r="JWZ13" s="137"/>
      <c r="JXA13" s="137"/>
      <c r="JXB13" s="137"/>
      <c r="JXC13" s="137"/>
      <c r="JXD13" s="137"/>
      <c r="JXE13" s="137"/>
      <c r="JXF13" s="137"/>
      <c r="JXG13" s="137"/>
      <c r="JXH13" s="137"/>
      <c r="JXI13" s="137"/>
      <c r="JXJ13" s="137"/>
      <c r="JXK13" s="137"/>
      <c r="JXL13" s="137"/>
      <c r="JXM13" s="137"/>
      <c r="JXN13" s="137"/>
      <c r="JXO13" s="137"/>
      <c r="JXP13" s="137"/>
      <c r="JXQ13" s="137"/>
      <c r="JXR13" s="137"/>
      <c r="JXS13" s="137"/>
      <c r="JXT13" s="137"/>
      <c r="JXU13" s="137"/>
      <c r="JXV13" s="137"/>
      <c r="JXW13" s="137"/>
      <c r="JXX13" s="137"/>
      <c r="JXY13" s="137"/>
      <c r="JXZ13" s="137"/>
      <c r="JYA13" s="137"/>
      <c r="JYB13" s="137"/>
      <c r="JYC13" s="137"/>
      <c r="JYD13" s="137"/>
      <c r="JYE13" s="137"/>
      <c r="JYF13" s="137"/>
      <c r="JYG13" s="137"/>
      <c r="JYH13" s="137"/>
      <c r="JYI13" s="137"/>
      <c r="JYJ13" s="137"/>
      <c r="JYK13" s="137"/>
      <c r="JYL13" s="137"/>
      <c r="JYM13" s="137"/>
      <c r="JYN13" s="137"/>
      <c r="JYO13" s="137"/>
      <c r="JYP13" s="137"/>
      <c r="JYQ13" s="137"/>
      <c r="JYR13" s="137"/>
      <c r="JYS13" s="137"/>
      <c r="JYT13" s="137"/>
      <c r="JYU13" s="137"/>
      <c r="JYV13" s="137"/>
      <c r="JYW13" s="137"/>
      <c r="JYX13" s="137"/>
      <c r="JYY13" s="137"/>
      <c r="JYZ13" s="137"/>
      <c r="JZA13" s="137"/>
      <c r="JZB13" s="137"/>
      <c r="JZC13" s="137"/>
      <c r="JZD13" s="137"/>
      <c r="JZE13" s="137"/>
      <c r="JZF13" s="137"/>
      <c r="JZG13" s="137"/>
      <c r="JZH13" s="137"/>
      <c r="JZI13" s="137"/>
      <c r="JZJ13" s="137"/>
      <c r="JZK13" s="137"/>
      <c r="JZL13" s="137"/>
      <c r="JZM13" s="137"/>
      <c r="JZN13" s="137"/>
      <c r="JZO13" s="137"/>
      <c r="JZP13" s="137"/>
      <c r="JZQ13" s="137"/>
      <c r="JZR13" s="137"/>
      <c r="JZS13" s="137"/>
      <c r="JZT13" s="137"/>
      <c r="JZU13" s="137"/>
      <c r="JZV13" s="137"/>
      <c r="JZW13" s="137"/>
      <c r="JZX13" s="137"/>
      <c r="JZY13" s="137"/>
      <c r="JZZ13" s="137"/>
      <c r="KAA13" s="137"/>
      <c r="KAB13" s="137"/>
      <c r="KAC13" s="137"/>
      <c r="KAD13" s="137"/>
      <c r="KAE13" s="137"/>
      <c r="KAF13" s="137"/>
      <c r="KAG13" s="137"/>
      <c r="KAH13" s="137"/>
      <c r="KAI13" s="137"/>
      <c r="KAJ13" s="137"/>
      <c r="KAK13" s="137"/>
      <c r="KAL13" s="137"/>
      <c r="KAM13" s="137"/>
      <c r="KAN13" s="137"/>
      <c r="KAO13" s="137"/>
      <c r="KAP13" s="137"/>
      <c r="KAQ13" s="137"/>
      <c r="KAR13" s="137"/>
      <c r="KAS13" s="137"/>
      <c r="KAT13" s="137"/>
      <c r="KAU13" s="137"/>
      <c r="KAV13" s="137"/>
      <c r="KAW13" s="137"/>
      <c r="KAX13" s="137"/>
      <c r="KAY13" s="137"/>
      <c r="KAZ13" s="137"/>
      <c r="KBA13" s="137"/>
      <c r="KBB13" s="137"/>
      <c r="KBC13" s="137"/>
      <c r="KBD13" s="137"/>
      <c r="KBE13" s="137"/>
      <c r="KBF13" s="137"/>
      <c r="KBG13" s="137"/>
      <c r="KBH13" s="137"/>
      <c r="KBI13" s="137"/>
      <c r="KBJ13" s="137"/>
      <c r="KBK13" s="137"/>
      <c r="KBL13" s="137"/>
      <c r="KBM13" s="137"/>
      <c r="KBN13" s="137"/>
      <c r="KBO13" s="137"/>
      <c r="KBP13" s="137"/>
      <c r="KBQ13" s="137"/>
      <c r="KBR13" s="137"/>
      <c r="KBS13" s="137"/>
      <c r="KBT13" s="137"/>
      <c r="KBU13" s="137"/>
      <c r="KBV13" s="137"/>
      <c r="KBW13" s="137"/>
      <c r="KBX13" s="137"/>
      <c r="KBY13" s="137"/>
      <c r="KBZ13" s="137"/>
      <c r="KCA13" s="137"/>
      <c r="KCB13" s="137"/>
      <c r="KCC13" s="137"/>
      <c r="KCD13" s="137"/>
      <c r="KCE13" s="137"/>
      <c r="KCF13" s="137"/>
      <c r="KCG13" s="137"/>
      <c r="KCH13" s="137"/>
      <c r="KCI13" s="137"/>
      <c r="KCJ13" s="137"/>
      <c r="KCK13" s="137"/>
      <c r="KCL13" s="137"/>
      <c r="KCM13" s="137"/>
      <c r="KCN13" s="137"/>
      <c r="KCO13" s="137"/>
      <c r="KCP13" s="137"/>
      <c r="KCQ13" s="137"/>
      <c r="KCR13" s="137"/>
      <c r="KCS13" s="137"/>
      <c r="KCT13" s="137"/>
      <c r="KCU13" s="137"/>
      <c r="KCV13" s="137"/>
      <c r="KCW13" s="137"/>
      <c r="KCX13" s="137"/>
      <c r="KCY13" s="137"/>
      <c r="KCZ13" s="137"/>
      <c r="KDA13" s="137"/>
      <c r="KDB13" s="137"/>
      <c r="KDC13" s="137"/>
      <c r="KDD13" s="137"/>
      <c r="KDE13" s="137"/>
      <c r="KDF13" s="137"/>
      <c r="KDG13" s="137"/>
      <c r="KDH13" s="137"/>
      <c r="KDI13" s="137"/>
      <c r="KDJ13" s="137"/>
      <c r="KDK13" s="137"/>
      <c r="KDL13" s="137"/>
      <c r="KDM13" s="137"/>
      <c r="KDN13" s="137"/>
      <c r="KDO13" s="137"/>
      <c r="KDP13" s="137"/>
      <c r="KDQ13" s="137"/>
      <c r="KDR13" s="137"/>
      <c r="KDS13" s="137"/>
      <c r="KDT13" s="137"/>
      <c r="KDU13" s="137"/>
      <c r="KDV13" s="137"/>
      <c r="KDW13" s="137"/>
      <c r="KDX13" s="137"/>
      <c r="KDY13" s="137"/>
      <c r="KDZ13" s="137"/>
      <c r="KEA13" s="137"/>
      <c r="KEB13" s="137"/>
      <c r="KEC13" s="137"/>
      <c r="KED13" s="137"/>
      <c r="KEE13" s="137"/>
      <c r="KEF13" s="137"/>
      <c r="KEG13" s="137"/>
      <c r="KEH13" s="137"/>
      <c r="KEI13" s="137"/>
      <c r="KEJ13" s="137"/>
      <c r="KEK13" s="137"/>
      <c r="KEL13" s="137"/>
      <c r="KEM13" s="137"/>
      <c r="KEN13" s="137"/>
      <c r="KEO13" s="137"/>
      <c r="KEP13" s="137"/>
      <c r="KEQ13" s="137"/>
      <c r="KER13" s="137"/>
      <c r="KES13" s="137"/>
      <c r="KET13" s="137"/>
      <c r="KEU13" s="137"/>
      <c r="KEV13" s="137"/>
      <c r="KEW13" s="137"/>
      <c r="KEX13" s="137"/>
      <c r="KEY13" s="137"/>
      <c r="KEZ13" s="137"/>
      <c r="KFA13" s="137"/>
      <c r="KFB13" s="137"/>
      <c r="KFC13" s="137"/>
      <c r="KFD13" s="137"/>
      <c r="KFE13" s="137"/>
      <c r="KFF13" s="137"/>
      <c r="KFG13" s="137"/>
      <c r="KFH13" s="137"/>
      <c r="KFI13" s="137"/>
      <c r="KFJ13" s="137"/>
      <c r="KFK13" s="137"/>
      <c r="KFL13" s="137"/>
      <c r="KFM13" s="137"/>
      <c r="KFN13" s="137"/>
      <c r="KFO13" s="137"/>
      <c r="KFP13" s="137"/>
      <c r="KFQ13" s="137"/>
      <c r="KFR13" s="137"/>
      <c r="KFS13" s="137"/>
      <c r="KFT13" s="137"/>
      <c r="KFU13" s="137"/>
      <c r="KFV13" s="137"/>
      <c r="KFW13" s="137"/>
      <c r="KFX13" s="137"/>
      <c r="KFY13" s="137"/>
      <c r="KFZ13" s="137"/>
      <c r="KGA13" s="137"/>
      <c r="KGB13" s="137"/>
      <c r="KGC13" s="137"/>
      <c r="KGD13" s="137"/>
      <c r="KGE13" s="137"/>
      <c r="KGF13" s="137"/>
      <c r="KGG13" s="137"/>
      <c r="KGH13" s="137"/>
      <c r="KGI13" s="137"/>
      <c r="KGJ13" s="137"/>
      <c r="KGK13" s="137"/>
      <c r="KGL13" s="137"/>
      <c r="KGM13" s="137"/>
      <c r="KGN13" s="137"/>
      <c r="KGO13" s="137"/>
      <c r="KGP13" s="137"/>
      <c r="KGQ13" s="137"/>
      <c r="KGR13" s="137"/>
      <c r="KGS13" s="137"/>
      <c r="KGT13" s="137"/>
      <c r="KGU13" s="137"/>
      <c r="KGV13" s="137"/>
      <c r="KGW13" s="137"/>
      <c r="KGX13" s="137"/>
      <c r="KGY13" s="137"/>
      <c r="KGZ13" s="137"/>
      <c r="KHA13" s="137"/>
      <c r="KHB13" s="137"/>
      <c r="KHC13" s="137"/>
      <c r="KHD13" s="137"/>
      <c r="KHE13" s="137"/>
      <c r="KHF13" s="137"/>
      <c r="KHG13" s="137"/>
      <c r="KHH13" s="137"/>
      <c r="KHI13" s="137"/>
      <c r="KHJ13" s="137"/>
      <c r="KHK13" s="137"/>
      <c r="KHL13" s="137"/>
      <c r="KHM13" s="137"/>
      <c r="KHN13" s="137"/>
      <c r="KHO13" s="137"/>
      <c r="KHP13" s="137"/>
      <c r="KHQ13" s="137"/>
      <c r="KHR13" s="137"/>
      <c r="KHS13" s="137"/>
      <c r="KHT13" s="137"/>
      <c r="KHU13" s="137"/>
      <c r="KHV13" s="137"/>
      <c r="KHW13" s="137"/>
      <c r="KHX13" s="137"/>
      <c r="KHY13" s="137"/>
      <c r="KHZ13" s="137"/>
      <c r="KIA13" s="137"/>
      <c r="KIB13" s="137"/>
      <c r="KIC13" s="137"/>
      <c r="KID13" s="137"/>
      <c r="KIE13" s="137"/>
      <c r="KIF13" s="137"/>
      <c r="KIG13" s="137"/>
      <c r="KIH13" s="137"/>
      <c r="KII13" s="137"/>
      <c r="KIJ13" s="137"/>
      <c r="KIK13" s="137"/>
      <c r="KIL13" s="137"/>
      <c r="KIM13" s="137"/>
      <c r="KIN13" s="137"/>
      <c r="KIO13" s="137"/>
      <c r="KIP13" s="137"/>
      <c r="KIQ13" s="137"/>
      <c r="KIR13" s="137"/>
      <c r="KIS13" s="137"/>
      <c r="KIT13" s="137"/>
      <c r="KIU13" s="137"/>
      <c r="KIV13" s="137"/>
      <c r="KIW13" s="137"/>
      <c r="KIX13" s="137"/>
      <c r="KIY13" s="137"/>
      <c r="KIZ13" s="137"/>
      <c r="KJA13" s="137"/>
      <c r="KJB13" s="137"/>
      <c r="KJC13" s="137"/>
      <c r="KJD13" s="137"/>
      <c r="KJE13" s="137"/>
      <c r="KJF13" s="137"/>
      <c r="KJG13" s="137"/>
      <c r="KJH13" s="137"/>
      <c r="KJI13" s="137"/>
      <c r="KJJ13" s="137"/>
      <c r="KJK13" s="137"/>
      <c r="KJL13" s="137"/>
      <c r="KJM13" s="137"/>
      <c r="KJN13" s="137"/>
      <c r="KJO13" s="137"/>
      <c r="KJP13" s="137"/>
      <c r="KJQ13" s="137"/>
      <c r="KJR13" s="137"/>
      <c r="KJS13" s="137"/>
      <c r="KJT13" s="137"/>
      <c r="KJU13" s="137"/>
      <c r="KJV13" s="137"/>
      <c r="KJW13" s="137"/>
      <c r="KJX13" s="137"/>
      <c r="KJY13" s="137"/>
      <c r="KJZ13" s="137"/>
      <c r="KKA13" s="137"/>
      <c r="KKB13" s="137"/>
      <c r="KKC13" s="137"/>
      <c r="KKD13" s="137"/>
      <c r="KKE13" s="137"/>
      <c r="KKF13" s="137"/>
      <c r="KKG13" s="137"/>
      <c r="KKH13" s="137"/>
      <c r="KKI13" s="137"/>
      <c r="KKJ13" s="137"/>
      <c r="KKK13" s="137"/>
      <c r="KKL13" s="137"/>
      <c r="KKM13" s="137"/>
      <c r="KKN13" s="137"/>
      <c r="KKO13" s="137"/>
      <c r="KKP13" s="137"/>
      <c r="KKQ13" s="137"/>
      <c r="KKR13" s="137"/>
      <c r="KKS13" s="137"/>
      <c r="KKT13" s="137"/>
      <c r="KKU13" s="137"/>
      <c r="KKV13" s="137"/>
      <c r="KKW13" s="137"/>
      <c r="KKX13" s="137"/>
      <c r="KKY13" s="137"/>
      <c r="KKZ13" s="137"/>
      <c r="KLA13" s="137"/>
      <c r="KLB13" s="137"/>
      <c r="KLC13" s="137"/>
      <c r="KLD13" s="137"/>
      <c r="KLE13" s="137"/>
      <c r="KLF13" s="137"/>
      <c r="KLG13" s="137"/>
      <c r="KLH13" s="137"/>
      <c r="KLI13" s="137"/>
      <c r="KLJ13" s="137"/>
      <c r="KLK13" s="137"/>
      <c r="KLL13" s="137"/>
      <c r="KLM13" s="137"/>
      <c r="KLN13" s="137"/>
      <c r="KLO13" s="137"/>
      <c r="KLP13" s="137"/>
      <c r="KLQ13" s="137"/>
      <c r="KLR13" s="137"/>
      <c r="KLS13" s="137"/>
      <c r="KLT13" s="137"/>
      <c r="KLU13" s="137"/>
      <c r="KLV13" s="137"/>
      <c r="KLW13" s="137"/>
      <c r="KLX13" s="137"/>
      <c r="KLY13" s="137"/>
      <c r="KLZ13" s="137"/>
      <c r="KMA13" s="137"/>
      <c r="KMB13" s="137"/>
      <c r="KMC13" s="137"/>
      <c r="KMD13" s="137"/>
      <c r="KME13" s="137"/>
      <c r="KMF13" s="137"/>
      <c r="KMG13" s="137"/>
      <c r="KMH13" s="137"/>
      <c r="KMI13" s="137"/>
      <c r="KMJ13" s="137"/>
      <c r="KMK13" s="137"/>
      <c r="KML13" s="137"/>
      <c r="KMM13" s="137"/>
      <c r="KMN13" s="137"/>
      <c r="KMO13" s="137"/>
      <c r="KMP13" s="137"/>
      <c r="KMQ13" s="137"/>
      <c r="KMR13" s="137"/>
      <c r="KMS13" s="137"/>
      <c r="KMT13" s="137"/>
      <c r="KMU13" s="137"/>
      <c r="KMV13" s="137"/>
      <c r="KMW13" s="137"/>
      <c r="KMX13" s="137"/>
      <c r="KMY13" s="137"/>
      <c r="KMZ13" s="137"/>
      <c r="KNA13" s="137"/>
      <c r="KNB13" s="137"/>
      <c r="KNC13" s="137"/>
      <c r="KND13" s="137"/>
      <c r="KNE13" s="137"/>
      <c r="KNF13" s="137"/>
      <c r="KNG13" s="137"/>
      <c r="KNH13" s="137"/>
      <c r="KNI13" s="137"/>
      <c r="KNJ13" s="137"/>
      <c r="KNK13" s="137"/>
      <c r="KNL13" s="137"/>
      <c r="KNM13" s="137"/>
      <c r="KNN13" s="137"/>
      <c r="KNO13" s="137"/>
      <c r="KNP13" s="137"/>
      <c r="KNQ13" s="137"/>
      <c r="KNR13" s="137"/>
      <c r="KNS13" s="137"/>
      <c r="KNT13" s="137"/>
      <c r="KNU13" s="137"/>
      <c r="KNV13" s="137"/>
      <c r="KNW13" s="137"/>
      <c r="KNX13" s="137"/>
      <c r="KNY13" s="137"/>
      <c r="KNZ13" s="137"/>
      <c r="KOA13" s="137"/>
      <c r="KOB13" s="137"/>
      <c r="KOC13" s="137"/>
      <c r="KOD13" s="137"/>
      <c r="KOE13" s="137"/>
      <c r="KOF13" s="137"/>
      <c r="KOG13" s="137"/>
      <c r="KOH13" s="137"/>
      <c r="KOI13" s="137"/>
      <c r="KOJ13" s="137"/>
      <c r="KOK13" s="137"/>
      <c r="KOL13" s="137"/>
      <c r="KOM13" s="137"/>
      <c r="KON13" s="137"/>
      <c r="KOO13" s="137"/>
      <c r="KOP13" s="137"/>
      <c r="KOQ13" s="137"/>
      <c r="KOR13" s="137"/>
      <c r="KOS13" s="137"/>
      <c r="KOT13" s="137"/>
      <c r="KOU13" s="137"/>
      <c r="KOV13" s="137"/>
      <c r="KOW13" s="137"/>
      <c r="KOX13" s="137"/>
      <c r="KOY13" s="137"/>
      <c r="KOZ13" s="137"/>
      <c r="KPA13" s="137"/>
      <c r="KPB13" s="137"/>
      <c r="KPC13" s="137"/>
      <c r="KPD13" s="137"/>
      <c r="KPE13" s="137"/>
      <c r="KPF13" s="137"/>
      <c r="KPG13" s="137"/>
      <c r="KPH13" s="137"/>
      <c r="KPI13" s="137"/>
      <c r="KPJ13" s="137"/>
      <c r="KPK13" s="137"/>
      <c r="KPL13" s="137"/>
      <c r="KPM13" s="137"/>
      <c r="KPN13" s="137"/>
      <c r="KPO13" s="137"/>
      <c r="KPP13" s="137"/>
      <c r="KPQ13" s="137"/>
      <c r="KPR13" s="137"/>
      <c r="KPS13" s="137"/>
      <c r="KPT13" s="137"/>
      <c r="KPU13" s="137"/>
      <c r="KPV13" s="137"/>
      <c r="KPW13" s="137"/>
      <c r="KPX13" s="137"/>
      <c r="KPY13" s="137"/>
      <c r="KPZ13" s="137"/>
      <c r="KQA13" s="137"/>
      <c r="KQB13" s="137"/>
      <c r="KQC13" s="137"/>
      <c r="KQD13" s="137"/>
      <c r="KQE13" s="137"/>
      <c r="KQF13" s="137"/>
      <c r="KQG13" s="137"/>
      <c r="KQH13" s="137"/>
      <c r="KQI13" s="137"/>
      <c r="KQJ13" s="137"/>
      <c r="KQK13" s="137"/>
      <c r="KQL13" s="137"/>
      <c r="KQM13" s="137"/>
      <c r="KQN13" s="137"/>
      <c r="KQO13" s="137"/>
      <c r="KQP13" s="137"/>
      <c r="KQQ13" s="137"/>
      <c r="KQR13" s="137"/>
      <c r="KQS13" s="137"/>
      <c r="KQT13" s="137"/>
      <c r="KQU13" s="137"/>
      <c r="KQV13" s="137"/>
      <c r="KQW13" s="137"/>
      <c r="KQX13" s="137"/>
      <c r="KQY13" s="137"/>
      <c r="KQZ13" s="137"/>
      <c r="KRA13" s="137"/>
      <c r="KRB13" s="137"/>
      <c r="KRC13" s="137"/>
      <c r="KRD13" s="137"/>
      <c r="KRE13" s="137"/>
      <c r="KRF13" s="137"/>
      <c r="KRG13" s="137"/>
      <c r="KRH13" s="137"/>
      <c r="KRI13" s="137"/>
      <c r="KRJ13" s="137"/>
      <c r="KRK13" s="137"/>
      <c r="KRL13" s="137"/>
      <c r="KRM13" s="137"/>
      <c r="KRN13" s="137"/>
      <c r="KRO13" s="137"/>
      <c r="KRP13" s="137"/>
      <c r="KRQ13" s="137"/>
      <c r="KRR13" s="137"/>
      <c r="KRS13" s="137"/>
      <c r="KRT13" s="137"/>
      <c r="KRU13" s="137"/>
      <c r="KRV13" s="137"/>
      <c r="KRW13" s="137"/>
      <c r="KRX13" s="137"/>
      <c r="KRY13" s="137"/>
      <c r="KRZ13" s="137"/>
      <c r="KSA13" s="137"/>
      <c r="KSB13" s="137"/>
      <c r="KSC13" s="137"/>
      <c r="KSD13" s="137"/>
      <c r="KSE13" s="137"/>
      <c r="KSF13" s="137"/>
      <c r="KSG13" s="137"/>
      <c r="KSH13" s="137"/>
      <c r="KSI13" s="137"/>
      <c r="KSJ13" s="137"/>
      <c r="KSK13" s="137"/>
      <c r="KSL13" s="137"/>
      <c r="KSM13" s="137"/>
      <c r="KSN13" s="137"/>
      <c r="KSO13" s="137"/>
      <c r="KSP13" s="137"/>
      <c r="KSQ13" s="137"/>
      <c r="KSR13" s="137"/>
      <c r="KSS13" s="137"/>
      <c r="KST13" s="137"/>
      <c r="KSU13" s="137"/>
      <c r="KSV13" s="137"/>
      <c r="KSW13" s="137"/>
      <c r="KSX13" s="137"/>
      <c r="KSY13" s="137"/>
      <c r="KSZ13" s="137"/>
      <c r="KTA13" s="137"/>
      <c r="KTB13" s="137"/>
      <c r="KTC13" s="137"/>
      <c r="KTD13" s="137"/>
      <c r="KTE13" s="137"/>
      <c r="KTF13" s="137"/>
      <c r="KTG13" s="137"/>
      <c r="KTH13" s="137"/>
      <c r="KTI13" s="137"/>
      <c r="KTJ13" s="137"/>
      <c r="KTK13" s="137"/>
      <c r="KTL13" s="137"/>
      <c r="KTM13" s="137"/>
      <c r="KTN13" s="137"/>
      <c r="KTO13" s="137"/>
      <c r="KTP13" s="137"/>
      <c r="KTQ13" s="137"/>
      <c r="KTR13" s="137"/>
      <c r="KTS13" s="137"/>
      <c r="KTT13" s="137"/>
      <c r="KTU13" s="137"/>
      <c r="KTV13" s="137"/>
      <c r="KTW13" s="137"/>
      <c r="KTX13" s="137"/>
      <c r="KTY13" s="137"/>
      <c r="KTZ13" s="137"/>
      <c r="KUA13" s="137"/>
      <c r="KUB13" s="137"/>
      <c r="KUC13" s="137"/>
      <c r="KUD13" s="137"/>
      <c r="KUE13" s="137"/>
      <c r="KUF13" s="137"/>
      <c r="KUG13" s="137"/>
      <c r="KUH13" s="137"/>
      <c r="KUI13" s="137"/>
      <c r="KUJ13" s="137"/>
      <c r="KUK13" s="137"/>
      <c r="KUL13" s="137"/>
      <c r="KUM13" s="137"/>
      <c r="KUN13" s="137"/>
      <c r="KUO13" s="137"/>
      <c r="KUP13" s="137"/>
      <c r="KUQ13" s="137"/>
      <c r="KUR13" s="137"/>
      <c r="KUS13" s="137"/>
      <c r="KUT13" s="137"/>
      <c r="KUU13" s="137"/>
      <c r="KUV13" s="137"/>
      <c r="KUW13" s="137"/>
      <c r="KUX13" s="137"/>
      <c r="KUY13" s="137"/>
      <c r="KUZ13" s="137"/>
      <c r="KVA13" s="137"/>
      <c r="KVB13" s="137"/>
      <c r="KVC13" s="137"/>
      <c r="KVD13" s="137"/>
      <c r="KVE13" s="137"/>
      <c r="KVF13" s="137"/>
      <c r="KVG13" s="137"/>
      <c r="KVH13" s="137"/>
      <c r="KVI13" s="137"/>
      <c r="KVJ13" s="137"/>
      <c r="KVK13" s="137"/>
      <c r="KVL13" s="137"/>
      <c r="KVM13" s="137"/>
      <c r="KVN13" s="137"/>
      <c r="KVO13" s="137"/>
      <c r="KVP13" s="137"/>
      <c r="KVQ13" s="137"/>
      <c r="KVR13" s="137"/>
      <c r="KVS13" s="137"/>
      <c r="KVT13" s="137"/>
      <c r="KVU13" s="137"/>
      <c r="KVV13" s="137"/>
      <c r="KVW13" s="137"/>
      <c r="KVX13" s="137"/>
      <c r="KVY13" s="137"/>
      <c r="KVZ13" s="137"/>
      <c r="KWA13" s="137"/>
      <c r="KWB13" s="137"/>
      <c r="KWC13" s="137"/>
      <c r="KWD13" s="137"/>
      <c r="KWE13" s="137"/>
      <c r="KWF13" s="137"/>
      <c r="KWG13" s="137"/>
      <c r="KWH13" s="137"/>
      <c r="KWI13" s="137"/>
      <c r="KWJ13" s="137"/>
      <c r="KWK13" s="137"/>
      <c r="KWL13" s="137"/>
      <c r="KWM13" s="137"/>
      <c r="KWN13" s="137"/>
      <c r="KWO13" s="137"/>
      <c r="KWP13" s="137"/>
      <c r="KWQ13" s="137"/>
      <c r="KWR13" s="137"/>
      <c r="KWS13" s="137"/>
      <c r="KWT13" s="137"/>
      <c r="KWU13" s="137"/>
      <c r="KWV13" s="137"/>
      <c r="KWW13" s="137"/>
      <c r="KWX13" s="137"/>
      <c r="KWY13" s="137"/>
      <c r="KWZ13" s="137"/>
      <c r="KXA13" s="137"/>
      <c r="KXB13" s="137"/>
      <c r="KXC13" s="137"/>
      <c r="KXD13" s="137"/>
      <c r="KXE13" s="137"/>
      <c r="KXF13" s="137"/>
      <c r="KXG13" s="137"/>
      <c r="KXH13" s="137"/>
      <c r="KXI13" s="137"/>
      <c r="KXJ13" s="137"/>
      <c r="KXK13" s="137"/>
      <c r="KXL13" s="137"/>
      <c r="KXM13" s="137"/>
      <c r="KXN13" s="137"/>
      <c r="KXO13" s="137"/>
      <c r="KXP13" s="137"/>
      <c r="KXQ13" s="137"/>
      <c r="KXR13" s="137"/>
      <c r="KXS13" s="137"/>
      <c r="KXT13" s="137"/>
      <c r="KXU13" s="137"/>
      <c r="KXV13" s="137"/>
      <c r="KXW13" s="137"/>
      <c r="KXX13" s="137"/>
      <c r="KXY13" s="137"/>
      <c r="KXZ13" s="137"/>
      <c r="KYA13" s="137"/>
      <c r="KYB13" s="137"/>
      <c r="KYC13" s="137"/>
      <c r="KYD13" s="137"/>
      <c r="KYE13" s="137"/>
      <c r="KYF13" s="137"/>
      <c r="KYG13" s="137"/>
      <c r="KYH13" s="137"/>
      <c r="KYI13" s="137"/>
      <c r="KYJ13" s="137"/>
      <c r="KYK13" s="137"/>
      <c r="KYL13" s="137"/>
      <c r="KYM13" s="137"/>
      <c r="KYN13" s="137"/>
      <c r="KYO13" s="137"/>
      <c r="KYP13" s="137"/>
      <c r="KYQ13" s="137"/>
      <c r="KYR13" s="137"/>
      <c r="KYS13" s="137"/>
      <c r="KYT13" s="137"/>
      <c r="KYU13" s="137"/>
      <c r="KYV13" s="137"/>
      <c r="KYW13" s="137"/>
      <c r="KYX13" s="137"/>
      <c r="KYY13" s="137"/>
      <c r="KYZ13" s="137"/>
      <c r="KZA13" s="137"/>
      <c r="KZB13" s="137"/>
      <c r="KZC13" s="137"/>
      <c r="KZD13" s="137"/>
      <c r="KZE13" s="137"/>
      <c r="KZF13" s="137"/>
      <c r="KZG13" s="137"/>
      <c r="KZH13" s="137"/>
      <c r="KZI13" s="137"/>
      <c r="KZJ13" s="137"/>
      <c r="KZK13" s="137"/>
      <c r="KZL13" s="137"/>
      <c r="KZM13" s="137"/>
      <c r="KZN13" s="137"/>
      <c r="KZO13" s="137"/>
      <c r="KZP13" s="137"/>
      <c r="KZQ13" s="137"/>
      <c r="KZR13" s="137"/>
      <c r="KZS13" s="137"/>
      <c r="KZT13" s="137"/>
      <c r="KZU13" s="137"/>
      <c r="KZV13" s="137"/>
      <c r="KZW13" s="137"/>
      <c r="KZX13" s="137"/>
      <c r="KZY13" s="137"/>
      <c r="KZZ13" s="137"/>
      <c r="LAA13" s="137"/>
      <c r="LAB13" s="137"/>
      <c r="LAC13" s="137"/>
      <c r="LAD13" s="137"/>
      <c r="LAE13" s="137"/>
      <c r="LAF13" s="137"/>
      <c r="LAG13" s="137"/>
      <c r="LAH13" s="137"/>
      <c r="LAI13" s="137"/>
      <c r="LAJ13" s="137"/>
      <c r="LAK13" s="137"/>
      <c r="LAL13" s="137"/>
      <c r="LAM13" s="137"/>
      <c r="LAN13" s="137"/>
      <c r="LAO13" s="137"/>
      <c r="LAP13" s="137"/>
      <c r="LAQ13" s="137"/>
      <c r="LAR13" s="137"/>
      <c r="LAS13" s="137"/>
      <c r="LAT13" s="137"/>
      <c r="LAU13" s="137"/>
      <c r="LAV13" s="137"/>
      <c r="LAW13" s="137"/>
      <c r="LAX13" s="137"/>
      <c r="LAY13" s="137"/>
      <c r="LAZ13" s="137"/>
      <c r="LBA13" s="137"/>
      <c r="LBB13" s="137"/>
      <c r="LBC13" s="137"/>
      <c r="LBD13" s="137"/>
      <c r="LBE13" s="137"/>
      <c r="LBF13" s="137"/>
      <c r="LBG13" s="137"/>
      <c r="LBH13" s="137"/>
      <c r="LBI13" s="137"/>
      <c r="LBJ13" s="137"/>
      <c r="LBK13" s="137"/>
      <c r="LBL13" s="137"/>
      <c r="LBM13" s="137"/>
      <c r="LBN13" s="137"/>
      <c r="LBO13" s="137"/>
      <c r="LBP13" s="137"/>
      <c r="LBQ13" s="137"/>
      <c r="LBR13" s="137"/>
      <c r="LBS13" s="137"/>
      <c r="LBT13" s="137"/>
      <c r="LBU13" s="137"/>
      <c r="LBV13" s="137"/>
      <c r="LBW13" s="137"/>
      <c r="LBX13" s="137"/>
      <c r="LBY13" s="137"/>
      <c r="LBZ13" s="137"/>
      <c r="LCA13" s="137"/>
      <c r="LCB13" s="137"/>
      <c r="LCC13" s="137"/>
      <c r="LCD13" s="137"/>
      <c r="LCE13" s="137"/>
      <c r="LCF13" s="137"/>
      <c r="LCG13" s="137"/>
      <c r="LCH13" s="137"/>
      <c r="LCI13" s="137"/>
      <c r="LCJ13" s="137"/>
      <c r="LCK13" s="137"/>
      <c r="LCL13" s="137"/>
      <c r="LCM13" s="137"/>
      <c r="LCN13" s="137"/>
      <c r="LCO13" s="137"/>
      <c r="LCP13" s="137"/>
      <c r="LCQ13" s="137"/>
      <c r="LCR13" s="137"/>
      <c r="LCS13" s="137"/>
      <c r="LCT13" s="137"/>
      <c r="LCU13" s="137"/>
      <c r="LCV13" s="137"/>
      <c r="LCW13" s="137"/>
      <c r="LCX13" s="137"/>
      <c r="LCY13" s="137"/>
      <c r="LCZ13" s="137"/>
      <c r="LDA13" s="137"/>
      <c r="LDB13" s="137"/>
      <c r="LDC13" s="137"/>
      <c r="LDD13" s="137"/>
      <c r="LDE13" s="137"/>
      <c r="LDF13" s="137"/>
      <c r="LDG13" s="137"/>
      <c r="LDH13" s="137"/>
      <c r="LDI13" s="137"/>
      <c r="LDJ13" s="137"/>
      <c r="LDK13" s="137"/>
      <c r="LDL13" s="137"/>
      <c r="LDM13" s="137"/>
      <c r="LDN13" s="137"/>
      <c r="LDO13" s="137"/>
      <c r="LDP13" s="137"/>
      <c r="LDQ13" s="137"/>
      <c r="LDR13" s="137"/>
      <c r="LDS13" s="137"/>
      <c r="LDT13" s="137"/>
      <c r="LDU13" s="137"/>
      <c r="LDV13" s="137"/>
      <c r="LDW13" s="137"/>
      <c r="LDX13" s="137"/>
      <c r="LDY13" s="137"/>
      <c r="LDZ13" s="137"/>
      <c r="LEA13" s="137"/>
      <c r="LEB13" s="137"/>
      <c r="LEC13" s="137"/>
      <c r="LED13" s="137"/>
      <c r="LEE13" s="137"/>
      <c r="LEF13" s="137"/>
      <c r="LEG13" s="137"/>
      <c r="LEH13" s="137"/>
      <c r="LEI13" s="137"/>
      <c r="LEJ13" s="137"/>
      <c r="LEK13" s="137"/>
      <c r="LEL13" s="137"/>
      <c r="LEM13" s="137"/>
      <c r="LEN13" s="137"/>
      <c r="LEO13" s="137"/>
      <c r="LEP13" s="137"/>
      <c r="LEQ13" s="137"/>
      <c r="LER13" s="137"/>
      <c r="LES13" s="137"/>
      <c r="LET13" s="137"/>
      <c r="LEU13" s="137"/>
      <c r="LEV13" s="137"/>
      <c r="LEW13" s="137"/>
      <c r="LEX13" s="137"/>
      <c r="LEY13" s="137"/>
      <c r="LEZ13" s="137"/>
      <c r="LFA13" s="137"/>
      <c r="LFB13" s="137"/>
      <c r="LFC13" s="137"/>
      <c r="LFD13" s="137"/>
      <c r="LFE13" s="137"/>
      <c r="LFF13" s="137"/>
      <c r="LFG13" s="137"/>
      <c r="LFH13" s="137"/>
      <c r="LFI13" s="137"/>
      <c r="LFJ13" s="137"/>
      <c r="LFK13" s="137"/>
      <c r="LFL13" s="137"/>
      <c r="LFM13" s="137"/>
      <c r="LFN13" s="137"/>
      <c r="LFO13" s="137"/>
      <c r="LFP13" s="137"/>
      <c r="LFQ13" s="137"/>
      <c r="LFR13" s="137"/>
      <c r="LFS13" s="137"/>
      <c r="LFT13" s="137"/>
      <c r="LFU13" s="137"/>
      <c r="LFV13" s="137"/>
      <c r="LFW13" s="137"/>
      <c r="LFX13" s="137"/>
      <c r="LFY13" s="137"/>
      <c r="LFZ13" s="137"/>
      <c r="LGA13" s="137"/>
      <c r="LGB13" s="137"/>
      <c r="LGC13" s="137"/>
      <c r="LGD13" s="137"/>
      <c r="LGE13" s="137"/>
      <c r="LGF13" s="137"/>
      <c r="LGG13" s="137"/>
      <c r="LGH13" s="137"/>
      <c r="LGI13" s="137"/>
      <c r="LGJ13" s="137"/>
      <c r="LGK13" s="137"/>
      <c r="LGL13" s="137"/>
      <c r="LGM13" s="137"/>
      <c r="LGN13" s="137"/>
      <c r="LGO13" s="137"/>
      <c r="LGP13" s="137"/>
      <c r="LGQ13" s="137"/>
      <c r="LGR13" s="137"/>
      <c r="LGS13" s="137"/>
      <c r="LGT13" s="137"/>
      <c r="LGU13" s="137"/>
      <c r="LGV13" s="137"/>
      <c r="LGW13" s="137"/>
      <c r="LGX13" s="137"/>
      <c r="LGY13" s="137"/>
      <c r="LGZ13" s="137"/>
      <c r="LHA13" s="137"/>
      <c r="LHB13" s="137"/>
      <c r="LHC13" s="137"/>
      <c r="LHD13" s="137"/>
      <c r="LHE13" s="137"/>
      <c r="LHF13" s="137"/>
      <c r="LHG13" s="137"/>
      <c r="LHH13" s="137"/>
      <c r="LHI13" s="137"/>
      <c r="LHJ13" s="137"/>
      <c r="LHK13" s="137"/>
      <c r="LHL13" s="137"/>
      <c r="LHM13" s="137"/>
      <c r="LHN13" s="137"/>
      <c r="LHO13" s="137"/>
      <c r="LHP13" s="137"/>
      <c r="LHQ13" s="137"/>
      <c r="LHR13" s="137"/>
      <c r="LHS13" s="137"/>
      <c r="LHT13" s="137"/>
      <c r="LHU13" s="137"/>
      <c r="LHV13" s="137"/>
      <c r="LHW13" s="137"/>
      <c r="LHX13" s="137"/>
      <c r="LHY13" s="137"/>
      <c r="LHZ13" s="137"/>
      <c r="LIA13" s="137"/>
      <c r="LIB13" s="137"/>
      <c r="LIC13" s="137"/>
      <c r="LID13" s="137"/>
      <c r="LIE13" s="137"/>
      <c r="LIF13" s="137"/>
      <c r="LIG13" s="137"/>
      <c r="LIH13" s="137"/>
      <c r="LII13" s="137"/>
      <c r="LIJ13" s="137"/>
      <c r="LIK13" s="137"/>
      <c r="LIL13" s="137"/>
      <c r="LIM13" s="137"/>
      <c r="LIN13" s="137"/>
      <c r="LIO13" s="137"/>
      <c r="LIP13" s="137"/>
      <c r="LIQ13" s="137"/>
      <c r="LIR13" s="137"/>
      <c r="LIS13" s="137"/>
      <c r="LIT13" s="137"/>
      <c r="LIU13" s="137"/>
      <c r="LIV13" s="137"/>
      <c r="LIW13" s="137"/>
      <c r="LIX13" s="137"/>
      <c r="LIY13" s="137"/>
      <c r="LIZ13" s="137"/>
      <c r="LJA13" s="137"/>
      <c r="LJB13" s="137"/>
      <c r="LJC13" s="137"/>
      <c r="LJD13" s="137"/>
      <c r="LJE13" s="137"/>
      <c r="LJF13" s="137"/>
      <c r="LJG13" s="137"/>
      <c r="LJH13" s="137"/>
      <c r="LJI13" s="137"/>
      <c r="LJJ13" s="137"/>
      <c r="LJK13" s="137"/>
      <c r="LJL13" s="137"/>
      <c r="LJM13" s="137"/>
      <c r="LJN13" s="137"/>
      <c r="LJO13" s="137"/>
      <c r="LJP13" s="137"/>
      <c r="LJQ13" s="137"/>
      <c r="LJR13" s="137"/>
      <c r="LJS13" s="137"/>
      <c r="LJT13" s="137"/>
      <c r="LJU13" s="137"/>
      <c r="LJV13" s="137"/>
      <c r="LJW13" s="137"/>
      <c r="LJX13" s="137"/>
      <c r="LJY13" s="137"/>
      <c r="LJZ13" s="137"/>
      <c r="LKA13" s="137"/>
      <c r="LKB13" s="137"/>
      <c r="LKC13" s="137"/>
      <c r="LKD13" s="137"/>
      <c r="LKE13" s="137"/>
      <c r="LKF13" s="137"/>
      <c r="LKG13" s="137"/>
      <c r="LKH13" s="137"/>
      <c r="LKI13" s="137"/>
      <c r="LKJ13" s="137"/>
      <c r="LKK13" s="137"/>
      <c r="LKL13" s="137"/>
      <c r="LKM13" s="137"/>
      <c r="LKN13" s="137"/>
      <c r="LKO13" s="137"/>
      <c r="LKP13" s="137"/>
      <c r="LKQ13" s="137"/>
      <c r="LKR13" s="137"/>
      <c r="LKS13" s="137"/>
      <c r="LKT13" s="137"/>
      <c r="LKU13" s="137"/>
      <c r="LKV13" s="137"/>
      <c r="LKW13" s="137"/>
      <c r="LKX13" s="137"/>
      <c r="LKY13" s="137"/>
      <c r="LKZ13" s="137"/>
      <c r="LLA13" s="137"/>
      <c r="LLB13" s="137"/>
      <c r="LLC13" s="137"/>
      <c r="LLD13" s="137"/>
      <c r="LLE13" s="137"/>
      <c r="LLF13" s="137"/>
      <c r="LLG13" s="137"/>
      <c r="LLH13" s="137"/>
      <c r="LLI13" s="137"/>
      <c r="LLJ13" s="137"/>
      <c r="LLK13" s="137"/>
      <c r="LLL13" s="137"/>
      <c r="LLM13" s="137"/>
      <c r="LLN13" s="137"/>
      <c r="LLO13" s="137"/>
      <c r="LLP13" s="137"/>
      <c r="LLQ13" s="137"/>
      <c r="LLR13" s="137"/>
      <c r="LLS13" s="137"/>
      <c r="LLT13" s="137"/>
      <c r="LLU13" s="137"/>
      <c r="LLV13" s="137"/>
      <c r="LLW13" s="137"/>
      <c r="LLX13" s="137"/>
      <c r="LLY13" s="137"/>
      <c r="LLZ13" s="137"/>
      <c r="LMA13" s="137"/>
      <c r="LMB13" s="137"/>
      <c r="LMC13" s="137"/>
      <c r="LMD13" s="137"/>
      <c r="LME13" s="137"/>
      <c r="LMF13" s="137"/>
      <c r="LMG13" s="137"/>
      <c r="LMH13" s="137"/>
      <c r="LMI13" s="137"/>
      <c r="LMJ13" s="137"/>
      <c r="LMK13" s="137"/>
      <c r="LML13" s="137"/>
      <c r="LMM13" s="137"/>
      <c r="LMN13" s="137"/>
      <c r="LMO13" s="137"/>
      <c r="LMP13" s="137"/>
      <c r="LMQ13" s="137"/>
      <c r="LMR13" s="137"/>
      <c r="LMS13" s="137"/>
      <c r="LMT13" s="137"/>
      <c r="LMU13" s="137"/>
      <c r="LMV13" s="137"/>
      <c r="LMW13" s="137"/>
      <c r="LMX13" s="137"/>
      <c r="LMY13" s="137"/>
      <c r="LMZ13" s="137"/>
      <c r="LNA13" s="137"/>
      <c r="LNB13" s="137"/>
      <c r="LNC13" s="137"/>
      <c r="LND13" s="137"/>
      <c r="LNE13" s="137"/>
      <c r="LNF13" s="137"/>
      <c r="LNG13" s="137"/>
      <c r="LNH13" s="137"/>
      <c r="LNI13" s="137"/>
      <c r="LNJ13" s="137"/>
      <c r="LNK13" s="137"/>
      <c r="LNL13" s="137"/>
      <c r="LNM13" s="137"/>
      <c r="LNN13" s="137"/>
      <c r="LNO13" s="137"/>
      <c r="LNP13" s="137"/>
      <c r="LNQ13" s="137"/>
      <c r="LNR13" s="137"/>
      <c r="LNS13" s="137"/>
      <c r="LNT13" s="137"/>
      <c r="LNU13" s="137"/>
      <c r="LNV13" s="137"/>
      <c r="LNW13" s="137"/>
      <c r="LNX13" s="137"/>
      <c r="LNY13" s="137"/>
      <c r="LNZ13" s="137"/>
      <c r="LOA13" s="137"/>
      <c r="LOB13" s="137"/>
      <c r="LOC13" s="137"/>
      <c r="LOD13" s="137"/>
      <c r="LOE13" s="137"/>
      <c r="LOF13" s="137"/>
      <c r="LOG13" s="137"/>
      <c r="LOH13" s="137"/>
      <c r="LOI13" s="137"/>
      <c r="LOJ13" s="137"/>
      <c r="LOK13" s="137"/>
      <c r="LOL13" s="137"/>
      <c r="LOM13" s="137"/>
      <c r="LON13" s="137"/>
      <c r="LOO13" s="137"/>
      <c r="LOP13" s="137"/>
      <c r="LOQ13" s="137"/>
      <c r="LOR13" s="137"/>
      <c r="LOS13" s="137"/>
      <c r="LOT13" s="137"/>
      <c r="LOU13" s="137"/>
      <c r="LOV13" s="137"/>
      <c r="LOW13" s="137"/>
      <c r="LOX13" s="137"/>
      <c r="LOY13" s="137"/>
      <c r="LOZ13" s="137"/>
      <c r="LPA13" s="137"/>
      <c r="LPB13" s="137"/>
      <c r="LPC13" s="137"/>
      <c r="LPD13" s="137"/>
      <c r="LPE13" s="137"/>
      <c r="LPF13" s="137"/>
      <c r="LPG13" s="137"/>
      <c r="LPH13" s="137"/>
      <c r="LPI13" s="137"/>
      <c r="LPJ13" s="137"/>
      <c r="LPK13" s="137"/>
      <c r="LPL13" s="137"/>
      <c r="LPM13" s="137"/>
      <c r="LPN13" s="137"/>
      <c r="LPO13" s="137"/>
      <c r="LPP13" s="137"/>
      <c r="LPQ13" s="137"/>
      <c r="LPR13" s="137"/>
      <c r="LPS13" s="137"/>
      <c r="LPT13" s="137"/>
      <c r="LPU13" s="137"/>
      <c r="LPV13" s="137"/>
      <c r="LPW13" s="137"/>
      <c r="LPX13" s="137"/>
      <c r="LPY13" s="137"/>
      <c r="LPZ13" s="137"/>
      <c r="LQA13" s="137"/>
      <c r="LQB13" s="137"/>
      <c r="LQC13" s="137"/>
      <c r="LQD13" s="137"/>
      <c r="LQE13" s="137"/>
      <c r="LQF13" s="137"/>
      <c r="LQG13" s="137"/>
      <c r="LQH13" s="137"/>
      <c r="LQI13" s="137"/>
      <c r="LQJ13" s="137"/>
      <c r="LQK13" s="137"/>
      <c r="LQL13" s="137"/>
      <c r="LQM13" s="137"/>
      <c r="LQN13" s="137"/>
      <c r="LQO13" s="137"/>
      <c r="LQP13" s="137"/>
      <c r="LQQ13" s="137"/>
      <c r="LQR13" s="137"/>
      <c r="LQS13" s="137"/>
      <c r="LQT13" s="137"/>
      <c r="LQU13" s="137"/>
      <c r="LQV13" s="137"/>
      <c r="LQW13" s="137"/>
      <c r="LQX13" s="137"/>
      <c r="LQY13" s="137"/>
      <c r="LQZ13" s="137"/>
      <c r="LRA13" s="137"/>
      <c r="LRB13" s="137"/>
      <c r="LRC13" s="137"/>
      <c r="LRD13" s="137"/>
      <c r="LRE13" s="137"/>
      <c r="LRF13" s="137"/>
      <c r="LRG13" s="137"/>
      <c r="LRH13" s="137"/>
      <c r="LRI13" s="137"/>
      <c r="LRJ13" s="137"/>
      <c r="LRK13" s="137"/>
      <c r="LRL13" s="137"/>
      <c r="LRM13" s="137"/>
      <c r="LRN13" s="137"/>
      <c r="LRO13" s="137"/>
      <c r="LRP13" s="137"/>
      <c r="LRQ13" s="137"/>
      <c r="LRR13" s="137"/>
      <c r="LRS13" s="137"/>
      <c r="LRT13" s="137"/>
      <c r="LRU13" s="137"/>
      <c r="LRV13" s="137"/>
      <c r="LRW13" s="137"/>
      <c r="LRX13" s="137"/>
      <c r="LRY13" s="137"/>
      <c r="LRZ13" s="137"/>
      <c r="LSA13" s="137"/>
      <c r="LSB13" s="137"/>
      <c r="LSC13" s="137"/>
      <c r="LSD13" s="137"/>
      <c r="LSE13" s="137"/>
      <c r="LSF13" s="137"/>
      <c r="LSG13" s="137"/>
      <c r="LSH13" s="137"/>
      <c r="LSI13" s="137"/>
      <c r="LSJ13" s="137"/>
      <c r="LSK13" s="137"/>
      <c r="LSL13" s="137"/>
      <c r="LSM13" s="137"/>
      <c r="LSN13" s="137"/>
      <c r="LSO13" s="137"/>
      <c r="LSP13" s="137"/>
      <c r="LSQ13" s="137"/>
      <c r="LSR13" s="137"/>
      <c r="LSS13" s="137"/>
      <c r="LST13" s="137"/>
      <c r="LSU13" s="137"/>
      <c r="LSV13" s="137"/>
      <c r="LSW13" s="137"/>
      <c r="LSX13" s="137"/>
      <c r="LSY13" s="137"/>
      <c r="LSZ13" s="137"/>
      <c r="LTA13" s="137"/>
      <c r="LTB13" s="137"/>
      <c r="LTC13" s="137"/>
      <c r="LTD13" s="137"/>
      <c r="LTE13" s="137"/>
      <c r="LTF13" s="137"/>
      <c r="LTG13" s="137"/>
      <c r="LTH13" s="137"/>
      <c r="LTI13" s="137"/>
      <c r="LTJ13" s="137"/>
      <c r="LTK13" s="137"/>
      <c r="LTL13" s="137"/>
      <c r="LTM13" s="137"/>
      <c r="LTN13" s="137"/>
      <c r="LTO13" s="137"/>
      <c r="LTP13" s="137"/>
      <c r="LTQ13" s="137"/>
      <c r="LTR13" s="137"/>
      <c r="LTS13" s="137"/>
      <c r="LTT13" s="137"/>
      <c r="LTU13" s="137"/>
      <c r="LTV13" s="137"/>
      <c r="LTW13" s="137"/>
      <c r="LTX13" s="137"/>
      <c r="LTY13" s="137"/>
      <c r="LTZ13" s="137"/>
      <c r="LUA13" s="137"/>
      <c r="LUB13" s="137"/>
      <c r="LUC13" s="137"/>
      <c r="LUD13" s="137"/>
      <c r="LUE13" s="137"/>
      <c r="LUF13" s="137"/>
      <c r="LUG13" s="137"/>
      <c r="LUH13" s="137"/>
      <c r="LUI13" s="137"/>
      <c r="LUJ13" s="137"/>
      <c r="LUK13" s="137"/>
      <c r="LUL13" s="137"/>
      <c r="LUM13" s="137"/>
      <c r="LUN13" s="137"/>
      <c r="LUO13" s="137"/>
      <c r="LUP13" s="137"/>
      <c r="LUQ13" s="137"/>
      <c r="LUR13" s="137"/>
      <c r="LUS13" s="137"/>
      <c r="LUT13" s="137"/>
      <c r="LUU13" s="137"/>
      <c r="LUV13" s="137"/>
      <c r="LUW13" s="137"/>
      <c r="LUX13" s="137"/>
      <c r="LUY13" s="137"/>
      <c r="LUZ13" s="137"/>
      <c r="LVA13" s="137"/>
      <c r="LVB13" s="137"/>
      <c r="LVC13" s="137"/>
      <c r="LVD13" s="137"/>
      <c r="LVE13" s="137"/>
      <c r="LVF13" s="137"/>
      <c r="LVG13" s="137"/>
      <c r="LVH13" s="137"/>
      <c r="LVI13" s="137"/>
      <c r="LVJ13" s="137"/>
      <c r="LVK13" s="137"/>
      <c r="LVL13" s="137"/>
      <c r="LVM13" s="137"/>
      <c r="LVN13" s="137"/>
      <c r="LVO13" s="137"/>
      <c r="LVP13" s="137"/>
      <c r="LVQ13" s="137"/>
      <c r="LVR13" s="137"/>
      <c r="LVS13" s="137"/>
      <c r="LVT13" s="137"/>
      <c r="LVU13" s="137"/>
      <c r="LVV13" s="137"/>
      <c r="LVW13" s="137"/>
      <c r="LVX13" s="137"/>
      <c r="LVY13" s="137"/>
      <c r="LVZ13" s="137"/>
      <c r="LWA13" s="137"/>
      <c r="LWB13" s="137"/>
      <c r="LWC13" s="137"/>
      <c r="LWD13" s="137"/>
      <c r="LWE13" s="137"/>
      <c r="LWF13" s="137"/>
      <c r="LWG13" s="137"/>
      <c r="LWH13" s="137"/>
      <c r="LWI13" s="137"/>
      <c r="LWJ13" s="137"/>
      <c r="LWK13" s="137"/>
      <c r="LWL13" s="137"/>
      <c r="LWM13" s="137"/>
      <c r="LWN13" s="137"/>
      <c r="LWO13" s="137"/>
      <c r="LWP13" s="137"/>
      <c r="LWQ13" s="137"/>
      <c r="LWR13" s="137"/>
      <c r="LWS13" s="137"/>
      <c r="LWT13" s="137"/>
      <c r="LWU13" s="137"/>
      <c r="LWV13" s="137"/>
      <c r="LWW13" s="137"/>
      <c r="LWX13" s="137"/>
      <c r="LWY13" s="137"/>
      <c r="LWZ13" s="137"/>
      <c r="LXA13" s="137"/>
      <c r="LXB13" s="137"/>
      <c r="LXC13" s="137"/>
      <c r="LXD13" s="137"/>
      <c r="LXE13" s="137"/>
      <c r="LXF13" s="137"/>
      <c r="LXG13" s="137"/>
      <c r="LXH13" s="137"/>
      <c r="LXI13" s="137"/>
      <c r="LXJ13" s="137"/>
      <c r="LXK13" s="137"/>
      <c r="LXL13" s="137"/>
      <c r="LXM13" s="137"/>
      <c r="LXN13" s="137"/>
      <c r="LXO13" s="137"/>
      <c r="LXP13" s="137"/>
      <c r="LXQ13" s="137"/>
      <c r="LXR13" s="137"/>
      <c r="LXS13" s="137"/>
      <c r="LXT13" s="137"/>
      <c r="LXU13" s="137"/>
      <c r="LXV13" s="137"/>
      <c r="LXW13" s="137"/>
      <c r="LXX13" s="137"/>
      <c r="LXY13" s="137"/>
      <c r="LXZ13" s="137"/>
      <c r="LYA13" s="137"/>
      <c r="LYB13" s="137"/>
      <c r="LYC13" s="137"/>
      <c r="LYD13" s="137"/>
      <c r="LYE13" s="137"/>
      <c r="LYF13" s="137"/>
      <c r="LYG13" s="137"/>
      <c r="LYH13" s="137"/>
      <c r="LYI13" s="137"/>
      <c r="LYJ13" s="137"/>
      <c r="LYK13" s="137"/>
      <c r="LYL13" s="137"/>
      <c r="LYM13" s="137"/>
      <c r="LYN13" s="137"/>
      <c r="LYO13" s="137"/>
      <c r="LYP13" s="137"/>
      <c r="LYQ13" s="137"/>
      <c r="LYR13" s="137"/>
      <c r="LYS13" s="137"/>
      <c r="LYT13" s="137"/>
      <c r="LYU13" s="137"/>
      <c r="LYV13" s="137"/>
      <c r="LYW13" s="137"/>
      <c r="LYX13" s="137"/>
      <c r="LYY13" s="137"/>
      <c r="LYZ13" s="137"/>
      <c r="LZA13" s="137"/>
      <c r="LZB13" s="137"/>
      <c r="LZC13" s="137"/>
      <c r="LZD13" s="137"/>
      <c r="LZE13" s="137"/>
      <c r="LZF13" s="137"/>
      <c r="LZG13" s="137"/>
      <c r="LZH13" s="137"/>
      <c r="LZI13" s="137"/>
      <c r="LZJ13" s="137"/>
      <c r="LZK13" s="137"/>
      <c r="LZL13" s="137"/>
      <c r="LZM13" s="137"/>
      <c r="LZN13" s="137"/>
      <c r="LZO13" s="137"/>
      <c r="LZP13" s="137"/>
      <c r="LZQ13" s="137"/>
      <c r="LZR13" s="137"/>
      <c r="LZS13" s="137"/>
      <c r="LZT13" s="137"/>
      <c r="LZU13" s="137"/>
      <c r="LZV13" s="137"/>
      <c r="LZW13" s="137"/>
      <c r="LZX13" s="137"/>
      <c r="LZY13" s="137"/>
      <c r="LZZ13" s="137"/>
      <c r="MAA13" s="137"/>
      <c r="MAB13" s="137"/>
      <c r="MAC13" s="137"/>
      <c r="MAD13" s="137"/>
      <c r="MAE13" s="137"/>
      <c r="MAF13" s="137"/>
      <c r="MAG13" s="137"/>
      <c r="MAH13" s="137"/>
      <c r="MAI13" s="137"/>
      <c r="MAJ13" s="137"/>
      <c r="MAK13" s="137"/>
      <c r="MAL13" s="137"/>
      <c r="MAM13" s="137"/>
      <c r="MAN13" s="137"/>
      <c r="MAO13" s="137"/>
      <c r="MAP13" s="137"/>
      <c r="MAQ13" s="137"/>
      <c r="MAR13" s="137"/>
      <c r="MAS13" s="137"/>
      <c r="MAT13" s="137"/>
      <c r="MAU13" s="137"/>
      <c r="MAV13" s="137"/>
      <c r="MAW13" s="137"/>
      <c r="MAX13" s="137"/>
      <c r="MAY13" s="137"/>
      <c r="MAZ13" s="137"/>
      <c r="MBA13" s="137"/>
      <c r="MBB13" s="137"/>
      <c r="MBC13" s="137"/>
      <c r="MBD13" s="137"/>
      <c r="MBE13" s="137"/>
      <c r="MBF13" s="137"/>
      <c r="MBG13" s="137"/>
      <c r="MBH13" s="137"/>
      <c r="MBI13" s="137"/>
      <c r="MBJ13" s="137"/>
      <c r="MBK13" s="137"/>
      <c r="MBL13" s="137"/>
      <c r="MBM13" s="137"/>
      <c r="MBN13" s="137"/>
      <c r="MBO13" s="137"/>
      <c r="MBP13" s="137"/>
      <c r="MBQ13" s="137"/>
      <c r="MBR13" s="137"/>
      <c r="MBS13" s="137"/>
      <c r="MBT13" s="137"/>
      <c r="MBU13" s="137"/>
      <c r="MBV13" s="137"/>
      <c r="MBW13" s="137"/>
      <c r="MBX13" s="137"/>
      <c r="MBY13" s="137"/>
      <c r="MBZ13" s="137"/>
      <c r="MCA13" s="137"/>
      <c r="MCB13" s="137"/>
      <c r="MCC13" s="137"/>
      <c r="MCD13" s="137"/>
      <c r="MCE13" s="137"/>
      <c r="MCF13" s="137"/>
      <c r="MCG13" s="137"/>
      <c r="MCH13" s="137"/>
      <c r="MCI13" s="137"/>
      <c r="MCJ13" s="137"/>
      <c r="MCK13" s="137"/>
      <c r="MCL13" s="137"/>
      <c r="MCM13" s="137"/>
      <c r="MCN13" s="137"/>
      <c r="MCO13" s="137"/>
      <c r="MCP13" s="137"/>
      <c r="MCQ13" s="137"/>
      <c r="MCR13" s="137"/>
      <c r="MCS13" s="137"/>
      <c r="MCT13" s="137"/>
      <c r="MCU13" s="137"/>
      <c r="MCV13" s="137"/>
      <c r="MCW13" s="137"/>
      <c r="MCX13" s="137"/>
      <c r="MCY13" s="137"/>
      <c r="MCZ13" s="137"/>
      <c r="MDA13" s="137"/>
      <c r="MDB13" s="137"/>
      <c r="MDC13" s="137"/>
      <c r="MDD13" s="137"/>
      <c r="MDE13" s="137"/>
      <c r="MDF13" s="137"/>
      <c r="MDG13" s="137"/>
      <c r="MDH13" s="137"/>
      <c r="MDI13" s="137"/>
      <c r="MDJ13" s="137"/>
      <c r="MDK13" s="137"/>
      <c r="MDL13" s="137"/>
      <c r="MDM13" s="137"/>
      <c r="MDN13" s="137"/>
      <c r="MDO13" s="137"/>
      <c r="MDP13" s="137"/>
      <c r="MDQ13" s="137"/>
      <c r="MDR13" s="137"/>
      <c r="MDS13" s="137"/>
      <c r="MDT13" s="137"/>
      <c r="MDU13" s="137"/>
      <c r="MDV13" s="137"/>
      <c r="MDW13" s="137"/>
      <c r="MDX13" s="137"/>
      <c r="MDY13" s="137"/>
      <c r="MDZ13" s="137"/>
      <c r="MEA13" s="137"/>
      <c r="MEB13" s="137"/>
      <c r="MEC13" s="137"/>
      <c r="MED13" s="137"/>
      <c r="MEE13" s="137"/>
      <c r="MEF13" s="137"/>
      <c r="MEG13" s="137"/>
      <c r="MEH13" s="137"/>
      <c r="MEI13" s="137"/>
      <c r="MEJ13" s="137"/>
      <c r="MEK13" s="137"/>
      <c r="MEL13" s="137"/>
      <c r="MEM13" s="137"/>
      <c r="MEN13" s="137"/>
      <c r="MEO13" s="137"/>
      <c r="MEP13" s="137"/>
      <c r="MEQ13" s="137"/>
      <c r="MER13" s="137"/>
      <c r="MES13" s="137"/>
      <c r="MET13" s="137"/>
      <c r="MEU13" s="137"/>
      <c r="MEV13" s="137"/>
      <c r="MEW13" s="137"/>
      <c r="MEX13" s="137"/>
      <c r="MEY13" s="137"/>
      <c r="MEZ13" s="137"/>
      <c r="MFA13" s="137"/>
      <c r="MFB13" s="137"/>
      <c r="MFC13" s="137"/>
      <c r="MFD13" s="137"/>
      <c r="MFE13" s="137"/>
      <c r="MFF13" s="137"/>
      <c r="MFG13" s="137"/>
      <c r="MFH13" s="137"/>
      <c r="MFI13" s="137"/>
      <c r="MFJ13" s="137"/>
      <c r="MFK13" s="137"/>
      <c r="MFL13" s="137"/>
      <c r="MFM13" s="137"/>
      <c r="MFN13" s="137"/>
      <c r="MFO13" s="137"/>
      <c r="MFP13" s="137"/>
      <c r="MFQ13" s="137"/>
      <c r="MFR13" s="137"/>
      <c r="MFS13" s="137"/>
      <c r="MFT13" s="137"/>
      <c r="MFU13" s="137"/>
      <c r="MFV13" s="137"/>
      <c r="MFW13" s="137"/>
      <c r="MFX13" s="137"/>
      <c r="MFY13" s="137"/>
      <c r="MFZ13" s="137"/>
      <c r="MGA13" s="137"/>
      <c r="MGB13" s="137"/>
      <c r="MGC13" s="137"/>
      <c r="MGD13" s="137"/>
      <c r="MGE13" s="137"/>
      <c r="MGF13" s="137"/>
      <c r="MGG13" s="137"/>
      <c r="MGH13" s="137"/>
      <c r="MGI13" s="137"/>
      <c r="MGJ13" s="137"/>
      <c r="MGK13" s="137"/>
      <c r="MGL13" s="137"/>
      <c r="MGM13" s="137"/>
      <c r="MGN13" s="137"/>
      <c r="MGO13" s="137"/>
      <c r="MGP13" s="137"/>
      <c r="MGQ13" s="137"/>
      <c r="MGR13" s="137"/>
      <c r="MGS13" s="137"/>
      <c r="MGT13" s="137"/>
      <c r="MGU13" s="137"/>
      <c r="MGV13" s="137"/>
      <c r="MGW13" s="137"/>
      <c r="MGX13" s="137"/>
      <c r="MGY13" s="137"/>
      <c r="MGZ13" s="137"/>
      <c r="MHA13" s="137"/>
      <c r="MHB13" s="137"/>
      <c r="MHC13" s="137"/>
      <c r="MHD13" s="137"/>
      <c r="MHE13" s="137"/>
      <c r="MHF13" s="137"/>
      <c r="MHG13" s="137"/>
      <c r="MHH13" s="137"/>
      <c r="MHI13" s="137"/>
      <c r="MHJ13" s="137"/>
      <c r="MHK13" s="137"/>
      <c r="MHL13" s="137"/>
      <c r="MHM13" s="137"/>
      <c r="MHN13" s="137"/>
      <c r="MHO13" s="137"/>
      <c r="MHP13" s="137"/>
      <c r="MHQ13" s="137"/>
      <c r="MHR13" s="137"/>
      <c r="MHS13" s="137"/>
      <c r="MHT13" s="137"/>
      <c r="MHU13" s="137"/>
      <c r="MHV13" s="137"/>
      <c r="MHW13" s="137"/>
      <c r="MHX13" s="137"/>
      <c r="MHY13" s="137"/>
      <c r="MHZ13" s="137"/>
      <c r="MIA13" s="137"/>
      <c r="MIB13" s="137"/>
      <c r="MIC13" s="137"/>
      <c r="MID13" s="137"/>
      <c r="MIE13" s="137"/>
      <c r="MIF13" s="137"/>
      <c r="MIG13" s="137"/>
      <c r="MIH13" s="137"/>
      <c r="MII13" s="137"/>
      <c r="MIJ13" s="137"/>
      <c r="MIK13" s="137"/>
      <c r="MIL13" s="137"/>
      <c r="MIM13" s="137"/>
      <c r="MIN13" s="137"/>
      <c r="MIO13" s="137"/>
      <c r="MIP13" s="137"/>
      <c r="MIQ13" s="137"/>
      <c r="MIR13" s="137"/>
      <c r="MIS13" s="137"/>
      <c r="MIT13" s="137"/>
      <c r="MIU13" s="137"/>
      <c r="MIV13" s="137"/>
      <c r="MIW13" s="137"/>
      <c r="MIX13" s="137"/>
      <c r="MIY13" s="137"/>
      <c r="MIZ13" s="137"/>
      <c r="MJA13" s="137"/>
      <c r="MJB13" s="137"/>
      <c r="MJC13" s="137"/>
      <c r="MJD13" s="137"/>
      <c r="MJE13" s="137"/>
      <c r="MJF13" s="137"/>
      <c r="MJG13" s="137"/>
      <c r="MJH13" s="137"/>
      <c r="MJI13" s="137"/>
      <c r="MJJ13" s="137"/>
      <c r="MJK13" s="137"/>
      <c r="MJL13" s="137"/>
      <c r="MJM13" s="137"/>
      <c r="MJN13" s="137"/>
      <c r="MJO13" s="137"/>
      <c r="MJP13" s="137"/>
      <c r="MJQ13" s="137"/>
      <c r="MJR13" s="137"/>
      <c r="MJS13" s="137"/>
      <c r="MJT13" s="137"/>
      <c r="MJU13" s="137"/>
      <c r="MJV13" s="137"/>
      <c r="MJW13" s="137"/>
      <c r="MJX13" s="137"/>
      <c r="MJY13" s="137"/>
      <c r="MJZ13" s="137"/>
      <c r="MKA13" s="137"/>
      <c r="MKB13" s="137"/>
      <c r="MKC13" s="137"/>
      <c r="MKD13" s="137"/>
      <c r="MKE13" s="137"/>
      <c r="MKF13" s="137"/>
      <c r="MKG13" s="137"/>
      <c r="MKH13" s="137"/>
      <c r="MKI13" s="137"/>
      <c r="MKJ13" s="137"/>
      <c r="MKK13" s="137"/>
      <c r="MKL13" s="137"/>
      <c r="MKM13" s="137"/>
      <c r="MKN13" s="137"/>
      <c r="MKO13" s="137"/>
      <c r="MKP13" s="137"/>
      <c r="MKQ13" s="137"/>
      <c r="MKR13" s="137"/>
      <c r="MKS13" s="137"/>
      <c r="MKT13" s="137"/>
      <c r="MKU13" s="137"/>
      <c r="MKV13" s="137"/>
      <c r="MKW13" s="137"/>
      <c r="MKX13" s="137"/>
      <c r="MKY13" s="137"/>
      <c r="MKZ13" s="137"/>
      <c r="MLA13" s="137"/>
      <c r="MLB13" s="137"/>
      <c r="MLC13" s="137"/>
      <c r="MLD13" s="137"/>
      <c r="MLE13" s="137"/>
      <c r="MLF13" s="137"/>
      <c r="MLG13" s="137"/>
      <c r="MLH13" s="137"/>
      <c r="MLI13" s="137"/>
      <c r="MLJ13" s="137"/>
      <c r="MLK13" s="137"/>
      <c r="MLL13" s="137"/>
      <c r="MLM13" s="137"/>
      <c r="MLN13" s="137"/>
      <c r="MLO13" s="137"/>
      <c r="MLP13" s="137"/>
      <c r="MLQ13" s="137"/>
      <c r="MLR13" s="137"/>
      <c r="MLS13" s="137"/>
      <c r="MLT13" s="137"/>
      <c r="MLU13" s="137"/>
      <c r="MLV13" s="137"/>
      <c r="MLW13" s="137"/>
      <c r="MLX13" s="137"/>
      <c r="MLY13" s="137"/>
      <c r="MLZ13" s="137"/>
      <c r="MMA13" s="137"/>
      <c r="MMB13" s="137"/>
      <c r="MMC13" s="137"/>
      <c r="MMD13" s="137"/>
      <c r="MME13" s="137"/>
      <c r="MMF13" s="137"/>
      <c r="MMG13" s="137"/>
      <c r="MMH13" s="137"/>
      <c r="MMI13" s="137"/>
      <c r="MMJ13" s="137"/>
      <c r="MMK13" s="137"/>
      <c r="MML13" s="137"/>
      <c r="MMM13" s="137"/>
      <c r="MMN13" s="137"/>
      <c r="MMO13" s="137"/>
      <c r="MMP13" s="137"/>
      <c r="MMQ13" s="137"/>
      <c r="MMR13" s="137"/>
      <c r="MMS13" s="137"/>
      <c r="MMT13" s="137"/>
      <c r="MMU13" s="137"/>
      <c r="MMV13" s="137"/>
      <c r="MMW13" s="137"/>
      <c r="MMX13" s="137"/>
      <c r="MMY13" s="137"/>
      <c r="MMZ13" s="137"/>
      <c r="MNA13" s="137"/>
      <c r="MNB13" s="137"/>
      <c r="MNC13" s="137"/>
      <c r="MND13" s="137"/>
      <c r="MNE13" s="137"/>
      <c r="MNF13" s="137"/>
      <c r="MNG13" s="137"/>
      <c r="MNH13" s="137"/>
      <c r="MNI13" s="137"/>
      <c r="MNJ13" s="137"/>
      <c r="MNK13" s="137"/>
      <c r="MNL13" s="137"/>
      <c r="MNM13" s="137"/>
      <c r="MNN13" s="137"/>
      <c r="MNO13" s="137"/>
      <c r="MNP13" s="137"/>
      <c r="MNQ13" s="137"/>
      <c r="MNR13" s="137"/>
      <c r="MNS13" s="137"/>
      <c r="MNT13" s="137"/>
      <c r="MNU13" s="137"/>
      <c r="MNV13" s="137"/>
      <c r="MNW13" s="137"/>
      <c r="MNX13" s="137"/>
      <c r="MNY13" s="137"/>
      <c r="MNZ13" s="137"/>
      <c r="MOA13" s="137"/>
      <c r="MOB13" s="137"/>
      <c r="MOC13" s="137"/>
      <c r="MOD13" s="137"/>
      <c r="MOE13" s="137"/>
      <c r="MOF13" s="137"/>
      <c r="MOG13" s="137"/>
      <c r="MOH13" s="137"/>
      <c r="MOI13" s="137"/>
      <c r="MOJ13" s="137"/>
      <c r="MOK13" s="137"/>
      <c r="MOL13" s="137"/>
      <c r="MOM13" s="137"/>
      <c r="MON13" s="137"/>
      <c r="MOO13" s="137"/>
      <c r="MOP13" s="137"/>
      <c r="MOQ13" s="137"/>
      <c r="MOR13" s="137"/>
      <c r="MOS13" s="137"/>
      <c r="MOT13" s="137"/>
      <c r="MOU13" s="137"/>
      <c r="MOV13" s="137"/>
      <c r="MOW13" s="137"/>
      <c r="MOX13" s="137"/>
      <c r="MOY13" s="137"/>
      <c r="MOZ13" s="137"/>
      <c r="MPA13" s="137"/>
      <c r="MPB13" s="137"/>
      <c r="MPC13" s="137"/>
      <c r="MPD13" s="137"/>
      <c r="MPE13" s="137"/>
      <c r="MPF13" s="137"/>
      <c r="MPG13" s="137"/>
      <c r="MPH13" s="137"/>
      <c r="MPI13" s="137"/>
      <c r="MPJ13" s="137"/>
      <c r="MPK13" s="137"/>
      <c r="MPL13" s="137"/>
      <c r="MPM13" s="137"/>
      <c r="MPN13" s="137"/>
      <c r="MPO13" s="137"/>
      <c r="MPP13" s="137"/>
      <c r="MPQ13" s="137"/>
      <c r="MPR13" s="137"/>
      <c r="MPS13" s="137"/>
      <c r="MPT13" s="137"/>
      <c r="MPU13" s="137"/>
      <c r="MPV13" s="137"/>
      <c r="MPW13" s="137"/>
      <c r="MPX13" s="137"/>
      <c r="MPY13" s="137"/>
      <c r="MPZ13" s="137"/>
      <c r="MQA13" s="137"/>
      <c r="MQB13" s="137"/>
      <c r="MQC13" s="137"/>
      <c r="MQD13" s="137"/>
      <c r="MQE13" s="137"/>
      <c r="MQF13" s="137"/>
      <c r="MQG13" s="137"/>
      <c r="MQH13" s="137"/>
      <c r="MQI13" s="137"/>
      <c r="MQJ13" s="137"/>
      <c r="MQK13" s="137"/>
      <c r="MQL13" s="137"/>
      <c r="MQM13" s="137"/>
      <c r="MQN13" s="137"/>
      <c r="MQO13" s="137"/>
      <c r="MQP13" s="137"/>
      <c r="MQQ13" s="137"/>
      <c r="MQR13" s="137"/>
      <c r="MQS13" s="137"/>
      <c r="MQT13" s="137"/>
      <c r="MQU13" s="137"/>
      <c r="MQV13" s="137"/>
      <c r="MQW13" s="137"/>
      <c r="MQX13" s="137"/>
      <c r="MQY13" s="137"/>
      <c r="MQZ13" s="137"/>
      <c r="MRA13" s="137"/>
      <c r="MRB13" s="137"/>
      <c r="MRC13" s="137"/>
      <c r="MRD13" s="137"/>
      <c r="MRE13" s="137"/>
      <c r="MRF13" s="137"/>
      <c r="MRG13" s="137"/>
      <c r="MRH13" s="137"/>
      <c r="MRI13" s="137"/>
      <c r="MRJ13" s="137"/>
      <c r="MRK13" s="137"/>
      <c r="MRL13" s="137"/>
      <c r="MRM13" s="137"/>
      <c r="MRN13" s="137"/>
      <c r="MRO13" s="137"/>
      <c r="MRP13" s="137"/>
      <c r="MRQ13" s="137"/>
      <c r="MRR13" s="137"/>
      <c r="MRS13" s="137"/>
      <c r="MRT13" s="137"/>
      <c r="MRU13" s="137"/>
      <c r="MRV13" s="137"/>
      <c r="MRW13" s="137"/>
      <c r="MRX13" s="137"/>
      <c r="MRY13" s="137"/>
      <c r="MRZ13" s="137"/>
      <c r="MSA13" s="137"/>
      <c r="MSB13" s="137"/>
      <c r="MSC13" s="137"/>
      <c r="MSD13" s="137"/>
      <c r="MSE13" s="137"/>
      <c r="MSF13" s="137"/>
      <c r="MSG13" s="137"/>
      <c r="MSH13" s="137"/>
      <c r="MSI13" s="137"/>
      <c r="MSJ13" s="137"/>
      <c r="MSK13" s="137"/>
      <c r="MSL13" s="137"/>
      <c r="MSM13" s="137"/>
      <c r="MSN13" s="137"/>
      <c r="MSO13" s="137"/>
      <c r="MSP13" s="137"/>
      <c r="MSQ13" s="137"/>
      <c r="MSR13" s="137"/>
      <c r="MSS13" s="137"/>
      <c r="MST13" s="137"/>
      <c r="MSU13" s="137"/>
      <c r="MSV13" s="137"/>
      <c r="MSW13" s="137"/>
      <c r="MSX13" s="137"/>
      <c r="MSY13" s="137"/>
      <c r="MSZ13" s="137"/>
      <c r="MTA13" s="137"/>
      <c r="MTB13" s="137"/>
      <c r="MTC13" s="137"/>
      <c r="MTD13" s="137"/>
      <c r="MTE13" s="137"/>
      <c r="MTF13" s="137"/>
      <c r="MTG13" s="137"/>
      <c r="MTH13" s="137"/>
      <c r="MTI13" s="137"/>
      <c r="MTJ13" s="137"/>
      <c r="MTK13" s="137"/>
      <c r="MTL13" s="137"/>
      <c r="MTM13" s="137"/>
      <c r="MTN13" s="137"/>
      <c r="MTO13" s="137"/>
      <c r="MTP13" s="137"/>
      <c r="MTQ13" s="137"/>
      <c r="MTR13" s="137"/>
      <c r="MTS13" s="137"/>
      <c r="MTT13" s="137"/>
      <c r="MTU13" s="137"/>
      <c r="MTV13" s="137"/>
      <c r="MTW13" s="137"/>
      <c r="MTX13" s="137"/>
      <c r="MTY13" s="137"/>
      <c r="MTZ13" s="137"/>
      <c r="MUA13" s="137"/>
      <c r="MUB13" s="137"/>
      <c r="MUC13" s="137"/>
      <c r="MUD13" s="137"/>
      <c r="MUE13" s="137"/>
      <c r="MUF13" s="137"/>
      <c r="MUG13" s="137"/>
      <c r="MUH13" s="137"/>
      <c r="MUI13" s="137"/>
      <c r="MUJ13" s="137"/>
      <c r="MUK13" s="137"/>
      <c r="MUL13" s="137"/>
      <c r="MUM13" s="137"/>
      <c r="MUN13" s="137"/>
      <c r="MUO13" s="137"/>
      <c r="MUP13" s="137"/>
      <c r="MUQ13" s="137"/>
      <c r="MUR13" s="137"/>
      <c r="MUS13" s="137"/>
      <c r="MUT13" s="137"/>
      <c r="MUU13" s="137"/>
      <c r="MUV13" s="137"/>
      <c r="MUW13" s="137"/>
      <c r="MUX13" s="137"/>
      <c r="MUY13" s="137"/>
      <c r="MUZ13" s="137"/>
      <c r="MVA13" s="137"/>
      <c r="MVB13" s="137"/>
      <c r="MVC13" s="137"/>
      <c r="MVD13" s="137"/>
      <c r="MVE13" s="137"/>
      <c r="MVF13" s="137"/>
      <c r="MVG13" s="137"/>
      <c r="MVH13" s="137"/>
      <c r="MVI13" s="137"/>
      <c r="MVJ13" s="137"/>
      <c r="MVK13" s="137"/>
      <c r="MVL13" s="137"/>
      <c r="MVM13" s="137"/>
      <c r="MVN13" s="137"/>
      <c r="MVO13" s="137"/>
      <c r="MVP13" s="137"/>
      <c r="MVQ13" s="137"/>
      <c r="MVR13" s="137"/>
      <c r="MVS13" s="137"/>
      <c r="MVT13" s="137"/>
      <c r="MVU13" s="137"/>
      <c r="MVV13" s="137"/>
      <c r="MVW13" s="137"/>
      <c r="MVX13" s="137"/>
      <c r="MVY13" s="137"/>
      <c r="MVZ13" s="137"/>
      <c r="MWA13" s="137"/>
      <c r="MWB13" s="137"/>
      <c r="MWC13" s="137"/>
      <c r="MWD13" s="137"/>
      <c r="MWE13" s="137"/>
      <c r="MWF13" s="137"/>
      <c r="MWG13" s="137"/>
      <c r="MWH13" s="137"/>
      <c r="MWI13" s="137"/>
      <c r="MWJ13" s="137"/>
      <c r="MWK13" s="137"/>
      <c r="MWL13" s="137"/>
      <c r="MWM13" s="137"/>
      <c r="MWN13" s="137"/>
      <c r="MWO13" s="137"/>
      <c r="MWP13" s="137"/>
      <c r="MWQ13" s="137"/>
      <c r="MWR13" s="137"/>
      <c r="MWS13" s="137"/>
      <c r="MWT13" s="137"/>
      <c r="MWU13" s="137"/>
      <c r="MWV13" s="137"/>
      <c r="MWW13" s="137"/>
      <c r="MWX13" s="137"/>
      <c r="MWY13" s="137"/>
      <c r="MWZ13" s="137"/>
      <c r="MXA13" s="137"/>
      <c r="MXB13" s="137"/>
      <c r="MXC13" s="137"/>
      <c r="MXD13" s="137"/>
      <c r="MXE13" s="137"/>
      <c r="MXF13" s="137"/>
      <c r="MXG13" s="137"/>
      <c r="MXH13" s="137"/>
      <c r="MXI13" s="137"/>
      <c r="MXJ13" s="137"/>
      <c r="MXK13" s="137"/>
      <c r="MXL13" s="137"/>
      <c r="MXM13" s="137"/>
      <c r="MXN13" s="137"/>
      <c r="MXO13" s="137"/>
      <c r="MXP13" s="137"/>
      <c r="MXQ13" s="137"/>
      <c r="MXR13" s="137"/>
      <c r="MXS13" s="137"/>
      <c r="MXT13" s="137"/>
      <c r="MXU13" s="137"/>
      <c r="MXV13" s="137"/>
      <c r="MXW13" s="137"/>
      <c r="MXX13" s="137"/>
      <c r="MXY13" s="137"/>
      <c r="MXZ13" s="137"/>
      <c r="MYA13" s="137"/>
      <c r="MYB13" s="137"/>
      <c r="MYC13" s="137"/>
      <c r="MYD13" s="137"/>
      <c r="MYE13" s="137"/>
      <c r="MYF13" s="137"/>
      <c r="MYG13" s="137"/>
      <c r="MYH13" s="137"/>
      <c r="MYI13" s="137"/>
      <c r="MYJ13" s="137"/>
      <c r="MYK13" s="137"/>
      <c r="MYL13" s="137"/>
      <c r="MYM13" s="137"/>
      <c r="MYN13" s="137"/>
      <c r="MYO13" s="137"/>
      <c r="MYP13" s="137"/>
      <c r="MYQ13" s="137"/>
      <c r="MYR13" s="137"/>
      <c r="MYS13" s="137"/>
      <c r="MYT13" s="137"/>
      <c r="MYU13" s="137"/>
      <c r="MYV13" s="137"/>
      <c r="MYW13" s="137"/>
      <c r="MYX13" s="137"/>
      <c r="MYY13" s="137"/>
      <c r="MYZ13" s="137"/>
      <c r="MZA13" s="137"/>
      <c r="MZB13" s="137"/>
      <c r="MZC13" s="137"/>
      <c r="MZD13" s="137"/>
      <c r="MZE13" s="137"/>
      <c r="MZF13" s="137"/>
      <c r="MZG13" s="137"/>
      <c r="MZH13" s="137"/>
      <c r="MZI13" s="137"/>
      <c r="MZJ13" s="137"/>
      <c r="MZK13" s="137"/>
      <c r="MZL13" s="137"/>
      <c r="MZM13" s="137"/>
      <c r="MZN13" s="137"/>
      <c r="MZO13" s="137"/>
      <c r="MZP13" s="137"/>
      <c r="MZQ13" s="137"/>
      <c r="MZR13" s="137"/>
      <c r="MZS13" s="137"/>
      <c r="MZT13" s="137"/>
      <c r="MZU13" s="137"/>
      <c r="MZV13" s="137"/>
      <c r="MZW13" s="137"/>
      <c r="MZX13" s="137"/>
      <c r="MZY13" s="137"/>
      <c r="MZZ13" s="137"/>
      <c r="NAA13" s="137"/>
      <c r="NAB13" s="137"/>
      <c r="NAC13" s="137"/>
      <c r="NAD13" s="137"/>
      <c r="NAE13" s="137"/>
      <c r="NAF13" s="137"/>
      <c r="NAG13" s="137"/>
      <c r="NAH13" s="137"/>
      <c r="NAI13" s="137"/>
      <c r="NAJ13" s="137"/>
      <c r="NAK13" s="137"/>
      <c r="NAL13" s="137"/>
      <c r="NAM13" s="137"/>
      <c r="NAN13" s="137"/>
      <c r="NAO13" s="137"/>
      <c r="NAP13" s="137"/>
      <c r="NAQ13" s="137"/>
      <c r="NAR13" s="137"/>
      <c r="NAS13" s="137"/>
      <c r="NAT13" s="137"/>
      <c r="NAU13" s="137"/>
      <c r="NAV13" s="137"/>
      <c r="NAW13" s="137"/>
      <c r="NAX13" s="137"/>
      <c r="NAY13" s="137"/>
      <c r="NAZ13" s="137"/>
      <c r="NBA13" s="137"/>
      <c r="NBB13" s="137"/>
      <c r="NBC13" s="137"/>
      <c r="NBD13" s="137"/>
      <c r="NBE13" s="137"/>
      <c r="NBF13" s="137"/>
      <c r="NBG13" s="137"/>
      <c r="NBH13" s="137"/>
      <c r="NBI13" s="137"/>
      <c r="NBJ13" s="137"/>
      <c r="NBK13" s="137"/>
      <c r="NBL13" s="137"/>
      <c r="NBM13" s="137"/>
      <c r="NBN13" s="137"/>
      <c r="NBO13" s="137"/>
      <c r="NBP13" s="137"/>
      <c r="NBQ13" s="137"/>
      <c r="NBR13" s="137"/>
      <c r="NBS13" s="137"/>
      <c r="NBT13" s="137"/>
      <c r="NBU13" s="137"/>
      <c r="NBV13" s="137"/>
      <c r="NBW13" s="137"/>
      <c r="NBX13" s="137"/>
      <c r="NBY13" s="137"/>
      <c r="NBZ13" s="137"/>
      <c r="NCA13" s="137"/>
      <c r="NCB13" s="137"/>
      <c r="NCC13" s="137"/>
      <c r="NCD13" s="137"/>
      <c r="NCE13" s="137"/>
      <c r="NCF13" s="137"/>
      <c r="NCG13" s="137"/>
      <c r="NCH13" s="137"/>
      <c r="NCI13" s="137"/>
      <c r="NCJ13" s="137"/>
      <c r="NCK13" s="137"/>
      <c r="NCL13" s="137"/>
      <c r="NCM13" s="137"/>
      <c r="NCN13" s="137"/>
      <c r="NCO13" s="137"/>
      <c r="NCP13" s="137"/>
      <c r="NCQ13" s="137"/>
      <c r="NCR13" s="137"/>
      <c r="NCS13" s="137"/>
      <c r="NCT13" s="137"/>
      <c r="NCU13" s="137"/>
      <c r="NCV13" s="137"/>
      <c r="NCW13" s="137"/>
      <c r="NCX13" s="137"/>
      <c r="NCY13" s="137"/>
      <c r="NCZ13" s="137"/>
      <c r="NDA13" s="137"/>
      <c r="NDB13" s="137"/>
      <c r="NDC13" s="137"/>
      <c r="NDD13" s="137"/>
      <c r="NDE13" s="137"/>
      <c r="NDF13" s="137"/>
      <c r="NDG13" s="137"/>
      <c r="NDH13" s="137"/>
      <c r="NDI13" s="137"/>
      <c r="NDJ13" s="137"/>
      <c r="NDK13" s="137"/>
      <c r="NDL13" s="137"/>
      <c r="NDM13" s="137"/>
      <c r="NDN13" s="137"/>
      <c r="NDO13" s="137"/>
      <c r="NDP13" s="137"/>
      <c r="NDQ13" s="137"/>
      <c r="NDR13" s="137"/>
      <c r="NDS13" s="137"/>
      <c r="NDT13" s="137"/>
      <c r="NDU13" s="137"/>
      <c r="NDV13" s="137"/>
      <c r="NDW13" s="137"/>
      <c r="NDX13" s="137"/>
      <c r="NDY13" s="137"/>
      <c r="NDZ13" s="137"/>
      <c r="NEA13" s="137"/>
      <c r="NEB13" s="137"/>
      <c r="NEC13" s="137"/>
      <c r="NED13" s="137"/>
      <c r="NEE13" s="137"/>
      <c r="NEF13" s="137"/>
      <c r="NEG13" s="137"/>
      <c r="NEH13" s="137"/>
      <c r="NEI13" s="137"/>
      <c r="NEJ13" s="137"/>
      <c r="NEK13" s="137"/>
      <c r="NEL13" s="137"/>
      <c r="NEM13" s="137"/>
      <c r="NEN13" s="137"/>
      <c r="NEO13" s="137"/>
      <c r="NEP13" s="137"/>
      <c r="NEQ13" s="137"/>
      <c r="NER13" s="137"/>
      <c r="NES13" s="137"/>
      <c r="NET13" s="137"/>
      <c r="NEU13" s="137"/>
      <c r="NEV13" s="137"/>
      <c r="NEW13" s="137"/>
      <c r="NEX13" s="137"/>
      <c r="NEY13" s="137"/>
      <c r="NEZ13" s="137"/>
      <c r="NFA13" s="137"/>
      <c r="NFB13" s="137"/>
      <c r="NFC13" s="137"/>
      <c r="NFD13" s="137"/>
      <c r="NFE13" s="137"/>
      <c r="NFF13" s="137"/>
      <c r="NFG13" s="137"/>
      <c r="NFH13" s="137"/>
      <c r="NFI13" s="137"/>
      <c r="NFJ13" s="137"/>
      <c r="NFK13" s="137"/>
      <c r="NFL13" s="137"/>
      <c r="NFM13" s="137"/>
      <c r="NFN13" s="137"/>
      <c r="NFO13" s="137"/>
      <c r="NFP13" s="137"/>
      <c r="NFQ13" s="137"/>
      <c r="NFR13" s="137"/>
      <c r="NFS13" s="137"/>
      <c r="NFT13" s="137"/>
      <c r="NFU13" s="137"/>
      <c r="NFV13" s="137"/>
      <c r="NFW13" s="137"/>
      <c r="NFX13" s="137"/>
      <c r="NFY13" s="137"/>
      <c r="NFZ13" s="137"/>
      <c r="NGA13" s="137"/>
      <c r="NGB13" s="137"/>
      <c r="NGC13" s="137"/>
      <c r="NGD13" s="137"/>
      <c r="NGE13" s="137"/>
      <c r="NGF13" s="137"/>
      <c r="NGG13" s="137"/>
      <c r="NGH13" s="137"/>
      <c r="NGI13" s="137"/>
      <c r="NGJ13" s="137"/>
      <c r="NGK13" s="137"/>
      <c r="NGL13" s="137"/>
      <c r="NGM13" s="137"/>
      <c r="NGN13" s="137"/>
      <c r="NGO13" s="137"/>
      <c r="NGP13" s="137"/>
      <c r="NGQ13" s="137"/>
      <c r="NGR13" s="137"/>
      <c r="NGS13" s="137"/>
      <c r="NGT13" s="137"/>
      <c r="NGU13" s="137"/>
      <c r="NGV13" s="137"/>
      <c r="NGW13" s="137"/>
      <c r="NGX13" s="137"/>
      <c r="NGY13" s="137"/>
      <c r="NGZ13" s="137"/>
      <c r="NHA13" s="137"/>
      <c r="NHB13" s="137"/>
      <c r="NHC13" s="137"/>
      <c r="NHD13" s="137"/>
      <c r="NHE13" s="137"/>
      <c r="NHF13" s="137"/>
      <c r="NHG13" s="137"/>
      <c r="NHH13" s="137"/>
      <c r="NHI13" s="137"/>
      <c r="NHJ13" s="137"/>
      <c r="NHK13" s="137"/>
      <c r="NHL13" s="137"/>
      <c r="NHM13" s="137"/>
      <c r="NHN13" s="137"/>
      <c r="NHO13" s="137"/>
      <c r="NHP13" s="137"/>
      <c r="NHQ13" s="137"/>
      <c r="NHR13" s="137"/>
      <c r="NHS13" s="137"/>
      <c r="NHT13" s="137"/>
      <c r="NHU13" s="137"/>
      <c r="NHV13" s="137"/>
      <c r="NHW13" s="137"/>
      <c r="NHX13" s="137"/>
      <c r="NHY13" s="137"/>
      <c r="NHZ13" s="137"/>
      <c r="NIA13" s="137"/>
      <c r="NIB13" s="137"/>
      <c r="NIC13" s="137"/>
      <c r="NID13" s="137"/>
      <c r="NIE13" s="137"/>
      <c r="NIF13" s="137"/>
      <c r="NIG13" s="137"/>
      <c r="NIH13" s="137"/>
      <c r="NII13" s="137"/>
      <c r="NIJ13" s="137"/>
      <c r="NIK13" s="137"/>
      <c r="NIL13" s="137"/>
      <c r="NIM13" s="137"/>
      <c r="NIN13" s="137"/>
      <c r="NIO13" s="137"/>
      <c r="NIP13" s="137"/>
      <c r="NIQ13" s="137"/>
      <c r="NIR13" s="137"/>
      <c r="NIS13" s="137"/>
      <c r="NIT13" s="137"/>
      <c r="NIU13" s="137"/>
      <c r="NIV13" s="137"/>
      <c r="NIW13" s="137"/>
      <c r="NIX13" s="137"/>
      <c r="NIY13" s="137"/>
      <c r="NIZ13" s="137"/>
      <c r="NJA13" s="137"/>
      <c r="NJB13" s="137"/>
      <c r="NJC13" s="137"/>
      <c r="NJD13" s="137"/>
      <c r="NJE13" s="137"/>
      <c r="NJF13" s="137"/>
      <c r="NJG13" s="137"/>
      <c r="NJH13" s="137"/>
      <c r="NJI13" s="137"/>
      <c r="NJJ13" s="137"/>
      <c r="NJK13" s="137"/>
      <c r="NJL13" s="137"/>
      <c r="NJM13" s="137"/>
      <c r="NJN13" s="137"/>
      <c r="NJO13" s="137"/>
      <c r="NJP13" s="137"/>
      <c r="NJQ13" s="137"/>
      <c r="NJR13" s="137"/>
      <c r="NJS13" s="137"/>
      <c r="NJT13" s="137"/>
      <c r="NJU13" s="137"/>
      <c r="NJV13" s="137"/>
      <c r="NJW13" s="137"/>
      <c r="NJX13" s="137"/>
      <c r="NJY13" s="137"/>
      <c r="NJZ13" s="137"/>
      <c r="NKA13" s="137"/>
      <c r="NKB13" s="137"/>
      <c r="NKC13" s="137"/>
      <c r="NKD13" s="137"/>
      <c r="NKE13" s="137"/>
      <c r="NKF13" s="137"/>
      <c r="NKG13" s="137"/>
      <c r="NKH13" s="137"/>
      <c r="NKI13" s="137"/>
      <c r="NKJ13" s="137"/>
      <c r="NKK13" s="137"/>
      <c r="NKL13" s="137"/>
      <c r="NKM13" s="137"/>
      <c r="NKN13" s="137"/>
      <c r="NKO13" s="137"/>
      <c r="NKP13" s="137"/>
      <c r="NKQ13" s="137"/>
      <c r="NKR13" s="137"/>
      <c r="NKS13" s="137"/>
      <c r="NKT13" s="137"/>
      <c r="NKU13" s="137"/>
      <c r="NKV13" s="137"/>
      <c r="NKW13" s="137"/>
      <c r="NKX13" s="137"/>
      <c r="NKY13" s="137"/>
      <c r="NKZ13" s="137"/>
      <c r="NLA13" s="137"/>
      <c r="NLB13" s="137"/>
      <c r="NLC13" s="137"/>
      <c r="NLD13" s="137"/>
      <c r="NLE13" s="137"/>
      <c r="NLF13" s="137"/>
      <c r="NLG13" s="137"/>
      <c r="NLH13" s="137"/>
      <c r="NLI13" s="137"/>
      <c r="NLJ13" s="137"/>
      <c r="NLK13" s="137"/>
      <c r="NLL13" s="137"/>
      <c r="NLM13" s="137"/>
      <c r="NLN13" s="137"/>
      <c r="NLO13" s="137"/>
      <c r="NLP13" s="137"/>
      <c r="NLQ13" s="137"/>
      <c r="NLR13" s="137"/>
      <c r="NLS13" s="137"/>
      <c r="NLT13" s="137"/>
      <c r="NLU13" s="137"/>
      <c r="NLV13" s="137"/>
      <c r="NLW13" s="137"/>
      <c r="NLX13" s="137"/>
      <c r="NLY13" s="137"/>
      <c r="NLZ13" s="137"/>
      <c r="NMA13" s="137"/>
      <c r="NMB13" s="137"/>
      <c r="NMC13" s="137"/>
      <c r="NMD13" s="137"/>
      <c r="NME13" s="137"/>
      <c r="NMF13" s="137"/>
      <c r="NMG13" s="137"/>
      <c r="NMH13" s="137"/>
      <c r="NMI13" s="137"/>
      <c r="NMJ13" s="137"/>
      <c r="NMK13" s="137"/>
      <c r="NML13" s="137"/>
      <c r="NMM13" s="137"/>
      <c r="NMN13" s="137"/>
      <c r="NMO13" s="137"/>
      <c r="NMP13" s="137"/>
      <c r="NMQ13" s="137"/>
      <c r="NMR13" s="137"/>
      <c r="NMS13" s="137"/>
      <c r="NMT13" s="137"/>
      <c r="NMU13" s="137"/>
      <c r="NMV13" s="137"/>
      <c r="NMW13" s="137"/>
      <c r="NMX13" s="137"/>
      <c r="NMY13" s="137"/>
      <c r="NMZ13" s="137"/>
      <c r="NNA13" s="137"/>
      <c r="NNB13" s="137"/>
      <c r="NNC13" s="137"/>
      <c r="NND13" s="137"/>
      <c r="NNE13" s="137"/>
      <c r="NNF13" s="137"/>
      <c r="NNG13" s="137"/>
      <c r="NNH13" s="137"/>
      <c r="NNI13" s="137"/>
      <c r="NNJ13" s="137"/>
      <c r="NNK13" s="137"/>
      <c r="NNL13" s="137"/>
      <c r="NNM13" s="137"/>
      <c r="NNN13" s="137"/>
      <c r="NNO13" s="137"/>
      <c r="NNP13" s="137"/>
      <c r="NNQ13" s="137"/>
      <c r="NNR13" s="137"/>
      <c r="NNS13" s="137"/>
      <c r="NNT13" s="137"/>
      <c r="NNU13" s="137"/>
      <c r="NNV13" s="137"/>
      <c r="NNW13" s="137"/>
      <c r="NNX13" s="137"/>
      <c r="NNY13" s="137"/>
      <c r="NNZ13" s="137"/>
      <c r="NOA13" s="137"/>
      <c r="NOB13" s="137"/>
      <c r="NOC13" s="137"/>
      <c r="NOD13" s="137"/>
      <c r="NOE13" s="137"/>
      <c r="NOF13" s="137"/>
      <c r="NOG13" s="137"/>
      <c r="NOH13" s="137"/>
      <c r="NOI13" s="137"/>
      <c r="NOJ13" s="137"/>
      <c r="NOK13" s="137"/>
      <c r="NOL13" s="137"/>
      <c r="NOM13" s="137"/>
      <c r="NON13" s="137"/>
      <c r="NOO13" s="137"/>
      <c r="NOP13" s="137"/>
      <c r="NOQ13" s="137"/>
      <c r="NOR13" s="137"/>
      <c r="NOS13" s="137"/>
      <c r="NOT13" s="137"/>
      <c r="NOU13" s="137"/>
      <c r="NOV13" s="137"/>
      <c r="NOW13" s="137"/>
      <c r="NOX13" s="137"/>
      <c r="NOY13" s="137"/>
      <c r="NOZ13" s="137"/>
      <c r="NPA13" s="137"/>
      <c r="NPB13" s="137"/>
      <c r="NPC13" s="137"/>
      <c r="NPD13" s="137"/>
      <c r="NPE13" s="137"/>
      <c r="NPF13" s="137"/>
      <c r="NPG13" s="137"/>
      <c r="NPH13" s="137"/>
      <c r="NPI13" s="137"/>
      <c r="NPJ13" s="137"/>
      <c r="NPK13" s="137"/>
      <c r="NPL13" s="137"/>
      <c r="NPM13" s="137"/>
      <c r="NPN13" s="137"/>
      <c r="NPO13" s="137"/>
      <c r="NPP13" s="137"/>
      <c r="NPQ13" s="137"/>
      <c r="NPR13" s="137"/>
      <c r="NPS13" s="137"/>
      <c r="NPT13" s="137"/>
      <c r="NPU13" s="137"/>
      <c r="NPV13" s="137"/>
      <c r="NPW13" s="137"/>
      <c r="NPX13" s="137"/>
      <c r="NPY13" s="137"/>
      <c r="NPZ13" s="137"/>
      <c r="NQA13" s="137"/>
      <c r="NQB13" s="137"/>
      <c r="NQC13" s="137"/>
      <c r="NQD13" s="137"/>
      <c r="NQE13" s="137"/>
      <c r="NQF13" s="137"/>
      <c r="NQG13" s="137"/>
      <c r="NQH13" s="137"/>
      <c r="NQI13" s="137"/>
      <c r="NQJ13" s="137"/>
      <c r="NQK13" s="137"/>
      <c r="NQL13" s="137"/>
      <c r="NQM13" s="137"/>
      <c r="NQN13" s="137"/>
      <c r="NQO13" s="137"/>
      <c r="NQP13" s="137"/>
      <c r="NQQ13" s="137"/>
      <c r="NQR13" s="137"/>
      <c r="NQS13" s="137"/>
      <c r="NQT13" s="137"/>
      <c r="NQU13" s="137"/>
      <c r="NQV13" s="137"/>
      <c r="NQW13" s="137"/>
      <c r="NQX13" s="137"/>
      <c r="NQY13" s="137"/>
      <c r="NQZ13" s="137"/>
      <c r="NRA13" s="137"/>
      <c r="NRB13" s="137"/>
      <c r="NRC13" s="137"/>
      <c r="NRD13" s="137"/>
      <c r="NRE13" s="137"/>
      <c r="NRF13" s="137"/>
      <c r="NRG13" s="137"/>
      <c r="NRH13" s="137"/>
      <c r="NRI13" s="137"/>
      <c r="NRJ13" s="137"/>
      <c r="NRK13" s="137"/>
      <c r="NRL13" s="137"/>
      <c r="NRM13" s="137"/>
      <c r="NRN13" s="137"/>
      <c r="NRO13" s="137"/>
      <c r="NRP13" s="137"/>
      <c r="NRQ13" s="137"/>
      <c r="NRR13" s="137"/>
      <c r="NRS13" s="137"/>
      <c r="NRT13" s="137"/>
      <c r="NRU13" s="137"/>
      <c r="NRV13" s="137"/>
      <c r="NRW13" s="137"/>
      <c r="NRX13" s="137"/>
      <c r="NRY13" s="137"/>
      <c r="NRZ13" s="137"/>
      <c r="NSA13" s="137"/>
      <c r="NSB13" s="137"/>
      <c r="NSC13" s="137"/>
      <c r="NSD13" s="137"/>
      <c r="NSE13" s="137"/>
      <c r="NSF13" s="137"/>
      <c r="NSG13" s="137"/>
      <c r="NSH13" s="137"/>
      <c r="NSI13" s="137"/>
      <c r="NSJ13" s="137"/>
      <c r="NSK13" s="137"/>
      <c r="NSL13" s="137"/>
      <c r="NSM13" s="137"/>
      <c r="NSN13" s="137"/>
      <c r="NSO13" s="137"/>
      <c r="NSP13" s="137"/>
      <c r="NSQ13" s="137"/>
      <c r="NSR13" s="137"/>
      <c r="NSS13" s="137"/>
      <c r="NST13" s="137"/>
      <c r="NSU13" s="137"/>
      <c r="NSV13" s="137"/>
      <c r="NSW13" s="137"/>
      <c r="NSX13" s="137"/>
      <c r="NSY13" s="137"/>
      <c r="NSZ13" s="137"/>
      <c r="NTA13" s="137"/>
      <c r="NTB13" s="137"/>
      <c r="NTC13" s="137"/>
      <c r="NTD13" s="137"/>
      <c r="NTE13" s="137"/>
      <c r="NTF13" s="137"/>
      <c r="NTG13" s="137"/>
      <c r="NTH13" s="137"/>
      <c r="NTI13" s="137"/>
      <c r="NTJ13" s="137"/>
      <c r="NTK13" s="137"/>
      <c r="NTL13" s="137"/>
      <c r="NTM13" s="137"/>
      <c r="NTN13" s="137"/>
      <c r="NTO13" s="137"/>
      <c r="NTP13" s="137"/>
      <c r="NTQ13" s="137"/>
      <c r="NTR13" s="137"/>
      <c r="NTS13" s="137"/>
      <c r="NTT13" s="137"/>
      <c r="NTU13" s="137"/>
      <c r="NTV13" s="137"/>
      <c r="NTW13" s="137"/>
      <c r="NTX13" s="137"/>
      <c r="NTY13" s="137"/>
      <c r="NTZ13" s="137"/>
      <c r="NUA13" s="137"/>
      <c r="NUB13" s="137"/>
      <c r="NUC13" s="137"/>
      <c r="NUD13" s="137"/>
      <c r="NUE13" s="137"/>
      <c r="NUF13" s="137"/>
      <c r="NUG13" s="137"/>
      <c r="NUH13" s="137"/>
      <c r="NUI13" s="137"/>
      <c r="NUJ13" s="137"/>
      <c r="NUK13" s="137"/>
      <c r="NUL13" s="137"/>
      <c r="NUM13" s="137"/>
      <c r="NUN13" s="137"/>
      <c r="NUO13" s="137"/>
      <c r="NUP13" s="137"/>
      <c r="NUQ13" s="137"/>
      <c r="NUR13" s="137"/>
      <c r="NUS13" s="137"/>
      <c r="NUT13" s="137"/>
      <c r="NUU13" s="137"/>
      <c r="NUV13" s="137"/>
      <c r="NUW13" s="137"/>
      <c r="NUX13" s="137"/>
      <c r="NUY13" s="137"/>
      <c r="NUZ13" s="137"/>
      <c r="NVA13" s="137"/>
      <c r="NVB13" s="137"/>
      <c r="NVC13" s="137"/>
      <c r="NVD13" s="137"/>
      <c r="NVE13" s="137"/>
      <c r="NVF13" s="137"/>
      <c r="NVG13" s="137"/>
      <c r="NVH13" s="137"/>
      <c r="NVI13" s="137"/>
      <c r="NVJ13" s="137"/>
      <c r="NVK13" s="137"/>
      <c r="NVL13" s="137"/>
      <c r="NVM13" s="137"/>
      <c r="NVN13" s="137"/>
      <c r="NVO13" s="137"/>
      <c r="NVP13" s="137"/>
      <c r="NVQ13" s="137"/>
      <c r="NVR13" s="137"/>
      <c r="NVS13" s="137"/>
      <c r="NVT13" s="137"/>
      <c r="NVU13" s="137"/>
      <c r="NVV13" s="137"/>
      <c r="NVW13" s="137"/>
      <c r="NVX13" s="137"/>
      <c r="NVY13" s="137"/>
      <c r="NVZ13" s="137"/>
      <c r="NWA13" s="137"/>
      <c r="NWB13" s="137"/>
      <c r="NWC13" s="137"/>
      <c r="NWD13" s="137"/>
      <c r="NWE13" s="137"/>
      <c r="NWF13" s="137"/>
      <c r="NWG13" s="137"/>
      <c r="NWH13" s="137"/>
      <c r="NWI13" s="137"/>
      <c r="NWJ13" s="137"/>
      <c r="NWK13" s="137"/>
      <c r="NWL13" s="137"/>
      <c r="NWM13" s="137"/>
      <c r="NWN13" s="137"/>
      <c r="NWO13" s="137"/>
      <c r="NWP13" s="137"/>
      <c r="NWQ13" s="137"/>
      <c r="NWR13" s="137"/>
      <c r="NWS13" s="137"/>
      <c r="NWT13" s="137"/>
      <c r="NWU13" s="137"/>
      <c r="NWV13" s="137"/>
      <c r="NWW13" s="137"/>
      <c r="NWX13" s="137"/>
      <c r="NWY13" s="137"/>
      <c r="NWZ13" s="137"/>
      <c r="NXA13" s="137"/>
      <c r="NXB13" s="137"/>
      <c r="NXC13" s="137"/>
      <c r="NXD13" s="137"/>
      <c r="NXE13" s="137"/>
      <c r="NXF13" s="137"/>
      <c r="NXG13" s="137"/>
      <c r="NXH13" s="137"/>
      <c r="NXI13" s="137"/>
      <c r="NXJ13" s="137"/>
      <c r="NXK13" s="137"/>
      <c r="NXL13" s="137"/>
      <c r="NXM13" s="137"/>
      <c r="NXN13" s="137"/>
      <c r="NXO13" s="137"/>
      <c r="NXP13" s="137"/>
      <c r="NXQ13" s="137"/>
      <c r="NXR13" s="137"/>
      <c r="NXS13" s="137"/>
      <c r="NXT13" s="137"/>
      <c r="NXU13" s="137"/>
      <c r="NXV13" s="137"/>
      <c r="NXW13" s="137"/>
      <c r="NXX13" s="137"/>
      <c r="NXY13" s="137"/>
      <c r="NXZ13" s="137"/>
      <c r="NYA13" s="137"/>
      <c r="NYB13" s="137"/>
      <c r="NYC13" s="137"/>
      <c r="NYD13" s="137"/>
      <c r="NYE13" s="137"/>
      <c r="NYF13" s="137"/>
      <c r="NYG13" s="137"/>
      <c r="NYH13" s="137"/>
      <c r="NYI13" s="137"/>
      <c r="NYJ13" s="137"/>
      <c r="NYK13" s="137"/>
      <c r="NYL13" s="137"/>
      <c r="NYM13" s="137"/>
      <c r="NYN13" s="137"/>
      <c r="NYO13" s="137"/>
      <c r="NYP13" s="137"/>
      <c r="NYQ13" s="137"/>
      <c r="NYR13" s="137"/>
      <c r="NYS13" s="137"/>
      <c r="NYT13" s="137"/>
      <c r="NYU13" s="137"/>
      <c r="NYV13" s="137"/>
      <c r="NYW13" s="137"/>
      <c r="NYX13" s="137"/>
      <c r="NYY13" s="137"/>
      <c r="NYZ13" s="137"/>
      <c r="NZA13" s="137"/>
      <c r="NZB13" s="137"/>
      <c r="NZC13" s="137"/>
      <c r="NZD13" s="137"/>
      <c r="NZE13" s="137"/>
      <c r="NZF13" s="137"/>
      <c r="NZG13" s="137"/>
      <c r="NZH13" s="137"/>
      <c r="NZI13" s="137"/>
      <c r="NZJ13" s="137"/>
      <c r="NZK13" s="137"/>
      <c r="NZL13" s="137"/>
      <c r="NZM13" s="137"/>
      <c r="NZN13" s="137"/>
      <c r="NZO13" s="137"/>
      <c r="NZP13" s="137"/>
      <c r="NZQ13" s="137"/>
      <c r="NZR13" s="137"/>
      <c r="NZS13" s="137"/>
      <c r="NZT13" s="137"/>
      <c r="NZU13" s="137"/>
      <c r="NZV13" s="137"/>
      <c r="NZW13" s="137"/>
      <c r="NZX13" s="137"/>
      <c r="NZY13" s="137"/>
      <c r="NZZ13" s="137"/>
      <c r="OAA13" s="137"/>
      <c r="OAB13" s="137"/>
      <c r="OAC13" s="137"/>
      <c r="OAD13" s="137"/>
      <c r="OAE13" s="137"/>
      <c r="OAF13" s="137"/>
      <c r="OAG13" s="137"/>
      <c r="OAH13" s="137"/>
      <c r="OAI13" s="137"/>
      <c r="OAJ13" s="137"/>
      <c r="OAK13" s="137"/>
      <c r="OAL13" s="137"/>
      <c r="OAM13" s="137"/>
      <c r="OAN13" s="137"/>
      <c r="OAO13" s="137"/>
      <c r="OAP13" s="137"/>
      <c r="OAQ13" s="137"/>
      <c r="OAR13" s="137"/>
      <c r="OAS13" s="137"/>
      <c r="OAT13" s="137"/>
      <c r="OAU13" s="137"/>
      <c r="OAV13" s="137"/>
      <c r="OAW13" s="137"/>
      <c r="OAX13" s="137"/>
      <c r="OAY13" s="137"/>
      <c r="OAZ13" s="137"/>
      <c r="OBA13" s="137"/>
      <c r="OBB13" s="137"/>
      <c r="OBC13" s="137"/>
      <c r="OBD13" s="137"/>
      <c r="OBE13" s="137"/>
      <c r="OBF13" s="137"/>
      <c r="OBG13" s="137"/>
      <c r="OBH13" s="137"/>
      <c r="OBI13" s="137"/>
      <c r="OBJ13" s="137"/>
      <c r="OBK13" s="137"/>
      <c r="OBL13" s="137"/>
      <c r="OBM13" s="137"/>
      <c r="OBN13" s="137"/>
      <c r="OBO13" s="137"/>
      <c r="OBP13" s="137"/>
      <c r="OBQ13" s="137"/>
      <c r="OBR13" s="137"/>
      <c r="OBS13" s="137"/>
      <c r="OBT13" s="137"/>
      <c r="OBU13" s="137"/>
      <c r="OBV13" s="137"/>
      <c r="OBW13" s="137"/>
      <c r="OBX13" s="137"/>
      <c r="OBY13" s="137"/>
      <c r="OBZ13" s="137"/>
      <c r="OCA13" s="137"/>
      <c r="OCB13" s="137"/>
      <c r="OCC13" s="137"/>
      <c r="OCD13" s="137"/>
      <c r="OCE13" s="137"/>
      <c r="OCF13" s="137"/>
      <c r="OCG13" s="137"/>
      <c r="OCH13" s="137"/>
      <c r="OCI13" s="137"/>
      <c r="OCJ13" s="137"/>
      <c r="OCK13" s="137"/>
      <c r="OCL13" s="137"/>
      <c r="OCM13" s="137"/>
      <c r="OCN13" s="137"/>
      <c r="OCO13" s="137"/>
      <c r="OCP13" s="137"/>
      <c r="OCQ13" s="137"/>
      <c r="OCR13" s="137"/>
      <c r="OCS13" s="137"/>
      <c r="OCT13" s="137"/>
      <c r="OCU13" s="137"/>
      <c r="OCV13" s="137"/>
      <c r="OCW13" s="137"/>
      <c r="OCX13" s="137"/>
      <c r="OCY13" s="137"/>
      <c r="OCZ13" s="137"/>
      <c r="ODA13" s="137"/>
      <c r="ODB13" s="137"/>
      <c r="ODC13" s="137"/>
      <c r="ODD13" s="137"/>
      <c r="ODE13" s="137"/>
      <c r="ODF13" s="137"/>
      <c r="ODG13" s="137"/>
      <c r="ODH13" s="137"/>
      <c r="ODI13" s="137"/>
      <c r="ODJ13" s="137"/>
      <c r="ODK13" s="137"/>
      <c r="ODL13" s="137"/>
      <c r="ODM13" s="137"/>
      <c r="ODN13" s="137"/>
      <c r="ODO13" s="137"/>
      <c r="ODP13" s="137"/>
      <c r="ODQ13" s="137"/>
      <c r="ODR13" s="137"/>
      <c r="ODS13" s="137"/>
      <c r="ODT13" s="137"/>
      <c r="ODU13" s="137"/>
      <c r="ODV13" s="137"/>
      <c r="ODW13" s="137"/>
      <c r="ODX13" s="137"/>
      <c r="ODY13" s="137"/>
      <c r="ODZ13" s="137"/>
      <c r="OEA13" s="137"/>
      <c r="OEB13" s="137"/>
      <c r="OEC13" s="137"/>
      <c r="OED13" s="137"/>
      <c r="OEE13" s="137"/>
      <c r="OEF13" s="137"/>
      <c r="OEG13" s="137"/>
      <c r="OEH13" s="137"/>
      <c r="OEI13" s="137"/>
      <c r="OEJ13" s="137"/>
      <c r="OEK13" s="137"/>
      <c r="OEL13" s="137"/>
      <c r="OEM13" s="137"/>
      <c r="OEN13" s="137"/>
      <c r="OEO13" s="137"/>
      <c r="OEP13" s="137"/>
      <c r="OEQ13" s="137"/>
      <c r="OER13" s="137"/>
      <c r="OES13" s="137"/>
      <c r="OET13" s="137"/>
      <c r="OEU13" s="137"/>
      <c r="OEV13" s="137"/>
      <c r="OEW13" s="137"/>
      <c r="OEX13" s="137"/>
      <c r="OEY13" s="137"/>
      <c r="OEZ13" s="137"/>
      <c r="OFA13" s="137"/>
      <c r="OFB13" s="137"/>
      <c r="OFC13" s="137"/>
      <c r="OFD13" s="137"/>
      <c r="OFE13" s="137"/>
      <c r="OFF13" s="137"/>
      <c r="OFG13" s="137"/>
      <c r="OFH13" s="137"/>
      <c r="OFI13" s="137"/>
      <c r="OFJ13" s="137"/>
      <c r="OFK13" s="137"/>
      <c r="OFL13" s="137"/>
      <c r="OFM13" s="137"/>
      <c r="OFN13" s="137"/>
      <c r="OFO13" s="137"/>
      <c r="OFP13" s="137"/>
      <c r="OFQ13" s="137"/>
      <c r="OFR13" s="137"/>
      <c r="OFS13" s="137"/>
      <c r="OFT13" s="137"/>
      <c r="OFU13" s="137"/>
      <c r="OFV13" s="137"/>
      <c r="OFW13" s="137"/>
      <c r="OFX13" s="137"/>
      <c r="OFY13" s="137"/>
      <c r="OFZ13" s="137"/>
      <c r="OGA13" s="137"/>
      <c r="OGB13" s="137"/>
      <c r="OGC13" s="137"/>
      <c r="OGD13" s="137"/>
      <c r="OGE13" s="137"/>
      <c r="OGF13" s="137"/>
      <c r="OGG13" s="137"/>
      <c r="OGH13" s="137"/>
      <c r="OGI13" s="137"/>
      <c r="OGJ13" s="137"/>
      <c r="OGK13" s="137"/>
      <c r="OGL13" s="137"/>
      <c r="OGM13" s="137"/>
      <c r="OGN13" s="137"/>
      <c r="OGO13" s="137"/>
      <c r="OGP13" s="137"/>
      <c r="OGQ13" s="137"/>
      <c r="OGR13" s="137"/>
      <c r="OGS13" s="137"/>
      <c r="OGT13" s="137"/>
      <c r="OGU13" s="137"/>
      <c r="OGV13" s="137"/>
      <c r="OGW13" s="137"/>
      <c r="OGX13" s="137"/>
      <c r="OGY13" s="137"/>
      <c r="OGZ13" s="137"/>
      <c r="OHA13" s="137"/>
      <c r="OHB13" s="137"/>
      <c r="OHC13" s="137"/>
      <c r="OHD13" s="137"/>
      <c r="OHE13" s="137"/>
      <c r="OHF13" s="137"/>
      <c r="OHG13" s="137"/>
      <c r="OHH13" s="137"/>
      <c r="OHI13" s="137"/>
      <c r="OHJ13" s="137"/>
      <c r="OHK13" s="137"/>
      <c r="OHL13" s="137"/>
      <c r="OHM13" s="137"/>
      <c r="OHN13" s="137"/>
      <c r="OHO13" s="137"/>
      <c r="OHP13" s="137"/>
      <c r="OHQ13" s="137"/>
      <c r="OHR13" s="137"/>
      <c r="OHS13" s="137"/>
      <c r="OHT13" s="137"/>
      <c r="OHU13" s="137"/>
      <c r="OHV13" s="137"/>
      <c r="OHW13" s="137"/>
      <c r="OHX13" s="137"/>
      <c r="OHY13" s="137"/>
      <c r="OHZ13" s="137"/>
      <c r="OIA13" s="137"/>
      <c r="OIB13" s="137"/>
      <c r="OIC13" s="137"/>
      <c r="OID13" s="137"/>
      <c r="OIE13" s="137"/>
      <c r="OIF13" s="137"/>
      <c r="OIG13" s="137"/>
      <c r="OIH13" s="137"/>
      <c r="OII13" s="137"/>
      <c r="OIJ13" s="137"/>
      <c r="OIK13" s="137"/>
      <c r="OIL13" s="137"/>
      <c r="OIM13" s="137"/>
      <c r="OIN13" s="137"/>
      <c r="OIO13" s="137"/>
      <c r="OIP13" s="137"/>
      <c r="OIQ13" s="137"/>
      <c r="OIR13" s="137"/>
      <c r="OIS13" s="137"/>
      <c r="OIT13" s="137"/>
      <c r="OIU13" s="137"/>
      <c r="OIV13" s="137"/>
      <c r="OIW13" s="137"/>
      <c r="OIX13" s="137"/>
      <c r="OIY13" s="137"/>
      <c r="OIZ13" s="137"/>
      <c r="OJA13" s="137"/>
      <c r="OJB13" s="137"/>
      <c r="OJC13" s="137"/>
      <c r="OJD13" s="137"/>
      <c r="OJE13" s="137"/>
      <c r="OJF13" s="137"/>
      <c r="OJG13" s="137"/>
      <c r="OJH13" s="137"/>
      <c r="OJI13" s="137"/>
      <c r="OJJ13" s="137"/>
      <c r="OJK13" s="137"/>
      <c r="OJL13" s="137"/>
      <c r="OJM13" s="137"/>
      <c r="OJN13" s="137"/>
      <c r="OJO13" s="137"/>
      <c r="OJP13" s="137"/>
      <c r="OJQ13" s="137"/>
      <c r="OJR13" s="137"/>
      <c r="OJS13" s="137"/>
      <c r="OJT13" s="137"/>
      <c r="OJU13" s="137"/>
      <c r="OJV13" s="137"/>
      <c r="OJW13" s="137"/>
      <c r="OJX13" s="137"/>
      <c r="OJY13" s="137"/>
      <c r="OJZ13" s="137"/>
      <c r="OKA13" s="137"/>
      <c r="OKB13" s="137"/>
      <c r="OKC13" s="137"/>
      <c r="OKD13" s="137"/>
      <c r="OKE13" s="137"/>
      <c r="OKF13" s="137"/>
      <c r="OKG13" s="137"/>
      <c r="OKH13" s="137"/>
      <c r="OKI13" s="137"/>
      <c r="OKJ13" s="137"/>
      <c r="OKK13" s="137"/>
      <c r="OKL13" s="137"/>
      <c r="OKM13" s="137"/>
      <c r="OKN13" s="137"/>
      <c r="OKO13" s="137"/>
      <c r="OKP13" s="137"/>
      <c r="OKQ13" s="137"/>
      <c r="OKR13" s="137"/>
      <c r="OKS13" s="137"/>
      <c r="OKT13" s="137"/>
      <c r="OKU13" s="137"/>
      <c r="OKV13" s="137"/>
      <c r="OKW13" s="137"/>
      <c r="OKX13" s="137"/>
      <c r="OKY13" s="137"/>
      <c r="OKZ13" s="137"/>
      <c r="OLA13" s="137"/>
      <c r="OLB13" s="137"/>
      <c r="OLC13" s="137"/>
      <c r="OLD13" s="137"/>
      <c r="OLE13" s="137"/>
      <c r="OLF13" s="137"/>
      <c r="OLG13" s="137"/>
      <c r="OLH13" s="137"/>
      <c r="OLI13" s="137"/>
      <c r="OLJ13" s="137"/>
      <c r="OLK13" s="137"/>
      <c r="OLL13" s="137"/>
      <c r="OLM13" s="137"/>
      <c r="OLN13" s="137"/>
      <c r="OLO13" s="137"/>
      <c r="OLP13" s="137"/>
      <c r="OLQ13" s="137"/>
      <c r="OLR13" s="137"/>
      <c r="OLS13" s="137"/>
      <c r="OLT13" s="137"/>
      <c r="OLU13" s="137"/>
      <c r="OLV13" s="137"/>
      <c r="OLW13" s="137"/>
      <c r="OLX13" s="137"/>
      <c r="OLY13" s="137"/>
      <c r="OLZ13" s="137"/>
      <c r="OMA13" s="137"/>
      <c r="OMB13" s="137"/>
      <c r="OMC13" s="137"/>
      <c r="OMD13" s="137"/>
      <c r="OME13" s="137"/>
      <c r="OMF13" s="137"/>
      <c r="OMG13" s="137"/>
      <c r="OMH13" s="137"/>
      <c r="OMI13" s="137"/>
      <c r="OMJ13" s="137"/>
      <c r="OMK13" s="137"/>
      <c r="OML13" s="137"/>
      <c r="OMM13" s="137"/>
      <c r="OMN13" s="137"/>
      <c r="OMO13" s="137"/>
      <c r="OMP13" s="137"/>
      <c r="OMQ13" s="137"/>
      <c r="OMR13" s="137"/>
      <c r="OMS13" s="137"/>
      <c r="OMT13" s="137"/>
      <c r="OMU13" s="137"/>
      <c r="OMV13" s="137"/>
      <c r="OMW13" s="137"/>
      <c r="OMX13" s="137"/>
      <c r="OMY13" s="137"/>
      <c r="OMZ13" s="137"/>
      <c r="ONA13" s="137"/>
      <c r="ONB13" s="137"/>
      <c r="ONC13" s="137"/>
      <c r="OND13" s="137"/>
      <c r="ONE13" s="137"/>
      <c r="ONF13" s="137"/>
      <c r="ONG13" s="137"/>
      <c r="ONH13" s="137"/>
      <c r="ONI13" s="137"/>
      <c r="ONJ13" s="137"/>
      <c r="ONK13" s="137"/>
      <c r="ONL13" s="137"/>
      <c r="ONM13" s="137"/>
      <c r="ONN13" s="137"/>
      <c r="ONO13" s="137"/>
      <c r="ONP13" s="137"/>
      <c r="ONQ13" s="137"/>
      <c r="ONR13" s="137"/>
      <c r="ONS13" s="137"/>
      <c r="ONT13" s="137"/>
      <c r="ONU13" s="137"/>
      <c r="ONV13" s="137"/>
      <c r="ONW13" s="137"/>
      <c r="ONX13" s="137"/>
      <c r="ONY13" s="137"/>
      <c r="ONZ13" s="137"/>
      <c r="OOA13" s="137"/>
      <c r="OOB13" s="137"/>
      <c r="OOC13" s="137"/>
      <c r="OOD13" s="137"/>
      <c r="OOE13" s="137"/>
      <c r="OOF13" s="137"/>
      <c r="OOG13" s="137"/>
      <c r="OOH13" s="137"/>
      <c r="OOI13" s="137"/>
      <c r="OOJ13" s="137"/>
      <c r="OOK13" s="137"/>
      <c r="OOL13" s="137"/>
      <c r="OOM13" s="137"/>
      <c r="OON13" s="137"/>
      <c r="OOO13" s="137"/>
      <c r="OOP13" s="137"/>
      <c r="OOQ13" s="137"/>
      <c r="OOR13" s="137"/>
      <c r="OOS13" s="137"/>
      <c r="OOT13" s="137"/>
      <c r="OOU13" s="137"/>
      <c r="OOV13" s="137"/>
      <c r="OOW13" s="137"/>
      <c r="OOX13" s="137"/>
      <c r="OOY13" s="137"/>
      <c r="OOZ13" s="137"/>
      <c r="OPA13" s="137"/>
      <c r="OPB13" s="137"/>
      <c r="OPC13" s="137"/>
      <c r="OPD13" s="137"/>
      <c r="OPE13" s="137"/>
      <c r="OPF13" s="137"/>
      <c r="OPG13" s="137"/>
      <c r="OPH13" s="137"/>
      <c r="OPI13" s="137"/>
      <c r="OPJ13" s="137"/>
      <c r="OPK13" s="137"/>
      <c r="OPL13" s="137"/>
      <c r="OPM13" s="137"/>
      <c r="OPN13" s="137"/>
      <c r="OPO13" s="137"/>
      <c r="OPP13" s="137"/>
      <c r="OPQ13" s="137"/>
      <c r="OPR13" s="137"/>
      <c r="OPS13" s="137"/>
      <c r="OPT13" s="137"/>
      <c r="OPU13" s="137"/>
      <c r="OPV13" s="137"/>
      <c r="OPW13" s="137"/>
      <c r="OPX13" s="137"/>
      <c r="OPY13" s="137"/>
      <c r="OPZ13" s="137"/>
      <c r="OQA13" s="137"/>
      <c r="OQB13" s="137"/>
      <c r="OQC13" s="137"/>
      <c r="OQD13" s="137"/>
      <c r="OQE13" s="137"/>
      <c r="OQF13" s="137"/>
      <c r="OQG13" s="137"/>
      <c r="OQH13" s="137"/>
      <c r="OQI13" s="137"/>
      <c r="OQJ13" s="137"/>
      <c r="OQK13" s="137"/>
      <c r="OQL13" s="137"/>
      <c r="OQM13" s="137"/>
      <c r="OQN13" s="137"/>
      <c r="OQO13" s="137"/>
      <c r="OQP13" s="137"/>
      <c r="OQQ13" s="137"/>
      <c r="OQR13" s="137"/>
      <c r="OQS13" s="137"/>
      <c r="OQT13" s="137"/>
      <c r="OQU13" s="137"/>
      <c r="OQV13" s="137"/>
      <c r="OQW13" s="137"/>
      <c r="OQX13" s="137"/>
      <c r="OQY13" s="137"/>
      <c r="OQZ13" s="137"/>
      <c r="ORA13" s="137"/>
      <c r="ORB13" s="137"/>
      <c r="ORC13" s="137"/>
      <c r="ORD13" s="137"/>
      <c r="ORE13" s="137"/>
      <c r="ORF13" s="137"/>
      <c r="ORG13" s="137"/>
      <c r="ORH13" s="137"/>
      <c r="ORI13" s="137"/>
      <c r="ORJ13" s="137"/>
      <c r="ORK13" s="137"/>
      <c r="ORL13" s="137"/>
      <c r="ORM13" s="137"/>
      <c r="ORN13" s="137"/>
      <c r="ORO13" s="137"/>
      <c r="ORP13" s="137"/>
      <c r="ORQ13" s="137"/>
      <c r="ORR13" s="137"/>
      <c r="ORS13" s="137"/>
      <c r="ORT13" s="137"/>
      <c r="ORU13" s="137"/>
      <c r="ORV13" s="137"/>
      <c r="ORW13" s="137"/>
      <c r="ORX13" s="137"/>
      <c r="ORY13" s="137"/>
      <c r="ORZ13" s="137"/>
      <c r="OSA13" s="137"/>
      <c r="OSB13" s="137"/>
      <c r="OSC13" s="137"/>
      <c r="OSD13" s="137"/>
      <c r="OSE13" s="137"/>
      <c r="OSF13" s="137"/>
      <c r="OSG13" s="137"/>
      <c r="OSH13" s="137"/>
      <c r="OSI13" s="137"/>
      <c r="OSJ13" s="137"/>
      <c r="OSK13" s="137"/>
      <c r="OSL13" s="137"/>
      <c r="OSM13" s="137"/>
      <c r="OSN13" s="137"/>
      <c r="OSO13" s="137"/>
      <c r="OSP13" s="137"/>
      <c r="OSQ13" s="137"/>
      <c r="OSR13" s="137"/>
      <c r="OSS13" s="137"/>
      <c r="OST13" s="137"/>
      <c r="OSU13" s="137"/>
      <c r="OSV13" s="137"/>
      <c r="OSW13" s="137"/>
      <c r="OSX13" s="137"/>
      <c r="OSY13" s="137"/>
      <c r="OSZ13" s="137"/>
      <c r="OTA13" s="137"/>
      <c r="OTB13" s="137"/>
      <c r="OTC13" s="137"/>
      <c r="OTD13" s="137"/>
      <c r="OTE13" s="137"/>
      <c r="OTF13" s="137"/>
      <c r="OTG13" s="137"/>
      <c r="OTH13" s="137"/>
      <c r="OTI13" s="137"/>
      <c r="OTJ13" s="137"/>
      <c r="OTK13" s="137"/>
      <c r="OTL13" s="137"/>
      <c r="OTM13" s="137"/>
      <c r="OTN13" s="137"/>
      <c r="OTO13" s="137"/>
      <c r="OTP13" s="137"/>
      <c r="OTQ13" s="137"/>
      <c r="OTR13" s="137"/>
      <c r="OTS13" s="137"/>
      <c r="OTT13" s="137"/>
      <c r="OTU13" s="137"/>
      <c r="OTV13" s="137"/>
      <c r="OTW13" s="137"/>
      <c r="OTX13" s="137"/>
      <c r="OTY13" s="137"/>
      <c r="OTZ13" s="137"/>
      <c r="OUA13" s="137"/>
      <c r="OUB13" s="137"/>
      <c r="OUC13" s="137"/>
      <c r="OUD13" s="137"/>
      <c r="OUE13" s="137"/>
      <c r="OUF13" s="137"/>
      <c r="OUG13" s="137"/>
      <c r="OUH13" s="137"/>
      <c r="OUI13" s="137"/>
      <c r="OUJ13" s="137"/>
      <c r="OUK13" s="137"/>
      <c r="OUL13" s="137"/>
      <c r="OUM13" s="137"/>
      <c r="OUN13" s="137"/>
      <c r="OUO13" s="137"/>
      <c r="OUP13" s="137"/>
      <c r="OUQ13" s="137"/>
      <c r="OUR13" s="137"/>
      <c r="OUS13" s="137"/>
      <c r="OUT13" s="137"/>
      <c r="OUU13" s="137"/>
      <c r="OUV13" s="137"/>
      <c r="OUW13" s="137"/>
      <c r="OUX13" s="137"/>
      <c r="OUY13" s="137"/>
      <c r="OUZ13" s="137"/>
      <c r="OVA13" s="137"/>
      <c r="OVB13" s="137"/>
      <c r="OVC13" s="137"/>
      <c r="OVD13" s="137"/>
      <c r="OVE13" s="137"/>
      <c r="OVF13" s="137"/>
      <c r="OVG13" s="137"/>
      <c r="OVH13" s="137"/>
      <c r="OVI13" s="137"/>
      <c r="OVJ13" s="137"/>
      <c r="OVK13" s="137"/>
      <c r="OVL13" s="137"/>
      <c r="OVM13" s="137"/>
      <c r="OVN13" s="137"/>
      <c r="OVO13" s="137"/>
      <c r="OVP13" s="137"/>
      <c r="OVQ13" s="137"/>
      <c r="OVR13" s="137"/>
      <c r="OVS13" s="137"/>
      <c r="OVT13" s="137"/>
      <c r="OVU13" s="137"/>
      <c r="OVV13" s="137"/>
      <c r="OVW13" s="137"/>
      <c r="OVX13" s="137"/>
      <c r="OVY13" s="137"/>
      <c r="OVZ13" s="137"/>
      <c r="OWA13" s="137"/>
      <c r="OWB13" s="137"/>
      <c r="OWC13" s="137"/>
      <c r="OWD13" s="137"/>
      <c r="OWE13" s="137"/>
      <c r="OWF13" s="137"/>
      <c r="OWG13" s="137"/>
      <c r="OWH13" s="137"/>
      <c r="OWI13" s="137"/>
      <c r="OWJ13" s="137"/>
      <c r="OWK13" s="137"/>
      <c r="OWL13" s="137"/>
      <c r="OWM13" s="137"/>
      <c r="OWN13" s="137"/>
      <c r="OWO13" s="137"/>
      <c r="OWP13" s="137"/>
      <c r="OWQ13" s="137"/>
      <c r="OWR13" s="137"/>
      <c r="OWS13" s="137"/>
      <c r="OWT13" s="137"/>
      <c r="OWU13" s="137"/>
      <c r="OWV13" s="137"/>
      <c r="OWW13" s="137"/>
      <c r="OWX13" s="137"/>
      <c r="OWY13" s="137"/>
      <c r="OWZ13" s="137"/>
      <c r="OXA13" s="137"/>
      <c r="OXB13" s="137"/>
      <c r="OXC13" s="137"/>
      <c r="OXD13" s="137"/>
      <c r="OXE13" s="137"/>
      <c r="OXF13" s="137"/>
      <c r="OXG13" s="137"/>
      <c r="OXH13" s="137"/>
      <c r="OXI13" s="137"/>
      <c r="OXJ13" s="137"/>
      <c r="OXK13" s="137"/>
      <c r="OXL13" s="137"/>
      <c r="OXM13" s="137"/>
      <c r="OXN13" s="137"/>
      <c r="OXO13" s="137"/>
      <c r="OXP13" s="137"/>
      <c r="OXQ13" s="137"/>
      <c r="OXR13" s="137"/>
      <c r="OXS13" s="137"/>
      <c r="OXT13" s="137"/>
      <c r="OXU13" s="137"/>
      <c r="OXV13" s="137"/>
      <c r="OXW13" s="137"/>
      <c r="OXX13" s="137"/>
      <c r="OXY13" s="137"/>
      <c r="OXZ13" s="137"/>
      <c r="OYA13" s="137"/>
      <c r="OYB13" s="137"/>
      <c r="OYC13" s="137"/>
      <c r="OYD13" s="137"/>
      <c r="OYE13" s="137"/>
      <c r="OYF13" s="137"/>
      <c r="OYG13" s="137"/>
      <c r="OYH13" s="137"/>
      <c r="OYI13" s="137"/>
      <c r="OYJ13" s="137"/>
      <c r="OYK13" s="137"/>
      <c r="OYL13" s="137"/>
      <c r="OYM13" s="137"/>
      <c r="OYN13" s="137"/>
      <c r="OYO13" s="137"/>
      <c r="OYP13" s="137"/>
      <c r="OYQ13" s="137"/>
      <c r="OYR13" s="137"/>
      <c r="OYS13" s="137"/>
      <c r="OYT13" s="137"/>
      <c r="OYU13" s="137"/>
      <c r="OYV13" s="137"/>
      <c r="OYW13" s="137"/>
      <c r="OYX13" s="137"/>
      <c r="OYY13" s="137"/>
      <c r="OYZ13" s="137"/>
      <c r="OZA13" s="137"/>
      <c r="OZB13" s="137"/>
      <c r="OZC13" s="137"/>
      <c r="OZD13" s="137"/>
      <c r="OZE13" s="137"/>
      <c r="OZF13" s="137"/>
      <c r="OZG13" s="137"/>
      <c r="OZH13" s="137"/>
      <c r="OZI13" s="137"/>
      <c r="OZJ13" s="137"/>
      <c r="OZK13" s="137"/>
      <c r="OZL13" s="137"/>
      <c r="OZM13" s="137"/>
      <c r="OZN13" s="137"/>
      <c r="OZO13" s="137"/>
      <c r="OZP13" s="137"/>
      <c r="OZQ13" s="137"/>
      <c r="OZR13" s="137"/>
      <c r="OZS13" s="137"/>
      <c r="OZT13" s="137"/>
      <c r="OZU13" s="137"/>
      <c r="OZV13" s="137"/>
      <c r="OZW13" s="137"/>
      <c r="OZX13" s="137"/>
      <c r="OZY13" s="137"/>
      <c r="OZZ13" s="137"/>
      <c r="PAA13" s="137"/>
      <c r="PAB13" s="137"/>
      <c r="PAC13" s="137"/>
      <c r="PAD13" s="137"/>
      <c r="PAE13" s="137"/>
      <c r="PAF13" s="137"/>
      <c r="PAG13" s="137"/>
      <c r="PAH13" s="137"/>
      <c r="PAI13" s="137"/>
      <c r="PAJ13" s="137"/>
      <c r="PAK13" s="137"/>
      <c r="PAL13" s="137"/>
      <c r="PAM13" s="137"/>
      <c r="PAN13" s="137"/>
      <c r="PAO13" s="137"/>
      <c r="PAP13" s="137"/>
      <c r="PAQ13" s="137"/>
      <c r="PAR13" s="137"/>
      <c r="PAS13" s="137"/>
      <c r="PAT13" s="137"/>
      <c r="PAU13" s="137"/>
      <c r="PAV13" s="137"/>
      <c r="PAW13" s="137"/>
      <c r="PAX13" s="137"/>
      <c r="PAY13" s="137"/>
      <c r="PAZ13" s="137"/>
      <c r="PBA13" s="137"/>
      <c r="PBB13" s="137"/>
      <c r="PBC13" s="137"/>
      <c r="PBD13" s="137"/>
      <c r="PBE13" s="137"/>
      <c r="PBF13" s="137"/>
      <c r="PBG13" s="137"/>
      <c r="PBH13" s="137"/>
      <c r="PBI13" s="137"/>
      <c r="PBJ13" s="137"/>
      <c r="PBK13" s="137"/>
      <c r="PBL13" s="137"/>
      <c r="PBM13" s="137"/>
      <c r="PBN13" s="137"/>
      <c r="PBO13" s="137"/>
      <c r="PBP13" s="137"/>
      <c r="PBQ13" s="137"/>
      <c r="PBR13" s="137"/>
      <c r="PBS13" s="137"/>
      <c r="PBT13" s="137"/>
      <c r="PBU13" s="137"/>
      <c r="PBV13" s="137"/>
      <c r="PBW13" s="137"/>
      <c r="PBX13" s="137"/>
      <c r="PBY13" s="137"/>
      <c r="PBZ13" s="137"/>
      <c r="PCA13" s="137"/>
      <c r="PCB13" s="137"/>
      <c r="PCC13" s="137"/>
      <c r="PCD13" s="137"/>
      <c r="PCE13" s="137"/>
      <c r="PCF13" s="137"/>
      <c r="PCG13" s="137"/>
      <c r="PCH13" s="137"/>
      <c r="PCI13" s="137"/>
      <c r="PCJ13" s="137"/>
      <c r="PCK13" s="137"/>
      <c r="PCL13" s="137"/>
      <c r="PCM13" s="137"/>
      <c r="PCN13" s="137"/>
      <c r="PCO13" s="137"/>
      <c r="PCP13" s="137"/>
      <c r="PCQ13" s="137"/>
      <c r="PCR13" s="137"/>
      <c r="PCS13" s="137"/>
      <c r="PCT13" s="137"/>
      <c r="PCU13" s="137"/>
      <c r="PCV13" s="137"/>
      <c r="PCW13" s="137"/>
      <c r="PCX13" s="137"/>
      <c r="PCY13" s="137"/>
      <c r="PCZ13" s="137"/>
      <c r="PDA13" s="137"/>
      <c r="PDB13" s="137"/>
      <c r="PDC13" s="137"/>
      <c r="PDD13" s="137"/>
      <c r="PDE13" s="137"/>
      <c r="PDF13" s="137"/>
      <c r="PDG13" s="137"/>
      <c r="PDH13" s="137"/>
      <c r="PDI13" s="137"/>
      <c r="PDJ13" s="137"/>
      <c r="PDK13" s="137"/>
      <c r="PDL13" s="137"/>
      <c r="PDM13" s="137"/>
      <c r="PDN13" s="137"/>
      <c r="PDO13" s="137"/>
      <c r="PDP13" s="137"/>
      <c r="PDQ13" s="137"/>
      <c r="PDR13" s="137"/>
      <c r="PDS13" s="137"/>
      <c r="PDT13" s="137"/>
      <c r="PDU13" s="137"/>
      <c r="PDV13" s="137"/>
      <c r="PDW13" s="137"/>
      <c r="PDX13" s="137"/>
      <c r="PDY13" s="137"/>
      <c r="PDZ13" s="137"/>
      <c r="PEA13" s="137"/>
      <c r="PEB13" s="137"/>
      <c r="PEC13" s="137"/>
      <c r="PED13" s="137"/>
      <c r="PEE13" s="137"/>
      <c r="PEF13" s="137"/>
      <c r="PEG13" s="137"/>
      <c r="PEH13" s="137"/>
      <c r="PEI13" s="137"/>
      <c r="PEJ13" s="137"/>
      <c r="PEK13" s="137"/>
      <c r="PEL13" s="137"/>
      <c r="PEM13" s="137"/>
      <c r="PEN13" s="137"/>
      <c r="PEO13" s="137"/>
      <c r="PEP13" s="137"/>
      <c r="PEQ13" s="137"/>
      <c r="PER13" s="137"/>
      <c r="PES13" s="137"/>
      <c r="PET13" s="137"/>
      <c r="PEU13" s="137"/>
      <c r="PEV13" s="137"/>
      <c r="PEW13" s="137"/>
      <c r="PEX13" s="137"/>
      <c r="PEY13" s="137"/>
      <c r="PEZ13" s="137"/>
      <c r="PFA13" s="137"/>
      <c r="PFB13" s="137"/>
      <c r="PFC13" s="137"/>
      <c r="PFD13" s="137"/>
      <c r="PFE13" s="137"/>
      <c r="PFF13" s="137"/>
      <c r="PFG13" s="137"/>
      <c r="PFH13" s="137"/>
      <c r="PFI13" s="137"/>
      <c r="PFJ13" s="137"/>
      <c r="PFK13" s="137"/>
      <c r="PFL13" s="137"/>
      <c r="PFM13" s="137"/>
      <c r="PFN13" s="137"/>
      <c r="PFO13" s="137"/>
      <c r="PFP13" s="137"/>
      <c r="PFQ13" s="137"/>
      <c r="PFR13" s="137"/>
      <c r="PFS13" s="137"/>
      <c r="PFT13" s="137"/>
      <c r="PFU13" s="137"/>
      <c r="PFV13" s="137"/>
      <c r="PFW13" s="137"/>
      <c r="PFX13" s="137"/>
      <c r="PFY13" s="137"/>
      <c r="PFZ13" s="137"/>
      <c r="PGA13" s="137"/>
      <c r="PGB13" s="137"/>
      <c r="PGC13" s="137"/>
      <c r="PGD13" s="137"/>
      <c r="PGE13" s="137"/>
      <c r="PGF13" s="137"/>
      <c r="PGG13" s="137"/>
      <c r="PGH13" s="137"/>
      <c r="PGI13" s="137"/>
      <c r="PGJ13" s="137"/>
      <c r="PGK13" s="137"/>
      <c r="PGL13" s="137"/>
      <c r="PGM13" s="137"/>
      <c r="PGN13" s="137"/>
      <c r="PGO13" s="137"/>
      <c r="PGP13" s="137"/>
      <c r="PGQ13" s="137"/>
      <c r="PGR13" s="137"/>
      <c r="PGS13" s="137"/>
      <c r="PGT13" s="137"/>
      <c r="PGU13" s="137"/>
      <c r="PGV13" s="137"/>
      <c r="PGW13" s="137"/>
      <c r="PGX13" s="137"/>
      <c r="PGY13" s="137"/>
      <c r="PGZ13" s="137"/>
      <c r="PHA13" s="137"/>
      <c r="PHB13" s="137"/>
      <c r="PHC13" s="137"/>
      <c r="PHD13" s="137"/>
      <c r="PHE13" s="137"/>
      <c r="PHF13" s="137"/>
      <c r="PHG13" s="137"/>
      <c r="PHH13" s="137"/>
      <c r="PHI13" s="137"/>
      <c r="PHJ13" s="137"/>
      <c r="PHK13" s="137"/>
      <c r="PHL13" s="137"/>
      <c r="PHM13" s="137"/>
      <c r="PHN13" s="137"/>
      <c r="PHO13" s="137"/>
      <c r="PHP13" s="137"/>
      <c r="PHQ13" s="137"/>
      <c r="PHR13" s="137"/>
      <c r="PHS13" s="137"/>
      <c r="PHT13" s="137"/>
      <c r="PHU13" s="137"/>
      <c r="PHV13" s="137"/>
      <c r="PHW13" s="137"/>
      <c r="PHX13" s="137"/>
      <c r="PHY13" s="137"/>
      <c r="PHZ13" s="137"/>
      <c r="PIA13" s="137"/>
      <c r="PIB13" s="137"/>
      <c r="PIC13" s="137"/>
      <c r="PID13" s="137"/>
      <c r="PIE13" s="137"/>
      <c r="PIF13" s="137"/>
      <c r="PIG13" s="137"/>
      <c r="PIH13" s="137"/>
      <c r="PII13" s="137"/>
      <c r="PIJ13" s="137"/>
      <c r="PIK13" s="137"/>
      <c r="PIL13" s="137"/>
      <c r="PIM13" s="137"/>
      <c r="PIN13" s="137"/>
      <c r="PIO13" s="137"/>
      <c r="PIP13" s="137"/>
      <c r="PIQ13" s="137"/>
      <c r="PIR13" s="137"/>
      <c r="PIS13" s="137"/>
      <c r="PIT13" s="137"/>
      <c r="PIU13" s="137"/>
      <c r="PIV13" s="137"/>
      <c r="PIW13" s="137"/>
      <c r="PIX13" s="137"/>
      <c r="PIY13" s="137"/>
      <c r="PIZ13" s="137"/>
      <c r="PJA13" s="137"/>
      <c r="PJB13" s="137"/>
      <c r="PJC13" s="137"/>
      <c r="PJD13" s="137"/>
      <c r="PJE13" s="137"/>
      <c r="PJF13" s="137"/>
      <c r="PJG13" s="137"/>
      <c r="PJH13" s="137"/>
      <c r="PJI13" s="137"/>
      <c r="PJJ13" s="137"/>
      <c r="PJK13" s="137"/>
      <c r="PJL13" s="137"/>
      <c r="PJM13" s="137"/>
      <c r="PJN13" s="137"/>
      <c r="PJO13" s="137"/>
      <c r="PJP13" s="137"/>
      <c r="PJQ13" s="137"/>
      <c r="PJR13" s="137"/>
      <c r="PJS13" s="137"/>
      <c r="PJT13" s="137"/>
      <c r="PJU13" s="137"/>
      <c r="PJV13" s="137"/>
      <c r="PJW13" s="137"/>
      <c r="PJX13" s="137"/>
      <c r="PJY13" s="137"/>
      <c r="PJZ13" s="137"/>
      <c r="PKA13" s="137"/>
      <c r="PKB13" s="137"/>
      <c r="PKC13" s="137"/>
      <c r="PKD13" s="137"/>
      <c r="PKE13" s="137"/>
      <c r="PKF13" s="137"/>
      <c r="PKG13" s="137"/>
      <c r="PKH13" s="137"/>
      <c r="PKI13" s="137"/>
      <c r="PKJ13" s="137"/>
      <c r="PKK13" s="137"/>
      <c r="PKL13" s="137"/>
      <c r="PKM13" s="137"/>
      <c r="PKN13" s="137"/>
      <c r="PKO13" s="137"/>
      <c r="PKP13" s="137"/>
      <c r="PKQ13" s="137"/>
      <c r="PKR13" s="137"/>
      <c r="PKS13" s="137"/>
      <c r="PKT13" s="137"/>
      <c r="PKU13" s="137"/>
      <c r="PKV13" s="137"/>
      <c r="PKW13" s="137"/>
      <c r="PKX13" s="137"/>
      <c r="PKY13" s="137"/>
      <c r="PKZ13" s="137"/>
      <c r="PLA13" s="137"/>
      <c r="PLB13" s="137"/>
      <c r="PLC13" s="137"/>
      <c r="PLD13" s="137"/>
      <c r="PLE13" s="137"/>
      <c r="PLF13" s="137"/>
      <c r="PLG13" s="137"/>
      <c r="PLH13" s="137"/>
      <c r="PLI13" s="137"/>
      <c r="PLJ13" s="137"/>
      <c r="PLK13" s="137"/>
      <c r="PLL13" s="137"/>
      <c r="PLM13" s="137"/>
      <c r="PLN13" s="137"/>
      <c r="PLO13" s="137"/>
      <c r="PLP13" s="137"/>
      <c r="PLQ13" s="137"/>
      <c r="PLR13" s="137"/>
      <c r="PLS13" s="137"/>
      <c r="PLT13" s="137"/>
      <c r="PLU13" s="137"/>
      <c r="PLV13" s="137"/>
      <c r="PLW13" s="137"/>
      <c r="PLX13" s="137"/>
      <c r="PLY13" s="137"/>
      <c r="PLZ13" s="137"/>
      <c r="PMA13" s="137"/>
      <c r="PMB13" s="137"/>
      <c r="PMC13" s="137"/>
      <c r="PMD13" s="137"/>
      <c r="PME13" s="137"/>
      <c r="PMF13" s="137"/>
      <c r="PMG13" s="137"/>
      <c r="PMH13" s="137"/>
      <c r="PMI13" s="137"/>
      <c r="PMJ13" s="137"/>
      <c r="PMK13" s="137"/>
      <c r="PML13" s="137"/>
      <c r="PMM13" s="137"/>
      <c r="PMN13" s="137"/>
      <c r="PMO13" s="137"/>
      <c r="PMP13" s="137"/>
      <c r="PMQ13" s="137"/>
      <c r="PMR13" s="137"/>
      <c r="PMS13" s="137"/>
      <c r="PMT13" s="137"/>
      <c r="PMU13" s="137"/>
      <c r="PMV13" s="137"/>
      <c r="PMW13" s="137"/>
      <c r="PMX13" s="137"/>
      <c r="PMY13" s="137"/>
      <c r="PMZ13" s="137"/>
      <c r="PNA13" s="137"/>
      <c r="PNB13" s="137"/>
      <c r="PNC13" s="137"/>
      <c r="PND13" s="137"/>
      <c r="PNE13" s="137"/>
      <c r="PNF13" s="137"/>
      <c r="PNG13" s="137"/>
      <c r="PNH13" s="137"/>
      <c r="PNI13" s="137"/>
      <c r="PNJ13" s="137"/>
      <c r="PNK13" s="137"/>
      <c r="PNL13" s="137"/>
      <c r="PNM13" s="137"/>
      <c r="PNN13" s="137"/>
      <c r="PNO13" s="137"/>
      <c r="PNP13" s="137"/>
      <c r="PNQ13" s="137"/>
      <c r="PNR13" s="137"/>
      <c r="PNS13" s="137"/>
      <c r="PNT13" s="137"/>
      <c r="PNU13" s="137"/>
      <c r="PNV13" s="137"/>
      <c r="PNW13" s="137"/>
      <c r="PNX13" s="137"/>
      <c r="PNY13" s="137"/>
      <c r="PNZ13" s="137"/>
      <c r="POA13" s="137"/>
      <c r="POB13" s="137"/>
      <c r="POC13" s="137"/>
      <c r="POD13" s="137"/>
      <c r="POE13" s="137"/>
      <c r="POF13" s="137"/>
      <c r="POG13" s="137"/>
      <c r="POH13" s="137"/>
      <c r="POI13" s="137"/>
      <c r="POJ13" s="137"/>
      <c r="POK13" s="137"/>
      <c r="POL13" s="137"/>
      <c r="POM13" s="137"/>
      <c r="PON13" s="137"/>
      <c r="POO13" s="137"/>
      <c r="POP13" s="137"/>
      <c r="POQ13" s="137"/>
      <c r="POR13" s="137"/>
      <c r="POS13" s="137"/>
      <c r="POT13" s="137"/>
      <c r="POU13" s="137"/>
      <c r="POV13" s="137"/>
      <c r="POW13" s="137"/>
      <c r="POX13" s="137"/>
      <c r="POY13" s="137"/>
      <c r="POZ13" s="137"/>
      <c r="PPA13" s="137"/>
      <c r="PPB13" s="137"/>
      <c r="PPC13" s="137"/>
      <c r="PPD13" s="137"/>
      <c r="PPE13" s="137"/>
      <c r="PPF13" s="137"/>
      <c r="PPG13" s="137"/>
      <c r="PPH13" s="137"/>
      <c r="PPI13" s="137"/>
      <c r="PPJ13" s="137"/>
      <c r="PPK13" s="137"/>
      <c r="PPL13" s="137"/>
      <c r="PPM13" s="137"/>
      <c r="PPN13" s="137"/>
      <c r="PPO13" s="137"/>
      <c r="PPP13" s="137"/>
      <c r="PPQ13" s="137"/>
      <c r="PPR13" s="137"/>
      <c r="PPS13" s="137"/>
      <c r="PPT13" s="137"/>
      <c r="PPU13" s="137"/>
      <c r="PPV13" s="137"/>
      <c r="PPW13" s="137"/>
      <c r="PPX13" s="137"/>
      <c r="PPY13" s="137"/>
      <c r="PPZ13" s="137"/>
      <c r="PQA13" s="137"/>
      <c r="PQB13" s="137"/>
      <c r="PQC13" s="137"/>
      <c r="PQD13" s="137"/>
      <c r="PQE13" s="137"/>
      <c r="PQF13" s="137"/>
      <c r="PQG13" s="137"/>
      <c r="PQH13" s="137"/>
      <c r="PQI13" s="137"/>
      <c r="PQJ13" s="137"/>
      <c r="PQK13" s="137"/>
      <c r="PQL13" s="137"/>
      <c r="PQM13" s="137"/>
      <c r="PQN13" s="137"/>
      <c r="PQO13" s="137"/>
      <c r="PQP13" s="137"/>
      <c r="PQQ13" s="137"/>
      <c r="PQR13" s="137"/>
      <c r="PQS13" s="137"/>
      <c r="PQT13" s="137"/>
      <c r="PQU13" s="137"/>
      <c r="PQV13" s="137"/>
      <c r="PQW13" s="137"/>
      <c r="PQX13" s="137"/>
      <c r="PQY13" s="137"/>
      <c r="PQZ13" s="137"/>
      <c r="PRA13" s="137"/>
      <c r="PRB13" s="137"/>
      <c r="PRC13" s="137"/>
      <c r="PRD13" s="137"/>
      <c r="PRE13" s="137"/>
      <c r="PRF13" s="137"/>
      <c r="PRG13" s="137"/>
      <c r="PRH13" s="137"/>
      <c r="PRI13" s="137"/>
      <c r="PRJ13" s="137"/>
      <c r="PRK13" s="137"/>
      <c r="PRL13" s="137"/>
      <c r="PRM13" s="137"/>
      <c r="PRN13" s="137"/>
      <c r="PRO13" s="137"/>
      <c r="PRP13" s="137"/>
      <c r="PRQ13" s="137"/>
      <c r="PRR13" s="137"/>
      <c r="PRS13" s="137"/>
      <c r="PRT13" s="137"/>
      <c r="PRU13" s="137"/>
      <c r="PRV13" s="137"/>
      <c r="PRW13" s="137"/>
      <c r="PRX13" s="137"/>
      <c r="PRY13" s="137"/>
      <c r="PRZ13" s="137"/>
      <c r="PSA13" s="137"/>
      <c r="PSB13" s="137"/>
      <c r="PSC13" s="137"/>
      <c r="PSD13" s="137"/>
      <c r="PSE13" s="137"/>
      <c r="PSF13" s="137"/>
      <c r="PSG13" s="137"/>
      <c r="PSH13" s="137"/>
      <c r="PSI13" s="137"/>
      <c r="PSJ13" s="137"/>
      <c r="PSK13" s="137"/>
      <c r="PSL13" s="137"/>
      <c r="PSM13" s="137"/>
      <c r="PSN13" s="137"/>
      <c r="PSO13" s="137"/>
      <c r="PSP13" s="137"/>
      <c r="PSQ13" s="137"/>
      <c r="PSR13" s="137"/>
      <c r="PSS13" s="137"/>
      <c r="PST13" s="137"/>
      <c r="PSU13" s="137"/>
      <c r="PSV13" s="137"/>
      <c r="PSW13" s="137"/>
      <c r="PSX13" s="137"/>
      <c r="PSY13" s="137"/>
      <c r="PSZ13" s="137"/>
      <c r="PTA13" s="137"/>
      <c r="PTB13" s="137"/>
      <c r="PTC13" s="137"/>
      <c r="PTD13" s="137"/>
      <c r="PTE13" s="137"/>
      <c r="PTF13" s="137"/>
      <c r="PTG13" s="137"/>
      <c r="PTH13" s="137"/>
      <c r="PTI13" s="137"/>
      <c r="PTJ13" s="137"/>
      <c r="PTK13" s="137"/>
      <c r="PTL13" s="137"/>
      <c r="PTM13" s="137"/>
      <c r="PTN13" s="137"/>
      <c r="PTO13" s="137"/>
      <c r="PTP13" s="137"/>
      <c r="PTQ13" s="137"/>
      <c r="PTR13" s="137"/>
      <c r="PTS13" s="137"/>
      <c r="PTT13" s="137"/>
      <c r="PTU13" s="137"/>
      <c r="PTV13" s="137"/>
      <c r="PTW13" s="137"/>
      <c r="PTX13" s="137"/>
      <c r="PTY13" s="137"/>
      <c r="PTZ13" s="137"/>
      <c r="PUA13" s="137"/>
      <c r="PUB13" s="137"/>
      <c r="PUC13" s="137"/>
      <c r="PUD13" s="137"/>
      <c r="PUE13" s="137"/>
      <c r="PUF13" s="137"/>
      <c r="PUG13" s="137"/>
      <c r="PUH13" s="137"/>
      <c r="PUI13" s="137"/>
      <c r="PUJ13" s="137"/>
      <c r="PUK13" s="137"/>
      <c r="PUL13" s="137"/>
      <c r="PUM13" s="137"/>
      <c r="PUN13" s="137"/>
      <c r="PUO13" s="137"/>
      <c r="PUP13" s="137"/>
      <c r="PUQ13" s="137"/>
      <c r="PUR13" s="137"/>
      <c r="PUS13" s="137"/>
      <c r="PUT13" s="137"/>
      <c r="PUU13" s="137"/>
      <c r="PUV13" s="137"/>
      <c r="PUW13" s="137"/>
      <c r="PUX13" s="137"/>
      <c r="PUY13" s="137"/>
      <c r="PUZ13" s="137"/>
      <c r="PVA13" s="137"/>
      <c r="PVB13" s="137"/>
      <c r="PVC13" s="137"/>
      <c r="PVD13" s="137"/>
      <c r="PVE13" s="137"/>
      <c r="PVF13" s="137"/>
      <c r="PVG13" s="137"/>
      <c r="PVH13" s="137"/>
      <c r="PVI13" s="137"/>
      <c r="PVJ13" s="137"/>
      <c r="PVK13" s="137"/>
      <c r="PVL13" s="137"/>
      <c r="PVM13" s="137"/>
      <c r="PVN13" s="137"/>
      <c r="PVO13" s="137"/>
      <c r="PVP13" s="137"/>
      <c r="PVQ13" s="137"/>
      <c r="PVR13" s="137"/>
      <c r="PVS13" s="137"/>
      <c r="PVT13" s="137"/>
      <c r="PVU13" s="137"/>
      <c r="PVV13" s="137"/>
      <c r="PVW13" s="137"/>
      <c r="PVX13" s="137"/>
      <c r="PVY13" s="137"/>
      <c r="PVZ13" s="137"/>
      <c r="PWA13" s="137"/>
      <c r="PWB13" s="137"/>
      <c r="PWC13" s="137"/>
      <c r="PWD13" s="137"/>
      <c r="PWE13" s="137"/>
      <c r="PWF13" s="137"/>
      <c r="PWG13" s="137"/>
      <c r="PWH13" s="137"/>
      <c r="PWI13" s="137"/>
      <c r="PWJ13" s="137"/>
      <c r="PWK13" s="137"/>
      <c r="PWL13" s="137"/>
      <c r="PWM13" s="137"/>
      <c r="PWN13" s="137"/>
      <c r="PWO13" s="137"/>
      <c r="PWP13" s="137"/>
      <c r="PWQ13" s="137"/>
      <c r="PWR13" s="137"/>
      <c r="PWS13" s="137"/>
      <c r="PWT13" s="137"/>
      <c r="PWU13" s="137"/>
      <c r="PWV13" s="137"/>
      <c r="PWW13" s="137"/>
      <c r="PWX13" s="137"/>
      <c r="PWY13" s="137"/>
      <c r="PWZ13" s="137"/>
      <c r="PXA13" s="137"/>
      <c r="PXB13" s="137"/>
      <c r="PXC13" s="137"/>
      <c r="PXD13" s="137"/>
      <c r="PXE13" s="137"/>
      <c r="PXF13" s="137"/>
      <c r="PXG13" s="137"/>
      <c r="PXH13" s="137"/>
      <c r="PXI13" s="137"/>
      <c r="PXJ13" s="137"/>
      <c r="PXK13" s="137"/>
      <c r="PXL13" s="137"/>
      <c r="PXM13" s="137"/>
      <c r="PXN13" s="137"/>
      <c r="PXO13" s="137"/>
      <c r="PXP13" s="137"/>
      <c r="PXQ13" s="137"/>
      <c r="PXR13" s="137"/>
      <c r="PXS13" s="137"/>
      <c r="PXT13" s="137"/>
      <c r="PXU13" s="137"/>
      <c r="PXV13" s="137"/>
      <c r="PXW13" s="137"/>
      <c r="PXX13" s="137"/>
      <c r="PXY13" s="137"/>
      <c r="PXZ13" s="137"/>
      <c r="PYA13" s="137"/>
      <c r="PYB13" s="137"/>
      <c r="PYC13" s="137"/>
      <c r="PYD13" s="137"/>
      <c r="PYE13" s="137"/>
      <c r="PYF13" s="137"/>
      <c r="PYG13" s="137"/>
      <c r="PYH13" s="137"/>
      <c r="PYI13" s="137"/>
      <c r="PYJ13" s="137"/>
      <c r="PYK13" s="137"/>
      <c r="PYL13" s="137"/>
      <c r="PYM13" s="137"/>
      <c r="PYN13" s="137"/>
      <c r="PYO13" s="137"/>
      <c r="PYP13" s="137"/>
      <c r="PYQ13" s="137"/>
      <c r="PYR13" s="137"/>
      <c r="PYS13" s="137"/>
      <c r="PYT13" s="137"/>
      <c r="PYU13" s="137"/>
      <c r="PYV13" s="137"/>
      <c r="PYW13" s="137"/>
      <c r="PYX13" s="137"/>
      <c r="PYY13" s="137"/>
      <c r="PYZ13" s="137"/>
      <c r="PZA13" s="137"/>
      <c r="PZB13" s="137"/>
      <c r="PZC13" s="137"/>
      <c r="PZD13" s="137"/>
      <c r="PZE13" s="137"/>
      <c r="PZF13" s="137"/>
      <c r="PZG13" s="137"/>
      <c r="PZH13" s="137"/>
      <c r="PZI13" s="137"/>
      <c r="PZJ13" s="137"/>
      <c r="PZK13" s="137"/>
      <c r="PZL13" s="137"/>
      <c r="PZM13" s="137"/>
      <c r="PZN13" s="137"/>
      <c r="PZO13" s="137"/>
      <c r="PZP13" s="137"/>
      <c r="PZQ13" s="137"/>
      <c r="PZR13" s="137"/>
      <c r="PZS13" s="137"/>
      <c r="PZT13" s="137"/>
      <c r="PZU13" s="137"/>
      <c r="PZV13" s="137"/>
      <c r="PZW13" s="137"/>
      <c r="PZX13" s="137"/>
      <c r="PZY13" s="137"/>
      <c r="PZZ13" s="137"/>
      <c r="QAA13" s="137"/>
      <c r="QAB13" s="137"/>
      <c r="QAC13" s="137"/>
      <c r="QAD13" s="137"/>
      <c r="QAE13" s="137"/>
      <c r="QAF13" s="137"/>
      <c r="QAG13" s="137"/>
      <c r="QAH13" s="137"/>
      <c r="QAI13" s="137"/>
      <c r="QAJ13" s="137"/>
      <c r="QAK13" s="137"/>
      <c r="QAL13" s="137"/>
      <c r="QAM13" s="137"/>
      <c r="QAN13" s="137"/>
      <c r="QAO13" s="137"/>
      <c r="QAP13" s="137"/>
      <c r="QAQ13" s="137"/>
      <c r="QAR13" s="137"/>
      <c r="QAS13" s="137"/>
      <c r="QAT13" s="137"/>
      <c r="QAU13" s="137"/>
      <c r="QAV13" s="137"/>
      <c r="QAW13" s="137"/>
      <c r="QAX13" s="137"/>
      <c r="QAY13" s="137"/>
      <c r="QAZ13" s="137"/>
      <c r="QBA13" s="137"/>
      <c r="QBB13" s="137"/>
      <c r="QBC13" s="137"/>
      <c r="QBD13" s="137"/>
      <c r="QBE13" s="137"/>
      <c r="QBF13" s="137"/>
      <c r="QBG13" s="137"/>
      <c r="QBH13" s="137"/>
      <c r="QBI13" s="137"/>
      <c r="QBJ13" s="137"/>
      <c r="QBK13" s="137"/>
      <c r="QBL13" s="137"/>
      <c r="QBM13" s="137"/>
      <c r="QBN13" s="137"/>
      <c r="QBO13" s="137"/>
      <c r="QBP13" s="137"/>
      <c r="QBQ13" s="137"/>
      <c r="QBR13" s="137"/>
      <c r="QBS13" s="137"/>
      <c r="QBT13" s="137"/>
      <c r="QBU13" s="137"/>
      <c r="QBV13" s="137"/>
      <c r="QBW13" s="137"/>
      <c r="QBX13" s="137"/>
      <c r="QBY13" s="137"/>
      <c r="QBZ13" s="137"/>
      <c r="QCA13" s="137"/>
      <c r="QCB13" s="137"/>
      <c r="QCC13" s="137"/>
      <c r="QCD13" s="137"/>
      <c r="QCE13" s="137"/>
      <c r="QCF13" s="137"/>
      <c r="QCG13" s="137"/>
      <c r="QCH13" s="137"/>
      <c r="QCI13" s="137"/>
      <c r="QCJ13" s="137"/>
      <c r="QCK13" s="137"/>
      <c r="QCL13" s="137"/>
      <c r="QCM13" s="137"/>
      <c r="QCN13" s="137"/>
      <c r="QCO13" s="137"/>
      <c r="QCP13" s="137"/>
      <c r="QCQ13" s="137"/>
      <c r="QCR13" s="137"/>
      <c r="QCS13" s="137"/>
      <c r="QCT13" s="137"/>
      <c r="QCU13" s="137"/>
      <c r="QCV13" s="137"/>
      <c r="QCW13" s="137"/>
      <c r="QCX13" s="137"/>
      <c r="QCY13" s="137"/>
      <c r="QCZ13" s="137"/>
      <c r="QDA13" s="137"/>
      <c r="QDB13" s="137"/>
      <c r="QDC13" s="137"/>
      <c r="QDD13" s="137"/>
      <c r="QDE13" s="137"/>
      <c r="QDF13" s="137"/>
      <c r="QDG13" s="137"/>
      <c r="QDH13" s="137"/>
      <c r="QDI13" s="137"/>
      <c r="QDJ13" s="137"/>
      <c r="QDK13" s="137"/>
      <c r="QDL13" s="137"/>
      <c r="QDM13" s="137"/>
      <c r="QDN13" s="137"/>
      <c r="QDO13" s="137"/>
      <c r="QDP13" s="137"/>
      <c r="QDQ13" s="137"/>
      <c r="QDR13" s="137"/>
      <c r="QDS13" s="137"/>
      <c r="QDT13" s="137"/>
      <c r="QDU13" s="137"/>
      <c r="QDV13" s="137"/>
      <c r="QDW13" s="137"/>
      <c r="QDX13" s="137"/>
      <c r="QDY13" s="137"/>
      <c r="QDZ13" s="137"/>
      <c r="QEA13" s="137"/>
      <c r="QEB13" s="137"/>
      <c r="QEC13" s="137"/>
      <c r="QED13" s="137"/>
      <c r="QEE13" s="137"/>
      <c r="QEF13" s="137"/>
      <c r="QEG13" s="137"/>
      <c r="QEH13" s="137"/>
      <c r="QEI13" s="137"/>
      <c r="QEJ13" s="137"/>
      <c r="QEK13" s="137"/>
      <c r="QEL13" s="137"/>
      <c r="QEM13" s="137"/>
      <c r="QEN13" s="137"/>
      <c r="QEO13" s="137"/>
      <c r="QEP13" s="137"/>
      <c r="QEQ13" s="137"/>
      <c r="QER13" s="137"/>
      <c r="QES13" s="137"/>
      <c r="QET13" s="137"/>
      <c r="QEU13" s="137"/>
      <c r="QEV13" s="137"/>
      <c r="QEW13" s="137"/>
      <c r="QEX13" s="137"/>
      <c r="QEY13" s="137"/>
      <c r="QEZ13" s="137"/>
      <c r="QFA13" s="137"/>
      <c r="QFB13" s="137"/>
      <c r="QFC13" s="137"/>
      <c r="QFD13" s="137"/>
      <c r="QFE13" s="137"/>
      <c r="QFF13" s="137"/>
      <c r="QFG13" s="137"/>
      <c r="QFH13" s="137"/>
      <c r="QFI13" s="137"/>
      <c r="QFJ13" s="137"/>
      <c r="QFK13" s="137"/>
      <c r="QFL13" s="137"/>
      <c r="QFM13" s="137"/>
      <c r="QFN13" s="137"/>
      <c r="QFO13" s="137"/>
      <c r="QFP13" s="137"/>
      <c r="QFQ13" s="137"/>
      <c r="QFR13" s="137"/>
      <c r="QFS13" s="137"/>
      <c r="QFT13" s="137"/>
      <c r="QFU13" s="137"/>
      <c r="QFV13" s="137"/>
      <c r="QFW13" s="137"/>
      <c r="QFX13" s="137"/>
      <c r="QFY13" s="137"/>
      <c r="QFZ13" s="137"/>
      <c r="QGA13" s="137"/>
      <c r="QGB13" s="137"/>
      <c r="QGC13" s="137"/>
      <c r="QGD13" s="137"/>
      <c r="QGE13" s="137"/>
      <c r="QGF13" s="137"/>
      <c r="QGG13" s="137"/>
      <c r="QGH13" s="137"/>
      <c r="QGI13" s="137"/>
      <c r="QGJ13" s="137"/>
      <c r="QGK13" s="137"/>
      <c r="QGL13" s="137"/>
      <c r="QGM13" s="137"/>
      <c r="QGN13" s="137"/>
      <c r="QGO13" s="137"/>
      <c r="QGP13" s="137"/>
      <c r="QGQ13" s="137"/>
      <c r="QGR13" s="137"/>
      <c r="QGS13" s="137"/>
      <c r="QGT13" s="137"/>
      <c r="QGU13" s="137"/>
      <c r="QGV13" s="137"/>
      <c r="QGW13" s="137"/>
      <c r="QGX13" s="137"/>
      <c r="QGY13" s="137"/>
      <c r="QGZ13" s="137"/>
      <c r="QHA13" s="137"/>
      <c r="QHB13" s="137"/>
      <c r="QHC13" s="137"/>
      <c r="QHD13" s="137"/>
      <c r="QHE13" s="137"/>
      <c r="QHF13" s="137"/>
      <c r="QHG13" s="137"/>
      <c r="QHH13" s="137"/>
      <c r="QHI13" s="137"/>
      <c r="QHJ13" s="137"/>
      <c r="QHK13" s="137"/>
      <c r="QHL13" s="137"/>
      <c r="QHM13" s="137"/>
      <c r="QHN13" s="137"/>
      <c r="QHO13" s="137"/>
      <c r="QHP13" s="137"/>
      <c r="QHQ13" s="137"/>
      <c r="QHR13" s="137"/>
      <c r="QHS13" s="137"/>
      <c r="QHT13" s="137"/>
      <c r="QHU13" s="137"/>
      <c r="QHV13" s="137"/>
      <c r="QHW13" s="137"/>
      <c r="QHX13" s="137"/>
      <c r="QHY13" s="137"/>
      <c r="QHZ13" s="137"/>
      <c r="QIA13" s="137"/>
      <c r="QIB13" s="137"/>
      <c r="QIC13" s="137"/>
      <c r="QID13" s="137"/>
      <c r="QIE13" s="137"/>
      <c r="QIF13" s="137"/>
      <c r="QIG13" s="137"/>
      <c r="QIH13" s="137"/>
      <c r="QII13" s="137"/>
      <c r="QIJ13" s="137"/>
      <c r="QIK13" s="137"/>
      <c r="QIL13" s="137"/>
      <c r="QIM13" s="137"/>
      <c r="QIN13" s="137"/>
      <c r="QIO13" s="137"/>
      <c r="QIP13" s="137"/>
      <c r="QIQ13" s="137"/>
      <c r="QIR13" s="137"/>
      <c r="QIS13" s="137"/>
      <c r="QIT13" s="137"/>
      <c r="QIU13" s="137"/>
      <c r="QIV13" s="137"/>
      <c r="QIW13" s="137"/>
      <c r="QIX13" s="137"/>
      <c r="QIY13" s="137"/>
      <c r="QIZ13" s="137"/>
      <c r="QJA13" s="137"/>
      <c r="QJB13" s="137"/>
      <c r="QJC13" s="137"/>
      <c r="QJD13" s="137"/>
      <c r="QJE13" s="137"/>
      <c r="QJF13" s="137"/>
      <c r="QJG13" s="137"/>
      <c r="QJH13" s="137"/>
      <c r="QJI13" s="137"/>
      <c r="QJJ13" s="137"/>
      <c r="QJK13" s="137"/>
      <c r="QJL13" s="137"/>
      <c r="QJM13" s="137"/>
      <c r="QJN13" s="137"/>
      <c r="QJO13" s="137"/>
      <c r="QJP13" s="137"/>
      <c r="QJQ13" s="137"/>
      <c r="QJR13" s="137"/>
      <c r="QJS13" s="137"/>
      <c r="QJT13" s="137"/>
      <c r="QJU13" s="137"/>
      <c r="QJV13" s="137"/>
      <c r="QJW13" s="137"/>
      <c r="QJX13" s="137"/>
      <c r="QJY13" s="137"/>
      <c r="QJZ13" s="137"/>
      <c r="QKA13" s="137"/>
      <c r="QKB13" s="137"/>
      <c r="QKC13" s="137"/>
      <c r="QKD13" s="137"/>
      <c r="QKE13" s="137"/>
      <c r="QKF13" s="137"/>
      <c r="QKG13" s="137"/>
      <c r="QKH13" s="137"/>
      <c r="QKI13" s="137"/>
      <c r="QKJ13" s="137"/>
      <c r="QKK13" s="137"/>
      <c r="QKL13" s="137"/>
      <c r="QKM13" s="137"/>
      <c r="QKN13" s="137"/>
      <c r="QKO13" s="137"/>
      <c r="QKP13" s="137"/>
      <c r="QKQ13" s="137"/>
      <c r="QKR13" s="137"/>
      <c r="QKS13" s="137"/>
      <c r="QKT13" s="137"/>
      <c r="QKU13" s="137"/>
      <c r="QKV13" s="137"/>
      <c r="QKW13" s="137"/>
      <c r="QKX13" s="137"/>
      <c r="QKY13" s="137"/>
      <c r="QKZ13" s="137"/>
      <c r="QLA13" s="137"/>
      <c r="QLB13" s="137"/>
      <c r="QLC13" s="137"/>
      <c r="QLD13" s="137"/>
      <c r="QLE13" s="137"/>
      <c r="QLF13" s="137"/>
      <c r="QLG13" s="137"/>
      <c r="QLH13" s="137"/>
      <c r="QLI13" s="137"/>
      <c r="QLJ13" s="137"/>
      <c r="QLK13" s="137"/>
      <c r="QLL13" s="137"/>
      <c r="QLM13" s="137"/>
      <c r="QLN13" s="137"/>
      <c r="QLO13" s="137"/>
      <c r="QLP13" s="137"/>
      <c r="QLQ13" s="137"/>
      <c r="QLR13" s="137"/>
      <c r="QLS13" s="137"/>
      <c r="QLT13" s="137"/>
      <c r="QLU13" s="137"/>
      <c r="QLV13" s="137"/>
      <c r="QLW13" s="137"/>
      <c r="QLX13" s="137"/>
      <c r="QLY13" s="137"/>
      <c r="QLZ13" s="137"/>
      <c r="QMA13" s="137"/>
      <c r="QMB13" s="137"/>
      <c r="QMC13" s="137"/>
      <c r="QMD13" s="137"/>
      <c r="QME13" s="137"/>
      <c r="QMF13" s="137"/>
      <c r="QMG13" s="137"/>
      <c r="QMH13" s="137"/>
      <c r="QMI13" s="137"/>
      <c r="QMJ13" s="137"/>
      <c r="QMK13" s="137"/>
      <c r="QML13" s="137"/>
      <c r="QMM13" s="137"/>
      <c r="QMN13" s="137"/>
      <c r="QMO13" s="137"/>
      <c r="QMP13" s="137"/>
      <c r="QMQ13" s="137"/>
      <c r="QMR13" s="137"/>
      <c r="QMS13" s="137"/>
      <c r="QMT13" s="137"/>
      <c r="QMU13" s="137"/>
      <c r="QMV13" s="137"/>
      <c r="QMW13" s="137"/>
      <c r="QMX13" s="137"/>
      <c r="QMY13" s="137"/>
      <c r="QMZ13" s="137"/>
      <c r="QNA13" s="137"/>
      <c r="QNB13" s="137"/>
      <c r="QNC13" s="137"/>
      <c r="QND13" s="137"/>
      <c r="QNE13" s="137"/>
      <c r="QNF13" s="137"/>
      <c r="QNG13" s="137"/>
      <c r="QNH13" s="137"/>
      <c r="QNI13" s="137"/>
      <c r="QNJ13" s="137"/>
      <c r="QNK13" s="137"/>
      <c r="QNL13" s="137"/>
      <c r="QNM13" s="137"/>
      <c r="QNN13" s="137"/>
      <c r="QNO13" s="137"/>
      <c r="QNP13" s="137"/>
      <c r="QNQ13" s="137"/>
      <c r="QNR13" s="137"/>
      <c r="QNS13" s="137"/>
      <c r="QNT13" s="137"/>
      <c r="QNU13" s="137"/>
      <c r="QNV13" s="137"/>
      <c r="QNW13" s="137"/>
      <c r="QNX13" s="137"/>
      <c r="QNY13" s="137"/>
      <c r="QNZ13" s="137"/>
      <c r="QOA13" s="137"/>
      <c r="QOB13" s="137"/>
      <c r="QOC13" s="137"/>
      <c r="QOD13" s="137"/>
      <c r="QOE13" s="137"/>
      <c r="QOF13" s="137"/>
      <c r="QOG13" s="137"/>
      <c r="QOH13" s="137"/>
      <c r="QOI13" s="137"/>
      <c r="QOJ13" s="137"/>
      <c r="QOK13" s="137"/>
      <c r="QOL13" s="137"/>
      <c r="QOM13" s="137"/>
      <c r="QON13" s="137"/>
      <c r="QOO13" s="137"/>
      <c r="QOP13" s="137"/>
      <c r="QOQ13" s="137"/>
      <c r="QOR13" s="137"/>
      <c r="QOS13" s="137"/>
      <c r="QOT13" s="137"/>
      <c r="QOU13" s="137"/>
      <c r="QOV13" s="137"/>
      <c r="QOW13" s="137"/>
      <c r="QOX13" s="137"/>
      <c r="QOY13" s="137"/>
      <c r="QOZ13" s="137"/>
      <c r="QPA13" s="137"/>
      <c r="QPB13" s="137"/>
      <c r="QPC13" s="137"/>
      <c r="QPD13" s="137"/>
      <c r="QPE13" s="137"/>
      <c r="QPF13" s="137"/>
      <c r="QPG13" s="137"/>
      <c r="QPH13" s="137"/>
      <c r="QPI13" s="137"/>
      <c r="QPJ13" s="137"/>
      <c r="QPK13" s="137"/>
      <c r="QPL13" s="137"/>
      <c r="QPM13" s="137"/>
      <c r="QPN13" s="137"/>
      <c r="QPO13" s="137"/>
      <c r="QPP13" s="137"/>
      <c r="QPQ13" s="137"/>
      <c r="QPR13" s="137"/>
      <c r="QPS13" s="137"/>
      <c r="QPT13" s="137"/>
      <c r="QPU13" s="137"/>
      <c r="QPV13" s="137"/>
      <c r="QPW13" s="137"/>
      <c r="QPX13" s="137"/>
      <c r="QPY13" s="137"/>
      <c r="QPZ13" s="137"/>
      <c r="QQA13" s="137"/>
      <c r="QQB13" s="137"/>
      <c r="QQC13" s="137"/>
      <c r="QQD13" s="137"/>
      <c r="QQE13" s="137"/>
      <c r="QQF13" s="137"/>
      <c r="QQG13" s="137"/>
      <c r="QQH13" s="137"/>
      <c r="QQI13" s="137"/>
      <c r="QQJ13" s="137"/>
      <c r="QQK13" s="137"/>
      <c r="QQL13" s="137"/>
      <c r="QQM13" s="137"/>
      <c r="QQN13" s="137"/>
      <c r="QQO13" s="137"/>
      <c r="QQP13" s="137"/>
      <c r="QQQ13" s="137"/>
      <c r="QQR13" s="137"/>
      <c r="QQS13" s="137"/>
      <c r="QQT13" s="137"/>
      <c r="QQU13" s="137"/>
      <c r="QQV13" s="137"/>
      <c r="QQW13" s="137"/>
      <c r="QQX13" s="137"/>
      <c r="QQY13" s="137"/>
      <c r="QQZ13" s="137"/>
      <c r="QRA13" s="137"/>
      <c r="QRB13" s="137"/>
      <c r="QRC13" s="137"/>
      <c r="QRD13" s="137"/>
      <c r="QRE13" s="137"/>
      <c r="QRF13" s="137"/>
      <c r="QRG13" s="137"/>
      <c r="QRH13" s="137"/>
      <c r="QRI13" s="137"/>
      <c r="QRJ13" s="137"/>
      <c r="QRK13" s="137"/>
      <c r="QRL13" s="137"/>
      <c r="QRM13" s="137"/>
      <c r="QRN13" s="137"/>
      <c r="QRO13" s="137"/>
      <c r="QRP13" s="137"/>
      <c r="QRQ13" s="137"/>
      <c r="QRR13" s="137"/>
      <c r="QRS13" s="137"/>
      <c r="QRT13" s="137"/>
      <c r="QRU13" s="137"/>
      <c r="QRV13" s="137"/>
      <c r="QRW13" s="137"/>
      <c r="QRX13" s="137"/>
      <c r="QRY13" s="137"/>
      <c r="QRZ13" s="137"/>
      <c r="QSA13" s="137"/>
      <c r="QSB13" s="137"/>
      <c r="QSC13" s="137"/>
      <c r="QSD13" s="137"/>
      <c r="QSE13" s="137"/>
      <c r="QSF13" s="137"/>
      <c r="QSG13" s="137"/>
      <c r="QSH13" s="137"/>
      <c r="QSI13" s="137"/>
      <c r="QSJ13" s="137"/>
      <c r="QSK13" s="137"/>
      <c r="QSL13" s="137"/>
      <c r="QSM13" s="137"/>
      <c r="QSN13" s="137"/>
      <c r="QSO13" s="137"/>
      <c r="QSP13" s="137"/>
      <c r="QSQ13" s="137"/>
      <c r="QSR13" s="137"/>
      <c r="QSS13" s="137"/>
      <c r="QST13" s="137"/>
      <c r="QSU13" s="137"/>
      <c r="QSV13" s="137"/>
      <c r="QSW13" s="137"/>
      <c r="QSX13" s="137"/>
      <c r="QSY13" s="137"/>
      <c r="QSZ13" s="137"/>
      <c r="QTA13" s="137"/>
      <c r="QTB13" s="137"/>
      <c r="QTC13" s="137"/>
      <c r="QTD13" s="137"/>
      <c r="QTE13" s="137"/>
      <c r="QTF13" s="137"/>
      <c r="QTG13" s="137"/>
      <c r="QTH13" s="137"/>
      <c r="QTI13" s="137"/>
      <c r="QTJ13" s="137"/>
      <c r="QTK13" s="137"/>
      <c r="QTL13" s="137"/>
      <c r="QTM13" s="137"/>
      <c r="QTN13" s="137"/>
      <c r="QTO13" s="137"/>
      <c r="QTP13" s="137"/>
      <c r="QTQ13" s="137"/>
      <c r="QTR13" s="137"/>
      <c r="QTS13" s="137"/>
      <c r="QTT13" s="137"/>
      <c r="QTU13" s="137"/>
      <c r="QTV13" s="137"/>
      <c r="QTW13" s="137"/>
      <c r="QTX13" s="137"/>
      <c r="QTY13" s="137"/>
      <c r="QTZ13" s="137"/>
      <c r="QUA13" s="137"/>
      <c r="QUB13" s="137"/>
      <c r="QUC13" s="137"/>
      <c r="QUD13" s="137"/>
      <c r="QUE13" s="137"/>
      <c r="QUF13" s="137"/>
      <c r="QUG13" s="137"/>
      <c r="QUH13" s="137"/>
      <c r="QUI13" s="137"/>
      <c r="QUJ13" s="137"/>
      <c r="QUK13" s="137"/>
      <c r="QUL13" s="137"/>
      <c r="QUM13" s="137"/>
      <c r="QUN13" s="137"/>
      <c r="QUO13" s="137"/>
      <c r="QUP13" s="137"/>
      <c r="QUQ13" s="137"/>
      <c r="QUR13" s="137"/>
      <c r="QUS13" s="137"/>
      <c r="QUT13" s="137"/>
      <c r="QUU13" s="137"/>
      <c r="QUV13" s="137"/>
      <c r="QUW13" s="137"/>
      <c r="QUX13" s="137"/>
      <c r="QUY13" s="137"/>
      <c r="QUZ13" s="137"/>
      <c r="QVA13" s="137"/>
      <c r="QVB13" s="137"/>
      <c r="QVC13" s="137"/>
      <c r="QVD13" s="137"/>
      <c r="QVE13" s="137"/>
      <c r="QVF13" s="137"/>
      <c r="QVG13" s="137"/>
      <c r="QVH13" s="137"/>
      <c r="QVI13" s="137"/>
      <c r="QVJ13" s="137"/>
      <c r="QVK13" s="137"/>
      <c r="QVL13" s="137"/>
      <c r="QVM13" s="137"/>
      <c r="QVN13" s="137"/>
      <c r="QVO13" s="137"/>
      <c r="QVP13" s="137"/>
      <c r="QVQ13" s="137"/>
      <c r="QVR13" s="137"/>
      <c r="QVS13" s="137"/>
      <c r="QVT13" s="137"/>
      <c r="QVU13" s="137"/>
      <c r="QVV13" s="137"/>
      <c r="QVW13" s="137"/>
      <c r="QVX13" s="137"/>
      <c r="QVY13" s="137"/>
      <c r="QVZ13" s="137"/>
      <c r="QWA13" s="137"/>
      <c r="QWB13" s="137"/>
      <c r="QWC13" s="137"/>
      <c r="QWD13" s="137"/>
      <c r="QWE13" s="137"/>
      <c r="QWF13" s="137"/>
      <c r="QWG13" s="137"/>
      <c r="QWH13" s="137"/>
      <c r="QWI13" s="137"/>
      <c r="QWJ13" s="137"/>
      <c r="QWK13" s="137"/>
      <c r="QWL13" s="137"/>
      <c r="QWM13" s="137"/>
      <c r="QWN13" s="137"/>
      <c r="QWO13" s="137"/>
      <c r="QWP13" s="137"/>
      <c r="QWQ13" s="137"/>
      <c r="QWR13" s="137"/>
      <c r="QWS13" s="137"/>
      <c r="QWT13" s="137"/>
      <c r="QWU13" s="137"/>
      <c r="QWV13" s="137"/>
      <c r="QWW13" s="137"/>
      <c r="QWX13" s="137"/>
      <c r="QWY13" s="137"/>
      <c r="QWZ13" s="137"/>
      <c r="QXA13" s="137"/>
      <c r="QXB13" s="137"/>
      <c r="QXC13" s="137"/>
      <c r="QXD13" s="137"/>
      <c r="QXE13" s="137"/>
      <c r="QXF13" s="137"/>
      <c r="QXG13" s="137"/>
      <c r="QXH13" s="137"/>
      <c r="QXI13" s="137"/>
      <c r="QXJ13" s="137"/>
      <c r="QXK13" s="137"/>
      <c r="QXL13" s="137"/>
      <c r="QXM13" s="137"/>
      <c r="QXN13" s="137"/>
      <c r="QXO13" s="137"/>
      <c r="QXP13" s="137"/>
      <c r="QXQ13" s="137"/>
      <c r="QXR13" s="137"/>
      <c r="QXS13" s="137"/>
      <c r="QXT13" s="137"/>
      <c r="QXU13" s="137"/>
      <c r="QXV13" s="137"/>
      <c r="QXW13" s="137"/>
      <c r="QXX13" s="137"/>
      <c r="QXY13" s="137"/>
      <c r="QXZ13" s="137"/>
      <c r="QYA13" s="137"/>
      <c r="QYB13" s="137"/>
      <c r="QYC13" s="137"/>
      <c r="QYD13" s="137"/>
      <c r="QYE13" s="137"/>
      <c r="QYF13" s="137"/>
      <c r="QYG13" s="137"/>
      <c r="QYH13" s="137"/>
      <c r="QYI13" s="137"/>
      <c r="QYJ13" s="137"/>
      <c r="QYK13" s="137"/>
      <c r="QYL13" s="137"/>
      <c r="QYM13" s="137"/>
      <c r="QYN13" s="137"/>
      <c r="QYO13" s="137"/>
      <c r="QYP13" s="137"/>
      <c r="QYQ13" s="137"/>
      <c r="QYR13" s="137"/>
      <c r="QYS13" s="137"/>
      <c r="QYT13" s="137"/>
      <c r="QYU13" s="137"/>
      <c r="QYV13" s="137"/>
      <c r="QYW13" s="137"/>
      <c r="QYX13" s="137"/>
      <c r="QYY13" s="137"/>
      <c r="QYZ13" s="137"/>
      <c r="QZA13" s="137"/>
      <c r="QZB13" s="137"/>
      <c r="QZC13" s="137"/>
      <c r="QZD13" s="137"/>
      <c r="QZE13" s="137"/>
      <c r="QZF13" s="137"/>
      <c r="QZG13" s="137"/>
      <c r="QZH13" s="137"/>
      <c r="QZI13" s="137"/>
      <c r="QZJ13" s="137"/>
      <c r="QZK13" s="137"/>
      <c r="QZL13" s="137"/>
      <c r="QZM13" s="137"/>
      <c r="QZN13" s="137"/>
      <c r="QZO13" s="137"/>
      <c r="QZP13" s="137"/>
      <c r="QZQ13" s="137"/>
      <c r="QZR13" s="137"/>
      <c r="QZS13" s="137"/>
      <c r="QZT13" s="137"/>
      <c r="QZU13" s="137"/>
      <c r="QZV13" s="137"/>
      <c r="QZW13" s="137"/>
      <c r="QZX13" s="137"/>
      <c r="QZY13" s="137"/>
      <c r="QZZ13" s="137"/>
      <c r="RAA13" s="137"/>
      <c r="RAB13" s="137"/>
      <c r="RAC13" s="137"/>
      <c r="RAD13" s="137"/>
      <c r="RAE13" s="137"/>
      <c r="RAF13" s="137"/>
      <c r="RAG13" s="137"/>
      <c r="RAH13" s="137"/>
      <c r="RAI13" s="137"/>
      <c r="RAJ13" s="137"/>
      <c r="RAK13" s="137"/>
      <c r="RAL13" s="137"/>
      <c r="RAM13" s="137"/>
      <c r="RAN13" s="137"/>
      <c r="RAO13" s="137"/>
      <c r="RAP13" s="137"/>
      <c r="RAQ13" s="137"/>
      <c r="RAR13" s="137"/>
      <c r="RAS13" s="137"/>
      <c r="RAT13" s="137"/>
      <c r="RAU13" s="137"/>
      <c r="RAV13" s="137"/>
      <c r="RAW13" s="137"/>
      <c r="RAX13" s="137"/>
      <c r="RAY13" s="137"/>
      <c r="RAZ13" s="137"/>
      <c r="RBA13" s="137"/>
      <c r="RBB13" s="137"/>
      <c r="RBC13" s="137"/>
      <c r="RBD13" s="137"/>
      <c r="RBE13" s="137"/>
      <c r="RBF13" s="137"/>
      <c r="RBG13" s="137"/>
      <c r="RBH13" s="137"/>
      <c r="RBI13" s="137"/>
      <c r="RBJ13" s="137"/>
      <c r="RBK13" s="137"/>
      <c r="RBL13" s="137"/>
      <c r="RBM13" s="137"/>
      <c r="RBN13" s="137"/>
      <c r="RBO13" s="137"/>
      <c r="RBP13" s="137"/>
      <c r="RBQ13" s="137"/>
      <c r="RBR13" s="137"/>
      <c r="RBS13" s="137"/>
      <c r="RBT13" s="137"/>
      <c r="RBU13" s="137"/>
      <c r="RBV13" s="137"/>
      <c r="RBW13" s="137"/>
      <c r="RBX13" s="137"/>
      <c r="RBY13" s="137"/>
      <c r="RBZ13" s="137"/>
      <c r="RCA13" s="137"/>
      <c r="RCB13" s="137"/>
      <c r="RCC13" s="137"/>
      <c r="RCD13" s="137"/>
      <c r="RCE13" s="137"/>
      <c r="RCF13" s="137"/>
      <c r="RCG13" s="137"/>
      <c r="RCH13" s="137"/>
      <c r="RCI13" s="137"/>
      <c r="RCJ13" s="137"/>
      <c r="RCK13" s="137"/>
      <c r="RCL13" s="137"/>
      <c r="RCM13" s="137"/>
      <c r="RCN13" s="137"/>
      <c r="RCO13" s="137"/>
      <c r="RCP13" s="137"/>
      <c r="RCQ13" s="137"/>
      <c r="RCR13" s="137"/>
      <c r="RCS13" s="137"/>
      <c r="RCT13" s="137"/>
      <c r="RCU13" s="137"/>
      <c r="RCV13" s="137"/>
      <c r="RCW13" s="137"/>
      <c r="RCX13" s="137"/>
      <c r="RCY13" s="137"/>
      <c r="RCZ13" s="137"/>
      <c r="RDA13" s="137"/>
      <c r="RDB13" s="137"/>
      <c r="RDC13" s="137"/>
      <c r="RDD13" s="137"/>
      <c r="RDE13" s="137"/>
      <c r="RDF13" s="137"/>
      <c r="RDG13" s="137"/>
      <c r="RDH13" s="137"/>
      <c r="RDI13" s="137"/>
      <c r="RDJ13" s="137"/>
      <c r="RDK13" s="137"/>
      <c r="RDL13" s="137"/>
      <c r="RDM13" s="137"/>
      <c r="RDN13" s="137"/>
      <c r="RDO13" s="137"/>
      <c r="RDP13" s="137"/>
      <c r="RDQ13" s="137"/>
      <c r="RDR13" s="137"/>
      <c r="RDS13" s="137"/>
      <c r="RDT13" s="137"/>
      <c r="RDU13" s="137"/>
      <c r="RDV13" s="137"/>
      <c r="RDW13" s="137"/>
      <c r="RDX13" s="137"/>
      <c r="RDY13" s="137"/>
      <c r="RDZ13" s="137"/>
      <c r="REA13" s="137"/>
      <c r="REB13" s="137"/>
      <c r="REC13" s="137"/>
      <c r="RED13" s="137"/>
      <c r="REE13" s="137"/>
      <c r="REF13" s="137"/>
      <c r="REG13" s="137"/>
      <c r="REH13" s="137"/>
      <c r="REI13" s="137"/>
      <c r="REJ13" s="137"/>
      <c r="REK13" s="137"/>
      <c r="REL13" s="137"/>
      <c r="REM13" s="137"/>
      <c r="REN13" s="137"/>
      <c r="REO13" s="137"/>
      <c r="REP13" s="137"/>
      <c r="REQ13" s="137"/>
      <c r="RER13" s="137"/>
      <c r="RES13" s="137"/>
      <c r="RET13" s="137"/>
      <c r="REU13" s="137"/>
      <c r="REV13" s="137"/>
      <c r="REW13" s="137"/>
      <c r="REX13" s="137"/>
      <c r="REY13" s="137"/>
      <c r="REZ13" s="137"/>
      <c r="RFA13" s="137"/>
      <c r="RFB13" s="137"/>
      <c r="RFC13" s="137"/>
      <c r="RFD13" s="137"/>
      <c r="RFE13" s="137"/>
      <c r="RFF13" s="137"/>
      <c r="RFG13" s="137"/>
      <c r="RFH13" s="137"/>
      <c r="RFI13" s="137"/>
      <c r="RFJ13" s="137"/>
      <c r="RFK13" s="137"/>
      <c r="RFL13" s="137"/>
      <c r="RFM13" s="137"/>
      <c r="RFN13" s="137"/>
      <c r="RFO13" s="137"/>
      <c r="RFP13" s="137"/>
      <c r="RFQ13" s="137"/>
      <c r="RFR13" s="137"/>
      <c r="RFS13" s="137"/>
      <c r="RFT13" s="137"/>
      <c r="RFU13" s="137"/>
      <c r="RFV13" s="137"/>
      <c r="RFW13" s="137"/>
      <c r="RFX13" s="137"/>
      <c r="RFY13" s="137"/>
      <c r="RFZ13" s="137"/>
      <c r="RGA13" s="137"/>
      <c r="RGB13" s="137"/>
      <c r="RGC13" s="137"/>
      <c r="RGD13" s="137"/>
      <c r="RGE13" s="137"/>
      <c r="RGF13" s="137"/>
      <c r="RGG13" s="137"/>
      <c r="RGH13" s="137"/>
      <c r="RGI13" s="137"/>
      <c r="RGJ13" s="137"/>
      <c r="RGK13" s="137"/>
      <c r="RGL13" s="137"/>
      <c r="RGM13" s="137"/>
      <c r="RGN13" s="137"/>
      <c r="RGO13" s="137"/>
      <c r="RGP13" s="137"/>
      <c r="RGQ13" s="137"/>
      <c r="RGR13" s="137"/>
      <c r="RGS13" s="137"/>
      <c r="RGT13" s="137"/>
      <c r="RGU13" s="137"/>
      <c r="RGV13" s="137"/>
      <c r="RGW13" s="137"/>
      <c r="RGX13" s="137"/>
      <c r="RGY13" s="137"/>
      <c r="RGZ13" s="137"/>
      <c r="RHA13" s="137"/>
      <c r="RHB13" s="137"/>
      <c r="RHC13" s="137"/>
      <c r="RHD13" s="137"/>
      <c r="RHE13" s="137"/>
      <c r="RHF13" s="137"/>
      <c r="RHG13" s="137"/>
      <c r="RHH13" s="137"/>
      <c r="RHI13" s="137"/>
      <c r="RHJ13" s="137"/>
      <c r="RHK13" s="137"/>
      <c r="RHL13" s="137"/>
      <c r="RHM13" s="137"/>
      <c r="RHN13" s="137"/>
      <c r="RHO13" s="137"/>
      <c r="RHP13" s="137"/>
      <c r="RHQ13" s="137"/>
      <c r="RHR13" s="137"/>
      <c r="RHS13" s="137"/>
      <c r="RHT13" s="137"/>
      <c r="RHU13" s="137"/>
      <c r="RHV13" s="137"/>
      <c r="RHW13" s="137"/>
      <c r="RHX13" s="137"/>
      <c r="RHY13" s="137"/>
      <c r="RHZ13" s="137"/>
      <c r="RIA13" s="137"/>
      <c r="RIB13" s="137"/>
      <c r="RIC13" s="137"/>
      <c r="RID13" s="137"/>
      <c r="RIE13" s="137"/>
      <c r="RIF13" s="137"/>
      <c r="RIG13" s="137"/>
      <c r="RIH13" s="137"/>
      <c r="RII13" s="137"/>
      <c r="RIJ13" s="137"/>
      <c r="RIK13" s="137"/>
      <c r="RIL13" s="137"/>
      <c r="RIM13" s="137"/>
      <c r="RIN13" s="137"/>
      <c r="RIO13" s="137"/>
      <c r="RIP13" s="137"/>
      <c r="RIQ13" s="137"/>
      <c r="RIR13" s="137"/>
      <c r="RIS13" s="137"/>
      <c r="RIT13" s="137"/>
      <c r="RIU13" s="137"/>
      <c r="RIV13" s="137"/>
      <c r="RIW13" s="137"/>
      <c r="RIX13" s="137"/>
      <c r="RIY13" s="137"/>
      <c r="RIZ13" s="137"/>
      <c r="RJA13" s="137"/>
      <c r="RJB13" s="137"/>
      <c r="RJC13" s="137"/>
      <c r="RJD13" s="137"/>
      <c r="RJE13" s="137"/>
      <c r="RJF13" s="137"/>
      <c r="RJG13" s="137"/>
      <c r="RJH13" s="137"/>
      <c r="RJI13" s="137"/>
      <c r="RJJ13" s="137"/>
      <c r="RJK13" s="137"/>
      <c r="RJL13" s="137"/>
      <c r="RJM13" s="137"/>
      <c r="RJN13" s="137"/>
      <c r="RJO13" s="137"/>
      <c r="RJP13" s="137"/>
      <c r="RJQ13" s="137"/>
      <c r="RJR13" s="137"/>
      <c r="RJS13" s="137"/>
      <c r="RJT13" s="137"/>
      <c r="RJU13" s="137"/>
      <c r="RJV13" s="137"/>
      <c r="RJW13" s="137"/>
      <c r="RJX13" s="137"/>
      <c r="RJY13" s="137"/>
      <c r="RJZ13" s="137"/>
      <c r="RKA13" s="137"/>
      <c r="RKB13" s="137"/>
      <c r="RKC13" s="137"/>
      <c r="RKD13" s="137"/>
      <c r="RKE13" s="137"/>
      <c r="RKF13" s="137"/>
      <c r="RKG13" s="137"/>
      <c r="RKH13" s="137"/>
      <c r="RKI13" s="137"/>
      <c r="RKJ13" s="137"/>
      <c r="RKK13" s="137"/>
      <c r="RKL13" s="137"/>
      <c r="RKM13" s="137"/>
      <c r="RKN13" s="137"/>
      <c r="RKO13" s="137"/>
      <c r="RKP13" s="137"/>
      <c r="RKQ13" s="137"/>
      <c r="RKR13" s="137"/>
      <c r="RKS13" s="137"/>
      <c r="RKT13" s="137"/>
      <c r="RKU13" s="137"/>
      <c r="RKV13" s="137"/>
      <c r="RKW13" s="137"/>
      <c r="RKX13" s="137"/>
      <c r="RKY13" s="137"/>
      <c r="RKZ13" s="137"/>
      <c r="RLA13" s="137"/>
      <c r="RLB13" s="137"/>
      <c r="RLC13" s="137"/>
      <c r="RLD13" s="137"/>
      <c r="RLE13" s="137"/>
      <c r="RLF13" s="137"/>
      <c r="RLG13" s="137"/>
      <c r="RLH13" s="137"/>
      <c r="RLI13" s="137"/>
      <c r="RLJ13" s="137"/>
      <c r="RLK13" s="137"/>
      <c r="RLL13" s="137"/>
      <c r="RLM13" s="137"/>
      <c r="RLN13" s="137"/>
      <c r="RLO13" s="137"/>
      <c r="RLP13" s="137"/>
      <c r="RLQ13" s="137"/>
      <c r="RLR13" s="137"/>
      <c r="RLS13" s="137"/>
      <c r="RLT13" s="137"/>
      <c r="RLU13" s="137"/>
      <c r="RLV13" s="137"/>
      <c r="RLW13" s="137"/>
      <c r="RLX13" s="137"/>
      <c r="RLY13" s="137"/>
      <c r="RLZ13" s="137"/>
      <c r="RMA13" s="137"/>
      <c r="RMB13" s="137"/>
      <c r="RMC13" s="137"/>
      <c r="RMD13" s="137"/>
      <c r="RME13" s="137"/>
      <c r="RMF13" s="137"/>
      <c r="RMG13" s="137"/>
      <c r="RMH13" s="137"/>
      <c r="RMI13" s="137"/>
      <c r="RMJ13" s="137"/>
      <c r="RMK13" s="137"/>
      <c r="RML13" s="137"/>
      <c r="RMM13" s="137"/>
      <c r="RMN13" s="137"/>
      <c r="RMO13" s="137"/>
      <c r="RMP13" s="137"/>
      <c r="RMQ13" s="137"/>
      <c r="RMR13" s="137"/>
      <c r="RMS13" s="137"/>
      <c r="RMT13" s="137"/>
      <c r="RMU13" s="137"/>
      <c r="RMV13" s="137"/>
      <c r="RMW13" s="137"/>
      <c r="RMX13" s="137"/>
      <c r="RMY13" s="137"/>
      <c r="RMZ13" s="137"/>
      <c r="RNA13" s="137"/>
      <c r="RNB13" s="137"/>
      <c r="RNC13" s="137"/>
      <c r="RND13" s="137"/>
      <c r="RNE13" s="137"/>
      <c r="RNF13" s="137"/>
      <c r="RNG13" s="137"/>
      <c r="RNH13" s="137"/>
      <c r="RNI13" s="137"/>
      <c r="RNJ13" s="137"/>
      <c r="RNK13" s="137"/>
      <c r="RNL13" s="137"/>
      <c r="RNM13" s="137"/>
      <c r="RNN13" s="137"/>
      <c r="RNO13" s="137"/>
      <c r="RNP13" s="137"/>
      <c r="RNQ13" s="137"/>
      <c r="RNR13" s="137"/>
      <c r="RNS13" s="137"/>
      <c r="RNT13" s="137"/>
      <c r="RNU13" s="137"/>
      <c r="RNV13" s="137"/>
      <c r="RNW13" s="137"/>
      <c r="RNX13" s="137"/>
      <c r="RNY13" s="137"/>
      <c r="RNZ13" s="137"/>
      <c r="ROA13" s="137"/>
      <c r="ROB13" s="137"/>
      <c r="ROC13" s="137"/>
      <c r="ROD13" s="137"/>
      <c r="ROE13" s="137"/>
      <c r="ROF13" s="137"/>
      <c r="ROG13" s="137"/>
      <c r="ROH13" s="137"/>
      <c r="ROI13" s="137"/>
      <c r="ROJ13" s="137"/>
      <c r="ROK13" s="137"/>
      <c r="ROL13" s="137"/>
      <c r="ROM13" s="137"/>
      <c r="RON13" s="137"/>
      <c r="ROO13" s="137"/>
      <c r="ROP13" s="137"/>
      <c r="ROQ13" s="137"/>
      <c r="ROR13" s="137"/>
      <c r="ROS13" s="137"/>
      <c r="ROT13" s="137"/>
      <c r="ROU13" s="137"/>
      <c r="ROV13" s="137"/>
      <c r="ROW13" s="137"/>
      <c r="ROX13" s="137"/>
      <c r="ROY13" s="137"/>
      <c r="ROZ13" s="137"/>
      <c r="RPA13" s="137"/>
      <c r="RPB13" s="137"/>
      <c r="RPC13" s="137"/>
      <c r="RPD13" s="137"/>
      <c r="RPE13" s="137"/>
      <c r="RPF13" s="137"/>
      <c r="RPG13" s="137"/>
      <c r="RPH13" s="137"/>
      <c r="RPI13" s="137"/>
      <c r="RPJ13" s="137"/>
      <c r="RPK13" s="137"/>
      <c r="RPL13" s="137"/>
      <c r="RPM13" s="137"/>
      <c r="RPN13" s="137"/>
      <c r="RPO13" s="137"/>
      <c r="RPP13" s="137"/>
      <c r="RPQ13" s="137"/>
      <c r="RPR13" s="137"/>
      <c r="RPS13" s="137"/>
      <c r="RPT13" s="137"/>
      <c r="RPU13" s="137"/>
      <c r="RPV13" s="137"/>
      <c r="RPW13" s="137"/>
      <c r="RPX13" s="137"/>
      <c r="RPY13" s="137"/>
      <c r="RPZ13" s="137"/>
      <c r="RQA13" s="137"/>
      <c r="RQB13" s="137"/>
      <c r="RQC13" s="137"/>
      <c r="RQD13" s="137"/>
      <c r="RQE13" s="137"/>
      <c r="RQF13" s="137"/>
      <c r="RQG13" s="137"/>
      <c r="RQH13" s="137"/>
      <c r="RQI13" s="137"/>
      <c r="RQJ13" s="137"/>
      <c r="RQK13" s="137"/>
      <c r="RQL13" s="137"/>
      <c r="RQM13" s="137"/>
      <c r="RQN13" s="137"/>
      <c r="RQO13" s="137"/>
      <c r="RQP13" s="137"/>
      <c r="RQQ13" s="137"/>
      <c r="RQR13" s="137"/>
      <c r="RQS13" s="137"/>
      <c r="RQT13" s="137"/>
      <c r="RQU13" s="137"/>
      <c r="RQV13" s="137"/>
      <c r="RQW13" s="137"/>
      <c r="RQX13" s="137"/>
      <c r="RQY13" s="137"/>
      <c r="RQZ13" s="137"/>
      <c r="RRA13" s="137"/>
      <c r="RRB13" s="137"/>
      <c r="RRC13" s="137"/>
      <c r="RRD13" s="137"/>
      <c r="RRE13" s="137"/>
      <c r="RRF13" s="137"/>
      <c r="RRG13" s="137"/>
      <c r="RRH13" s="137"/>
      <c r="RRI13" s="137"/>
      <c r="RRJ13" s="137"/>
      <c r="RRK13" s="137"/>
      <c r="RRL13" s="137"/>
      <c r="RRM13" s="137"/>
      <c r="RRN13" s="137"/>
      <c r="RRO13" s="137"/>
      <c r="RRP13" s="137"/>
      <c r="RRQ13" s="137"/>
      <c r="RRR13" s="137"/>
      <c r="RRS13" s="137"/>
      <c r="RRT13" s="137"/>
      <c r="RRU13" s="137"/>
      <c r="RRV13" s="137"/>
      <c r="RRW13" s="137"/>
      <c r="RRX13" s="137"/>
      <c r="RRY13" s="137"/>
      <c r="RRZ13" s="137"/>
      <c r="RSA13" s="137"/>
      <c r="RSB13" s="137"/>
      <c r="RSC13" s="137"/>
      <c r="RSD13" s="137"/>
      <c r="RSE13" s="137"/>
      <c r="RSF13" s="137"/>
      <c r="RSG13" s="137"/>
      <c r="RSH13" s="137"/>
      <c r="RSI13" s="137"/>
      <c r="RSJ13" s="137"/>
      <c r="RSK13" s="137"/>
      <c r="RSL13" s="137"/>
      <c r="RSM13" s="137"/>
      <c r="RSN13" s="137"/>
      <c r="RSO13" s="137"/>
      <c r="RSP13" s="137"/>
      <c r="RSQ13" s="137"/>
      <c r="RSR13" s="137"/>
      <c r="RSS13" s="137"/>
      <c r="RST13" s="137"/>
      <c r="RSU13" s="137"/>
      <c r="RSV13" s="137"/>
      <c r="RSW13" s="137"/>
      <c r="RSX13" s="137"/>
      <c r="RSY13" s="137"/>
      <c r="RSZ13" s="137"/>
      <c r="RTA13" s="137"/>
      <c r="RTB13" s="137"/>
      <c r="RTC13" s="137"/>
      <c r="RTD13" s="137"/>
      <c r="RTE13" s="137"/>
      <c r="RTF13" s="137"/>
      <c r="RTG13" s="137"/>
      <c r="RTH13" s="137"/>
      <c r="RTI13" s="137"/>
      <c r="RTJ13" s="137"/>
      <c r="RTK13" s="137"/>
      <c r="RTL13" s="137"/>
      <c r="RTM13" s="137"/>
      <c r="RTN13" s="137"/>
      <c r="RTO13" s="137"/>
      <c r="RTP13" s="137"/>
      <c r="RTQ13" s="137"/>
      <c r="RTR13" s="137"/>
      <c r="RTS13" s="137"/>
      <c r="RTT13" s="137"/>
      <c r="RTU13" s="137"/>
      <c r="RTV13" s="137"/>
      <c r="RTW13" s="137"/>
      <c r="RTX13" s="137"/>
      <c r="RTY13" s="137"/>
      <c r="RTZ13" s="137"/>
      <c r="RUA13" s="137"/>
      <c r="RUB13" s="137"/>
      <c r="RUC13" s="137"/>
      <c r="RUD13" s="137"/>
      <c r="RUE13" s="137"/>
      <c r="RUF13" s="137"/>
      <c r="RUG13" s="137"/>
      <c r="RUH13" s="137"/>
      <c r="RUI13" s="137"/>
      <c r="RUJ13" s="137"/>
      <c r="RUK13" s="137"/>
      <c r="RUL13" s="137"/>
      <c r="RUM13" s="137"/>
      <c r="RUN13" s="137"/>
      <c r="RUO13" s="137"/>
      <c r="RUP13" s="137"/>
      <c r="RUQ13" s="137"/>
      <c r="RUR13" s="137"/>
      <c r="RUS13" s="137"/>
      <c r="RUT13" s="137"/>
      <c r="RUU13" s="137"/>
      <c r="RUV13" s="137"/>
      <c r="RUW13" s="137"/>
      <c r="RUX13" s="137"/>
      <c r="RUY13" s="137"/>
      <c r="RUZ13" s="137"/>
      <c r="RVA13" s="137"/>
      <c r="RVB13" s="137"/>
      <c r="RVC13" s="137"/>
      <c r="RVD13" s="137"/>
      <c r="RVE13" s="137"/>
      <c r="RVF13" s="137"/>
      <c r="RVG13" s="137"/>
      <c r="RVH13" s="137"/>
      <c r="RVI13" s="137"/>
      <c r="RVJ13" s="137"/>
      <c r="RVK13" s="137"/>
      <c r="RVL13" s="137"/>
      <c r="RVM13" s="137"/>
      <c r="RVN13" s="137"/>
      <c r="RVO13" s="137"/>
      <c r="RVP13" s="137"/>
      <c r="RVQ13" s="137"/>
      <c r="RVR13" s="137"/>
      <c r="RVS13" s="137"/>
      <c r="RVT13" s="137"/>
      <c r="RVU13" s="137"/>
      <c r="RVV13" s="137"/>
      <c r="RVW13" s="137"/>
      <c r="RVX13" s="137"/>
      <c r="RVY13" s="137"/>
      <c r="RVZ13" s="137"/>
      <c r="RWA13" s="137"/>
      <c r="RWB13" s="137"/>
      <c r="RWC13" s="137"/>
      <c r="RWD13" s="137"/>
      <c r="RWE13" s="137"/>
      <c r="RWF13" s="137"/>
      <c r="RWG13" s="137"/>
      <c r="RWH13" s="137"/>
      <c r="RWI13" s="137"/>
      <c r="RWJ13" s="137"/>
      <c r="RWK13" s="137"/>
      <c r="RWL13" s="137"/>
      <c r="RWM13" s="137"/>
      <c r="RWN13" s="137"/>
      <c r="RWO13" s="137"/>
      <c r="RWP13" s="137"/>
      <c r="RWQ13" s="137"/>
      <c r="RWR13" s="137"/>
      <c r="RWS13" s="137"/>
      <c r="RWT13" s="137"/>
      <c r="RWU13" s="137"/>
      <c r="RWV13" s="137"/>
      <c r="RWW13" s="137"/>
      <c r="RWX13" s="137"/>
      <c r="RWY13" s="137"/>
      <c r="RWZ13" s="137"/>
      <c r="RXA13" s="137"/>
      <c r="RXB13" s="137"/>
      <c r="RXC13" s="137"/>
      <c r="RXD13" s="137"/>
      <c r="RXE13" s="137"/>
      <c r="RXF13" s="137"/>
      <c r="RXG13" s="137"/>
      <c r="RXH13" s="137"/>
      <c r="RXI13" s="137"/>
      <c r="RXJ13" s="137"/>
      <c r="RXK13" s="137"/>
      <c r="RXL13" s="137"/>
      <c r="RXM13" s="137"/>
      <c r="RXN13" s="137"/>
      <c r="RXO13" s="137"/>
      <c r="RXP13" s="137"/>
      <c r="RXQ13" s="137"/>
      <c r="RXR13" s="137"/>
      <c r="RXS13" s="137"/>
      <c r="RXT13" s="137"/>
      <c r="RXU13" s="137"/>
      <c r="RXV13" s="137"/>
      <c r="RXW13" s="137"/>
      <c r="RXX13" s="137"/>
      <c r="RXY13" s="137"/>
      <c r="RXZ13" s="137"/>
      <c r="RYA13" s="137"/>
      <c r="RYB13" s="137"/>
      <c r="RYC13" s="137"/>
      <c r="RYD13" s="137"/>
      <c r="RYE13" s="137"/>
      <c r="RYF13" s="137"/>
      <c r="RYG13" s="137"/>
      <c r="RYH13" s="137"/>
      <c r="RYI13" s="137"/>
      <c r="RYJ13" s="137"/>
      <c r="RYK13" s="137"/>
      <c r="RYL13" s="137"/>
      <c r="RYM13" s="137"/>
      <c r="RYN13" s="137"/>
      <c r="RYO13" s="137"/>
      <c r="RYP13" s="137"/>
      <c r="RYQ13" s="137"/>
      <c r="RYR13" s="137"/>
      <c r="RYS13" s="137"/>
      <c r="RYT13" s="137"/>
      <c r="RYU13" s="137"/>
      <c r="RYV13" s="137"/>
      <c r="RYW13" s="137"/>
      <c r="RYX13" s="137"/>
      <c r="RYY13" s="137"/>
      <c r="RYZ13" s="137"/>
      <c r="RZA13" s="137"/>
      <c r="RZB13" s="137"/>
      <c r="RZC13" s="137"/>
      <c r="RZD13" s="137"/>
      <c r="RZE13" s="137"/>
      <c r="RZF13" s="137"/>
      <c r="RZG13" s="137"/>
      <c r="RZH13" s="137"/>
      <c r="RZI13" s="137"/>
      <c r="RZJ13" s="137"/>
      <c r="RZK13" s="137"/>
      <c r="RZL13" s="137"/>
      <c r="RZM13" s="137"/>
      <c r="RZN13" s="137"/>
      <c r="RZO13" s="137"/>
      <c r="RZP13" s="137"/>
      <c r="RZQ13" s="137"/>
      <c r="RZR13" s="137"/>
      <c r="RZS13" s="137"/>
      <c r="RZT13" s="137"/>
      <c r="RZU13" s="137"/>
      <c r="RZV13" s="137"/>
      <c r="RZW13" s="137"/>
      <c r="RZX13" s="137"/>
      <c r="RZY13" s="137"/>
      <c r="RZZ13" s="137"/>
      <c r="SAA13" s="137"/>
      <c r="SAB13" s="137"/>
      <c r="SAC13" s="137"/>
      <c r="SAD13" s="137"/>
      <c r="SAE13" s="137"/>
      <c r="SAF13" s="137"/>
      <c r="SAG13" s="137"/>
      <c r="SAH13" s="137"/>
      <c r="SAI13" s="137"/>
      <c r="SAJ13" s="137"/>
      <c r="SAK13" s="137"/>
      <c r="SAL13" s="137"/>
      <c r="SAM13" s="137"/>
      <c r="SAN13" s="137"/>
      <c r="SAO13" s="137"/>
      <c r="SAP13" s="137"/>
      <c r="SAQ13" s="137"/>
      <c r="SAR13" s="137"/>
      <c r="SAS13" s="137"/>
      <c r="SAT13" s="137"/>
      <c r="SAU13" s="137"/>
      <c r="SAV13" s="137"/>
      <c r="SAW13" s="137"/>
      <c r="SAX13" s="137"/>
      <c r="SAY13" s="137"/>
      <c r="SAZ13" s="137"/>
      <c r="SBA13" s="137"/>
      <c r="SBB13" s="137"/>
      <c r="SBC13" s="137"/>
      <c r="SBD13" s="137"/>
      <c r="SBE13" s="137"/>
      <c r="SBF13" s="137"/>
      <c r="SBG13" s="137"/>
      <c r="SBH13" s="137"/>
      <c r="SBI13" s="137"/>
      <c r="SBJ13" s="137"/>
      <c r="SBK13" s="137"/>
      <c r="SBL13" s="137"/>
      <c r="SBM13" s="137"/>
      <c r="SBN13" s="137"/>
      <c r="SBO13" s="137"/>
      <c r="SBP13" s="137"/>
      <c r="SBQ13" s="137"/>
      <c r="SBR13" s="137"/>
      <c r="SBS13" s="137"/>
      <c r="SBT13" s="137"/>
      <c r="SBU13" s="137"/>
      <c r="SBV13" s="137"/>
      <c r="SBW13" s="137"/>
      <c r="SBX13" s="137"/>
      <c r="SBY13" s="137"/>
      <c r="SBZ13" s="137"/>
      <c r="SCA13" s="137"/>
      <c r="SCB13" s="137"/>
      <c r="SCC13" s="137"/>
      <c r="SCD13" s="137"/>
      <c r="SCE13" s="137"/>
      <c r="SCF13" s="137"/>
      <c r="SCG13" s="137"/>
      <c r="SCH13" s="137"/>
      <c r="SCI13" s="137"/>
      <c r="SCJ13" s="137"/>
      <c r="SCK13" s="137"/>
      <c r="SCL13" s="137"/>
      <c r="SCM13" s="137"/>
      <c r="SCN13" s="137"/>
      <c r="SCO13" s="137"/>
      <c r="SCP13" s="137"/>
      <c r="SCQ13" s="137"/>
      <c r="SCR13" s="137"/>
      <c r="SCS13" s="137"/>
      <c r="SCT13" s="137"/>
      <c r="SCU13" s="137"/>
      <c r="SCV13" s="137"/>
      <c r="SCW13" s="137"/>
      <c r="SCX13" s="137"/>
      <c r="SCY13" s="137"/>
      <c r="SCZ13" s="137"/>
      <c r="SDA13" s="137"/>
      <c r="SDB13" s="137"/>
      <c r="SDC13" s="137"/>
      <c r="SDD13" s="137"/>
      <c r="SDE13" s="137"/>
      <c r="SDF13" s="137"/>
      <c r="SDG13" s="137"/>
      <c r="SDH13" s="137"/>
      <c r="SDI13" s="137"/>
      <c r="SDJ13" s="137"/>
      <c r="SDK13" s="137"/>
      <c r="SDL13" s="137"/>
      <c r="SDM13" s="137"/>
      <c r="SDN13" s="137"/>
      <c r="SDO13" s="137"/>
      <c r="SDP13" s="137"/>
      <c r="SDQ13" s="137"/>
      <c r="SDR13" s="137"/>
      <c r="SDS13" s="137"/>
      <c r="SDT13" s="137"/>
      <c r="SDU13" s="137"/>
      <c r="SDV13" s="137"/>
      <c r="SDW13" s="137"/>
      <c r="SDX13" s="137"/>
      <c r="SDY13" s="137"/>
      <c r="SDZ13" s="137"/>
      <c r="SEA13" s="137"/>
      <c r="SEB13" s="137"/>
      <c r="SEC13" s="137"/>
      <c r="SED13" s="137"/>
      <c r="SEE13" s="137"/>
      <c r="SEF13" s="137"/>
      <c r="SEG13" s="137"/>
      <c r="SEH13" s="137"/>
      <c r="SEI13" s="137"/>
      <c r="SEJ13" s="137"/>
      <c r="SEK13" s="137"/>
      <c r="SEL13" s="137"/>
      <c r="SEM13" s="137"/>
      <c r="SEN13" s="137"/>
      <c r="SEO13" s="137"/>
      <c r="SEP13" s="137"/>
      <c r="SEQ13" s="137"/>
      <c r="SER13" s="137"/>
      <c r="SES13" s="137"/>
      <c r="SET13" s="137"/>
      <c r="SEU13" s="137"/>
      <c r="SEV13" s="137"/>
      <c r="SEW13" s="137"/>
      <c r="SEX13" s="137"/>
      <c r="SEY13" s="137"/>
      <c r="SEZ13" s="137"/>
      <c r="SFA13" s="137"/>
      <c r="SFB13" s="137"/>
      <c r="SFC13" s="137"/>
      <c r="SFD13" s="137"/>
      <c r="SFE13" s="137"/>
      <c r="SFF13" s="137"/>
      <c r="SFG13" s="137"/>
      <c r="SFH13" s="137"/>
      <c r="SFI13" s="137"/>
      <c r="SFJ13" s="137"/>
      <c r="SFK13" s="137"/>
      <c r="SFL13" s="137"/>
      <c r="SFM13" s="137"/>
      <c r="SFN13" s="137"/>
      <c r="SFO13" s="137"/>
      <c r="SFP13" s="137"/>
      <c r="SFQ13" s="137"/>
      <c r="SFR13" s="137"/>
      <c r="SFS13" s="137"/>
      <c r="SFT13" s="137"/>
      <c r="SFU13" s="137"/>
      <c r="SFV13" s="137"/>
      <c r="SFW13" s="137"/>
      <c r="SFX13" s="137"/>
      <c r="SFY13" s="137"/>
      <c r="SFZ13" s="137"/>
      <c r="SGA13" s="137"/>
      <c r="SGB13" s="137"/>
      <c r="SGC13" s="137"/>
      <c r="SGD13" s="137"/>
      <c r="SGE13" s="137"/>
      <c r="SGF13" s="137"/>
      <c r="SGG13" s="137"/>
      <c r="SGH13" s="137"/>
      <c r="SGI13" s="137"/>
      <c r="SGJ13" s="137"/>
      <c r="SGK13" s="137"/>
      <c r="SGL13" s="137"/>
      <c r="SGM13" s="137"/>
      <c r="SGN13" s="137"/>
      <c r="SGO13" s="137"/>
      <c r="SGP13" s="137"/>
      <c r="SGQ13" s="137"/>
      <c r="SGR13" s="137"/>
      <c r="SGS13" s="137"/>
      <c r="SGT13" s="137"/>
      <c r="SGU13" s="137"/>
      <c r="SGV13" s="137"/>
      <c r="SGW13" s="137"/>
      <c r="SGX13" s="137"/>
      <c r="SGY13" s="137"/>
      <c r="SGZ13" s="137"/>
      <c r="SHA13" s="137"/>
      <c r="SHB13" s="137"/>
      <c r="SHC13" s="137"/>
      <c r="SHD13" s="137"/>
      <c r="SHE13" s="137"/>
      <c r="SHF13" s="137"/>
      <c r="SHG13" s="137"/>
      <c r="SHH13" s="137"/>
      <c r="SHI13" s="137"/>
      <c r="SHJ13" s="137"/>
      <c r="SHK13" s="137"/>
      <c r="SHL13" s="137"/>
      <c r="SHM13" s="137"/>
      <c r="SHN13" s="137"/>
      <c r="SHO13" s="137"/>
      <c r="SHP13" s="137"/>
      <c r="SHQ13" s="137"/>
      <c r="SHR13" s="137"/>
      <c r="SHS13" s="137"/>
      <c r="SHT13" s="137"/>
      <c r="SHU13" s="137"/>
      <c r="SHV13" s="137"/>
      <c r="SHW13" s="137"/>
      <c r="SHX13" s="137"/>
      <c r="SHY13" s="137"/>
      <c r="SHZ13" s="137"/>
      <c r="SIA13" s="137"/>
      <c r="SIB13" s="137"/>
      <c r="SIC13" s="137"/>
      <c r="SID13" s="137"/>
      <c r="SIE13" s="137"/>
      <c r="SIF13" s="137"/>
      <c r="SIG13" s="137"/>
      <c r="SIH13" s="137"/>
      <c r="SII13" s="137"/>
      <c r="SIJ13" s="137"/>
      <c r="SIK13" s="137"/>
      <c r="SIL13" s="137"/>
      <c r="SIM13" s="137"/>
      <c r="SIN13" s="137"/>
      <c r="SIO13" s="137"/>
      <c r="SIP13" s="137"/>
      <c r="SIQ13" s="137"/>
      <c r="SIR13" s="137"/>
      <c r="SIS13" s="137"/>
      <c r="SIT13" s="137"/>
      <c r="SIU13" s="137"/>
      <c r="SIV13" s="137"/>
      <c r="SIW13" s="137"/>
      <c r="SIX13" s="137"/>
      <c r="SIY13" s="137"/>
      <c r="SIZ13" s="137"/>
      <c r="SJA13" s="137"/>
      <c r="SJB13" s="137"/>
      <c r="SJC13" s="137"/>
      <c r="SJD13" s="137"/>
      <c r="SJE13" s="137"/>
      <c r="SJF13" s="137"/>
      <c r="SJG13" s="137"/>
      <c r="SJH13" s="137"/>
      <c r="SJI13" s="137"/>
      <c r="SJJ13" s="137"/>
      <c r="SJK13" s="137"/>
      <c r="SJL13" s="137"/>
      <c r="SJM13" s="137"/>
      <c r="SJN13" s="137"/>
      <c r="SJO13" s="137"/>
      <c r="SJP13" s="137"/>
      <c r="SJQ13" s="137"/>
      <c r="SJR13" s="137"/>
      <c r="SJS13" s="137"/>
      <c r="SJT13" s="137"/>
      <c r="SJU13" s="137"/>
      <c r="SJV13" s="137"/>
      <c r="SJW13" s="137"/>
      <c r="SJX13" s="137"/>
      <c r="SJY13" s="137"/>
      <c r="SJZ13" s="137"/>
      <c r="SKA13" s="137"/>
      <c r="SKB13" s="137"/>
      <c r="SKC13" s="137"/>
      <c r="SKD13" s="137"/>
      <c r="SKE13" s="137"/>
      <c r="SKF13" s="137"/>
      <c r="SKG13" s="137"/>
      <c r="SKH13" s="137"/>
      <c r="SKI13" s="137"/>
      <c r="SKJ13" s="137"/>
      <c r="SKK13" s="137"/>
      <c r="SKL13" s="137"/>
      <c r="SKM13" s="137"/>
      <c r="SKN13" s="137"/>
      <c r="SKO13" s="137"/>
      <c r="SKP13" s="137"/>
      <c r="SKQ13" s="137"/>
      <c r="SKR13" s="137"/>
      <c r="SKS13" s="137"/>
      <c r="SKT13" s="137"/>
      <c r="SKU13" s="137"/>
      <c r="SKV13" s="137"/>
      <c r="SKW13" s="137"/>
      <c r="SKX13" s="137"/>
      <c r="SKY13" s="137"/>
      <c r="SKZ13" s="137"/>
      <c r="SLA13" s="137"/>
      <c r="SLB13" s="137"/>
      <c r="SLC13" s="137"/>
      <c r="SLD13" s="137"/>
      <c r="SLE13" s="137"/>
      <c r="SLF13" s="137"/>
      <c r="SLG13" s="137"/>
      <c r="SLH13" s="137"/>
      <c r="SLI13" s="137"/>
      <c r="SLJ13" s="137"/>
      <c r="SLK13" s="137"/>
      <c r="SLL13" s="137"/>
      <c r="SLM13" s="137"/>
      <c r="SLN13" s="137"/>
      <c r="SLO13" s="137"/>
      <c r="SLP13" s="137"/>
      <c r="SLQ13" s="137"/>
      <c r="SLR13" s="137"/>
      <c r="SLS13" s="137"/>
      <c r="SLT13" s="137"/>
      <c r="SLU13" s="137"/>
      <c r="SLV13" s="137"/>
      <c r="SLW13" s="137"/>
      <c r="SLX13" s="137"/>
      <c r="SLY13" s="137"/>
      <c r="SLZ13" s="137"/>
      <c r="SMA13" s="137"/>
      <c r="SMB13" s="137"/>
      <c r="SMC13" s="137"/>
      <c r="SMD13" s="137"/>
      <c r="SME13" s="137"/>
      <c r="SMF13" s="137"/>
      <c r="SMG13" s="137"/>
      <c r="SMH13" s="137"/>
      <c r="SMI13" s="137"/>
      <c r="SMJ13" s="137"/>
      <c r="SMK13" s="137"/>
      <c r="SML13" s="137"/>
      <c r="SMM13" s="137"/>
      <c r="SMN13" s="137"/>
      <c r="SMO13" s="137"/>
      <c r="SMP13" s="137"/>
      <c r="SMQ13" s="137"/>
      <c r="SMR13" s="137"/>
      <c r="SMS13" s="137"/>
      <c r="SMT13" s="137"/>
      <c r="SMU13" s="137"/>
      <c r="SMV13" s="137"/>
      <c r="SMW13" s="137"/>
      <c r="SMX13" s="137"/>
      <c r="SMY13" s="137"/>
      <c r="SMZ13" s="137"/>
      <c r="SNA13" s="137"/>
      <c r="SNB13" s="137"/>
      <c r="SNC13" s="137"/>
      <c r="SND13" s="137"/>
      <c r="SNE13" s="137"/>
      <c r="SNF13" s="137"/>
      <c r="SNG13" s="137"/>
      <c r="SNH13" s="137"/>
      <c r="SNI13" s="137"/>
      <c r="SNJ13" s="137"/>
      <c r="SNK13" s="137"/>
      <c r="SNL13" s="137"/>
      <c r="SNM13" s="137"/>
      <c r="SNN13" s="137"/>
      <c r="SNO13" s="137"/>
      <c r="SNP13" s="137"/>
      <c r="SNQ13" s="137"/>
      <c r="SNR13" s="137"/>
      <c r="SNS13" s="137"/>
      <c r="SNT13" s="137"/>
      <c r="SNU13" s="137"/>
      <c r="SNV13" s="137"/>
      <c r="SNW13" s="137"/>
      <c r="SNX13" s="137"/>
      <c r="SNY13" s="137"/>
      <c r="SNZ13" s="137"/>
      <c r="SOA13" s="137"/>
      <c r="SOB13" s="137"/>
      <c r="SOC13" s="137"/>
      <c r="SOD13" s="137"/>
      <c r="SOE13" s="137"/>
      <c r="SOF13" s="137"/>
      <c r="SOG13" s="137"/>
      <c r="SOH13" s="137"/>
      <c r="SOI13" s="137"/>
      <c r="SOJ13" s="137"/>
      <c r="SOK13" s="137"/>
      <c r="SOL13" s="137"/>
      <c r="SOM13" s="137"/>
      <c r="SON13" s="137"/>
      <c r="SOO13" s="137"/>
      <c r="SOP13" s="137"/>
      <c r="SOQ13" s="137"/>
      <c r="SOR13" s="137"/>
      <c r="SOS13" s="137"/>
      <c r="SOT13" s="137"/>
      <c r="SOU13" s="137"/>
      <c r="SOV13" s="137"/>
      <c r="SOW13" s="137"/>
      <c r="SOX13" s="137"/>
      <c r="SOY13" s="137"/>
      <c r="SOZ13" s="137"/>
      <c r="SPA13" s="137"/>
      <c r="SPB13" s="137"/>
      <c r="SPC13" s="137"/>
      <c r="SPD13" s="137"/>
      <c r="SPE13" s="137"/>
      <c r="SPF13" s="137"/>
      <c r="SPG13" s="137"/>
      <c r="SPH13" s="137"/>
      <c r="SPI13" s="137"/>
      <c r="SPJ13" s="137"/>
      <c r="SPK13" s="137"/>
      <c r="SPL13" s="137"/>
      <c r="SPM13" s="137"/>
      <c r="SPN13" s="137"/>
      <c r="SPO13" s="137"/>
      <c r="SPP13" s="137"/>
      <c r="SPQ13" s="137"/>
      <c r="SPR13" s="137"/>
      <c r="SPS13" s="137"/>
      <c r="SPT13" s="137"/>
      <c r="SPU13" s="137"/>
      <c r="SPV13" s="137"/>
      <c r="SPW13" s="137"/>
      <c r="SPX13" s="137"/>
      <c r="SPY13" s="137"/>
      <c r="SPZ13" s="137"/>
      <c r="SQA13" s="137"/>
      <c r="SQB13" s="137"/>
      <c r="SQC13" s="137"/>
      <c r="SQD13" s="137"/>
      <c r="SQE13" s="137"/>
      <c r="SQF13" s="137"/>
      <c r="SQG13" s="137"/>
      <c r="SQH13" s="137"/>
      <c r="SQI13" s="137"/>
      <c r="SQJ13" s="137"/>
      <c r="SQK13" s="137"/>
      <c r="SQL13" s="137"/>
      <c r="SQM13" s="137"/>
      <c r="SQN13" s="137"/>
      <c r="SQO13" s="137"/>
      <c r="SQP13" s="137"/>
      <c r="SQQ13" s="137"/>
      <c r="SQR13" s="137"/>
      <c r="SQS13" s="137"/>
      <c r="SQT13" s="137"/>
      <c r="SQU13" s="137"/>
      <c r="SQV13" s="137"/>
      <c r="SQW13" s="137"/>
      <c r="SQX13" s="137"/>
      <c r="SQY13" s="137"/>
      <c r="SQZ13" s="137"/>
      <c r="SRA13" s="137"/>
      <c r="SRB13" s="137"/>
      <c r="SRC13" s="137"/>
      <c r="SRD13" s="137"/>
      <c r="SRE13" s="137"/>
      <c r="SRF13" s="137"/>
      <c r="SRG13" s="137"/>
      <c r="SRH13" s="137"/>
      <c r="SRI13" s="137"/>
      <c r="SRJ13" s="137"/>
      <c r="SRK13" s="137"/>
      <c r="SRL13" s="137"/>
      <c r="SRM13" s="137"/>
      <c r="SRN13" s="137"/>
      <c r="SRO13" s="137"/>
      <c r="SRP13" s="137"/>
      <c r="SRQ13" s="137"/>
      <c r="SRR13" s="137"/>
      <c r="SRS13" s="137"/>
      <c r="SRT13" s="137"/>
      <c r="SRU13" s="137"/>
      <c r="SRV13" s="137"/>
      <c r="SRW13" s="137"/>
      <c r="SRX13" s="137"/>
      <c r="SRY13" s="137"/>
      <c r="SRZ13" s="137"/>
      <c r="SSA13" s="137"/>
      <c r="SSB13" s="137"/>
      <c r="SSC13" s="137"/>
      <c r="SSD13" s="137"/>
      <c r="SSE13" s="137"/>
      <c r="SSF13" s="137"/>
      <c r="SSG13" s="137"/>
      <c r="SSH13" s="137"/>
      <c r="SSI13" s="137"/>
      <c r="SSJ13" s="137"/>
      <c r="SSK13" s="137"/>
      <c r="SSL13" s="137"/>
      <c r="SSM13" s="137"/>
      <c r="SSN13" s="137"/>
      <c r="SSO13" s="137"/>
      <c r="SSP13" s="137"/>
      <c r="SSQ13" s="137"/>
      <c r="SSR13" s="137"/>
      <c r="SSS13" s="137"/>
      <c r="SST13" s="137"/>
      <c r="SSU13" s="137"/>
      <c r="SSV13" s="137"/>
      <c r="SSW13" s="137"/>
      <c r="SSX13" s="137"/>
      <c r="SSY13" s="137"/>
      <c r="SSZ13" s="137"/>
      <c r="STA13" s="137"/>
      <c r="STB13" s="137"/>
      <c r="STC13" s="137"/>
      <c r="STD13" s="137"/>
      <c r="STE13" s="137"/>
      <c r="STF13" s="137"/>
      <c r="STG13" s="137"/>
      <c r="STH13" s="137"/>
      <c r="STI13" s="137"/>
      <c r="STJ13" s="137"/>
      <c r="STK13" s="137"/>
      <c r="STL13" s="137"/>
      <c r="STM13" s="137"/>
      <c r="STN13" s="137"/>
      <c r="STO13" s="137"/>
      <c r="STP13" s="137"/>
      <c r="STQ13" s="137"/>
      <c r="STR13" s="137"/>
      <c r="STS13" s="137"/>
      <c r="STT13" s="137"/>
      <c r="STU13" s="137"/>
      <c r="STV13" s="137"/>
      <c r="STW13" s="137"/>
      <c r="STX13" s="137"/>
      <c r="STY13" s="137"/>
      <c r="STZ13" s="137"/>
      <c r="SUA13" s="137"/>
      <c r="SUB13" s="137"/>
      <c r="SUC13" s="137"/>
      <c r="SUD13" s="137"/>
      <c r="SUE13" s="137"/>
      <c r="SUF13" s="137"/>
      <c r="SUG13" s="137"/>
      <c r="SUH13" s="137"/>
      <c r="SUI13" s="137"/>
      <c r="SUJ13" s="137"/>
      <c r="SUK13" s="137"/>
      <c r="SUL13" s="137"/>
      <c r="SUM13" s="137"/>
      <c r="SUN13" s="137"/>
      <c r="SUO13" s="137"/>
      <c r="SUP13" s="137"/>
      <c r="SUQ13" s="137"/>
      <c r="SUR13" s="137"/>
      <c r="SUS13" s="137"/>
      <c r="SUT13" s="137"/>
      <c r="SUU13" s="137"/>
      <c r="SUV13" s="137"/>
      <c r="SUW13" s="137"/>
      <c r="SUX13" s="137"/>
      <c r="SUY13" s="137"/>
      <c r="SUZ13" s="137"/>
      <c r="SVA13" s="137"/>
      <c r="SVB13" s="137"/>
      <c r="SVC13" s="137"/>
      <c r="SVD13" s="137"/>
      <c r="SVE13" s="137"/>
      <c r="SVF13" s="137"/>
      <c r="SVG13" s="137"/>
      <c r="SVH13" s="137"/>
      <c r="SVI13" s="137"/>
      <c r="SVJ13" s="137"/>
      <c r="SVK13" s="137"/>
      <c r="SVL13" s="137"/>
      <c r="SVM13" s="137"/>
      <c r="SVN13" s="137"/>
      <c r="SVO13" s="137"/>
      <c r="SVP13" s="137"/>
      <c r="SVQ13" s="137"/>
      <c r="SVR13" s="137"/>
      <c r="SVS13" s="137"/>
      <c r="SVT13" s="137"/>
      <c r="SVU13" s="137"/>
      <c r="SVV13" s="137"/>
      <c r="SVW13" s="137"/>
      <c r="SVX13" s="137"/>
      <c r="SVY13" s="137"/>
      <c r="SVZ13" s="137"/>
      <c r="SWA13" s="137"/>
      <c r="SWB13" s="137"/>
      <c r="SWC13" s="137"/>
      <c r="SWD13" s="137"/>
      <c r="SWE13" s="137"/>
      <c r="SWF13" s="137"/>
      <c r="SWG13" s="137"/>
      <c r="SWH13" s="137"/>
      <c r="SWI13" s="137"/>
      <c r="SWJ13" s="137"/>
      <c r="SWK13" s="137"/>
      <c r="SWL13" s="137"/>
      <c r="SWM13" s="137"/>
      <c r="SWN13" s="137"/>
      <c r="SWO13" s="137"/>
      <c r="SWP13" s="137"/>
      <c r="SWQ13" s="137"/>
      <c r="SWR13" s="137"/>
      <c r="SWS13" s="137"/>
      <c r="SWT13" s="137"/>
      <c r="SWU13" s="137"/>
      <c r="SWV13" s="137"/>
      <c r="SWW13" s="137"/>
      <c r="SWX13" s="137"/>
      <c r="SWY13" s="137"/>
      <c r="SWZ13" s="137"/>
      <c r="SXA13" s="137"/>
      <c r="SXB13" s="137"/>
      <c r="SXC13" s="137"/>
      <c r="SXD13" s="137"/>
      <c r="SXE13" s="137"/>
      <c r="SXF13" s="137"/>
      <c r="SXG13" s="137"/>
      <c r="SXH13" s="137"/>
      <c r="SXI13" s="137"/>
      <c r="SXJ13" s="137"/>
      <c r="SXK13" s="137"/>
      <c r="SXL13" s="137"/>
      <c r="SXM13" s="137"/>
      <c r="SXN13" s="137"/>
      <c r="SXO13" s="137"/>
      <c r="SXP13" s="137"/>
      <c r="SXQ13" s="137"/>
      <c r="SXR13" s="137"/>
      <c r="SXS13" s="137"/>
      <c r="SXT13" s="137"/>
      <c r="SXU13" s="137"/>
      <c r="SXV13" s="137"/>
      <c r="SXW13" s="137"/>
      <c r="SXX13" s="137"/>
      <c r="SXY13" s="137"/>
      <c r="SXZ13" s="137"/>
      <c r="SYA13" s="137"/>
      <c r="SYB13" s="137"/>
      <c r="SYC13" s="137"/>
      <c r="SYD13" s="137"/>
      <c r="SYE13" s="137"/>
      <c r="SYF13" s="137"/>
      <c r="SYG13" s="137"/>
      <c r="SYH13" s="137"/>
      <c r="SYI13" s="137"/>
      <c r="SYJ13" s="137"/>
      <c r="SYK13" s="137"/>
      <c r="SYL13" s="137"/>
      <c r="SYM13" s="137"/>
      <c r="SYN13" s="137"/>
      <c r="SYO13" s="137"/>
      <c r="SYP13" s="137"/>
      <c r="SYQ13" s="137"/>
      <c r="SYR13" s="137"/>
      <c r="SYS13" s="137"/>
      <c r="SYT13" s="137"/>
      <c r="SYU13" s="137"/>
      <c r="SYV13" s="137"/>
      <c r="SYW13" s="137"/>
      <c r="SYX13" s="137"/>
      <c r="SYY13" s="137"/>
      <c r="SYZ13" s="137"/>
      <c r="SZA13" s="137"/>
      <c r="SZB13" s="137"/>
      <c r="SZC13" s="137"/>
      <c r="SZD13" s="137"/>
      <c r="SZE13" s="137"/>
      <c r="SZF13" s="137"/>
      <c r="SZG13" s="137"/>
      <c r="SZH13" s="137"/>
      <c r="SZI13" s="137"/>
      <c r="SZJ13" s="137"/>
      <c r="SZK13" s="137"/>
      <c r="SZL13" s="137"/>
      <c r="SZM13" s="137"/>
      <c r="SZN13" s="137"/>
      <c r="SZO13" s="137"/>
      <c r="SZP13" s="137"/>
      <c r="SZQ13" s="137"/>
      <c r="SZR13" s="137"/>
      <c r="SZS13" s="137"/>
      <c r="SZT13" s="137"/>
      <c r="SZU13" s="137"/>
      <c r="SZV13" s="137"/>
      <c r="SZW13" s="137"/>
      <c r="SZX13" s="137"/>
      <c r="SZY13" s="137"/>
      <c r="SZZ13" s="137"/>
      <c r="TAA13" s="137"/>
      <c r="TAB13" s="137"/>
      <c r="TAC13" s="137"/>
      <c r="TAD13" s="137"/>
      <c r="TAE13" s="137"/>
      <c r="TAF13" s="137"/>
      <c r="TAG13" s="137"/>
      <c r="TAH13" s="137"/>
      <c r="TAI13" s="137"/>
      <c r="TAJ13" s="137"/>
      <c r="TAK13" s="137"/>
      <c r="TAL13" s="137"/>
      <c r="TAM13" s="137"/>
      <c r="TAN13" s="137"/>
      <c r="TAO13" s="137"/>
      <c r="TAP13" s="137"/>
      <c r="TAQ13" s="137"/>
      <c r="TAR13" s="137"/>
      <c r="TAS13" s="137"/>
      <c r="TAT13" s="137"/>
      <c r="TAU13" s="137"/>
      <c r="TAV13" s="137"/>
      <c r="TAW13" s="137"/>
      <c r="TAX13" s="137"/>
      <c r="TAY13" s="137"/>
      <c r="TAZ13" s="137"/>
      <c r="TBA13" s="137"/>
      <c r="TBB13" s="137"/>
      <c r="TBC13" s="137"/>
      <c r="TBD13" s="137"/>
      <c r="TBE13" s="137"/>
      <c r="TBF13" s="137"/>
      <c r="TBG13" s="137"/>
      <c r="TBH13" s="137"/>
      <c r="TBI13" s="137"/>
      <c r="TBJ13" s="137"/>
      <c r="TBK13" s="137"/>
      <c r="TBL13" s="137"/>
      <c r="TBM13" s="137"/>
      <c r="TBN13" s="137"/>
      <c r="TBO13" s="137"/>
      <c r="TBP13" s="137"/>
      <c r="TBQ13" s="137"/>
      <c r="TBR13" s="137"/>
      <c r="TBS13" s="137"/>
      <c r="TBT13" s="137"/>
      <c r="TBU13" s="137"/>
      <c r="TBV13" s="137"/>
      <c r="TBW13" s="137"/>
      <c r="TBX13" s="137"/>
      <c r="TBY13" s="137"/>
      <c r="TBZ13" s="137"/>
      <c r="TCA13" s="137"/>
      <c r="TCB13" s="137"/>
      <c r="TCC13" s="137"/>
      <c r="TCD13" s="137"/>
      <c r="TCE13" s="137"/>
      <c r="TCF13" s="137"/>
      <c r="TCG13" s="137"/>
      <c r="TCH13" s="137"/>
      <c r="TCI13" s="137"/>
      <c r="TCJ13" s="137"/>
      <c r="TCK13" s="137"/>
      <c r="TCL13" s="137"/>
      <c r="TCM13" s="137"/>
      <c r="TCN13" s="137"/>
      <c r="TCO13" s="137"/>
      <c r="TCP13" s="137"/>
      <c r="TCQ13" s="137"/>
      <c r="TCR13" s="137"/>
      <c r="TCS13" s="137"/>
      <c r="TCT13" s="137"/>
      <c r="TCU13" s="137"/>
      <c r="TCV13" s="137"/>
      <c r="TCW13" s="137"/>
      <c r="TCX13" s="137"/>
      <c r="TCY13" s="137"/>
      <c r="TCZ13" s="137"/>
      <c r="TDA13" s="137"/>
      <c r="TDB13" s="137"/>
      <c r="TDC13" s="137"/>
      <c r="TDD13" s="137"/>
      <c r="TDE13" s="137"/>
      <c r="TDF13" s="137"/>
      <c r="TDG13" s="137"/>
      <c r="TDH13" s="137"/>
      <c r="TDI13" s="137"/>
      <c r="TDJ13" s="137"/>
      <c r="TDK13" s="137"/>
      <c r="TDL13" s="137"/>
      <c r="TDM13" s="137"/>
      <c r="TDN13" s="137"/>
      <c r="TDO13" s="137"/>
      <c r="TDP13" s="137"/>
      <c r="TDQ13" s="137"/>
      <c r="TDR13" s="137"/>
      <c r="TDS13" s="137"/>
      <c r="TDT13" s="137"/>
      <c r="TDU13" s="137"/>
      <c r="TDV13" s="137"/>
      <c r="TDW13" s="137"/>
      <c r="TDX13" s="137"/>
      <c r="TDY13" s="137"/>
      <c r="TDZ13" s="137"/>
      <c r="TEA13" s="137"/>
      <c r="TEB13" s="137"/>
      <c r="TEC13" s="137"/>
      <c r="TED13" s="137"/>
      <c r="TEE13" s="137"/>
      <c r="TEF13" s="137"/>
      <c r="TEG13" s="137"/>
      <c r="TEH13" s="137"/>
      <c r="TEI13" s="137"/>
      <c r="TEJ13" s="137"/>
      <c r="TEK13" s="137"/>
      <c r="TEL13" s="137"/>
      <c r="TEM13" s="137"/>
      <c r="TEN13" s="137"/>
      <c r="TEO13" s="137"/>
      <c r="TEP13" s="137"/>
      <c r="TEQ13" s="137"/>
      <c r="TER13" s="137"/>
      <c r="TES13" s="137"/>
      <c r="TET13" s="137"/>
      <c r="TEU13" s="137"/>
      <c r="TEV13" s="137"/>
      <c r="TEW13" s="137"/>
      <c r="TEX13" s="137"/>
      <c r="TEY13" s="137"/>
      <c r="TEZ13" s="137"/>
      <c r="TFA13" s="137"/>
      <c r="TFB13" s="137"/>
      <c r="TFC13" s="137"/>
      <c r="TFD13" s="137"/>
      <c r="TFE13" s="137"/>
      <c r="TFF13" s="137"/>
      <c r="TFG13" s="137"/>
      <c r="TFH13" s="137"/>
      <c r="TFI13" s="137"/>
      <c r="TFJ13" s="137"/>
      <c r="TFK13" s="137"/>
      <c r="TFL13" s="137"/>
      <c r="TFM13" s="137"/>
      <c r="TFN13" s="137"/>
      <c r="TFO13" s="137"/>
      <c r="TFP13" s="137"/>
      <c r="TFQ13" s="137"/>
      <c r="TFR13" s="137"/>
      <c r="TFS13" s="137"/>
      <c r="TFT13" s="137"/>
      <c r="TFU13" s="137"/>
      <c r="TFV13" s="137"/>
      <c r="TFW13" s="137"/>
      <c r="TFX13" s="137"/>
      <c r="TFY13" s="137"/>
      <c r="TFZ13" s="137"/>
      <c r="TGA13" s="137"/>
      <c r="TGB13" s="137"/>
      <c r="TGC13" s="137"/>
      <c r="TGD13" s="137"/>
      <c r="TGE13" s="137"/>
      <c r="TGF13" s="137"/>
      <c r="TGG13" s="137"/>
      <c r="TGH13" s="137"/>
      <c r="TGI13" s="137"/>
      <c r="TGJ13" s="137"/>
      <c r="TGK13" s="137"/>
      <c r="TGL13" s="137"/>
      <c r="TGM13" s="137"/>
      <c r="TGN13" s="137"/>
      <c r="TGO13" s="137"/>
      <c r="TGP13" s="137"/>
      <c r="TGQ13" s="137"/>
      <c r="TGR13" s="137"/>
      <c r="TGS13" s="137"/>
      <c r="TGT13" s="137"/>
      <c r="TGU13" s="137"/>
      <c r="TGV13" s="137"/>
      <c r="TGW13" s="137"/>
      <c r="TGX13" s="137"/>
      <c r="TGY13" s="137"/>
      <c r="TGZ13" s="137"/>
      <c r="THA13" s="137"/>
      <c r="THB13" s="137"/>
      <c r="THC13" s="137"/>
      <c r="THD13" s="137"/>
      <c r="THE13" s="137"/>
      <c r="THF13" s="137"/>
      <c r="THG13" s="137"/>
      <c r="THH13" s="137"/>
      <c r="THI13" s="137"/>
      <c r="THJ13" s="137"/>
      <c r="THK13" s="137"/>
      <c r="THL13" s="137"/>
      <c r="THM13" s="137"/>
      <c r="THN13" s="137"/>
      <c r="THO13" s="137"/>
      <c r="THP13" s="137"/>
      <c r="THQ13" s="137"/>
      <c r="THR13" s="137"/>
      <c r="THS13" s="137"/>
      <c r="THT13" s="137"/>
      <c r="THU13" s="137"/>
      <c r="THV13" s="137"/>
      <c r="THW13" s="137"/>
      <c r="THX13" s="137"/>
      <c r="THY13" s="137"/>
      <c r="THZ13" s="137"/>
      <c r="TIA13" s="137"/>
      <c r="TIB13" s="137"/>
      <c r="TIC13" s="137"/>
      <c r="TID13" s="137"/>
      <c r="TIE13" s="137"/>
      <c r="TIF13" s="137"/>
      <c r="TIG13" s="137"/>
      <c r="TIH13" s="137"/>
      <c r="TII13" s="137"/>
      <c r="TIJ13" s="137"/>
      <c r="TIK13" s="137"/>
      <c r="TIL13" s="137"/>
      <c r="TIM13" s="137"/>
      <c r="TIN13" s="137"/>
      <c r="TIO13" s="137"/>
      <c r="TIP13" s="137"/>
      <c r="TIQ13" s="137"/>
      <c r="TIR13" s="137"/>
      <c r="TIS13" s="137"/>
      <c r="TIT13" s="137"/>
      <c r="TIU13" s="137"/>
      <c r="TIV13" s="137"/>
      <c r="TIW13" s="137"/>
      <c r="TIX13" s="137"/>
      <c r="TIY13" s="137"/>
      <c r="TIZ13" s="137"/>
      <c r="TJA13" s="137"/>
      <c r="TJB13" s="137"/>
      <c r="TJC13" s="137"/>
      <c r="TJD13" s="137"/>
      <c r="TJE13" s="137"/>
      <c r="TJF13" s="137"/>
      <c r="TJG13" s="137"/>
      <c r="TJH13" s="137"/>
      <c r="TJI13" s="137"/>
      <c r="TJJ13" s="137"/>
      <c r="TJK13" s="137"/>
      <c r="TJL13" s="137"/>
      <c r="TJM13" s="137"/>
      <c r="TJN13" s="137"/>
      <c r="TJO13" s="137"/>
      <c r="TJP13" s="137"/>
      <c r="TJQ13" s="137"/>
      <c r="TJR13" s="137"/>
      <c r="TJS13" s="137"/>
      <c r="TJT13" s="137"/>
      <c r="TJU13" s="137"/>
      <c r="TJV13" s="137"/>
      <c r="TJW13" s="137"/>
      <c r="TJX13" s="137"/>
      <c r="TJY13" s="137"/>
      <c r="TJZ13" s="137"/>
      <c r="TKA13" s="137"/>
      <c r="TKB13" s="137"/>
      <c r="TKC13" s="137"/>
      <c r="TKD13" s="137"/>
      <c r="TKE13" s="137"/>
      <c r="TKF13" s="137"/>
      <c r="TKG13" s="137"/>
      <c r="TKH13" s="137"/>
      <c r="TKI13" s="137"/>
      <c r="TKJ13" s="137"/>
      <c r="TKK13" s="137"/>
      <c r="TKL13" s="137"/>
      <c r="TKM13" s="137"/>
      <c r="TKN13" s="137"/>
      <c r="TKO13" s="137"/>
      <c r="TKP13" s="137"/>
      <c r="TKQ13" s="137"/>
      <c r="TKR13" s="137"/>
      <c r="TKS13" s="137"/>
      <c r="TKT13" s="137"/>
      <c r="TKU13" s="137"/>
      <c r="TKV13" s="137"/>
      <c r="TKW13" s="137"/>
      <c r="TKX13" s="137"/>
      <c r="TKY13" s="137"/>
      <c r="TKZ13" s="137"/>
      <c r="TLA13" s="137"/>
      <c r="TLB13" s="137"/>
      <c r="TLC13" s="137"/>
      <c r="TLD13" s="137"/>
      <c r="TLE13" s="137"/>
      <c r="TLF13" s="137"/>
      <c r="TLG13" s="137"/>
      <c r="TLH13" s="137"/>
      <c r="TLI13" s="137"/>
      <c r="TLJ13" s="137"/>
      <c r="TLK13" s="137"/>
      <c r="TLL13" s="137"/>
      <c r="TLM13" s="137"/>
      <c r="TLN13" s="137"/>
      <c r="TLO13" s="137"/>
      <c r="TLP13" s="137"/>
      <c r="TLQ13" s="137"/>
      <c r="TLR13" s="137"/>
      <c r="TLS13" s="137"/>
      <c r="TLT13" s="137"/>
      <c r="TLU13" s="137"/>
      <c r="TLV13" s="137"/>
      <c r="TLW13" s="137"/>
      <c r="TLX13" s="137"/>
      <c r="TLY13" s="137"/>
      <c r="TLZ13" s="137"/>
      <c r="TMA13" s="137"/>
      <c r="TMB13" s="137"/>
      <c r="TMC13" s="137"/>
      <c r="TMD13" s="137"/>
      <c r="TME13" s="137"/>
      <c r="TMF13" s="137"/>
      <c r="TMG13" s="137"/>
      <c r="TMH13" s="137"/>
      <c r="TMI13" s="137"/>
      <c r="TMJ13" s="137"/>
      <c r="TMK13" s="137"/>
      <c r="TML13" s="137"/>
      <c r="TMM13" s="137"/>
      <c r="TMN13" s="137"/>
      <c r="TMO13" s="137"/>
      <c r="TMP13" s="137"/>
      <c r="TMQ13" s="137"/>
      <c r="TMR13" s="137"/>
      <c r="TMS13" s="137"/>
      <c r="TMT13" s="137"/>
      <c r="TMU13" s="137"/>
      <c r="TMV13" s="137"/>
      <c r="TMW13" s="137"/>
      <c r="TMX13" s="137"/>
      <c r="TMY13" s="137"/>
      <c r="TMZ13" s="137"/>
      <c r="TNA13" s="137"/>
      <c r="TNB13" s="137"/>
      <c r="TNC13" s="137"/>
      <c r="TND13" s="137"/>
      <c r="TNE13" s="137"/>
      <c r="TNF13" s="137"/>
      <c r="TNG13" s="137"/>
      <c r="TNH13" s="137"/>
      <c r="TNI13" s="137"/>
      <c r="TNJ13" s="137"/>
      <c r="TNK13" s="137"/>
      <c r="TNL13" s="137"/>
      <c r="TNM13" s="137"/>
      <c r="TNN13" s="137"/>
      <c r="TNO13" s="137"/>
      <c r="TNP13" s="137"/>
      <c r="TNQ13" s="137"/>
      <c r="TNR13" s="137"/>
      <c r="TNS13" s="137"/>
      <c r="TNT13" s="137"/>
      <c r="TNU13" s="137"/>
      <c r="TNV13" s="137"/>
      <c r="TNW13" s="137"/>
      <c r="TNX13" s="137"/>
      <c r="TNY13" s="137"/>
      <c r="TNZ13" s="137"/>
      <c r="TOA13" s="137"/>
      <c r="TOB13" s="137"/>
      <c r="TOC13" s="137"/>
      <c r="TOD13" s="137"/>
      <c r="TOE13" s="137"/>
      <c r="TOF13" s="137"/>
      <c r="TOG13" s="137"/>
      <c r="TOH13" s="137"/>
      <c r="TOI13" s="137"/>
      <c r="TOJ13" s="137"/>
      <c r="TOK13" s="137"/>
      <c r="TOL13" s="137"/>
      <c r="TOM13" s="137"/>
      <c r="TON13" s="137"/>
      <c r="TOO13" s="137"/>
      <c r="TOP13" s="137"/>
      <c r="TOQ13" s="137"/>
      <c r="TOR13" s="137"/>
      <c r="TOS13" s="137"/>
      <c r="TOT13" s="137"/>
      <c r="TOU13" s="137"/>
      <c r="TOV13" s="137"/>
      <c r="TOW13" s="137"/>
      <c r="TOX13" s="137"/>
      <c r="TOY13" s="137"/>
      <c r="TOZ13" s="137"/>
      <c r="TPA13" s="137"/>
      <c r="TPB13" s="137"/>
      <c r="TPC13" s="137"/>
      <c r="TPD13" s="137"/>
      <c r="TPE13" s="137"/>
      <c r="TPF13" s="137"/>
      <c r="TPG13" s="137"/>
      <c r="TPH13" s="137"/>
      <c r="TPI13" s="137"/>
      <c r="TPJ13" s="137"/>
      <c r="TPK13" s="137"/>
      <c r="TPL13" s="137"/>
      <c r="TPM13" s="137"/>
      <c r="TPN13" s="137"/>
      <c r="TPO13" s="137"/>
      <c r="TPP13" s="137"/>
      <c r="TPQ13" s="137"/>
      <c r="TPR13" s="137"/>
      <c r="TPS13" s="137"/>
      <c r="TPT13" s="137"/>
      <c r="TPU13" s="137"/>
      <c r="TPV13" s="137"/>
      <c r="TPW13" s="137"/>
      <c r="TPX13" s="137"/>
      <c r="TPY13" s="137"/>
      <c r="TPZ13" s="137"/>
      <c r="TQA13" s="137"/>
      <c r="TQB13" s="137"/>
      <c r="TQC13" s="137"/>
      <c r="TQD13" s="137"/>
      <c r="TQE13" s="137"/>
      <c r="TQF13" s="137"/>
      <c r="TQG13" s="137"/>
      <c r="TQH13" s="137"/>
      <c r="TQI13" s="137"/>
      <c r="TQJ13" s="137"/>
      <c r="TQK13" s="137"/>
      <c r="TQL13" s="137"/>
      <c r="TQM13" s="137"/>
      <c r="TQN13" s="137"/>
      <c r="TQO13" s="137"/>
      <c r="TQP13" s="137"/>
      <c r="TQQ13" s="137"/>
      <c r="TQR13" s="137"/>
      <c r="TQS13" s="137"/>
      <c r="TQT13" s="137"/>
      <c r="TQU13" s="137"/>
      <c r="TQV13" s="137"/>
      <c r="TQW13" s="137"/>
      <c r="TQX13" s="137"/>
      <c r="TQY13" s="137"/>
      <c r="TQZ13" s="137"/>
      <c r="TRA13" s="137"/>
      <c r="TRB13" s="137"/>
      <c r="TRC13" s="137"/>
      <c r="TRD13" s="137"/>
      <c r="TRE13" s="137"/>
      <c r="TRF13" s="137"/>
      <c r="TRG13" s="137"/>
      <c r="TRH13" s="137"/>
      <c r="TRI13" s="137"/>
      <c r="TRJ13" s="137"/>
      <c r="TRK13" s="137"/>
      <c r="TRL13" s="137"/>
      <c r="TRM13" s="137"/>
      <c r="TRN13" s="137"/>
      <c r="TRO13" s="137"/>
      <c r="TRP13" s="137"/>
      <c r="TRQ13" s="137"/>
      <c r="TRR13" s="137"/>
      <c r="TRS13" s="137"/>
      <c r="TRT13" s="137"/>
      <c r="TRU13" s="137"/>
      <c r="TRV13" s="137"/>
      <c r="TRW13" s="137"/>
      <c r="TRX13" s="137"/>
      <c r="TRY13" s="137"/>
      <c r="TRZ13" s="137"/>
      <c r="TSA13" s="137"/>
      <c r="TSB13" s="137"/>
      <c r="TSC13" s="137"/>
      <c r="TSD13" s="137"/>
      <c r="TSE13" s="137"/>
      <c r="TSF13" s="137"/>
      <c r="TSG13" s="137"/>
      <c r="TSH13" s="137"/>
      <c r="TSI13" s="137"/>
      <c r="TSJ13" s="137"/>
      <c r="TSK13" s="137"/>
      <c r="TSL13" s="137"/>
      <c r="TSM13" s="137"/>
      <c r="TSN13" s="137"/>
      <c r="TSO13" s="137"/>
      <c r="TSP13" s="137"/>
      <c r="TSQ13" s="137"/>
      <c r="TSR13" s="137"/>
      <c r="TSS13" s="137"/>
      <c r="TST13" s="137"/>
      <c r="TSU13" s="137"/>
      <c r="TSV13" s="137"/>
      <c r="TSW13" s="137"/>
      <c r="TSX13" s="137"/>
      <c r="TSY13" s="137"/>
      <c r="TSZ13" s="137"/>
      <c r="TTA13" s="137"/>
      <c r="TTB13" s="137"/>
      <c r="TTC13" s="137"/>
      <c r="TTD13" s="137"/>
      <c r="TTE13" s="137"/>
      <c r="TTF13" s="137"/>
      <c r="TTG13" s="137"/>
      <c r="TTH13" s="137"/>
      <c r="TTI13" s="137"/>
      <c r="TTJ13" s="137"/>
      <c r="TTK13" s="137"/>
      <c r="TTL13" s="137"/>
      <c r="TTM13" s="137"/>
      <c r="TTN13" s="137"/>
      <c r="TTO13" s="137"/>
      <c r="TTP13" s="137"/>
      <c r="TTQ13" s="137"/>
      <c r="TTR13" s="137"/>
      <c r="TTS13" s="137"/>
      <c r="TTT13" s="137"/>
      <c r="TTU13" s="137"/>
      <c r="TTV13" s="137"/>
      <c r="TTW13" s="137"/>
      <c r="TTX13" s="137"/>
      <c r="TTY13" s="137"/>
      <c r="TTZ13" s="137"/>
      <c r="TUA13" s="137"/>
      <c r="TUB13" s="137"/>
      <c r="TUC13" s="137"/>
      <c r="TUD13" s="137"/>
      <c r="TUE13" s="137"/>
      <c r="TUF13" s="137"/>
      <c r="TUG13" s="137"/>
      <c r="TUH13" s="137"/>
      <c r="TUI13" s="137"/>
      <c r="TUJ13" s="137"/>
      <c r="TUK13" s="137"/>
      <c r="TUL13" s="137"/>
      <c r="TUM13" s="137"/>
      <c r="TUN13" s="137"/>
      <c r="TUO13" s="137"/>
      <c r="TUP13" s="137"/>
      <c r="TUQ13" s="137"/>
      <c r="TUR13" s="137"/>
      <c r="TUS13" s="137"/>
      <c r="TUT13" s="137"/>
      <c r="TUU13" s="137"/>
      <c r="TUV13" s="137"/>
      <c r="TUW13" s="137"/>
      <c r="TUX13" s="137"/>
      <c r="TUY13" s="137"/>
      <c r="TUZ13" s="137"/>
      <c r="TVA13" s="137"/>
      <c r="TVB13" s="137"/>
      <c r="TVC13" s="137"/>
      <c r="TVD13" s="137"/>
      <c r="TVE13" s="137"/>
      <c r="TVF13" s="137"/>
      <c r="TVG13" s="137"/>
      <c r="TVH13" s="137"/>
      <c r="TVI13" s="137"/>
      <c r="TVJ13" s="137"/>
      <c r="TVK13" s="137"/>
      <c r="TVL13" s="137"/>
      <c r="TVM13" s="137"/>
      <c r="TVN13" s="137"/>
      <c r="TVO13" s="137"/>
      <c r="TVP13" s="137"/>
      <c r="TVQ13" s="137"/>
      <c r="TVR13" s="137"/>
      <c r="TVS13" s="137"/>
      <c r="TVT13" s="137"/>
      <c r="TVU13" s="137"/>
      <c r="TVV13" s="137"/>
      <c r="TVW13" s="137"/>
      <c r="TVX13" s="137"/>
      <c r="TVY13" s="137"/>
      <c r="TVZ13" s="137"/>
      <c r="TWA13" s="137"/>
      <c r="TWB13" s="137"/>
      <c r="TWC13" s="137"/>
      <c r="TWD13" s="137"/>
      <c r="TWE13" s="137"/>
      <c r="TWF13" s="137"/>
      <c r="TWG13" s="137"/>
      <c r="TWH13" s="137"/>
      <c r="TWI13" s="137"/>
      <c r="TWJ13" s="137"/>
      <c r="TWK13" s="137"/>
      <c r="TWL13" s="137"/>
      <c r="TWM13" s="137"/>
      <c r="TWN13" s="137"/>
      <c r="TWO13" s="137"/>
      <c r="TWP13" s="137"/>
      <c r="TWQ13" s="137"/>
      <c r="TWR13" s="137"/>
      <c r="TWS13" s="137"/>
      <c r="TWT13" s="137"/>
      <c r="TWU13" s="137"/>
      <c r="TWV13" s="137"/>
      <c r="TWW13" s="137"/>
      <c r="TWX13" s="137"/>
      <c r="TWY13" s="137"/>
      <c r="TWZ13" s="137"/>
      <c r="TXA13" s="137"/>
      <c r="TXB13" s="137"/>
      <c r="TXC13" s="137"/>
      <c r="TXD13" s="137"/>
      <c r="TXE13" s="137"/>
      <c r="TXF13" s="137"/>
      <c r="TXG13" s="137"/>
      <c r="TXH13" s="137"/>
      <c r="TXI13" s="137"/>
      <c r="TXJ13" s="137"/>
      <c r="TXK13" s="137"/>
      <c r="TXL13" s="137"/>
      <c r="TXM13" s="137"/>
      <c r="TXN13" s="137"/>
      <c r="TXO13" s="137"/>
      <c r="TXP13" s="137"/>
      <c r="TXQ13" s="137"/>
      <c r="TXR13" s="137"/>
      <c r="TXS13" s="137"/>
      <c r="TXT13" s="137"/>
      <c r="TXU13" s="137"/>
      <c r="TXV13" s="137"/>
      <c r="TXW13" s="137"/>
      <c r="TXX13" s="137"/>
      <c r="TXY13" s="137"/>
      <c r="TXZ13" s="137"/>
      <c r="TYA13" s="137"/>
      <c r="TYB13" s="137"/>
      <c r="TYC13" s="137"/>
      <c r="TYD13" s="137"/>
      <c r="TYE13" s="137"/>
      <c r="TYF13" s="137"/>
      <c r="TYG13" s="137"/>
      <c r="TYH13" s="137"/>
      <c r="TYI13" s="137"/>
      <c r="TYJ13" s="137"/>
      <c r="TYK13" s="137"/>
      <c r="TYL13" s="137"/>
      <c r="TYM13" s="137"/>
      <c r="TYN13" s="137"/>
      <c r="TYO13" s="137"/>
      <c r="TYP13" s="137"/>
      <c r="TYQ13" s="137"/>
      <c r="TYR13" s="137"/>
      <c r="TYS13" s="137"/>
      <c r="TYT13" s="137"/>
      <c r="TYU13" s="137"/>
      <c r="TYV13" s="137"/>
      <c r="TYW13" s="137"/>
      <c r="TYX13" s="137"/>
      <c r="TYY13" s="137"/>
      <c r="TYZ13" s="137"/>
      <c r="TZA13" s="137"/>
      <c r="TZB13" s="137"/>
      <c r="TZC13" s="137"/>
      <c r="TZD13" s="137"/>
      <c r="TZE13" s="137"/>
      <c r="TZF13" s="137"/>
      <c r="TZG13" s="137"/>
      <c r="TZH13" s="137"/>
      <c r="TZI13" s="137"/>
      <c r="TZJ13" s="137"/>
      <c r="TZK13" s="137"/>
      <c r="TZL13" s="137"/>
      <c r="TZM13" s="137"/>
      <c r="TZN13" s="137"/>
      <c r="TZO13" s="137"/>
      <c r="TZP13" s="137"/>
      <c r="TZQ13" s="137"/>
      <c r="TZR13" s="137"/>
      <c r="TZS13" s="137"/>
      <c r="TZT13" s="137"/>
      <c r="TZU13" s="137"/>
      <c r="TZV13" s="137"/>
      <c r="TZW13" s="137"/>
      <c r="TZX13" s="137"/>
      <c r="TZY13" s="137"/>
      <c r="TZZ13" s="137"/>
      <c r="UAA13" s="137"/>
      <c r="UAB13" s="137"/>
      <c r="UAC13" s="137"/>
      <c r="UAD13" s="137"/>
      <c r="UAE13" s="137"/>
      <c r="UAF13" s="137"/>
      <c r="UAG13" s="137"/>
      <c r="UAH13" s="137"/>
      <c r="UAI13" s="137"/>
      <c r="UAJ13" s="137"/>
      <c r="UAK13" s="137"/>
      <c r="UAL13" s="137"/>
      <c r="UAM13" s="137"/>
      <c r="UAN13" s="137"/>
      <c r="UAO13" s="137"/>
      <c r="UAP13" s="137"/>
      <c r="UAQ13" s="137"/>
      <c r="UAR13" s="137"/>
      <c r="UAS13" s="137"/>
      <c r="UAT13" s="137"/>
      <c r="UAU13" s="137"/>
      <c r="UAV13" s="137"/>
      <c r="UAW13" s="137"/>
      <c r="UAX13" s="137"/>
      <c r="UAY13" s="137"/>
      <c r="UAZ13" s="137"/>
      <c r="UBA13" s="137"/>
      <c r="UBB13" s="137"/>
      <c r="UBC13" s="137"/>
      <c r="UBD13" s="137"/>
      <c r="UBE13" s="137"/>
      <c r="UBF13" s="137"/>
      <c r="UBG13" s="137"/>
      <c r="UBH13" s="137"/>
      <c r="UBI13" s="137"/>
      <c r="UBJ13" s="137"/>
      <c r="UBK13" s="137"/>
      <c r="UBL13" s="137"/>
      <c r="UBM13" s="137"/>
      <c r="UBN13" s="137"/>
      <c r="UBO13" s="137"/>
      <c r="UBP13" s="137"/>
      <c r="UBQ13" s="137"/>
      <c r="UBR13" s="137"/>
      <c r="UBS13" s="137"/>
      <c r="UBT13" s="137"/>
      <c r="UBU13" s="137"/>
      <c r="UBV13" s="137"/>
      <c r="UBW13" s="137"/>
      <c r="UBX13" s="137"/>
      <c r="UBY13" s="137"/>
      <c r="UBZ13" s="137"/>
      <c r="UCA13" s="137"/>
      <c r="UCB13" s="137"/>
      <c r="UCC13" s="137"/>
      <c r="UCD13" s="137"/>
      <c r="UCE13" s="137"/>
      <c r="UCF13" s="137"/>
      <c r="UCG13" s="137"/>
      <c r="UCH13" s="137"/>
      <c r="UCI13" s="137"/>
      <c r="UCJ13" s="137"/>
      <c r="UCK13" s="137"/>
      <c r="UCL13" s="137"/>
      <c r="UCM13" s="137"/>
      <c r="UCN13" s="137"/>
      <c r="UCO13" s="137"/>
      <c r="UCP13" s="137"/>
      <c r="UCQ13" s="137"/>
      <c r="UCR13" s="137"/>
      <c r="UCS13" s="137"/>
      <c r="UCT13" s="137"/>
      <c r="UCU13" s="137"/>
      <c r="UCV13" s="137"/>
      <c r="UCW13" s="137"/>
      <c r="UCX13" s="137"/>
      <c r="UCY13" s="137"/>
      <c r="UCZ13" s="137"/>
      <c r="UDA13" s="137"/>
      <c r="UDB13" s="137"/>
      <c r="UDC13" s="137"/>
      <c r="UDD13" s="137"/>
      <c r="UDE13" s="137"/>
      <c r="UDF13" s="137"/>
      <c r="UDG13" s="137"/>
      <c r="UDH13" s="137"/>
      <c r="UDI13" s="137"/>
      <c r="UDJ13" s="137"/>
      <c r="UDK13" s="137"/>
      <c r="UDL13" s="137"/>
      <c r="UDM13" s="137"/>
      <c r="UDN13" s="137"/>
      <c r="UDO13" s="137"/>
      <c r="UDP13" s="137"/>
      <c r="UDQ13" s="137"/>
      <c r="UDR13" s="137"/>
      <c r="UDS13" s="137"/>
      <c r="UDT13" s="137"/>
      <c r="UDU13" s="137"/>
      <c r="UDV13" s="137"/>
      <c r="UDW13" s="137"/>
      <c r="UDX13" s="137"/>
      <c r="UDY13" s="137"/>
      <c r="UDZ13" s="137"/>
      <c r="UEA13" s="137"/>
      <c r="UEB13" s="137"/>
      <c r="UEC13" s="137"/>
      <c r="UED13" s="137"/>
      <c r="UEE13" s="137"/>
      <c r="UEF13" s="137"/>
      <c r="UEG13" s="137"/>
      <c r="UEH13" s="137"/>
      <c r="UEI13" s="137"/>
      <c r="UEJ13" s="137"/>
      <c r="UEK13" s="137"/>
      <c r="UEL13" s="137"/>
      <c r="UEM13" s="137"/>
      <c r="UEN13" s="137"/>
      <c r="UEO13" s="137"/>
      <c r="UEP13" s="137"/>
      <c r="UEQ13" s="137"/>
      <c r="UER13" s="137"/>
      <c r="UES13" s="137"/>
      <c r="UET13" s="137"/>
      <c r="UEU13" s="137"/>
      <c r="UEV13" s="137"/>
      <c r="UEW13" s="137"/>
      <c r="UEX13" s="137"/>
      <c r="UEY13" s="137"/>
      <c r="UEZ13" s="137"/>
      <c r="UFA13" s="137"/>
      <c r="UFB13" s="137"/>
      <c r="UFC13" s="137"/>
      <c r="UFD13" s="137"/>
      <c r="UFE13" s="137"/>
      <c r="UFF13" s="137"/>
      <c r="UFG13" s="137"/>
      <c r="UFH13" s="137"/>
      <c r="UFI13" s="137"/>
      <c r="UFJ13" s="137"/>
      <c r="UFK13" s="137"/>
      <c r="UFL13" s="137"/>
      <c r="UFM13" s="137"/>
      <c r="UFN13" s="137"/>
      <c r="UFO13" s="137"/>
      <c r="UFP13" s="137"/>
      <c r="UFQ13" s="137"/>
      <c r="UFR13" s="137"/>
      <c r="UFS13" s="137"/>
      <c r="UFT13" s="137"/>
      <c r="UFU13" s="137"/>
      <c r="UFV13" s="137"/>
      <c r="UFW13" s="137"/>
      <c r="UFX13" s="137"/>
      <c r="UFY13" s="137"/>
      <c r="UFZ13" s="137"/>
      <c r="UGA13" s="137"/>
      <c r="UGB13" s="137"/>
      <c r="UGC13" s="137"/>
      <c r="UGD13" s="137"/>
      <c r="UGE13" s="137"/>
      <c r="UGF13" s="137"/>
      <c r="UGG13" s="137"/>
      <c r="UGH13" s="137"/>
      <c r="UGI13" s="137"/>
      <c r="UGJ13" s="137"/>
      <c r="UGK13" s="137"/>
      <c r="UGL13" s="137"/>
      <c r="UGM13" s="137"/>
      <c r="UGN13" s="137"/>
      <c r="UGO13" s="137"/>
      <c r="UGP13" s="137"/>
      <c r="UGQ13" s="137"/>
      <c r="UGR13" s="137"/>
      <c r="UGS13" s="137"/>
      <c r="UGT13" s="137"/>
      <c r="UGU13" s="137"/>
      <c r="UGV13" s="137"/>
      <c r="UGW13" s="137"/>
      <c r="UGX13" s="137"/>
      <c r="UGY13" s="137"/>
      <c r="UGZ13" s="137"/>
      <c r="UHA13" s="137"/>
      <c r="UHB13" s="137"/>
      <c r="UHC13" s="137"/>
      <c r="UHD13" s="137"/>
      <c r="UHE13" s="137"/>
      <c r="UHF13" s="137"/>
      <c r="UHG13" s="137"/>
      <c r="UHH13" s="137"/>
      <c r="UHI13" s="137"/>
      <c r="UHJ13" s="137"/>
      <c r="UHK13" s="137"/>
      <c r="UHL13" s="137"/>
      <c r="UHM13" s="137"/>
      <c r="UHN13" s="137"/>
      <c r="UHO13" s="137"/>
      <c r="UHP13" s="137"/>
      <c r="UHQ13" s="137"/>
      <c r="UHR13" s="137"/>
      <c r="UHS13" s="137"/>
      <c r="UHT13" s="137"/>
      <c r="UHU13" s="137"/>
      <c r="UHV13" s="137"/>
      <c r="UHW13" s="137"/>
      <c r="UHX13" s="137"/>
      <c r="UHY13" s="137"/>
      <c r="UHZ13" s="137"/>
      <c r="UIA13" s="137"/>
      <c r="UIB13" s="137"/>
      <c r="UIC13" s="137"/>
      <c r="UID13" s="137"/>
      <c r="UIE13" s="137"/>
      <c r="UIF13" s="137"/>
      <c r="UIG13" s="137"/>
      <c r="UIH13" s="137"/>
      <c r="UII13" s="137"/>
      <c r="UIJ13" s="137"/>
      <c r="UIK13" s="137"/>
      <c r="UIL13" s="137"/>
      <c r="UIM13" s="137"/>
      <c r="UIN13" s="137"/>
      <c r="UIO13" s="137"/>
      <c r="UIP13" s="137"/>
      <c r="UIQ13" s="137"/>
      <c r="UIR13" s="137"/>
      <c r="UIS13" s="137"/>
      <c r="UIT13" s="137"/>
      <c r="UIU13" s="137"/>
      <c r="UIV13" s="137"/>
      <c r="UIW13" s="137"/>
      <c r="UIX13" s="137"/>
      <c r="UIY13" s="137"/>
      <c r="UIZ13" s="137"/>
      <c r="UJA13" s="137"/>
      <c r="UJB13" s="137"/>
      <c r="UJC13" s="137"/>
      <c r="UJD13" s="137"/>
      <c r="UJE13" s="137"/>
      <c r="UJF13" s="137"/>
      <c r="UJG13" s="137"/>
      <c r="UJH13" s="137"/>
      <c r="UJI13" s="137"/>
      <c r="UJJ13" s="137"/>
      <c r="UJK13" s="137"/>
      <c r="UJL13" s="137"/>
      <c r="UJM13" s="137"/>
      <c r="UJN13" s="137"/>
      <c r="UJO13" s="137"/>
      <c r="UJP13" s="137"/>
      <c r="UJQ13" s="137"/>
      <c r="UJR13" s="137"/>
      <c r="UJS13" s="137"/>
      <c r="UJT13" s="137"/>
      <c r="UJU13" s="137"/>
      <c r="UJV13" s="137"/>
      <c r="UJW13" s="137"/>
      <c r="UJX13" s="137"/>
      <c r="UJY13" s="137"/>
      <c r="UJZ13" s="137"/>
      <c r="UKA13" s="137"/>
      <c r="UKB13" s="137"/>
      <c r="UKC13" s="137"/>
      <c r="UKD13" s="137"/>
      <c r="UKE13" s="137"/>
      <c r="UKF13" s="137"/>
      <c r="UKG13" s="137"/>
      <c r="UKH13" s="137"/>
      <c r="UKI13" s="137"/>
      <c r="UKJ13" s="137"/>
      <c r="UKK13" s="137"/>
      <c r="UKL13" s="137"/>
      <c r="UKM13" s="137"/>
      <c r="UKN13" s="137"/>
      <c r="UKO13" s="137"/>
      <c r="UKP13" s="137"/>
      <c r="UKQ13" s="137"/>
      <c r="UKR13" s="137"/>
      <c r="UKS13" s="137"/>
      <c r="UKT13" s="137"/>
      <c r="UKU13" s="137"/>
      <c r="UKV13" s="137"/>
      <c r="UKW13" s="137"/>
      <c r="UKX13" s="137"/>
      <c r="UKY13" s="137"/>
      <c r="UKZ13" s="137"/>
      <c r="ULA13" s="137"/>
      <c r="ULB13" s="137"/>
      <c r="ULC13" s="137"/>
      <c r="ULD13" s="137"/>
      <c r="ULE13" s="137"/>
      <c r="ULF13" s="137"/>
      <c r="ULG13" s="137"/>
      <c r="ULH13" s="137"/>
      <c r="ULI13" s="137"/>
      <c r="ULJ13" s="137"/>
      <c r="ULK13" s="137"/>
      <c r="ULL13" s="137"/>
      <c r="ULM13" s="137"/>
      <c r="ULN13" s="137"/>
      <c r="ULO13" s="137"/>
      <c r="ULP13" s="137"/>
      <c r="ULQ13" s="137"/>
      <c r="ULR13" s="137"/>
      <c r="ULS13" s="137"/>
      <c r="ULT13" s="137"/>
      <c r="ULU13" s="137"/>
      <c r="ULV13" s="137"/>
      <c r="ULW13" s="137"/>
      <c r="ULX13" s="137"/>
      <c r="ULY13" s="137"/>
      <c r="ULZ13" s="137"/>
      <c r="UMA13" s="137"/>
      <c r="UMB13" s="137"/>
      <c r="UMC13" s="137"/>
      <c r="UMD13" s="137"/>
      <c r="UME13" s="137"/>
      <c r="UMF13" s="137"/>
      <c r="UMG13" s="137"/>
      <c r="UMH13" s="137"/>
      <c r="UMI13" s="137"/>
      <c r="UMJ13" s="137"/>
      <c r="UMK13" s="137"/>
      <c r="UML13" s="137"/>
      <c r="UMM13" s="137"/>
      <c r="UMN13" s="137"/>
      <c r="UMO13" s="137"/>
      <c r="UMP13" s="137"/>
      <c r="UMQ13" s="137"/>
      <c r="UMR13" s="137"/>
      <c r="UMS13" s="137"/>
      <c r="UMT13" s="137"/>
      <c r="UMU13" s="137"/>
      <c r="UMV13" s="137"/>
      <c r="UMW13" s="137"/>
      <c r="UMX13" s="137"/>
      <c r="UMY13" s="137"/>
      <c r="UMZ13" s="137"/>
      <c r="UNA13" s="137"/>
      <c r="UNB13" s="137"/>
      <c r="UNC13" s="137"/>
      <c r="UND13" s="137"/>
      <c r="UNE13" s="137"/>
      <c r="UNF13" s="137"/>
      <c r="UNG13" s="137"/>
      <c r="UNH13" s="137"/>
      <c r="UNI13" s="137"/>
      <c r="UNJ13" s="137"/>
      <c r="UNK13" s="137"/>
      <c r="UNL13" s="137"/>
      <c r="UNM13" s="137"/>
      <c r="UNN13" s="137"/>
      <c r="UNO13" s="137"/>
      <c r="UNP13" s="137"/>
      <c r="UNQ13" s="137"/>
      <c r="UNR13" s="137"/>
      <c r="UNS13" s="137"/>
      <c r="UNT13" s="137"/>
      <c r="UNU13" s="137"/>
      <c r="UNV13" s="137"/>
      <c r="UNW13" s="137"/>
      <c r="UNX13" s="137"/>
      <c r="UNY13" s="137"/>
      <c r="UNZ13" s="137"/>
      <c r="UOA13" s="137"/>
      <c r="UOB13" s="137"/>
      <c r="UOC13" s="137"/>
      <c r="UOD13" s="137"/>
      <c r="UOE13" s="137"/>
      <c r="UOF13" s="137"/>
      <c r="UOG13" s="137"/>
      <c r="UOH13" s="137"/>
      <c r="UOI13" s="137"/>
      <c r="UOJ13" s="137"/>
      <c r="UOK13" s="137"/>
      <c r="UOL13" s="137"/>
      <c r="UOM13" s="137"/>
      <c r="UON13" s="137"/>
      <c r="UOO13" s="137"/>
      <c r="UOP13" s="137"/>
      <c r="UOQ13" s="137"/>
      <c r="UOR13" s="137"/>
      <c r="UOS13" s="137"/>
      <c r="UOT13" s="137"/>
      <c r="UOU13" s="137"/>
      <c r="UOV13" s="137"/>
      <c r="UOW13" s="137"/>
      <c r="UOX13" s="137"/>
      <c r="UOY13" s="137"/>
      <c r="UOZ13" s="137"/>
      <c r="UPA13" s="137"/>
      <c r="UPB13" s="137"/>
      <c r="UPC13" s="137"/>
      <c r="UPD13" s="137"/>
      <c r="UPE13" s="137"/>
      <c r="UPF13" s="137"/>
      <c r="UPG13" s="137"/>
      <c r="UPH13" s="137"/>
      <c r="UPI13" s="137"/>
      <c r="UPJ13" s="137"/>
      <c r="UPK13" s="137"/>
      <c r="UPL13" s="137"/>
      <c r="UPM13" s="137"/>
      <c r="UPN13" s="137"/>
      <c r="UPO13" s="137"/>
      <c r="UPP13" s="137"/>
      <c r="UPQ13" s="137"/>
      <c r="UPR13" s="137"/>
      <c r="UPS13" s="137"/>
      <c r="UPT13" s="137"/>
      <c r="UPU13" s="137"/>
      <c r="UPV13" s="137"/>
      <c r="UPW13" s="137"/>
      <c r="UPX13" s="137"/>
      <c r="UPY13" s="137"/>
      <c r="UPZ13" s="137"/>
      <c r="UQA13" s="137"/>
      <c r="UQB13" s="137"/>
      <c r="UQC13" s="137"/>
      <c r="UQD13" s="137"/>
      <c r="UQE13" s="137"/>
      <c r="UQF13" s="137"/>
      <c r="UQG13" s="137"/>
      <c r="UQH13" s="137"/>
      <c r="UQI13" s="137"/>
      <c r="UQJ13" s="137"/>
      <c r="UQK13" s="137"/>
      <c r="UQL13" s="137"/>
      <c r="UQM13" s="137"/>
      <c r="UQN13" s="137"/>
      <c r="UQO13" s="137"/>
      <c r="UQP13" s="137"/>
      <c r="UQQ13" s="137"/>
      <c r="UQR13" s="137"/>
      <c r="UQS13" s="137"/>
      <c r="UQT13" s="137"/>
      <c r="UQU13" s="137"/>
      <c r="UQV13" s="137"/>
      <c r="UQW13" s="137"/>
      <c r="UQX13" s="137"/>
      <c r="UQY13" s="137"/>
      <c r="UQZ13" s="137"/>
      <c r="URA13" s="137"/>
      <c r="URB13" s="137"/>
      <c r="URC13" s="137"/>
      <c r="URD13" s="137"/>
      <c r="URE13" s="137"/>
      <c r="URF13" s="137"/>
      <c r="URG13" s="137"/>
      <c r="URH13" s="137"/>
      <c r="URI13" s="137"/>
      <c r="URJ13" s="137"/>
      <c r="URK13" s="137"/>
      <c r="URL13" s="137"/>
      <c r="URM13" s="137"/>
      <c r="URN13" s="137"/>
      <c r="URO13" s="137"/>
      <c r="URP13" s="137"/>
      <c r="URQ13" s="137"/>
      <c r="URR13" s="137"/>
      <c r="URS13" s="137"/>
      <c r="URT13" s="137"/>
      <c r="URU13" s="137"/>
      <c r="URV13" s="137"/>
      <c r="URW13" s="137"/>
      <c r="URX13" s="137"/>
      <c r="URY13" s="137"/>
      <c r="URZ13" s="137"/>
      <c r="USA13" s="137"/>
      <c r="USB13" s="137"/>
      <c r="USC13" s="137"/>
      <c r="USD13" s="137"/>
      <c r="USE13" s="137"/>
      <c r="USF13" s="137"/>
      <c r="USG13" s="137"/>
      <c r="USH13" s="137"/>
      <c r="USI13" s="137"/>
      <c r="USJ13" s="137"/>
      <c r="USK13" s="137"/>
      <c r="USL13" s="137"/>
      <c r="USM13" s="137"/>
      <c r="USN13" s="137"/>
      <c r="USO13" s="137"/>
      <c r="USP13" s="137"/>
      <c r="USQ13" s="137"/>
      <c r="USR13" s="137"/>
      <c r="USS13" s="137"/>
      <c r="UST13" s="137"/>
      <c r="USU13" s="137"/>
      <c r="USV13" s="137"/>
      <c r="USW13" s="137"/>
      <c r="USX13" s="137"/>
      <c r="USY13" s="137"/>
      <c r="USZ13" s="137"/>
      <c r="UTA13" s="137"/>
      <c r="UTB13" s="137"/>
      <c r="UTC13" s="137"/>
      <c r="UTD13" s="137"/>
      <c r="UTE13" s="137"/>
      <c r="UTF13" s="137"/>
      <c r="UTG13" s="137"/>
      <c r="UTH13" s="137"/>
      <c r="UTI13" s="137"/>
      <c r="UTJ13" s="137"/>
      <c r="UTK13" s="137"/>
      <c r="UTL13" s="137"/>
      <c r="UTM13" s="137"/>
      <c r="UTN13" s="137"/>
      <c r="UTO13" s="137"/>
      <c r="UTP13" s="137"/>
      <c r="UTQ13" s="137"/>
      <c r="UTR13" s="137"/>
      <c r="UTS13" s="137"/>
      <c r="UTT13" s="137"/>
      <c r="UTU13" s="137"/>
      <c r="UTV13" s="137"/>
      <c r="UTW13" s="137"/>
      <c r="UTX13" s="137"/>
      <c r="UTY13" s="137"/>
      <c r="UTZ13" s="137"/>
      <c r="UUA13" s="137"/>
      <c r="UUB13" s="137"/>
      <c r="UUC13" s="137"/>
      <c r="UUD13" s="137"/>
      <c r="UUE13" s="137"/>
      <c r="UUF13" s="137"/>
      <c r="UUG13" s="137"/>
      <c r="UUH13" s="137"/>
      <c r="UUI13" s="137"/>
      <c r="UUJ13" s="137"/>
      <c r="UUK13" s="137"/>
      <c r="UUL13" s="137"/>
      <c r="UUM13" s="137"/>
      <c r="UUN13" s="137"/>
      <c r="UUO13" s="137"/>
      <c r="UUP13" s="137"/>
      <c r="UUQ13" s="137"/>
      <c r="UUR13" s="137"/>
      <c r="UUS13" s="137"/>
      <c r="UUT13" s="137"/>
      <c r="UUU13" s="137"/>
      <c r="UUV13" s="137"/>
      <c r="UUW13" s="137"/>
      <c r="UUX13" s="137"/>
      <c r="UUY13" s="137"/>
      <c r="UUZ13" s="137"/>
      <c r="UVA13" s="137"/>
      <c r="UVB13" s="137"/>
      <c r="UVC13" s="137"/>
      <c r="UVD13" s="137"/>
      <c r="UVE13" s="137"/>
      <c r="UVF13" s="137"/>
      <c r="UVG13" s="137"/>
      <c r="UVH13" s="137"/>
      <c r="UVI13" s="137"/>
      <c r="UVJ13" s="137"/>
      <c r="UVK13" s="137"/>
      <c r="UVL13" s="137"/>
      <c r="UVM13" s="137"/>
      <c r="UVN13" s="137"/>
      <c r="UVO13" s="137"/>
      <c r="UVP13" s="137"/>
      <c r="UVQ13" s="137"/>
      <c r="UVR13" s="137"/>
      <c r="UVS13" s="137"/>
      <c r="UVT13" s="137"/>
      <c r="UVU13" s="137"/>
      <c r="UVV13" s="137"/>
      <c r="UVW13" s="137"/>
      <c r="UVX13" s="137"/>
      <c r="UVY13" s="137"/>
      <c r="UVZ13" s="137"/>
      <c r="UWA13" s="137"/>
      <c r="UWB13" s="137"/>
      <c r="UWC13" s="137"/>
      <c r="UWD13" s="137"/>
      <c r="UWE13" s="137"/>
      <c r="UWF13" s="137"/>
      <c r="UWG13" s="137"/>
      <c r="UWH13" s="137"/>
      <c r="UWI13" s="137"/>
      <c r="UWJ13" s="137"/>
      <c r="UWK13" s="137"/>
      <c r="UWL13" s="137"/>
      <c r="UWM13" s="137"/>
      <c r="UWN13" s="137"/>
      <c r="UWO13" s="137"/>
      <c r="UWP13" s="137"/>
      <c r="UWQ13" s="137"/>
      <c r="UWR13" s="137"/>
      <c r="UWS13" s="137"/>
      <c r="UWT13" s="137"/>
      <c r="UWU13" s="137"/>
      <c r="UWV13" s="137"/>
      <c r="UWW13" s="137"/>
      <c r="UWX13" s="137"/>
      <c r="UWY13" s="137"/>
      <c r="UWZ13" s="137"/>
      <c r="UXA13" s="137"/>
      <c r="UXB13" s="137"/>
      <c r="UXC13" s="137"/>
      <c r="UXD13" s="137"/>
      <c r="UXE13" s="137"/>
      <c r="UXF13" s="137"/>
      <c r="UXG13" s="137"/>
      <c r="UXH13" s="137"/>
      <c r="UXI13" s="137"/>
      <c r="UXJ13" s="137"/>
      <c r="UXK13" s="137"/>
      <c r="UXL13" s="137"/>
      <c r="UXM13" s="137"/>
      <c r="UXN13" s="137"/>
      <c r="UXO13" s="137"/>
      <c r="UXP13" s="137"/>
      <c r="UXQ13" s="137"/>
      <c r="UXR13" s="137"/>
      <c r="UXS13" s="137"/>
      <c r="UXT13" s="137"/>
      <c r="UXU13" s="137"/>
      <c r="UXV13" s="137"/>
      <c r="UXW13" s="137"/>
      <c r="UXX13" s="137"/>
      <c r="UXY13" s="137"/>
      <c r="UXZ13" s="137"/>
      <c r="UYA13" s="137"/>
      <c r="UYB13" s="137"/>
      <c r="UYC13" s="137"/>
      <c r="UYD13" s="137"/>
      <c r="UYE13" s="137"/>
      <c r="UYF13" s="137"/>
      <c r="UYG13" s="137"/>
      <c r="UYH13" s="137"/>
      <c r="UYI13" s="137"/>
      <c r="UYJ13" s="137"/>
      <c r="UYK13" s="137"/>
      <c r="UYL13" s="137"/>
      <c r="UYM13" s="137"/>
      <c r="UYN13" s="137"/>
      <c r="UYO13" s="137"/>
      <c r="UYP13" s="137"/>
      <c r="UYQ13" s="137"/>
      <c r="UYR13" s="137"/>
      <c r="UYS13" s="137"/>
      <c r="UYT13" s="137"/>
      <c r="UYU13" s="137"/>
      <c r="UYV13" s="137"/>
      <c r="UYW13" s="137"/>
      <c r="UYX13" s="137"/>
      <c r="UYY13" s="137"/>
      <c r="UYZ13" s="137"/>
      <c r="UZA13" s="137"/>
      <c r="UZB13" s="137"/>
      <c r="UZC13" s="137"/>
      <c r="UZD13" s="137"/>
      <c r="UZE13" s="137"/>
      <c r="UZF13" s="137"/>
      <c r="UZG13" s="137"/>
      <c r="UZH13" s="137"/>
      <c r="UZI13" s="137"/>
      <c r="UZJ13" s="137"/>
      <c r="UZK13" s="137"/>
      <c r="UZL13" s="137"/>
      <c r="UZM13" s="137"/>
      <c r="UZN13" s="137"/>
      <c r="UZO13" s="137"/>
      <c r="UZP13" s="137"/>
      <c r="UZQ13" s="137"/>
      <c r="UZR13" s="137"/>
      <c r="UZS13" s="137"/>
      <c r="UZT13" s="137"/>
      <c r="UZU13" s="137"/>
      <c r="UZV13" s="137"/>
      <c r="UZW13" s="137"/>
      <c r="UZX13" s="137"/>
      <c r="UZY13" s="137"/>
      <c r="UZZ13" s="137"/>
      <c r="VAA13" s="137"/>
      <c r="VAB13" s="137"/>
      <c r="VAC13" s="137"/>
      <c r="VAD13" s="137"/>
      <c r="VAE13" s="137"/>
      <c r="VAF13" s="137"/>
      <c r="VAG13" s="137"/>
      <c r="VAH13" s="137"/>
      <c r="VAI13" s="137"/>
      <c r="VAJ13" s="137"/>
      <c r="VAK13" s="137"/>
      <c r="VAL13" s="137"/>
      <c r="VAM13" s="137"/>
      <c r="VAN13" s="137"/>
      <c r="VAO13" s="137"/>
      <c r="VAP13" s="137"/>
      <c r="VAQ13" s="137"/>
      <c r="VAR13" s="137"/>
      <c r="VAS13" s="137"/>
      <c r="VAT13" s="137"/>
      <c r="VAU13" s="137"/>
      <c r="VAV13" s="137"/>
      <c r="VAW13" s="137"/>
      <c r="VAX13" s="137"/>
      <c r="VAY13" s="137"/>
      <c r="VAZ13" s="137"/>
      <c r="VBA13" s="137"/>
      <c r="VBB13" s="137"/>
      <c r="VBC13" s="137"/>
      <c r="VBD13" s="137"/>
      <c r="VBE13" s="137"/>
      <c r="VBF13" s="137"/>
      <c r="VBG13" s="137"/>
      <c r="VBH13" s="137"/>
      <c r="VBI13" s="137"/>
      <c r="VBJ13" s="137"/>
      <c r="VBK13" s="137"/>
      <c r="VBL13" s="137"/>
      <c r="VBM13" s="137"/>
      <c r="VBN13" s="137"/>
      <c r="VBO13" s="137"/>
      <c r="VBP13" s="137"/>
      <c r="VBQ13" s="137"/>
      <c r="VBR13" s="137"/>
      <c r="VBS13" s="137"/>
      <c r="VBT13" s="137"/>
      <c r="VBU13" s="137"/>
      <c r="VBV13" s="137"/>
      <c r="VBW13" s="137"/>
      <c r="VBX13" s="137"/>
      <c r="VBY13" s="137"/>
      <c r="VBZ13" s="137"/>
      <c r="VCA13" s="137"/>
      <c r="VCB13" s="137"/>
      <c r="VCC13" s="137"/>
      <c r="VCD13" s="137"/>
      <c r="VCE13" s="137"/>
      <c r="VCF13" s="137"/>
      <c r="VCG13" s="137"/>
      <c r="VCH13" s="137"/>
      <c r="VCI13" s="137"/>
      <c r="VCJ13" s="137"/>
      <c r="VCK13" s="137"/>
      <c r="VCL13" s="137"/>
      <c r="VCM13" s="137"/>
      <c r="VCN13" s="137"/>
      <c r="VCO13" s="137"/>
      <c r="VCP13" s="137"/>
      <c r="VCQ13" s="137"/>
      <c r="VCR13" s="137"/>
      <c r="VCS13" s="137"/>
      <c r="VCT13" s="137"/>
      <c r="VCU13" s="137"/>
      <c r="VCV13" s="137"/>
      <c r="VCW13" s="137"/>
      <c r="VCX13" s="137"/>
      <c r="VCY13" s="137"/>
      <c r="VCZ13" s="137"/>
      <c r="VDA13" s="137"/>
      <c r="VDB13" s="137"/>
      <c r="VDC13" s="137"/>
      <c r="VDD13" s="137"/>
      <c r="VDE13" s="137"/>
      <c r="VDF13" s="137"/>
      <c r="VDG13" s="137"/>
      <c r="VDH13" s="137"/>
      <c r="VDI13" s="137"/>
      <c r="VDJ13" s="137"/>
      <c r="VDK13" s="137"/>
      <c r="VDL13" s="137"/>
      <c r="VDM13" s="137"/>
      <c r="VDN13" s="137"/>
      <c r="VDO13" s="137"/>
      <c r="VDP13" s="137"/>
      <c r="VDQ13" s="137"/>
      <c r="VDR13" s="137"/>
      <c r="VDS13" s="137"/>
      <c r="VDT13" s="137"/>
      <c r="VDU13" s="137"/>
      <c r="VDV13" s="137"/>
      <c r="VDW13" s="137"/>
      <c r="VDX13" s="137"/>
      <c r="VDY13" s="137"/>
      <c r="VDZ13" s="137"/>
      <c r="VEA13" s="137"/>
      <c r="VEB13" s="137"/>
      <c r="VEC13" s="137"/>
      <c r="VED13" s="137"/>
      <c r="VEE13" s="137"/>
      <c r="VEF13" s="137"/>
      <c r="VEG13" s="137"/>
      <c r="VEH13" s="137"/>
      <c r="VEI13" s="137"/>
      <c r="VEJ13" s="137"/>
      <c r="VEK13" s="137"/>
      <c r="VEL13" s="137"/>
      <c r="VEM13" s="137"/>
      <c r="VEN13" s="137"/>
      <c r="VEO13" s="137"/>
      <c r="VEP13" s="137"/>
      <c r="VEQ13" s="137"/>
      <c r="VER13" s="137"/>
      <c r="VES13" s="137"/>
      <c r="VET13" s="137"/>
      <c r="VEU13" s="137"/>
      <c r="VEV13" s="137"/>
      <c r="VEW13" s="137"/>
      <c r="VEX13" s="137"/>
      <c r="VEY13" s="137"/>
      <c r="VEZ13" s="137"/>
      <c r="VFA13" s="137"/>
      <c r="VFB13" s="137"/>
      <c r="VFC13" s="137"/>
      <c r="VFD13" s="137"/>
      <c r="VFE13" s="137"/>
      <c r="VFF13" s="137"/>
      <c r="VFG13" s="137"/>
      <c r="VFH13" s="137"/>
      <c r="VFI13" s="137"/>
      <c r="VFJ13" s="137"/>
      <c r="VFK13" s="137"/>
      <c r="VFL13" s="137"/>
      <c r="VFM13" s="137"/>
      <c r="VFN13" s="137"/>
      <c r="VFO13" s="137"/>
      <c r="VFP13" s="137"/>
      <c r="VFQ13" s="137"/>
      <c r="VFR13" s="137"/>
      <c r="VFS13" s="137"/>
      <c r="VFT13" s="137"/>
      <c r="VFU13" s="137"/>
      <c r="VFV13" s="137"/>
      <c r="VFW13" s="137"/>
      <c r="VFX13" s="137"/>
      <c r="VFY13" s="137"/>
      <c r="VFZ13" s="137"/>
      <c r="VGA13" s="137"/>
      <c r="VGB13" s="137"/>
      <c r="VGC13" s="137"/>
      <c r="VGD13" s="137"/>
      <c r="VGE13" s="137"/>
      <c r="VGF13" s="137"/>
      <c r="VGG13" s="137"/>
      <c r="VGH13" s="137"/>
      <c r="VGI13" s="137"/>
      <c r="VGJ13" s="137"/>
      <c r="VGK13" s="137"/>
      <c r="VGL13" s="137"/>
      <c r="VGM13" s="137"/>
      <c r="VGN13" s="137"/>
      <c r="VGO13" s="137"/>
      <c r="VGP13" s="137"/>
      <c r="VGQ13" s="137"/>
      <c r="VGR13" s="137"/>
      <c r="VGS13" s="137"/>
      <c r="VGT13" s="137"/>
      <c r="VGU13" s="137"/>
      <c r="VGV13" s="137"/>
      <c r="VGW13" s="137"/>
      <c r="VGX13" s="137"/>
      <c r="VGY13" s="137"/>
      <c r="VGZ13" s="137"/>
      <c r="VHA13" s="137"/>
      <c r="VHB13" s="137"/>
      <c r="VHC13" s="137"/>
      <c r="VHD13" s="137"/>
      <c r="VHE13" s="137"/>
      <c r="VHF13" s="137"/>
      <c r="VHG13" s="137"/>
      <c r="VHH13" s="137"/>
      <c r="VHI13" s="137"/>
      <c r="VHJ13" s="137"/>
      <c r="VHK13" s="137"/>
      <c r="VHL13" s="137"/>
      <c r="VHM13" s="137"/>
      <c r="VHN13" s="137"/>
      <c r="VHO13" s="137"/>
      <c r="VHP13" s="137"/>
      <c r="VHQ13" s="137"/>
      <c r="VHR13" s="137"/>
      <c r="VHS13" s="137"/>
      <c r="VHT13" s="137"/>
      <c r="VHU13" s="137"/>
      <c r="VHV13" s="137"/>
      <c r="VHW13" s="137"/>
      <c r="VHX13" s="137"/>
      <c r="VHY13" s="137"/>
      <c r="VHZ13" s="137"/>
      <c r="VIA13" s="137"/>
      <c r="VIB13" s="137"/>
      <c r="VIC13" s="137"/>
      <c r="VID13" s="137"/>
      <c r="VIE13" s="137"/>
      <c r="VIF13" s="137"/>
      <c r="VIG13" s="137"/>
      <c r="VIH13" s="137"/>
      <c r="VII13" s="137"/>
      <c r="VIJ13" s="137"/>
      <c r="VIK13" s="137"/>
      <c r="VIL13" s="137"/>
      <c r="VIM13" s="137"/>
      <c r="VIN13" s="137"/>
      <c r="VIO13" s="137"/>
      <c r="VIP13" s="137"/>
      <c r="VIQ13" s="137"/>
      <c r="VIR13" s="137"/>
      <c r="VIS13" s="137"/>
      <c r="VIT13" s="137"/>
      <c r="VIU13" s="137"/>
      <c r="VIV13" s="137"/>
      <c r="VIW13" s="137"/>
      <c r="VIX13" s="137"/>
      <c r="VIY13" s="137"/>
      <c r="VIZ13" s="137"/>
      <c r="VJA13" s="137"/>
      <c r="VJB13" s="137"/>
      <c r="VJC13" s="137"/>
      <c r="VJD13" s="137"/>
      <c r="VJE13" s="137"/>
      <c r="VJF13" s="137"/>
      <c r="VJG13" s="137"/>
      <c r="VJH13" s="137"/>
      <c r="VJI13" s="137"/>
      <c r="VJJ13" s="137"/>
      <c r="VJK13" s="137"/>
      <c r="VJL13" s="137"/>
      <c r="VJM13" s="137"/>
      <c r="VJN13" s="137"/>
      <c r="VJO13" s="137"/>
      <c r="VJP13" s="137"/>
      <c r="VJQ13" s="137"/>
      <c r="VJR13" s="137"/>
      <c r="VJS13" s="137"/>
      <c r="VJT13" s="137"/>
      <c r="VJU13" s="137"/>
      <c r="VJV13" s="137"/>
      <c r="VJW13" s="137"/>
      <c r="VJX13" s="137"/>
      <c r="VJY13" s="137"/>
      <c r="VJZ13" s="137"/>
      <c r="VKA13" s="137"/>
      <c r="VKB13" s="137"/>
      <c r="VKC13" s="137"/>
      <c r="VKD13" s="137"/>
      <c r="VKE13" s="137"/>
      <c r="VKF13" s="137"/>
      <c r="VKG13" s="137"/>
      <c r="VKH13" s="137"/>
      <c r="VKI13" s="137"/>
      <c r="VKJ13" s="137"/>
      <c r="VKK13" s="137"/>
      <c r="VKL13" s="137"/>
      <c r="VKM13" s="137"/>
      <c r="VKN13" s="137"/>
      <c r="VKO13" s="137"/>
      <c r="VKP13" s="137"/>
      <c r="VKQ13" s="137"/>
      <c r="VKR13" s="137"/>
      <c r="VKS13" s="137"/>
      <c r="VKT13" s="137"/>
      <c r="VKU13" s="137"/>
      <c r="VKV13" s="137"/>
      <c r="VKW13" s="137"/>
      <c r="VKX13" s="137"/>
      <c r="VKY13" s="137"/>
      <c r="VKZ13" s="137"/>
      <c r="VLA13" s="137"/>
      <c r="VLB13" s="137"/>
      <c r="VLC13" s="137"/>
      <c r="VLD13" s="137"/>
      <c r="VLE13" s="137"/>
      <c r="VLF13" s="137"/>
      <c r="VLG13" s="137"/>
      <c r="VLH13" s="137"/>
      <c r="VLI13" s="137"/>
      <c r="VLJ13" s="137"/>
      <c r="VLK13" s="137"/>
      <c r="VLL13" s="137"/>
      <c r="VLM13" s="137"/>
      <c r="VLN13" s="137"/>
      <c r="VLO13" s="137"/>
      <c r="VLP13" s="137"/>
      <c r="VLQ13" s="137"/>
      <c r="VLR13" s="137"/>
      <c r="VLS13" s="137"/>
      <c r="VLT13" s="137"/>
      <c r="VLU13" s="137"/>
      <c r="VLV13" s="137"/>
      <c r="VLW13" s="137"/>
      <c r="VLX13" s="137"/>
      <c r="VLY13" s="137"/>
      <c r="VLZ13" s="137"/>
      <c r="VMA13" s="137"/>
      <c r="VMB13" s="137"/>
      <c r="VMC13" s="137"/>
      <c r="VMD13" s="137"/>
      <c r="VME13" s="137"/>
      <c r="VMF13" s="137"/>
      <c r="VMG13" s="137"/>
      <c r="VMH13" s="137"/>
      <c r="VMI13" s="137"/>
      <c r="VMJ13" s="137"/>
      <c r="VMK13" s="137"/>
      <c r="VML13" s="137"/>
      <c r="VMM13" s="137"/>
      <c r="VMN13" s="137"/>
      <c r="VMO13" s="137"/>
      <c r="VMP13" s="137"/>
      <c r="VMQ13" s="137"/>
      <c r="VMR13" s="137"/>
      <c r="VMS13" s="137"/>
      <c r="VMT13" s="137"/>
      <c r="VMU13" s="137"/>
      <c r="VMV13" s="137"/>
      <c r="VMW13" s="137"/>
      <c r="VMX13" s="137"/>
      <c r="VMY13" s="137"/>
      <c r="VMZ13" s="137"/>
      <c r="VNA13" s="137"/>
      <c r="VNB13" s="137"/>
      <c r="VNC13" s="137"/>
      <c r="VND13" s="137"/>
      <c r="VNE13" s="137"/>
      <c r="VNF13" s="137"/>
      <c r="VNG13" s="137"/>
      <c r="VNH13" s="137"/>
      <c r="VNI13" s="137"/>
      <c r="VNJ13" s="137"/>
      <c r="VNK13" s="137"/>
      <c r="VNL13" s="137"/>
      <c r="VNM13" s="137"/>
      <c r="VNN13" s="137"/>
      <c r="VNO13" s="137"/>
      <c r="VNP13" s="137"/>
      <c r="VNQ13" s="137"/>
      <c r="VNR13" s="137"/>
      <c r="VNS13" s="137"/>
      <c r="VNT13" s="137"/>
      <c r="VNU13" s="137"/>
      <c r="VNV13" s="137"/>
      <c r="VNW13" s="137"/>
      <c r="VNX13" s="137"/>
      <c r="VNY13" s="137"/>
      <c r="VNZ13" s="137"/>
      <c r="VOA13" s="137"/>
      <c r="VOB13" s="137"/>
      <c r="VOC13" s="137"/>
      <c r="VOD13" s="137"/>
      <c r="VOE13" s="137"/>
      <c r="VOF13" s="137"/>
      <c r="VOG13" s="137"/>
      <c r="VOH13" s="137"/>
      <c r="VOI13" s="137"/>
      <c r="VOJ13" s="137"/>
      <c r="VOK13" s="137"/>
      <c r="VOL13" s="137"/>
      <c r="VOM13" s="137"/>
      <c r="VON13" s="137"/>
      <c r="VOO13" s="137"/>
      <c r="VOP13" s="137"/>
      <c r="VOQ13" s="137"/>
      <c r="VOR13" s="137"/>
      <c r="VOS13" s="137"/>
      <c r="VOT13" s="137"/>
      <c r="VOU13" s="137"/>
      <c r="VOV13" s="137"/>
      <c r="VOW13" s="137"/>
      <c r="VOX13" s="137"/>
      <c r="VOY13" s="137"/>
      <c r="VOZ13" s="137"/>
      <c r="VPA13" s="137"/>
      <c r="VPB13" s="137"/>
      <c r="VPC13" s="137"/>
      <c r="VPD13" s="137"/>
      <c r="VPE13" s="137"/>
      <c r="VPF13" s="137"/>
      <c r="VPG13" s="137"/>
      <c r="VPH13" s="137"/>
      <c r="VPI13" s="137"/>
      <c r="VPJ13" s="137"/>
      <c r="VPK13" s="137"/>
      <c r="VPL13" s="137"/>
      <c r="VPM13" s="137"/>
      <c r="VPN13" s="137"/>
      <c r="VPO13" s="137"/>
      <c r="VPP13" s="137"/>
      <c r="VPQ13" s="137"/>
      <c r="VPR13" s="137"/>
      <c r="VPS13" s="137"/>
      <c r="VPT13" s="137"/>
      <c r="VPU13" s="137"/>
      <c r="VPV13" s="137"/>
      <c r="VPW13" s="137"/>
      <c r="VPX13" s="137"/>
      <c r="VPY13" s="137"/>
      <c r="VPZ13" s="137"/>
      <c r="VQA13" s="137"/>
      <c r="VQB13" s="137"/>
      <c r="VQC13" s="137"/>
      <c r="VQD13" s="137"/>
      <c r="VQE13" s="137"/>
      <c r="VQF13" s="137"/>
      <c r="VQG13" s="137"/>
      <c r="VQH13" s="137"/>
      <c r="VQI13" s="137"/>
      <c r="VQJ13" s="137"/>
      <c r="VQK13" s="137"/>
      <c r="VQL13" s="137"/>
      <c r="VQM13" s="137"/>
      <c r="VQN13" s="137"/>
      <c r="VQO13" s="137"/>
      <c r="VQP13" s="137"/>
      <c r="VQQ13" s="137"/>
      <c r="VQR13" s="137"/>
      <c r="VQS13" s="137"/>
      <c r="VQT13" s="137"/>
      <c r="VQU13" s="137"/>
      <c r="VQV13" s="137"/>
      <c r="VQW13" s="137"/>
      <c r="VQX13" s="137"/>
      <c r="VQY13" s="137"/>
      <c r="VQZ13" s="137"/>
      <c r="VRA13" s="137"/>
      <c r="VRB13" s="137"/>
      <c r="VRC13" s="137"/>
      <c r="VRD13" s="137"/>
      <c r="VRE13" s="137"/>
      <c r="VRF13" s="137"/>
      <c r="VRG13" s="137"/>
      <c r="VRH13" s="137"/>
      <c r="VRI13" s="137"/>
      <c r="VRJ13" s="137"/>
      <c r="VRK13" s="137"/>
      <c r="VRL13" s="137"/>
      <c r="VRM13" s="137"/>
      <c r="VRN13" s="137"/>
      <c r="VRO13" s="137"/>
      <c r="VRP13" s="137"/>
      <c r="VRQ13" s="137"/>
      <c r="VRR13" s="137"/>
      <c r="VRS13" s="137"/>
      <c r="VRT13" s="137"/>
      <c r="VRU13" s="137"/>
      <c r="VRV13" s="137"/>
      <c r="VRW13" s="137"/>
      <c r="VRX13" s="137"/>
      <c r="VRY13" s="137"/>
      <c r="VRZ13" s="137"/>
      <c r="VSA13" s="137"/>
      <c r="VSB13" s="137"/>
      <c r="VSC13" s="137"/>
      <c r="VSD13" s="137"/>
      <c r="VSE13" s="137"/>
      <c r="VSF13" s="137"/>
      <c r="VSG13" s="137"/>
      <c r="VSH13" s="137"/>
      <c r="VSI13" s="137"/>
      <c r="VSJ13" s="137"/>
      <c r="VSK13" s="137"/>
      <c r="VSL13" s="137"/>
      <c r="VSM13" s="137"/>
      <c r="VSN13" s="137"/>
      <c r="VSO13" s="137"/>
      <c r="VSP13" s="137"/>
      <c r="VSQ13" s="137"/>
      <c r="VSR13" s="137"/>
      <c r="VSS13" s="137"/>
      <c r="VST13" s="137"/>
      <c r="VSU13" s="137"/>
      <c r="VSV13" s="137"/>
      <c r="VSW13" s="137"/>
      <c r="VSX13" s="137"/>
      <c r="VSY13" s="137"/>
      <c r="VSZ13" s="137"/>
      <c r="VTA13" s="137"/>
      <c r="VTB13" s="137"/>
      <c r="VTC13" s="137"/>
      <c r="VTD13" s="137"/>
      <c r="VTE13" s="137"/>
      <c r="VTF13" s="137"/>
      <c r="VTG13" s="137"/>
      <c r="VTH13" s="137"/>
      <c r="VTI13" s="137"/>
      <c r="VTJ13" s="137"/>
      <c r="VTK13" s="137"/>
      <c r="VTL13" s="137"/>
      <c r="VTM13" s="137"/>
      <c r="VTN13" s="137"/>
      <c r="VTO13" s="137"/>
      <c r="VTP13" s="137"/>
      <c r="VTQ13" s="137"/>
      <c r="VTR13" s="137"/>
      <c r="VTS13" s="137"/>
      <c r="VTT13" s="137"/>
      <c r="VTU13" s="137"/>
      <c r="VTV13" s="137"/>
      <c r="VTW13" s="137"/>
      <c r="VTX13" s="137"/>
      <c r="VTY13" s="137"/>
      <c r="VTZ13" s="137"/>
      <c r="VUA13" s="137"/>
      <c r="VUB13" s="137"/>
      <c r="VUC13" s="137"/>
      <c r="VUD13" s="137"/>
      <c r="VUE13" s="137"/>
      <c r="VUF13" s="137"/>
      <c r="VUG13" s="137"/>
      <c r="VUH13" s="137"/>
      <c r="VUI13" s="137"/>
      <c r="VUJ13" s="137"/>
      <c r="VUK13" s="137"/>
      <c r="VUL13" s="137"/>
      <c r="VUM13" s="137"/>
      <c r="VUN13" s="137"/>
      <c r="VUO13" s="137"/>
      <c r="VUP13" s="137"/>
      <c r="VUQ13" s="137"/>
      <c r="VUR13" s="137"/>
      <c r="VUS13" s="137"/>
      <c r="VUT13" s="137"/>
      <c r="VUU13" s="137"/>
      <c r="VUV13" s="137"/>
      <c r="VUW13" s="137"/>
      <c r="VUX13" s="137"/>
      <c r="VUY13" s="137"/>
      <c r="VUZ13" s="137"/>
      <c r="VVA13" s="137"/>
      <c r="VVB13" s="137"/>
      <c r="VVC13" s="137"/>
      <c r="VVD13" s="137"/>
      <c r="VVE13" s="137"/>
      <c r="VVF13" s="137"/>
      <c r="VVG13" s="137"/>
      <c r="VVH13" s="137"/>
      <c r="VVI13" s="137"/>
      <c r="VVJ13" s="137"/>
      <c r="VVK13" s="137"/>
      <c r="VVL13" s="137"/>
      <c r="VVM13" s="137"/>
      <c r="VVN13" s="137"/>
      <c r="VVO13" s="137"/>
      <c r="VVP13" s="137"/>
      <c r="VVQ13" s="137"/>
      <c r="VVR13" s="137"/>
      <c r="VVS13" s="137"/>
      <c r="VVT13" s="137"/>
      <c r="VVU13" s="137"/>
      <c r="VVV13" s="137"/>
      <c r="VVW13" s="137"/>
      <c r="VVX13" s="137"/>
      <c r="VVY13" s="137"/>
      <c r="VVZ13" s="137"/>
      <c r="VWA13" s="137"/>
      <c r="VWB13" s="137"/>
      <c r="VWC13" s="137"/>
      <c r="VWD13" s="137"/>
      <c r="VWE13" s="137"/>
      <c r="VWF13" s="137"/>
      <c r="VWG13" s="137"/>
      <c r="VWH13" s="137"/>
      <c r="VWI13" s="137"/>
      <c r="VWJ13" s="137"/>
      <c r="VWK13" s="137"/>
      <c r="VWL13" s="137"/>
      <c r="VWM13" s="137"/>
      <c r="VWN13" s="137"/>
      <c r="VWO13" s="137"/>
      <c r="VWP13" s="137"/>
      <c r="VWQ13" s="137"/>
      <c r="VWR13" s="137"/>
      <c r="VWS13" s="137"/>
      <c r="VWT13" s="137"/>
      <c r="VWU13" s="137"/>
      <c r="VWV13" s="137"/>
      <c r="VWW13" s="137"/>
      <c r="VWX13" s="137"/>
      <c r="VWY13" s="137"/>
      <c r="VWZ13" s="137"/>
      <c r="VXA13" s="137"/>
      <c r="VXB13" s="137"/>
      <c r="VXC13" s="137"/>
      <c r="VXD13" s="137"/>
      <c r="VXE13" s="137"/>
      <c r="VXF13" s="137"/>
      <c r="VXG13" s="137"/>
      <c r="VXH13" s="137"/>
      <c r="VXI13" s="137"/>
      <c r="VXJ13" s="137"/>
      <c r="VXK13" s="137"/>
      <c r="VXL13" s="137"/>
      <c r="VXM13" s="137"/>
      <c r="VXN13" s="137"/>
      <c r="VXO13" s="137"/>
      <c r="VXP13" s="137"/>
      <c r="VXQ13" s="137"/>
      <c r="VXR13" s="137"/>
      <c r="VXS13" s="137"/>
      <c r="VXT13" s="137"/>
      <c r="VXU13" s="137"/>
      <c r="VXV13" s="137"/>
      <c r="VXW13" s="137"/>
      <c r="VXX13" s="137"/>
      <c r="VXY13" s="137"/>
      <c r="VXZ13" s="137"/>
      <c r="VYA13" s="137"/>
      <c r="VYB13" s="137"/>
      <c r="VYC13" s="137"/>
      <c r="VYD13" s="137"/>
      <c r="VYE13" s="137"/>
      <c r="VYF13" s="137"/>
      <c r="VYG13" s="137"/>
      <c r="VYH13" s="137"/>
      <c r="VYI13" s="137"/>
      <c r="VYJ13" s="137"/>
      <c r="VYK13" s="137"/>
      <c r="VYL13" s="137"/>
      <c r="VYM13" s="137"/>
      <c r="VYN13" s="137"/>
      <c r="VYO13" s="137"/>
      <c r="VYP13" s="137"/>
      <c r="VYQ13" s="137"/>
      <c r="VYR13" s="137"/>
      <c r="VYS13" s="137"/>
      <c r="VYT13" s="137"/>
      <c r="VYU13" s="137"/>
      <c r="VYV13" s="137"/>
      <c r="VYW13" s="137"/>
      <c r="VYX13" s="137"/>
      <c r="VYY13" s="137"/>
      <c r="VYZ13" s="137"/>
      <c r="VZA13" s="137"/>
      <c r="VZB13" s="137"/>
      <c r="VZC13" s="137"/>
      <c r="VZD13" s="137"/>
      <c r="VZE13" s="137"/>
      <c r="VZF13" s="137"/>
      <c r="VZG13" s="137"/>
      <c r="VZH13" s="137"/>
      <c r="VZI13" s="137"/>
      <c r="VZJ13" s="137"/>
      <c r="VZK13" s="137"/>
      <c r="VZL13" s="137"/>
      <c r="VZM13" s="137"/>
      <c r="VZN13" s="137"/>
      <c r="VZO13" s="137"/>
      <c r="VZP13" s="137"/>
      <c r="VZQ13" s="137"/>
      <c r="VZR13" s="137"/>
      <c r="VZS13" s="137"/>
      <c r="VZT13" s="137"/>
      <c r="VZU13" s="137"/>
      <c r="VZV13" s="137"/>
      <c r="VZW13" s="137"/>
      <c r="VZX13" s="137"/>
      <c r="VZY13" s="137"/>
      <c r="VZZ13" s="137"/>
      <c r="WAA13" s="137"/>
      <c r="WAB13" s="137"/>
      <c r="WAC13" s="137"/>
      <c r="WAD13" s="137"/>
      <c r="WAE13" s="137"/>
      <c r="WAF13" s="137"/>
      <c r="WAG13" s="137"/>
      <c r="WAH13" s="137"/>
      <c r="WAI13" s="137"/>
      <c r="WAJ13" s="137"/>
      <c r="WAK13" s="137"/>
      <c r="WAL13" s="137"/>
      <c r="WAM13" s="137"/>
      <c r="WAN13" s="137"/>
      <c r="WAO13" s="137"/>
      <c r="WAP13" s="137"/>
      <c r="WAQ13" s="137"/>
      <c r="WAR13" s="137"/>
      <c r="WAS13" s="137"/>
      <c r="WAT13" s="137"/>
      <c r="WAU13" s="137"/>
      <c r="WAV13" s="137"/>
      <c r="WAW13" s="137"/>
      <c r="WAX13" s="137"/>
      <c r="WAY13" s="137"/>
      <c r="WAZ13" s="137"/>
      <c r="WBA13" s="137"/>
      <c r="WBB13" s="137"/>
      <c r="WBC13" s="137"/>
      <c r="WBD13" s="137"/>
      <c r="WBE13" s="137"/>
      <c r="WBF13" s="137"/>
      <c r="WBG13" s="137"/>
      <c r="WBH13" s="137"/>
      <c r="WBI13" s="137"/>
      <c r="WBJ13" s="137"/>
      <c r="WBK13" s="137"/>
      <c r="WBL13" s="137"/>
      <c r="WBM13" s="137"/>
      <c r="WBN13" s="137"/>
      <c r="WBO13" s="137"/>
      <c r="WBP13" s="137"/>
      <c r="WBQ13" s="137"/>
      <c r="WBR13" s="137"/>
      <c r="WBS13" s="137"/>
      <c r="WBT13" s="137"/>
      <c r="WBU13" s="137"/>
      <c r="WBV13" s="137"/>
      <c r="WBW13" s="137"/>
      <c r="WBX13" s="137"/>
      <c r="WBY13" s="137"/>
      <c r="WBZ13" s="137"/>
      <c r="WCA13" s="137"/>
      <c r="WCB13" s="137"/>
      <c r="WCC13" s="137"/>
      <c r="WCD13" s="137"/>
      <c r="WCE13" s="137"/>
      <c r="WCF13" s="137"/>
      <c r="WCG13" s="137"/>
      <c r="WCH13" s="137"/>
      <c r="WCI13" s="137"/>
      <c r="WCJ13" s="137"/>
      <c r="WCK13" s="137"/>
      <c r="WCL13" s="137"/>
      <c r="WCM13" s="137"/>
      <c r="WCN13" s="137"/>
      <c r="WCO13" s="137"/>
      <c r="WCP13" s="137"/>
      <c r="WCQ13" s="137"/>
      <c r="WCR13" s="137"/>
      <c r="WCS13" s="137"/>
      <c r="WCT13" s="137"/>
      <c r="WCU13" s="137"/>
      <c r="WCV13" s="137"/>
      <c r="WCW13" s="137"/>
      <c r="WCX13" s="137"/>
      <c r="WCY13" s="137"/>
      <c r="WCZ13" s="137"/>
      <c r="WDA13" s="137"/>
      <c r="WDB13" s="137"/>
      <c r="WDC13" s="137"/>
      <c r="WDD13" s="137"/>
      <c r="WDE13" s="137"/>
      <c r="WDF13" s="137"/>
      <c r="WDG13" s="137"/>
      <c r="WDH13" s="137"/>
      <c r="WDI13" s="137"/>
      <c r="WDJ13" s="137"/>
      <c r="WDK13" s="137"/>
      <c r="WDL13" s="137"/>
      <c r="WDM13" s="137"/>
      <c r="WDN13" s="137"/>
      <c r="WDO13" s="137"/>
      <c r="WDP13" s="137"/>
      <c r="WDQ13" s="137"/>
      <c r="WDR13" s="137"/>
      <c r="WDS13" s="137"/>
      <c r="WDT13" s="137"/>
      <c r="WDU13" s="137"/>
      <c r="WDV13" s="137"/>
      <c r="WDW13" s="137"/>
      <c r="WDX13" s="137"/>
      <c r="WDY13" s="137"/>
      <c r="WDZ13" s="137"/>
      <c r="WEA13" s="137"/>
      <c r="WEB13" s="137"/>
      <c r="WEC13" s="137"/>
      <c r="WED13" s="137"/>
      <c r="WEE13" s="137"/>
      <c r="WEF13" s="137"/>
      <c r="WEG13" s="137"/>
      <c r="WEH13" s="137"/>
      <c r="WEI13" s="137"/>
      <c r="WEJ13" s="137"/>
      <c r="WEK13" s="137"/>
      <c r="WEL13" s="137"/>
      <c r="WEM13" s="137"/>
      <c r="WEN13" s="137"/>
      <c r="WEO13" s="137"/>
      <c r="WEP13" s="137"/>
      <c r="WEQ13" s="137"/>
      <c r="WER13" s="137"/>
      <c r="WES13" s="137"/>
      <c r="WET13" s="137"/>
      <c r="WEU13" s="137"/>
      <c r="WEV13" s="137"/>
      <c r="WEW13" s="137"/>
      <c r="WEX13" s="137"/>
      <c r="WEY13" s="137"/>
      <c r="WEZ13" s="137"/>
      <c r="WFA13" s="137"/>
      <c r="WFB13" s="137"/>
      <c r="WFC13" s="137"/>
      <c r="WFD13" s="137"/>
      <c r="WFE13" s="137"/>
      <c r="WFF13" s="137"/>
      <c r="WFG13" s="137"/>
      <c r="WFH13" s="137"/>
      <c r="WFI13" s="137"/>
      <c r="WFJ13" s="137"/>
      <c r="WFK13" s="137"/>
      <c r="WFL13" s="137"/>
      <c r="WFM13" s="137"/>
      <c r="WFN13" s="137"/>
      <c r="WFO13" s="137"/>
      <c r="WFP13" s="137"/>
      <c r="WFQ13" s="137"/>
      <c r="WFR13" s="137"/>
      <c r="WFS13" s="137"/>
      <c r="WFT13" s="137"/>
      <c r="WFU13" s="137"/>
      <c r="WFV13" s="137"/>
      <c r="WFW13" s="137"/>
      <c r="WFX13" s="137"/>
      <c r="WFY13" s="137"/>
      <c r="WFZ13" s="137"/>
      <c r="WGA13" s="137"/>
      <c r="WGB13" s="137"/>
      <c r="WGC13" s="137"/>
      <c r="WGD13" s="137"/>
      <c r="WGE13" s="137"/>
      <c r="WGF13" s="137"/>
      <c r="WGG13" s="137"/>
      <c r="WGH13" s="137"/>
      <c r="WGI13" s="137"/>
      <c r="WGJ13" s="137"/>
      <c r="WGK13" s="137"/>
      <c r="WGL13" s="137"/>
      <c r="WGM13" s="137"/>
      <c r="WGN13" s="137"/>
      <c r="WGO13" s="137"/>
      <c r="WGP13" s="137"/>
      <c r="WGQ13" s="137"/>
      <c r="WGR13" s="137"/>
      <c r="WGS13" s="137"/>
      <c r="WGT13" s="137"/>
      <c r="WGU13" s="137"/>
      <c r="WGV13" s="137"/>
      <c r="WGW13" s="137"/>
      <c r="WGX13" s="137"/>
      <c r="WGY13" s="137"/>
      <c r="WGZ13" s="137"/>
      <c r="WHA13" s="137"/>
      <c r="WHB13" s="137"/>
      <c r="WHC13" s="137"/>
      <c r="WHD13" s="137"/>
      <c r="WHE13" s="137"/>
      <c r="WHF13" s="137"/>
      <c r="WHG13" s="137"/>
      <c r="WHH13" s="137"/>
      <c r="WHI13" s="137"/>
      <c r="WHJ13" s="137"/>
      <c r="WHK13" s="137"/>
      <c r="WHL13" s="137"/>
      <c r="WHM13" s="137"/>
      <c r="WHN13" s="137"/>
      <c r="WHO13" s="137"/>
      <c r="WHP13" s="137"/>
      <c r="WHQ13" s="137"/>
      <c r="WHR13" s="137"/>
      <c r="WHS13" s="137"/>
      <c r="WHT13" s="137"/>
      <c r="WHU13" s="137"/>
      <c r="WHV13" s="137"/>
      <c r="WHW13" s="137"/>
      <c r="WHX13" s="137"/>
      <c r="WHY13" s="137"/>
      <c r="WHZ13" s="137"/>
      <c r="WIA13" s="137"/>
      <c r="WIB13" s="137"/>
      <c r="WIC13" s="137"/>
      <c r="WID13" s="137"/>
      <c r="WIE13" s="137"/>
      <c r="WIF13" s="137"/>
      <c r="WIG13" s="137"/>
      <c r="WIH13" s="137"/>
      <c r="WII13" s="137"/>
      <c r="WIJ13" s="137"/>
      <c r="WIK13" s="137"/>
      <c r="WIL13" s="137"/>
      <c r="WIM13" s="137"/>
      <c r="WIN13" s="137"/>
      <c r="WIO13" s="137"/>
      <c r="WIP13" s="137"/>
      <c r="WIQ13" s="137"/>
      <c r="WIR13" s="137"/>
      <c r="WIS13" s="137"/>
      <c r="WIT13" s="137"/>
      <c r="WIU13" s="137"/>
      <c r="WIV13" s="137"/>
      <c r="WIW13" s="137"/>
      <c r="WIX13" s="137"/>
      <c r="WIY13" s="137"/>
      <c r="WIZ13" s="137"/>
      <c r="WJA13" s="137"/>
      <c r="WJB13" s="137"/>
      <c r="WJC13" s="137"/>
      <c r="WJD13" s="137"/>
      <c r="WJE13" s="137"/>
      <c r="WJF13" s="137"/>
      <c r="WJG13" s="137"/>
      <c r="WJH13" s="137"/>
      <c r="WJI13" s="137"/>
      <c r="WJJ13" s="137"/>
      <c r="WJK13" s="137"/>
      <c r="WJL13" s="137"/>
      <c r="WJM13" s="137"/>
      <c r="WJN13" s="137"/>
      <c r="WJO13" s="137"/>
      <c r="WJP13" s="137"/>
      <c r="WJQ13" s="137"/>
      <c r="WJR13" s="137"/>
      <c r="WJS13" s="137"/>
      <c r="WJT13" s="137"/>
      <c r="WJU13" s="137"/>
      <c r="WJV13" s="137"/>
      <c r="WJW13" s="137"/>
      <c r="WJX13" s="137"/>
      <c r="WJY13" s="137"/>
      <c r="WJZ13" s="137"/>
      <c r="WKA13" s="137"/>
      <c r="WKB13" s="137"/>
      <c r="WKC13" s="137"/>
      <c r="WKD13" s="137"/>
      <c r="WKE13" s="137"/>
      <c r="WKF13" s="137"/>
      <c r="WKG13" s="137"/>
      <c r="WKH13" s="137"/>
      <c r="WKI13" s="137"/>
      <c r="WKJ13" s="137"/>
      <c r="WKK13" s="137"/>
      <c r="WKL13" s="137"/>
      <c r="WKM13" s="137"/>
      <c r="WKN13" s="137"/>
      <c r="WKO13" s="137"/>
      <c r="WKP13" s="137"/>
      <c r="WKQ13" s="137"/>
      <c r="WKR13" s="137"/>
      <c r="WKS13" s="137"/>
      <c r="WKT13" s="137"/>
      <c r="WKU13" s="137"/>
      <c r="WKV13" s="137"/>
      <c r="WKW13" s="137"/>
      <c r="WKX13" s="137"/>
      <c r="WKY13" s="137"/>
      <c r="WKZ13" s="137"/>
      <c r="WLA13" s="137"/>
      <c r="WLB13" s="137"/>
      <c r="WLC13" s="137"/>
      <c r="WLD13" s="137"/>
      <c r="WLE13" s="137"/>
      <c r="WLF13" s="137"/>
      <c r="WLG13" s="137"/>
      <c r="WLH13" s="137"/>
      <c r="WLI13" s="137"/>
      <c r="WLJ13" s="137"/>
      <c r="WLK13" s="137"/>
      <c r="WLL13" s="137"/>
      <c r="WLM13" s="137"/>
      <c r="WLN13" s="137"/>
      <c r="WLO13" s="137"/>
      <c r="WLP13" s="137"/>
      <c r="WLQ13" s="137"/>
      <c r="WLR13" s="137"/>
      <c r="WLS13" s="137"/>
      <c r="WLT13" s="137"/>
      <c r="WLU13" s="137"/>
      <c r="WLV13" s="137"/>
      <c r="WLW13" s="137"/>
      <c r="WLX13" s="137"/>
      <c r="WLY13" s="137"/>
      <c r="WLZ13" s="137"/>
      <c r="WMA13" s="137"/>
      <c r="WMB13" s="137"/>
      <c r="WMC13" s="137"/>
      <c r="WMD13" s="137"/>
      <c r="WME13" s="137"/>
      <c r="WMF13" s="137"/>
      <c r="WMG13" s="137"/>
      <c r="WMH13" s="137"/>
      <c r="WMI13" s="137"/>
      <c r="WMJ13" s="137"/>
      <c r="WMK13" s="137"/>
      <c r="WML13" s="137"/>
      <c r="WMM13" s="137"/>
      <c r="WMN13" s="137"/>
      <c r="WMO13" s="137"/>
      <c r="WMP13" s="137"/>
      <c r="WMQ13" s="137"/>
      <c r="WMR13" s="137"/>
      <c r="WMS13" s="137"/>
      <c r="WMT13" s="137"/>
      <c r="WMU13" s="137"/>
      <c r="WMV13" s="137"/>
      <c r="WMW13" s="137"/>
      <c r="WMX13" s="137"/>
      <c r="WMY13" s="137"/>
      <c r="WMZ13" s="137"/>
      <c r="WNA13" s="137"/>
      <c r="WNB13" s="137"/>
      <c r="WNC13" s="137"/>
      <c r="WND13" s="137"/>
      <c r="WNE13" s="137"/>
      <c r="WNF13" s="137"/>
      <c r="WNG13" s="137"/>
      <c r="WNH13" s="137"/>
      <c r="WNI13" s="137"/>
      <c r="WNJ13" s="137"/>
      <c r="WNK13" s="137"/>
      <c r="WNL13" s="137"/>
      <c r="WNM13" s="137"/>
      <c r="WNN13" s="137"/>
      <c r="WNO13" s="137"/>
      <c r="WNP13" s="137"/>
      <c r="WNQ13" s="137"/>
      <c r="WNR13" s="137"/>
      <c r="WNS13" s="137"/>
      <c r="WNT13" s="137"/>
      <c r="WNU13" s="137"/>
      <c r="WNV13" s="137"/>
      <c r="WNW13" s="137"/>
      <c r="WNX13" s="137"/>
      <c r="WNY13" s="137"/>
      <c r="WNZ13" s="137"/>
      <c r="WOA13" s="137"/>
      <c r="WOB13" s="137"/>
      <c r="WOC13" s="137"/>
      <c r="WOD13" s="137"/>
      <c r="WOE13" s="137"/>
      <c r="WOF13" s="137"/>
      <c r="WOG13" s="137"/>
      <c r="WOH13" s="137"/>
      <c r="WOI13" s="137"/>
      <c r="WOJ13" s="137"/>
      <c r="WOK13" s="137"/>
      <c r="WOL13" s="137"/>
      <c r="WOM13" s="137"/>
      <c r="WON13" s="137"/>
      <c r="WOO13" s="137"/>
      <c r="WOP13" s="137"/>
      <c r="WOQ13" s="137"/>
      <c r="WOR13" s="137"/>
      <c r="WOS13" s="137"/>
      <c r="WOT13" s="137"/>
      <c r="WOU13" s="137"/>
      <c r="WOV13" s="137"/>
      <c r="WOW13" s="137"/>
      <c r="WOX13" s="137"/>
      <c r="WOY13" s="137"/>
      <c r="WOZ13" s="137"/>
      <c r="WPA13" s="137"/>
      <c r="WPB13" s="137"/>
      <c r="WPC13" s="137"/>
      <c r="WPD13" s="137"/>
      <c r="WPE13" s="137"/>
      <c r="WPF13" s="137"/>
      <c r="WPG13" s="137"/>
      <c r="WPH13" s="137"/>
      <c r="WPI13" s="137"/>
      <c r="WPJ13" s="137"/>
      <c r="WPK13" s="137"/>
      <c r="WPL13" s="137"/>
      <c r="WPM13" s="137"/>
      <c r="WPN13" s="137"/>
      <c r="WPO13" s="137"/>
      <c r="WPP13" s="137"/>
      <c r="WPQ13" s="137"/>
      <c r="WPR13" s="137"/>
      <c r="WPS13" s="137"/>
      <c r="WPT13" s="137"/>
      <c r="WPU13" s="137"/>
      <c r="WPV13" s="137"/>
      <c r="WPW13" s="137"/>
      <c r="WPX13" s="137"/>
      <c r="WPY13" s="137"/>
      <c r="WPZ13" s="137"/>
      <c r="WQA13" s="137"/>
      <c r="WQB13" s="137"/>
      <c r="WQC13" s="137"/>
      <c r="WQD13" s="137"/>
      <c r="WQE13" s="137"/>
      <c r="WQF13" s="137"/>
      <c r="WQG13" s="137"/>
      <c r="WQH13" s="137"/>
      <c r="WQI13" s="137"/>
      <c r="WQJ13" s="137"/>
      <c r="WQK13" s="137"/>
      <c r="WQL13" s="137"/>
      <c r="WQM13" s="137"/>
      <c r="WQN13" s="137"/>
      <c r="WQO13" s="137"/>
      <c r="WQP13" s="137"/>
      <c r="WQQ13" s="137"/>
      <c r="WQR13" s="137"/>
      <c r="WQS13" s="137"/>
      <c r="WQT13" s="137"/>
      <c r="WQU13" s="137"/>
      <c r="WQV13" s="137"/>
      <c r="WQW13" s="137"/>
      <c r="WQX13" s="137"/>
      <c r="WQY13" s="137"/>
      <c r="WQZ13" s="137"/>
      <c r="WRA13" s="137"/>
      <c r="WRB13" s="137"/>
      <c r="WRC13" s="137"/>
      <c r="WRD13" s="137"/>
      <c r="WRE13" s="137"/>
      <c r="WRF13" s="137"/>
      <c r="WRG13" s="137"/>
      <c r="WRH13" s="137"/>
      <c r="WRI13" s="137"/>
      <c r="WRJ13" s="137"/>
      <c r="WRK13" s="137"/>
      <c r="WRL13" s="137"/>
      <c r="WRM13" s="137"/>
      <c r="WRN13" s="137"/>
      <c r="WRO13" s="137"/>
      <c r="WRP13" s="137"/>
      <c r="WRQ13" s="137"/>
      <c r="WRR13" s="137"/>
      <c r="WRS13" s="137"/>
      <c r="WRT13" s="137"/>
      <c r="WRU13" s="137"/>
      <c r="WRV13" s="137"/>
      <c r="WRW13" s="137"/>
      <c r="WRX13" s="137"/>
      <c r="WRY13" s="137"/>
      <c r="WRZ13" s="137"/>
      <c r="WSA13" s="137"/>
      <c r="WSB13" s="137"/>
      <c r="WSC13" s="137"/>
      <c r="WSD13" s="137"/>
      <c r="WSE13" s="137"/>
      <c r="WSF13" s="137"/>
      <c r="WSG13" s="137"/>
      <c r="WSH13" s="137"/>
      <c r="WSI13" s="137"/>
      <c r="WSJ13" s="137"/>
      <c r="WSK13" s="137"/>
      <c r="WSL13" s="137"/>
      <c r="WSM13" s="137"/>
      <c r="WSN13" s="137"/>
      <c r="WSO13" s="137"/>
      <c r="WSP13" s="137"/>
      <c r="WSQ13" s="137"/>
      <c r="WSR13" s="137"/>
      <c r="WSS13" s="137"/>
      <c r="WST13" s="137"/>
      <c r="WSU13" s="137"/>
      <c r="WSV13" s="137"/>
      <c r="WSW13" s="137"/>
      <c r="WSX13" s="137"/>
      <c r="WSY13" s="137"/>
      <c r="WSZ13" s="137"/>
      <c r="WTA13" s="137"/>
      <c r="WTB13" s="137"/>
      <c r="WTC13" s="137"/>
      <c r="WTD13" s="137"/>
      <c r="WTE13" s="137"/>
      <c r="WTF13" s="137"/>
      <c r="WTG13" s="137"/>
      <c r="WTH13" s="137"/>
      <c r="WTI13" s="137"/>
      <c r="WTJ13" s="137"/>
      <c r="WTK13" s="137"/>
      <c r="WTL13" s="137"/>
      <c r="WTM13" s="137"/>
      <c r="WTN13" s="137"/>
      <c r="WTO13" s="137"/>
      <c r="WTP13" s="137"/>
      <c r="WTQ13" s="137"/>
      <c r="WTR13" s="137"/>
      <c r="WTS13" s="137"/>
      <c r="WTT13" s="137"/>
      <c r="WTU13" s="137"/>
      <c r="WTV13" s="137"/>
      <c r="WTW13" s="137"/>
      <c r="WTX13" s="137"/>
      <c r="WTY13" s="137"/>
      <c r="WTZ13" s="137"/>
      <c r="WUA13" s="137"/>
      <c r="WUB13" s="137"/>
      <c r="WUC13" s="137"/>
      <c r="WUD13" s="137"/>
      <c r="WUE13" s="137"/>
      <c r="WUF13" s="137"/>
      <c r="WUG13" s="137"/>
      <c r="WUH13" s="137"/>
      <c r="WUI13" s="137"/>
      <c r="WUJ13" s="137"/>
      <c r="WUK13" s="137"/>
      <c r="WUL13" s="137"/>
      <c r="WUM13" s="137"/>
      <c r="WUN13" s="137"/>
      <c r="WUO13" s="137"/>
      <c r="WUP13" s="137"/>
      <c r="WUQ13" s="137"/>
      <c r="WUR13" s="137"/>
      <c r="WUS13" s="137"/>
      <c r="WUT13" s="137"/>
      <c r="WUU13" s="137"/>
      <c r="WUV13" s="137"/>
      <c r="WUW13" s="137"/>
      <c r="WUX13" s="137"/>
      <c r="WUY13" s="137"/>
      <c r="WUZ13" s="137"/>
      <c r="WVA13" s="137"/>
      <c r="WVB13" s="137"/>
      <c r="WVC13" s="137"/>
      <c r="WVD13" s="137"/>
      <c r="WVE13" s="137"/>
      <c r="WVF13" s="137"/>
      <c r="WVG13" s="137"/>
      <c r="WVH13" s="137"/>
      <c r="WVI13" s="137"/>
      <c r="WVJ13" s="137"/>
      <c r="WVK13" s="137"/>
      <c r="WVL13" s="137"/>
      <c r="WVM13" s="137"/>
      <c r="WVN13" s="137"/>
      <c r="WVO13" s="137"/>
      <c r="WVP13" s="137"/>
      <c r="WVQ13" s="137"/>
      <c r="WVR13" s="137"/>
      <c r="WVS13" s="137"/>
      <c r="WVT13" s="137"/>
      <c r="WVU13" s="137"/>
      <c r="WVV13" s="137"/>
      <c r="WVW13" s="137"/>
      <c r="WVX13" s="137"/>
      <c r="WVY13" s="137"/>
      <c r="WVZ13" s="137"/>
      <c r="WWA13" s="137"/>
      <c r="WWB13" s="137"/>
      <c r="WWC13" s="137"/>
      <c r="WWD13" s="137"/>
      <c r="WWE13" s="137"/>
      <c r="WWF13" s="137"/>
      <c r="WWG13" s="137"/>
      <c r="WWH13" s="137"/>
      <c r="WWI13" s="137"/>
      <c r="WWJ13" s="137"/>
      <c r="WWK13" s="137"/>
      <c r="WWL13" s="137"/>
      <c r="WWM13" s="137"/>
      <c r="WWN13" s="137"/>
      <c r="WWO13" s="137"/>
      <c r="WWP13" s="137"/>
      <c r="WWQ13" s="137"/>
      <c r="WWR13" s="137"/>
      <c r="WWS13" s="137"/>
      <c r="WWT13" s="137"/>
      <c r="WWU13" s="137"/>
      <c r="WWV13" s="137"/>
      <c r="WWW13" s="137"/>
      <c r="WWX13" s="137"/>
      <c r="WWY13" s="137"/>
      <c r="WWZ13" s="137"/>
      <c r="WXA13" s="137"/>
      <c r="WXB13" s="137"/>
      <c r="WXC13" s="137"/>
      <c r="WXD13" s="137"/>
      <c r="WXE13" s="137"/>
      <c r="WXF13" s="137"/>
      <c r="WXG13" s="137"/>
      <c r="WXH13" s="137"/>
      <c r="WXI13" s="137"/>
      <c r="WXJ13" s="137"/>
      <c r="WXK13" s="137"/>
      <c r="WXL13" s="137"/>
      <c r="WXM13" s="137"/>
      <c r="WXN13" s="137"/>
      <c r="WXO13" s="137"/>
      <c r="WXP13" s="137"/>
      <c r="WXQ13" s="137"/>
      <c r="WXR13" s="137"/>
      <c r="WXS13" s="137"/>
      <c r="WXT13" s="137"/>
      <c r="WXU13" s="137"/>
      <c r="WXV13" s="137"/>
      <c r="WXW13" s="137"/>
      <c r="WXX13" s="137"/>
      <c r="WXY13" s="137"/>
      <c r="WXZ13" s="137"/>
      <c r="WYA13" s="137"/>
      <c r="WYB13" s="137"/>
      <c r="WYC13" s="137"/>
      <c r="WYD13" s="137"/>
      <c r="WYE13" s="137"/>
      <c r="WYF13" s="137"/>
      <c r="WYG13" s="137"/>
      <c r="WYH13" s="137"/>
      <c r="WYI13" s="137"/>
      <c r="WYJ13" s="137"/>
      <c r="WYK13" s="137"/>
      <c r="WYL13" s="137"/>
      <c r="WYM13" s="137"/>
      <c r="WYN13" s="137"/>
      <c r="WYO13" s="137"/>
      <c r="WYP13" s="137"/>
      <c r="WYQ13" s="137"/>
      <c r="WYR13" s="137"/>
      <c r="WYS13" s="137"/>
      <c r="WYT13" s="137"/>
      <c r="WYU13" s="137"/>
      <c r="WYV13" s="137"/>
      <c r="WYW13" s="137"/>
      <c r="WYX13" s="137"/>
      <c r="WYY13" s="137"/>
      <c r="WYZ13" s="137"/>
      <c r="WZA13" s="137"/>
      <c r="WZB13" s="137"/>
      <c r="WZC13" s="137"/>
      <c r="WZD13" s="137"/>
      <c r="WZE13" s="137"/>
      <c r="WZF13" s="137"/>
      <c r="WZG13" s="137"/>
      <c r="WZH13" s="137"/>
      <c r="WZI13" s="137"/>
      <c r="WZJ13" s="137"/>
      <c r="WZK13" s="137"/>
      <c r="WZL13" s="137"/>
      <c r="WZM13" s="137"/>
      <c r="WZN13" s="137"/>
      <c r="WZO13" s="137"/>
      <c r="WZP13" s="137"/>
      <c r="WZQ13" s="137"/>
      <c r="WZR13" s="137"/>
      <c r="WZS13" s="137"/>
      <c r="WZT13" s="137"/>
      <c r="WZU13" s="137"/>
      <c r="WZV13" s="137"/>
      <c r="WZW13" s="137"/>
      <c r="WZX13" s="137"/>
      <c r="WZY13" s="137"/>
      <c r="WZZ13" s="137"/>
      <c r="XAA13" s="137"/>
      <c r="XAB13" s="137"/>
      <c r="XAC13" s="137"/>
      <c r="XAD13" s="137"/>
      <c r="XAE13" s="137"/>
      <c r="XAF13" s="137"/>
      <c r="XAG13" s="137"/>
      <c r="XAH13" s="137"/>
      <c r="XAI13" s="137"/>
      <c r="XAJ13" s="137"/>
      <c r="XAK13" s="137"/>
      <c r="XAL13" s="137"/>
      <c r="XAM13" s="137"/>
      <c r="XAN13" s="137"/>
      <c r="XAO13" s="137"/>
      <c r="XAP13" s="137"/>
      <c r="XAQ13" s="137"/>
      <c r="XAR13" s="137"/>
      <c r="XAS13" s="137"/>
      <c r="XAT13" s="137"/>
      <c r="XAU13" s="137"/>
      <c r="XAV13" s="137"/>
      <c r="XAW13" s="137"/>
      <c r="XAX13" s="137"/>
      <c r="XAY13" s="137"/>
      <c r="XAZ13" s="137"/>
      <c r="XBA13" s="137"/>
      <c r="XBB13" s="137"/>
      <c r="XBC13" s="137"/>
      <c r="XBD13" s="137"/>
      <c r="XBE13" s="137"/>
      <c r="XBF13" s="137"/>
      <c r="XBG13" s="137"/>
      <c r="XBH13" s="137"/>
      <c r="XBI13" s="137"/>
      <c r="XBJ13" s="137"/>
      <c r="XBK13" s="137"/>
      <c r="XBL13" s="137"/>
      <c r="XBM13" s="137"/>
      <c r="XBN13" s="137"/>
      <c r="XBO13" s="137"/>
      <c r="XBP13" s="137"/>
      <c r="XBQ13" s="137"/>
      <c r="XBR13" s="137"/>
      <c r="XBS13" s="137"/>
      <c r="XBT13" s="137"/>
      <c r="XBU13" s="137"/>
      <c r="XBV13" s="137"/>
      <c r="XBW13" s="137"/>
      <c r="XBX13" s="137"/>
      <c r="XBY13" s="137"/>
      <c r="XBZ13" s="137"/>
      <c r="XCA13" s="137"/>
      <c r="XCB13" s="137"/>
      <c r="XCC13" s="137"/>
      <c r="XCD13" s="137"/>
      <c r="XCE13" s="137"/>
      <c r="XCF13" s="137"/>
      <c r="XCG13" s="137"/>
      <c r="XCH13" s="137"/>
      <c r="XCI13" s="137"/>
      <c r="XCJ13" s="137"/>
      <c r="XCK13" s="137"/>
      <c r="XCL13" s="137"/>
      <c r="XCM13" s="137"/>
      <c r="XCN13" s="137"/>
      <c r="XCO13" s="137"/>
      <c r="XCP13" s="137"/>
      <c r="XCQ13" s="137"/>
      <c r="XCR13" s="137"/>
      <c r="XCS13" s="137"/>
      <c r="XCT13" s="137"/>
      <c r="XCU13" s="137"/>
      <c r="XCV13" s="137"/>
      <c r="XCW13" s="137"/>
      <c r="XCX13" s="137"/>
      <c r="XCY13" s="137"/>
      <c r="XCZ13" s="137"/>
      <c r="XDA13" s="137"/>
      <c r="XDB13" s="137"/>
      <c r="XDC13" s="137"/>
      <c r="XDD13" s="137"/>
      <c r="XDE13" s="137"/>
      <c r="XDF13" s="137"/>
      <c r="XDG13" s="137"/>
      <c r="XDH13" s="137"/>
      <c r="XDI13" s="137"/>
      <c r="XDJ13" s="137"/>
      <c r="XDK13" s="137"/>
      <c r="XDL13" s="137"/>
      <c r="XDM13" s="137"/>
      <c r="XDN13" s="137"/>
      <c r="XDO13" s="137"/>
      <c r="XDP13" s="137"/>
      <c r="XDQ13" s="137"/>
      <c r="XDR13" s="137"/>
      <c r="XDS13" s="137"/>
      <c r="XDT13" s="137"/>
      <c r="XDU13" s="137"/>
      <c r="XDV13" s="137"/>
      <c r="XDW13" s="137"/>
      <c r="XDX13" s="137"/>
      <c r="XDY13" s="137"/>
      <c r="XDZ13" s="137"/>
      <c r="XEA13" s="137"/>
      <c r="XEB13" s="137"/>
      <c r="XEC13" s="137"/>
      <c r="XED13" s="137"/>
      <c r="XEE13" s="137"/>
      <c r="XEF13" s="137"/>
      <c r="XEG13" s="137"/>
      <c r="XEH13" s="137"/>
      <c r="XEI13" s="137"/>
      <c r="XEJ13" s="137"/>
      <c r="XEK13" s="137"/>
      <c r="XEL13" s="137"/>
      <c r="XEM13" s="137"/>
      <c r="XEN13" s="137"/>
      <c r="XEO13" s="137"/>
      <c r="XEP13" s="137"/>
      <c r="XEQ13" s="137"/>
      <c r="XER13" s="137"/>
      <c r="XES13" s="137"/>
      <c r="XET13" s="137"/>
      <c r="XEU13" s="137"/>
      <c r="XEV13" s="137"/>
      <c r="XEW13" s="137"/>
      <c r="XEX13" s="137"/>
      <c r="XEY13" s="137"/>
      <c r="XEZ13" s="137"/>
      <c r="XFA13" s="137"/>
    </row>
    <row r="14" spans="1:16381" x14ac:dyDescent="0.25">
      <c r="A14" s="138"/>
      <c r="B14" s="139"/>
      <c r="C14" s="140"/>
      <c r="D14" s="140"/>
      <c r="E14" s="140"/>
      <c r="F14" s="140"/>
      <c r="G14" s="140"/>
      <c r="H14" s="140"/>
      <c r="I14" s="140"/>
      <c r="J14" s="140"/>
      <c r="K14" s="140"/>
      <c r="L14" s="140"/>
      <c r="M14" s="140"/>
      <c r="N14" s="138"/>
      <c r="O14" s="138"/>
      <c r="P14" s="138"/>
      <c r="R14" s="136"/>
      <c r="S14" s="136"/>
      <c r="T14" s="136"/>
      <c r="U14" s="136"/>
      <c r="V14" s="136"/>
      <c r="W14" s="136"/>
      <c r="X14" s="136"/>
      <c r="Y14" s="136"/>
      <c r="Z14" s="136"/>
      <c r="AA14" s="136"/>
      <c r="AB14" s="136"/>
      <c r="AC14" s="136"/>
      <c r="AH14" s="136"/>
      <c r="AI14" s="136"/>
      <c r="AJ14" s="136"/>
      <c r="AK14" s="136"/>
      <c r="AL14" s="136"/>
      <c r="AM14" s="136"/>
      <c r="AN14" s="136"/>
      <c r="AO14" s="136"/>
      <c r="AP14" s="136"/>
      <c r="AQ14" s="136"/>
      <c r="AR14" s="136"/>
      <c r="AS14" s="136"/>
      <c r="AX14" s="136"/>
      <c r="AY14" s="136"/>
      <c r="AZ14" s="136"/>
      <c r="BA14" s="136"/>
      <c r="BB14" s="136"/>
      <c r="BC14" s="136"/>
      <c r="BD14" s="136"/>
      <c r="BE14" s="136"/>
      <c r="BF14" s="136"/>
      <c r="BG14" s="136"/>
      <c r="BH14" s="136"/>
      <c r="BI14" s="136"/>
      <c r="BN14" s="136"/>
      <c r="BO14" s="136"/>
      <c r="BP14" s="136"/>
      <c r="BQ14" s="136"/>
      <c r="BR14" s="136"/>
      <c r="BS14" s="136"/>
      <c r="BT14" s="136"/>
      <c r="BU14" s="136"/>
      <c r="BV14" s="136"/>
      <c r="BW14" s="136"/>
      <c r="BX14" s="136"/>
      <c r="BY14" s="136"/>
      <c r="CD14" s="136"/>
      <c r="CE14" s="136"/>
      <c r="CF14" s="136"/>
      <c r="CG14" s="136"/>
      <c r="CH14" s="136"/>
      <c r="CI14" s="136"/>
      <c r="CJ14" s="136"/>
      <c r="CK14" s="136"/>
      <c r="CL14" s="136"/>
      <c r="CM14" s="136"/>
      <c r="CN14" s="136"/>
      <c r="CO14" s="136"/>
      <c r="CT14" s="136"/>
      <c r="CU14" s="136"/>
      <c r="CV14" s="136"/>
      <c r="CW14" s="136"/>
      <c r="CX14" s="136"/>
      <c r="CY14" s="136"/>
      <c r="CZ14" s="136"/>
      <c r="DA14" s="136"/>
      <c r="DB14" s="136"/>
      <c r="DC14" s="136"/>
      <c r="DD14" s="136"/>
      <c r="DE14" s="136"/>
      <c r="DJ14" s="136"/>
      <c r="DK14" s="136"/>
      <c r="DL14" s="136"/>
      <c r="DM14" s="136"/>
      <c r="DN14" s="136"/>
      <c r="DO14" s="136"/>
      <c r="DP14" s="136"/>
      <c r="DQ14" s="136"/>
      <c r="DR14" s="136"/>
      <c r="DS14" s="136"/>
      <c r="DT14" s="136"/>
      <c r="DU14" s="136"/>
      <c r="DZ14" s="136"/>
      <c r="EA14" s="136"/>
      <c r="EB14" s="136"/>
      <c r="EC14" s="136"/>
      <c r="ED14" s="136"/>
      <c r="EE14" s="136"/>
      <c r="EF14" s="136"/>
      <c r="EG14" s="136"/>
      <c r="EH14" s="136"/>
      <c r="EI14" s="136"/>
      <c r="EJ14" s="136"/>
      <c r="EK14" s="136"/>
      <c r="EP14" s="136"/>
      <c r="EQ14" s="136"/>
      <c r="ER14" s="136"/>
      <c r="ES14" s="136"/>
      <c r="ET14" s="136"/>
      <c r="EU14" s="136"/>
      <c r="EV14" s="136"/>
      <c r="EW14" s="136"/>
      <c r="EX14" s="136"/>
      <c r="EY14" s="136"/>
      <c r="EZ14" s="136"/>
      <c r="FA14" s="136"/>
      <c r="FF14" s="136"/>
      <c r="FG14" s="136"/>
      <c r="FH14" s="136"/>
      <c r="FI14" s="136"/>
      <c r="FJ14" s="136"/>
      <c r="FK14" s="136"/>
      <c r="FL14" s="136"/>
      <c r="FM14" s="136"/>
      <c r="FN14" s="136"/>
      <c r="FO14" s="136"/>
      <c r="FP14" s="136"/>
      <c r="FQ14" s="136"/>
      <c r="FV14" s="136"/>
      <c r="FW14" s="136"/>
      <c r="FX14" s="136"/>
      <c r="FY14" s="136"/>
      <c r="FZ14" s="136"/>
      <c r="GA14" s="136"/>
      <c r="GB14" s="136"/>
      <c r="GC14" s="136"/>
      <c r="GD14" s="136"/>
      <c r="GE14" s="136"/>
      <c r="GF14" s="136"/>
      <c r="GG14" s="136"/>
      <c r="GL14" s="136"/>
      <c r="GM14" s="136"/>
      <c r="GN14" s="136"/>
      <c r="GO14" s="136"/>
      <c r="GP14" s="136"/>
      <c r="GQ14" s="136"/>
      <c r="GR14" s="136"/>
      <c r="GS14" s="136"/>
      <c r="GT14" s="136"/>
      <c r="GU14" s="136"/>
      <c r="GV14" s="136"/>
      <c r="GW14" s="136"/>
      <c r="HB14" s="136"/>
      <c r="HC14" s="136"/>
      <c r="HD14" s="136"/>
      <c r="HE14" s="136"/>
      <c r="HF14" s="136"/>
      <c r="HG14" s="136"/>
      <c r="HH14" s="136"/>
      <c r="HI14" s="136"/>
      <c r="HJ14" s="136"/>
      <c r="HK14" s="136"/>
      <c r="HL14" s="136"/>
      <c r="HM14" s="136"/>
      <c r="HR14" s="136"/>
      <c r="HS14" s="136"/>
      <c r="HT14" s="136"/>
      <c r="HU14" s="136"/>
      <c r="HV14" s="136"/>
      <c r="HW14" s="136"/>
      <c r="HX14" s="136"/>
      <c r="HY14" s="136"/>
      <c r="HZ14" s="136"/>
      <c r="IA14" s="136"/>
      <c r="IB14" s="136"/>
      <c r="IC14" s="136"/>
      <c r="IH14" s="136"/>
      <c r="II14" s="136"/>
      <c r="IJ14" s="136"/>
      <c r="IK14" s="136"/>
      <c r="IL14" s="136"/>
      <c r="IM14" s="136"/>
      <c r="IN14" s="136"/>
      <c r="IO14" s="136"/>
      <c r="IP14" s="136"/>
      <c r="IQ14" s="136"/>
      <c r="IR14" s="136"/>
      <c r="IS14" s="136"/>
      <c r="IX14" s="136"/>
      <c r="IY14" s="136"/>
      <c r="IZ14" s="136"/>
      <c r="JA14" s="136"/>
      <c r="JB14" s="136"/>
      <c r="JC14" s="136"/>
      <c r="JD14" s="136"/>
      <c r="JE14" s="136"/>
      <c r="JF14" s="136"/>
      <c r="JG14" s="136"/>
      <c r="JH14" s="136"/>
      <c r="JI14" s="136"/>
      <c r="JN14" s="136"/>
      <c r="JO14" s="136"/>
      <c r="JP14" s="136"/>
      <c r="JQ14" s="136"/>
      <c r="JR14" s="136"/>
      <c r="JS14" s="136"/>
      <c r="JT14" s="136"/>
      <c r="JU14" s="136"/>
      <c r="JV14" s="136"/>
      <c r="JW14" s="136"/>
      <c r="JX14" s="136"/>
      <c r="JY14" s="136"/>
      <c r="KD14" s="136"/>
      <c r="KE14" s="136"/>
      <c r="KF14" s="136"/>
      <c r="KG14" s="136"/>
      <c r="KH14" s="136"/>
      <c r="KI14" s="136"/>
      <c r="KJ14" s="136"/>
      <c r="KK14" s="136"/>
      <c r="KL14" s="136"/>
      <c r="KM14" s="136"/>
      <c r="KN14" s="136"/>
      <c r="KO14" s="136"/>
      <c r="KT14" s="136"/>
      <c r="KU14" s="136"/>
      <c r="KV14" s="136"/>
      <c r="KW14" s="136"/>
      <c r="KX14" s="136"/>
      <c r="KY14" s="136"/>
      <c r="KZ14" s="136"/>
      <c r="LA14" s="136"/>
      <c r="LB14" s="136"/>
      <c r="LC14" s="136"/>
      <c r="LD14" s="136"/>
      <c r="LE14" s="136"/>
      <c r="LJ14" s="136"/>
      <c r="LK14" s="136"/>
      <c r="LL14" s="136"/>
      <c r="LM14" s="136"/>
      <c r="LN14" s="136"/>
      <c r="LO14" s="136"/>
      <c r="LP14" s="136"/>
      <c r="LQ14" s="136"/>
      <c r="LR14" s="136"/>
      <c r="LS14" s="136"/>
      <c r="LT14" s="136"/>
      <c r="LU14" s="136"/>
      <c r="LZ14" s="136"/>
      <c r="MA14" s="136"/>
      <c r="MB14" s="136"/>
      <c r="MC14" s="136"/>
      <c r="MD14" s="136"/>
      <c r="ME14" s="136"/>
      <c r="MF14" s="136"/>
      <c r="MG14" s="136"/>
      <c r="MH14" s="136"/>
      <c r="MI14" s="136"/>
      <c r="MJ14" s="136"/>
      <c r="MK14" s="136"/>
      <c r="MP14" s="136"/>
      <c r="MQ14" s="136"/>
      <c r="MR14" s="136"/>
      <c r="MS14" s="136"/>
      <c r="MT14" s="136"/>
      <c r="MU14" s="136"/>
      <c r="MV14" s="136"/>
      <c r="MW14" s="136"/>
      <c r="MX14" s="136"/>
      <c r="MY14" s="136"/>
      <c r="MZ14" s="136"/>
      <c r="NA14" s="136"/>
      <c r="NF14" s="136"/>
      <c r="NG14" s="136"/>
      <c r="NH14" s="136"/>
      <c r="NI14" s="136"/>
      <c r="NJ14" s="136"/>
      <c r="NK14" s="136"/>
      <c r="NL14" s="136"/>
      <c r="NM14" s="136"/>
      <c r="NN14" s="136"/>
      <c r="NO14" s="136"/>
      <c r="NP14" s="136"/>
      <c r="NQ14" s="136"/>
      <c r="NV14" s="136"/>
      <c r="NW14" s="136"/>
      <c r="NX14" s="136"/>
      <c r="NY14" s="136"/>
      <c r="NZ14" s="136"/>
      <c r="OA14" s="136"/>
      <c r="OB14" s="136"/>
      <c r="OC14" s="136"/>
      <c r="OD14" s="136"/>
      <c r="OE14" s="136"/>
      <c r="OF14" s="136"/>
      <c r="OG14" s="136"/>
      <c r="OL14" s="136"/>
      <c r="OM14" s="136"/>
      <c r="ON14" s="136"/>
      <c r="OO14" s="136"/>
      <c r="OP14" s="136"/>
      <c r="OQ14" s="136"/>
      <c r="OR14" s="136"/>
      <c r="OS14" s="136"/>
      <c r="OT14" s="136"/>
      <c r="OU14" s="136"/>
      <c r="OV14" s="136"/>
      <c r="OW14" s="136"/>
      <c r="PB14" s="136"/>
      <c r="PC14" s="136"/>
      <c r="PD14" s="136"/>
      <c r="PE14" s="136"/>
      <c r="PF14" s="136"/>
      <c r="PG14" s="136"/>
      <c r="PH14" s="136"/>
      <c r="PI14" s="136"/>
      <c r="PJ14" s="136"/>
      <c r="PK14" s="136"/>
      <c r="PL14" s="136"/>
      <c r="PM14" s="136"/>
      <c r="PR14" s="136"/>
      <c r="PS14" s="136"/>
      <c r="PT14" s="136"/>
      <c r="PU14" s="136"/>
      <c r="PV14" s="136"/>
      <c r="PW14" s="136"/>
      <c r="PX14" s="136"/>
      <c r="PY14" s="136"/>
      <c r="PZ14" s="136"/>
      <c r="QA14" s="136"/>
      <c r="QB14" s="136"/>
      <c r="QC14" s="136"/>
      <c r="QH14" s="136"/>
      <c r="QI14" s="136"/>
      <c r="QJ14" s="136"/>
      <c r="QK14" s="136"/>
      <c r="QL14" s="136"/>
      <c r="QM14" s="136"/>
      <c r="QN14" s="136"/>
      <c r="QO14" s="136"/>
      <c r="QP14" s="136"/>
      <c r="QQ14" s="136"/>
      <c r="QR14" s="136"/>
      <c r="QS14" s="136"/>
      <c r="QX14" s="136"/>
      <c r="QY14" s="136"/>
      <c r="QZ14" s="136"/>
      <c r="RA14" s="136"/>
      <c r="RB14" s="136"/>
      <c r="RC14" s="136"/>
      <c r="RD14" s="136"/>
      <c r="RE14" s="136"/>
      <c r="RF14" s="136"/>
      <c r="RG14" s="136"/>
      <c r="RH14" s="136"/>
      <c r="RI14" s="136"/>
      <c r="RN14" s="136"/>
      <c r="RO14" s="136"/>
      <c r="RP14" s="136"/>
      <c r="RQ14" s="136"/>
      <c r="RR14" s="136"/>
      <c r="RS14" s="136"/>
      <c r="RT14" s="136"/>
      <c r="RU14" s="136"/>
      <c r="RV14" s="136"/>
      <c r="RW14" s="136"/>
      <c r="RX14" s="136"/>
      <c r="RY14" s="136"/>
      <c r="SD14" s="136"/>
      <c r="SE14" s="136"/>
      <c r="SF14" s="136"/>
      <c r="SG14" s="136"/>
      <c r="SH14" s="136"/>
      <c r="SI14" s="136"/>
      <c r="SJ14" s="136"/>
      <c r="SK14" s="136"/>
      <c r="SL14" s="136"/>
      <c r="SM14" s="136"/>
      <c r="SN14" s="136"/>
      <c r="SO14" s="136"/>
      <c r="ST14" s="136"/>
      <c r="SU14" s="136"/>
      <c r="SV14" s="136"/>
      <c r="SW14" s="136"/>
      <c r="SX14" s="136"/>
      <c r="SY14" s="136"/>
      <c r="SZ14" s="136"/>
      <c r="TA14" s="136"/>
      <c r="TB14" s="136"/>
      <c r="TC14" s="136"/>
      <c r="TD14" s="136"/>
      <c r="TE14" s="136"/>
      <c r="TJ14" s="136"/>
      <c r="TK14" s="136"/>
      <c r="TL14" s="136"/>
      <c r="TM14" s="136"/>
      <c r="TN14" s="136"/>
      <c r="TO14" s="136"/>
      <c r="TP14" s="136"/>
      <c r="TQ14" s="136"/>
      <c r="TR14" s="136"/>
      <c r="TS14" s="136"/>
      <c r="TT14" s="136"/>
      <c r="TU14" s="136"/>
      <c r="TZ14" s="136"/>
      <c r="UA14" s="136"/>
      <c r="UB14" s="136"/>
      <c r="UC14" s="136"/>
      <c r="UD14" s="136"/>
      <c r="UE14" s="136"/>
      <c r="UF14" s="136"/>
      <c r="UG14" s="136"/>
      <c r="UH14" s="136"/>
      <c r="UI14" s="136"/>
      <c r="UJ14" s="136"/>
      <c r="UK14" s="136"/>
      <c r="UP14" s="136"/>
      <c r="UQ14" s="136"/>
      <c r="UR14" s="136"/>
      <c r="US14" s="136"/>
      <c r="UT14" s="136"/>
      <c r="UU14" s="136"/>
      <c r="UV14" s="136"/>
      <c r="UW14" s="136"/>
      <c r="UX14" s="136"/>
      <c r="UY14" s="136"/>
      <c r="UZ14" s="136"/>
      <c r="VA14" s="136"/>
      <c r="VF14" s="136"/>
      <c r="VG14" s="136"/>
      <c r="VH14" s="136"/>
      <c r="VI14" s="136"/>
      <c r="VJ14" s="136"/>
      <c r="VK14" s="136"/>
      <c r="VL14" s="136"/>
      <c r="VM14" s="136"/>
      <c r="VN14" s="136"/>
      <c r="VO14" s="136"/>
      <c r="VP14" s="136"/>
      <c r="VQ14" s="136"/>
      <c r="VV14" s="136"/>
      <c r="VW14" s="136"/>
      <c r="VX14" s="136"/>
      <c r="VY14" s="136"/>
      <c r="VZ14" s="136"/>
      <c r="WA14" s="136"/>
      <c r="WB14" s="136"/>
      <c r="WC14" s="136"/>
      <c r="WD14" s="136"/>
      <c r="WE14" s="136"/>
      <c r="WF14" s="136"/>
      <c r="WG14" s="136"/>
      <c r="WL14" s="136"/>
      <c r="WM14" s="136"/>
      <c r="WN14" s="136"/>
      <c r="WO14" s="136"/>
      <c r="WP14" s="136"/>
      <c r="WQ14" s="136"/>
      <c r="WR14" s="136"/>
      <c r="WS14" s="136"/>
      <c r="WT14" s="136"/>
      <c r="WU14" s="136"/>
      <c r="WV14" s="136"/>
      <c r="WW14" s="136"/>
      <c r="XB14" s="136"/>
      <c r="XC14" s="136"/>
      <c r="XD14" s="136"/>
      <c r="XE14" s="136"/>
      <c r="XF14" s="136"/>
      <c r="XG14" s="136"/>
      <c r="XH14" s="136"/>
      <c r="XI14" s="136"/>
      <c r="XJ14" s="136"/>
      <c r="XK14" s="136"/>
      <c r="XL14" s="136"/>
      <c r="XM14" s="136"/>
      <c r="XR14" s="136"/>
      <c r="XS14" s="136"/>
      <c r="XT14" s="136"/>
      <c r="XU14" s="136"/>
      <c r="XV14" s="136"/>
      <c r="XW14" s="136"/>
      <c r="XX14" s="136"/>
      <c r="XY14" s="136"/>
      <c r="XZ14" s="136"/>
      <c r="YA14" s="136"/>
      <c r="YB14" s="136"/>
      <c r="YC14" s="136"/>
      <c r="YH14" s="136"/>
      <c r="YI14" s="136"/>
      <c r="YJ14" s="136"/>
      <c r="YK14" s="136"/>
      <c r="YL14" s="136"/>
      <c r="YM14" s="136"/>
      <c r="YN14" s="136"/>
      <c r="YO14" s="136"/>
      <c r="YP14" s="136"/>
      <c r="YQ14" s="136"/>
      <c r="YR14" s="136"/>
      <c r="YS14" s="136"/>
      <c r="YX14" s="136"/>
      <c r="YY14" s="136"/>
      <c r="YZ14" s="136"/>
      <c r="ZA14" s="136"/>
      <c r="ZB14" s="136"/>
      <c r="ZC14" s="136"/>
      <c r="ZD14" s="136"/>
      <c r="ZE14" s="136"/>
      <c r="ZF14" s="136"/>
      <c r="ZG14" s="136"/>
      <c r="ZH14" s="136"/>
      <c r="ZI14" s="136"/>
      <c r="ZN14" s="136"/>
      <c r="ZO14" s="136"/>
      <c r="ZP14" s="136"/>
      <c r="ZQ14" s="136"/>
      <c r="ZR14" s="136"/>
      <c r="ZS14" s="136"/>
      <c r="ZT14" s="136"/>
      <c r="ZU14" s="136"/>
      <c r="ZV14" s="136"/>
      <c r="ZW14" s="136"/>
      <c r="ZX14" s="136"/>
      <c r="ZY14" s="136"/>
      <c r="AAD14" s="136"/>
      <c r="AAE14" s="136"/>
      <c r="AAF14" s="136"/>
      <c r="AAG14" s="136"/>
      <c r="AAH14" s="136"/>
      <c r="AAI14" s="136"/>
      <c r="AAJ14" s="136"/>
      <c r="AAK14" s="136"/>
      <c r="AAL14" s="136"/>
      <c r="AAM14" s="136"/>
      <c r="AAN14" s="136"/>
      <c r="AAO14" s="136"/>
      <c r="AAT14" s="136"/>
      <c r="AAU14" s="136"/>
      <c r="AAV14" s="136"/>
      <c r="AAW14" s="136"/>
      <c r="AAX14" s="136"/>
      <c r="AAY14" s="136"/>
      <c r="AAZ14" s="136"/>
      <c r="ABA14" s="136"/>
      <c r="ABB14" s="136"/>
      <c r="ABC14" s="136"/>
      <c r="ABD14" s="136"/>
      <c r="ABE14" s="136"/>
      <c r="ABJ14" s="136"/>
      <c r="ABK14" s="136"/>
      <c r="ABL14" s="136"/>
      <c r="ABM14" s="136"/>
      <c r="ABN14" s="136"/>
      <c r="ABO14" s="136"/>
      <c r="ABP14" s="136"/>
      <c r="ABQ14" s="136"/>
      <c r="ABR14" s="136"/>
      <c r="ABS14" s="136"/>
      <c r="ABT14" s="136"/>
      <c r="ABU14" s="136"/>
      <c r="ABZ14" s="136"/>
      <c r="ACA14" s="136"/>
      <c r="ACB14" s="136"/>
      <c r="ACC14" s="136"/>
      <c r="ACD14" s="136"/>
      <c r="ACE14" s="136"/>
      <c r="ACF14" s="136"/>
      <c r="ACG14" s="136"/>
      <c r="ACH14" s="136"/>
      <c r="ACI14" s="136"/>
      <c r="ACJ14" s="136"/>
      <c r="ACK14" s="136"/>
      <c r="ACP14" s="136"/>
      <c r="ACQ14" s="136"/>
      <c r="ACR14" s="136"/>
      <c r="ACS14" s="136"/>
      <c r="ACT14" s="136"/>
      <c r="ACU14" s="136"/>
      <c r="ACV14" s="136"/>
      <c r="ACW14" s="136"/>
      <c r="ACX14" s="136"/>
      <c r="ACY14" s="136"/>
      <c r="ACZ14" s="136"/>
      <c r="ADA14" s="136"/>
      <c r="ADF14" s="136"/>
      <c r="ADG14" s="136"/>
      <c r="ADH14" s="136"/>
      <c r="ADI14" s="136"/>
      <c r="ADJ14" s="136"/>
      <c r="ADK14" s="136"/>
      <c r="ADL14" s="136"/>
      <c r="ADM14" s="136"/>
      <c r="ADN14" s="136"/>
      <c r="ADO14" s="136"/>
      <c r="ADP14" s="136"/>
      <c r="ADQ14" s="136"/>
      <c r="ADV14" s="136"/>
      <c r="ADW14" s="136"/>
      <c r="ADX14" s="136"/>
      <c r="ADY14" s="136"/>
      <c r="ADZ14" s="136"/>
      <c r="AEA14" s="136"/>
      <c r="AEB14" s="136"/>
      <c r="AEC14" s="136"/>
      <c r="AED14" s="136"/>
      <c r="AEE14" s="136"/>
      <c r="AEF14" s="136"/>
      <c r="AEG14" s="136"/>
      <c r="AEL14" s="136"/>
      <c r="AEM14" s="136"/>
      <c r="AEN14" s="136"/>
      <c r="AEO14" s="136"/>
      <c r="AEP14" s="136"/>
      <c r="AEQ14" s="136"/>
      <c r="AER14" s="136"/>
      <c r="AES14" s="136"/>
      <c r="AET14" s="136"/>
      <c r="AEU14" s="136"/>
      <c r="AEV14" s="136"/>
      <c r="AEW14" s="136"/>
      <c r="AFB14" s="136"/>
      <c r="AFC14" s="136"/>
      <c r="AFD14" s="136"/>
      <c r="AFE14" s="136"/>
      <c r="AFF14" s="136"/>
      <c r="AFG14" s="136"/>
      <c r="AFH14" s="136"/>
      <c r="AFI14" s="136"/>
      <c r="AFJ14" s="136"/>
      <c r="AFK14" s="136"/>
      <c r="AFL14" s="136"/>
      <c r="AFM14" s="136"/>
      <c r="AFR14" s="136"/>
      <c r="AFS14" s="136"/>
      <c r="AFT14" s="136"/>
      <c r="AFU14" s="136"/>
      <c r="AFV14" s="136"/>
      <c r="AFW14" s="136"/>
      <c r="AFX14" s="136"/>
      <c r="AFY14" s="136"/>
      <c r="AFZ14" s="136"/>
      <c r="AGA14" s="136"/>
      <c r="AGB14" s="136"/>
      <c r="AGC14" s="136"/>
      <c r="AGH14" s="136"/>
      <c r="AGI14" s="136"/>
      <c r="AGJ14" s="136"/>
      <c r="AGK14" s="136"/>
      <c r="AGL14" s="136"/>
      <c r="AGM14" s="136"/>
      <c r="AGN14" s="136"/>
      <c r="AGO14" s="136"/>
      <c r="AGP14" s="136"/>
      <c r="AGQ14" s="136"/>
      <c r="AGR14" s="136"/>
      <c r="AGS14" s="136"/>
      <c r="AGX14" s="136"/>
      <c r="AGY14" s="136"/>
      <c r="AGZ14" s="136"/>
      <c r="AHA14" s="136"/>
      <c r="AHB14" s="136"/>
      <c r="AHC14" s="136"/>
      <c r="AHD14" s="136"/>
      <c r="AHE14" s="136"/>
      <c r="AHF14" s="136"/>
      <c r="AHG14" s="136"/>
      <c r="AHH14" s="136"/>
      <c r="AHI14" s="136"/>
      <c r="AHN14" s="136"/>
      <c r="AHO14" s="136"/>
      <c r="AHP14" s="136"/>
      <c r="AHQ14" s="136"/>
      <c r="AHR14" s="136"/>
      <c r="AHS14" s="136"/>
      <c r="AHT14" s="136"/>
      <c r="AHU14" s="136"/>
      <c r="AHZ14" s="136"/>
      <c r="AIA14" s="136"/>
      <c r="AIB14" s="136"/>
      <c r="AIC14" s="136"/>
      <c r="AID14" s="136"/>
      <c r="AIE14" s="136"/>
      <c r="AIF14" s="136"/>
      <c r="AIG14" s="136"/>
      <c r="AIH14" s="136"/>
      <c r="AII14" s="136"/>
      <c r="AIJ14" s="136"/>
      <c r="AIK14" s="136"/>
      <c r="AIP14" s="136"/>
      <c r="AIQ14" s="136"/>
      <c r="AIR14" s="136"/>
      <c r="AIS14" s="136"/>
      <c r="AIT14" s="136"/>
      <c r="AIU14" s="136"/>
      <c r="AIV14" s="136"/>
      <c r="AIW14" s="136"/>
      <c r="AIX14" s="136"/>
      <c r="AIY14" s="136"/>
      <c r="AIZ14" s="136"/>
      <c r="AJA14" s="136"/>
      <c r="AJF14" s="136"/>
      <c r="AJG14" s="136"/>
      <c r="AJH14" s="136"/>
      <c r="AJI14" s="136"/>
      <c r="AJJ14" s="136"/>
      <c r="AJK14" s="136"/>
      <c r="AJL14" s="136"/>
      <c r="AJM14" s="136"/>
      <c r="AJN14" s="136"/>
      <c r="AJO14" s="136"/>
      <c r="AJP14" s="136"/>
      <c r="AJQ14" s="136"/>
      <c r="AJV14" s="136"/>
      <c r="AJW14" s="136"/>
      <c r="AJX14" s="136"/>
      <c r="AJY14" s="136"/>
      <c r="AJZ14" s="136"/>
      <c r="AKA14" s="136"/>
      <c r="AKB14" s="136"/>
      <c r="AKC14" s="136"/>
      <c r="AKD14" s="136"/>
      <c r="AKE14" s="136"/>
      <c r="AKF14" s="136"/>
      <c r="AKG14" s="136"/>
      <c r="AKL14" s="136"/>
      <c r="AKM14" s="136"/>
      <c r="AKN14" s="136"/>
      <c r="AKO14" s="136"/>
      <c r="AKP14" s="136"/>
      <c r="AKQ14" s="136"/>
      <c r="AKR14" s="136"/>
      <c r="AKS14" s="136"/>
      <c r="AKT14" s="136"/>
      <c r="AKU14" s="136"/>
      <c r="AKV14" s="136"/>
      <c r="AKW14" s="136"/>
      <c r="ALB14" s="136"/>
      <c r="ALC14" s="136"/>
      <c r="ALD14" s="136"/>
      <c r="ALE14" s="136"/>
      <c r="ALF14" s="136"/>
      <c r="ALG14" s="136"/>
      <c r="ALH14" s="136"/>
      <c r="ALI14" s="136"/>
      <c r="ALJ14" s="136"/>
      <c r="ALK14" s="136"/>
      <c r="ALL14" s="136"/>
      <c r="ALM14" s="136"/>
      <c r="ALR14" s="136"/>
      <c r="ALS14" s="136"/>
      <c r="ALT14" s="136"/>
      <c r="ALU14" s="136"/>
      <c r="ALV14" s="136"/>
      <c r="ALW14" s="136"/>
      <c r="ALX14" s="136"/>
      <c r="ALY14" s="136"/>
      <c r="ALZ14" s="136"/>
      <c r="AMA14" s="136"/>
      <c r="AMB14" s="136"/>
      <c r="AMC14" s="136"/>
      <c r="AMH14" s="136"/>
      <c r="AMI14" s="136"/>
      <c r="AMJ14" s="136"/>
      <c r="AMK14" s="136"/>
      <c r="AML14" s="136"/>
      <c r="AMM14" s="136"/>
      <c r="AMN14" s="136"/>
      <c r="AMO14" s="136"/>
      <c r="AMP14" s="136"/>
      <c r="AMQ14" s="136"/>
      <c r="AMR14" s="136"/>
      <c r="AMS14" s="136"/>
      <c r="AMX14" s="136"/>
      <c r="AMY14" s="136"/>
      <c r="AMZ14" s="136"/>
      <c r="ANA14" s="136"/>
      <c r="ANB14" s="136"/>
      <c r="ANC14" s="136"/>
      <c r="AND14" s="136"/>
      <c r="ANE14" s="136"/>
      <c r="ANF14" s="136"/>
      <c r="ANG14" s="136"/>
      <c r="ANH14" s="136"/>
      <c r="ANI14" s="136"/>
      <c r="ANN14" s="136"/>
      <c r="ANO14" s="136"/>
      <c r="ANP14" s="136"/>
      <c r="ANQ14" s="136"/>
      <c r="ANR14" s="136"/>
      <c r="ANS14" s="136"/>
      <c r="ANT14" s="136"/>
      <c r="ANU14" s="136"/>
      <c r="ANV14" s="136"/>
      <c r="ANW14" s="136"/>
      <c r="ANX14" s="136"/>
      <c r="ANY14" s="136"/>
      <c r="AOD14" s="136"/>
      <c r="AOE14" s="136"/>
      <c r="AOF14" s="136"/>
      <c r="AOG14" s="136"/>
      <c r="AOH14" s="136"/>
      <c r="AOI14" s="136"/>
      <c r="AOJ14" s="136"/>
      <c r="AOK14" s="136"/>
      <c r="AOL14" s="136"/>
      <c r="AOM14" s="136"/>
      <c r="AON14" s="136"/>
      <c r="AOO14" s="136"/>
      <c r="AOT14" s="136"/>
      <c r="AOU14" s="136"/>
      <c r="AOV14" s="136"/>
      <c r="AOW14" s="136"/>
      <c r="AOX14" s="136"/>
      <c r="AOY14" s="136"/>
      <c r="AOZ14" s="136"/>
      <c r="APA14" s="136"/>
      <c r="APB14" s="136"/>
      <c r="APC14" s="136"/>
      <c r="APD14" s="136"/>
      <c r="APE14" s="136"/>
      <c r="APJ14" s="136"/>
      <c r="APK14" s="136"/>
      <c r="APL14" s="136"/>
      <c r="APM14" s="136"/>
      <c r="APN14" s="136"/>
      <c r="APO14" s="136"/>
      <c r="APP14" s="136"/>
      <c r="APQ14" s="136"/>
      <c r="APR14" s="136"/>
      <c r="APS14" s="136"/>
      <c r="APT14" s="136"/>
      <c r="APU14" s="136"/>
      <c r="APZ14" s="136"/>
      <c r="AQA14" s="136"/>
      <c r="AQB14" s="136"/>
      <c r="AQC14" s="136"/>
      <c r="AQD14" s="136"/>
      <c r="AQE14" s="136"/>
      <c r="AQF14" s="136"/>
      <c r="AQG14" s="136"/>
      <c r="AQH14" s="136"/>
      <c r="AQI14" s="136"/>
      <c r="AQJ14" s="136"/>
      <c r="AQK14" s="136"/>
      <c r="AQP14" s="136"/>
      <c r="AQQ14" s="136"/>
      <c r="AQR14" s="136"/>
      <c r="AQS14" s="136"/>
      <c r="AQT14" s="136"/>
      <c r="AQU14" s="136"/>
      <c r="AQV14" s="136"/>
      <c r="AQW14" s="136"/>
      <c r="AQX14" s="136"/>
      <c r="AQY14" s="136"/>
      <c r="AQZ14" s="136"/>
      <c r="ARA14" s="136"/>
      <c r="ARF14" s="136"/>
      <c r="ARG14" s="136"/>
      <c r="ARH14" s="136"/>
      <c r="ARI14" s="136"/>
      <c r="ARJ14" s="136"/>
      <c r="ARK14" s="136"/>
      <c r="ARL14" s="136"/>
      <c r="ARM14" s="136"/>
      <c r="ARN14" s="136"/>
      <c r="ARO14" s="136"/>
      <c r="ARP14" s="136"/>
      <c r="ARQ14" s="136"/>
      <c r="ARV14" s="136"/>
      <c r="ARW14" s="136"/>
      <c r="ARX14" s="136"/>
      <c r="ARY14" s="136"/>
      <c r="ARZ14" s="136"/>
      <c r="ASA14" s="136"/>
      <c r="ASB14" s="136"/>
      <c r="ASC14" s="136"/>
      <c r="ASD14" s="136"/>
      <c r="ASE14" s="136"/>
      <c r="ASF14" s="136"/>
      <c r="ASG14" s="136"/>
      <c r="ASL14" s="136"/>
      <c r="ASM14" s="136"/>
      <c r="ASN14" s="136"/>
      <c r="ASO14" s="136"/>
      <c r="ASP14" s="136"/>
      <c r="ASQ14" s="136"/>
      <c r="ASR14" s="136"/>
      <c r="ASS14" s="136"/>
      <c r="AST14" s="136"/>
      <c r="ASU14" s="136"/>
      <c r="ASV14" s="136"/>
      <c r="ASW14" s="136"/>
      <c r="ATB14" s="136"/>
      <c r="ATC14" s="136"/>
      <c r="ATD14" s="136"/>
      <c r="ATE14" s="136"/>
      <c r="ATF14" s="136"/>
      <c r="ATG14" s="136"/>
      <c r="ATH14" s="136"/>
      <c r="ATI14" s="136"/>
      <c r="ATJ14" s="136"/>
      <c r="ATK14" s="136"/>
      <c r="ATL14" s="136"/>
      <c r="ATM14" s="136"/>
      <c r="ATR14" s="136"/>
      <c r="ATS14" s="136"/>
      <c r="ATT14" s="136"/>
      <c r="ATU14" s="136"/>
      <c r="ATV14" s="136"/>
      <c r="ATW14" s="136"/>
      <c r="ATX14" s="136"/>
      <c r="ATY14" s="136"/>
      <c r="ATZ14" s="136"/>
      <c r="AUA14" s="136"/>
      <c r="AUB14" s="136"/>
      <c r="AUC14" s="136"/>
      <c r="AUH14" s="136"/>
      <c r="AUI14" s="136"/>
      <c r="AUJ14" s="136"/>
      <c r="AUK14" s="136"/>
      <c r="AUL14" s="136"/>
      <c r="AUM14" s="136"/>
      <c r="AUN14" s="136"/>
      <c r="AUO14" s="136"/>
      <c r="AUP14" s="136"/>
      <c r="AUQ14" s="136"/>
      <c r="AUR14" s="136"/>
      <c r="AUS14" s="136"/>
      <c r="AUX14" s="136"/>
      <c r="AUY14" s="136"/>
      <c r="AUZ14" s="136"/>
      <c r="AVA14" s="136"/>
      <c r="AVB14" s="136"/>
      <c r="AVC14" s="136"/>
      <c r="AVD14" s="136"/>
      <c r="AVE14" s="136"/>
      <c r="AVF14" s="136"/>
      <c r="AVG14" s="136"/>
      <c r="AVH14" s="136"/>
      <c r="AVI14" s="136"/>
      <c r="AVN14" s="136"/>
      <c r="AVO14" s="136"/>
      <c r="AVP14" s="136"/>
      <c r="AVQ14" s="136"/>
      <c r="AVR14" s="136"/>
      <c r="AVS14" s="136"/>
      <c r="AVT14" s="136"/>
      <c r="AVU14" s="136"/>
      <c r="AVV14" s="136"/>
      <c r="AVW14" s="136"/>
      <c r="AVX14" s="136"/>
      <c r="AVY14" s="136"/>
      <c r="AWD14" s="136"/>
      <c r="AWE14" s="136"/>
      <c r="AWF14" s="136"/>
      <c r="AWG14" s="136"/>
      <c r="AWH14" s="136"/>
      <c r="AWI14" s="136"/>
      <c r="AWJ14" s="136"/>
      <c r="AWK14" s="136"/>
      <c r="AWL14" s="136"/>
      <c r="AWM14" s="136"/>
      <c r="AWN14" s="136"/>
      <c r="AWO14" s="136"/>
      <c r="AWT14" s="136"/>
      <c r="AWU14" s="136"/>
      <c r="AWV14" s="136"/>
      <c r="AWW14" s="136"/>
      <c r="AWX14" s="136"/>
      <c r="AWY14" s="136"/>
      <c r="AWZ14" s="136"/>
      <c r="AXA14" s="136"/>
      <c r="AXB14" s="136"/>
      <c r="AXC14" s="136"/>
      <c r="AXD14" s="136"/>
      <c r="AXE14" s="136"/>
      <c r="AXJ14" s="136"/>
      <c r="AXK14" s="136"/>
      <c r="AXL14" s="136"/>
      <c r="AXM14" s="136"/>
      <c r="AXN14" s="136"/>
      <c r="AXO14" s="136"/>
      <c r="AXP14" s="136"/>
      <c r="AXQ14" s="136"/>
      <c r="AXR14" s="136"/>
      <c r="AXS14" s="136"/>
      <c r="AXT14" s="136"/>
      <c r="AXU14" s="136"/>
      <c r="AXZ14" s="136"/>
      <c r="AYA14" s="136"/>
      <c r="AYB14" s="136"/>
      <c r="AYC14" s="136"/>
      <c r="AYD14" s="136"/>
      <c r="AYE14" s="136"/>
      <c r="AYF14" s="136"/>
      <c r="AYG14" s="136"/>
      <c r="AYH14" s="136"/>
      <c r="AYI14" s="136"/>
      <c r="AYJ14" s="136"/>
      <c r="AYK14" s="136"/>
      <c r="AYP14" s="136"/>
      <c r="AYQ14" s="136"/>
      <c r="AYR14" s="136"/>
      <c r="AYS14" s="136"/>
      <c r="AYT14" s="136"/>
      <c r="AYU14" s="136"/>
      <c r="AYV14" s="136"/>
      <c r="AYW14" s="136"/>
      <c r="AYX14" s="136"/>
      <c r="AYY14" s="136"/>
      <c r="AYZ14" s="136"/>
      <c r="AZA14" s="136"/>
      <c r="AZF14" s="136"/>
      <c r="AZG14" s="136"/>
      <c r="AZH14" s="136"/>
      <c r="AZI14" s="136"/>
      <c r="AZJ14" s="136"/>
      <c r="AZK14" s="136"/>
      <c r="AZL14" s="136"/>
      <c r="AZM14" s="136"/>
      <c r="AZN14" s="136"/>
      <c r="AZO14" s="136"/>
      <c r="AZP14" s="136"/>
      <c r="AZQ14" s="136"/>
      <c r="AZV14" s="136"/>
      <c r="AZW14" s="136"/>
      <c r="AZX14" s="136"/>
      <c r="AZY14" s="136"/>
      <c r="AZZ14" s="136"/>
      <c r="BAA14" s="136"/>
      <c r="BAB14" s="136"/>
      <c r="BAC14" s="136"/>
      <c r="BAD14" s="136"/>
      <c r="BAE14" s="136"/>
      <c r="BAF14" s="136"/>
      <c r="BAG14" s="136"/>
      <c r="BAL14" s="136"/>
      <c r="BAM14" s="136"/>
      <c r="BAN14" s="136"/>
      <c r="BAO14" s="136"/>
      <c r="BAP14" s="136"/>
      <c r="BAQ14" s="136"/>
      <c r="BAR14" s="136"/>
      <c r="BAS14" s="136"/>
      <c r="BAT14" s="136"/>
      <c r="BAU14" s="136"/>
      <c r="BAV14" s="136"/>
      <c r="BAW14" s="136"/>
      <c r="BBB14" s="136"/>
      <c r="BBC14" s="136"/>
      <c r="BBD14" s="136"/>
      <c r="BBE14" s="136"/>
      <c r="BBF14" s="136"/>
      <c r="BBG14" s="136"/>
      <c r="BBH14" s="136"/>
      <c r="BBI14" s="136"/>
      <c r="BBJ14" s="136"/>
      <c r="BBK14" s="136"/>
      <c r="BBL14" s="136"/>
      <c r="BBM14" s="136"/>
      <c r="BBR14" s="136"/>
      <c r="BBS14" s="136"/>
      <c r="BBT14" s="136"/>
      <c r="BBU14" s="136"/>
      <c r="BBV14" s="136"/>
      <c r="BBW14" s="136"/>
      <c r="BBX14" s="136"/>
      <c r="BBY14" s="136"/>
      <c r="BBZ14" s="136"/>
      <c r="BCA14" s="136"/>
      <c r="BCB14" s="136"/>
      <c r="BCC14" s="136"/>
      <c r="BCH14" s="136"/>
      <c r="BCI14" s="136"/>
      <c r="BCJ14" s="136"/>
      <c r="BCK14" s="136"/>
      <c r="BCL14" s="136"/>
      <c r="BCM14" s="136"/>
      <c r="BCN14" s="136"/>
      <c r="BCO14" s="136"/>
      <c r="BCP14" s="136"/>
      <c r="BCQ14" s="136"/>
      <c r="BCR14" s="136"/>
      <c r="BCS14" s="136"/>
      <c r="BCX14" s="136"/>
      <c r="BCY14" s="136"/>
      <c r="BCZ14" s="136"/>
      <c r="BDA14" s="136"/>
      <c r="BDB14" s="136"/>
      <c r="BDC14" s="136"/>
      <c r="BDD14" s="136"/>
      <c r="BDE14" s="136"/>
      <c r="BDF14" s="136"/>
      <c r="BDG14" s="136"/>
      <c r="BDH14" s="136"/>
      <c r="BDI14" s="136"/>
      <c r="BDN14" s="136"/>
      <c r="BDO14" s="136"/>
      <c r="BDP14" s="136"/>
      <c r="BDQ14" s="136"/>
      <c r="BDR14" s="136"/>
      <c r="BDS14" s="136"/>
      <c r="BDT14" s="136"/>
      <c r="BDU14" s="136"/>
      <c r="BDV14" s="136"/>
      <c r="BDW14" s="136"/>
      <c r="BDX14" s="136"/>
      <c r="BDY14" s="136"/>
      <c r="BED14" s="136"/>
      <c r="BEE14" s="136"/>
      <c r="BEF14" s="136"/>
      <c r="BEG14" s="136"/>
      <c r="BEH14" s="136"/>
      <c r="BEI14" s="136"/>
      <c r="BEJ14" s="136"/>
      <c r="BEK14" s="136"/>
      <c r="BEL14" s="136"/>
      <c r="BEM14" s="136"/>
      <c r="BEN14" s="136"/>
      <c r="BEO14" s="136"/>
      <c r="BET14" s="136"/>
      <c r="BEU14" s="136"/>
      <c r="BEV14" s="136"/>
      <c r="BEW14" s="136"/>
      <c r="BEX14" s="136"/>
      <c r="BEY14" s="136"/>
      <c r="BEZ14" s="136"/>
      <c r="BFA14" s="136"/>
      <c r="BFB14" s="136"/>
      <c r="BFC14" s="136"/>
      <c r="BFD14" s="136"/>
      <c r="BFE14" s="136"/>
      <c r="BFJ14" s="136"/>
      <c r="BFK14" s="136"/>
      <c r="BFL14" s="136"/>
      <c r="BFM14" s="136"/>
      <c r="BFN14" s="136"/>
      <c r="BFO14" s="136"/>
      <c r="BFP14" s="136"/>
      <c r="BFQ14" s="136"/>
      <c r="BFR14" s="136"/>
      <c r="BFS14" s="136"/>
      <c r="BFT14" s="136"/>
      <c r="BFU14" s="136"/>
      <c r="BFZ14" s="136"/>
      <c r="BGA14" s="136"/>
      <c r="BGB14" s="136"/>
      <c r="BGC14" s="136"/>
      <c r="BGD14" s="136"/>
      <c r="BGE14" s="136"/>
      <c r="BGF14" s="136"/>
      <c r="BGG14" s="136"/>
      <c r="BGH14" s="136"/>
      <c r="BGI14" s="136"/>
      <c r="BGJ14" s="136"/>
      <c r="BGK14" s="136"/>
      <c r="BGP14" s="136"/>
      <c r="BGQ14" s="136"/>
      <c r="BGR14" s="136"/>
      <c r="BGS14" s="136"/>
      <c r="BGT14" s="136"/>
      <c r="BGU14" s="136"/>
      <c r="BGV14" s="136"/>
      <c r="BGW14" s="136"/>
      <c r="BGX14" s="136"/>
      <c r="BGY14" s="136"/>
      <c r="BGZ14" s="136"/>
      <c r="BHA14" s="136"/>
      <c r="BHF14" s="136"/>
      <c r="BHG14" s="136"/>
      <c r="BHH14" s="136"/>
      <c r="BHI14" s="136"/>
      <c r="BHJ14" s="136"/>
      <c r="BHK14" s="136"/>
      <c r="BHL14" s="136"/>
      <c r="BHM14" s="136"/>
      <c r="BHN14" s="136"/>
      <c r="BHO14" s="136"/>
      <c r="BHP14" s="136"/>
      <c r="BHQ14" s="136"/>
      <c r="BHV14" s="136"/>
      <c r="BHW14" s="136"/>
      <c r="BHX14" s="136"/>
      <c r="BHY14" s="136"/>
      <c r="BHZ14" s="136"/>
      <c r="BIA14" s="136"/>
      <c r="BIB14" s="136"/>
      <c r="BIC14" s="136"/>
      <c r="BID14" s="136"/>
      <c r="BIE14" s="136"/>
      <c r="BIF14" s="136"/>
      <c r="BIG14" s="136"/>
      <c r="BIL14" s="136"/>
      <c r="BIM14" s="136"/>
      <c r="BIN14" s="136"/>
      <c r="BIO14" s="136"/>
      <c r="BIP14" s="136"/>
      <c r="BIQ14" s="136"/>
      <c r="BIR14" s="136"/>
      <c r="BIS14" s="136"/>
      <c r="BIT14" s="136"/>
      <c r="BIU14" s="136"/>
      <c r="BIV14" s="136"/>
      <c r="BIW14" s="136"/>
      <c r="BJB14" s="136"/>
      <c r="BJC14" s="136"/>
      <c r="BJD14" s="136"/>
      <c r="BJE14" s="136"/>
      <c r="BJF14" s="136"/>
      <c r="BJG14" s="136"/>
      <c r="BJH14" s="136"/>
      <c r="BJI14" s="136"/>
      <c r="BJJ14" s="136"/>
      <c r="BJK14" s="136"/>
      <c r="BJL14" s="136"/>
      <c r="BJM14" s="136"/>
      <c r="BJR14" s="136"/>
      <c r="BJS14" s="136"/>
      <c r="BJT14" s="136"/>
      <c r="BJU14" s="136"/>
      <c r="BJV14" s="136"/>
      <c r="BJW14" s="136"/>
      <c r="BJX14" s="136"/>
      <c r="BJY14" s="136"/>
      <c r="BJZ14" s="136"/>
      <c r="BKA14" s="136"/>
      <c r="BKB14" s="136"/>
      <c r="BKC14" s="136"/>
      <c r="BKH14" s="136"/>
      <c r="BKI14" s="136"/>
      <c r="BKJ14" s="136"/>
      <c r="BKK14" s="136"/>
      <c r="BKL14" s="136"/>
      <c r="BKM14" s="136"/>
      <c r="BKN14" s="136"/>
      <c r="BKO14" s="136"/>
      <c r="BKP14" s="136"/>
      <c r="BKQ14" s="136"/>
      <c r="BKR14" s="136"/>
      <c r="BKS14" s="136"/>
      <c r="BKX14" s="136"/>
      <c r="BKY14" s="136"/>
      <c r="BKZ14" s="136"/>
      <c r="BLA14" s="136"/>
      <c r="BLB14" s="136"/>
      <c r="BLC14" s="136"/>
      <c r="BLD14" s="136"/>
      <c r="BLE14" s="136"/>
      <c r="BLF14" s="136"/>
      <c r="BLG14" s="136"/>
      <c r="BLH14" s="136"/>
      <c r="BLI14" s="136"/>
      <c r="BLN14" s="136"/>
      <c r="BLO14" s="136"/>
      <c r="BLP14" s="136"/>
      <c r="BLQ14" s="136"/>
      <c r="BLR14" s="136"/>
      <c r="BLS14" s="136"/>
      <c r="BLT14" s="136"/>
      <c r="BLU14" s="136"/>
      <c r="BLV14" s="136"/>
      <c r="BLW14" s="136"/>
      <c r="BLX14" s="136"/>
      <c r="BLY14" s="136"/>
      <c r="BMD14" s="136"/>
      <c r="BME14" s="136"/>
      <c r="BMF14" s="136"/>
      <c r="BMG14" s="136"/>
      <c r="BMH14" s="136"/>
      <c r="BMI14" s="136"/>
      <c r="BMJ14" s="136"/>
      <c r="BMK14" s="136"/>
      <c r="BML14" s="136"/>
      <c r="BMM14" s="136"/>
      <c r="BMN14" s="136"/>
      <c r="BMO14" s="136"/>
      <c r="BMT14" s="136"/>
      <c r="BMU14" s="136"/>
      <c r="BMV14" s="136"/>
      <c r="BMW14" s="136"/>
      <c r="BMX14" s="136"/>
      <c r="BMY14" s="136"/>
      <c r="BMZ14" s="136"/>
      <c r="BNA14" s="136"/>
      <c r="BNB14" s="136"/>
      <c r="BNC14" s="136"/>
      <c r="BND14" s="136"/>
      <c r="BNE14" s="136"/>
      <c r="BNJ14" s="136"/>
      <c r="BNK14" s="136"/>
      <c r="BNL14" s="136"/>
      <c r="BNM14" s="136"/>
      <c r="BNN14" s="136"/>
      <c r="BNO14" s="136"/>
      <c r="BNP14" s="136"/>
      <c r="BNQ14" s="136"/>
      <c r="BNR14" s="136"/>
      <c r="BNS14" s="136"/>
      <c r="BNT14" s="136"/>
      <c r="BNU14" s="136"/>
      <c r="BNZ14" s="136"/>
      <c r="BOA14" s="136"/>
      <c r="BOB14" s="136"/>
      <c r="BOC14" s="136"/>
      <c r="BOD14" s="136"/>
      <c r="BOE14" s="136"/>
      <c r="BOF14" s="136"/>
      <c r="BOG14" s="136"/>
      <c r="BOH14" s="136"/>
      <c r="BOI14" s="136"/>
      <c r="BOJ14" s="136"/>
      <c r="BOK14" s="136"/>
      <c r="BOP14" s="136"/>
      <c r="BOQ14" s="136"/>
      <c r="BOR14" s="136"/>
      <c r="BOS14" s="136"/>
      <c r="BOT14" s="136"/>
      <c r="BOU14" s="136"/>
      <c r="BOV14" s="136"/>
      <c r="BOW14" s="136"/>
      <c r="BOX14" s="136"/>
      <c r="BOY14" s="136"/>
      <c r="BOZ14" s="136"/>
      <c r="BPA14" s="136"/>
      <c r="BPF14" s="136"/>
      <c r="BPG14" s="136"/>
      <c r="BPH14" s="136"/>
      <c r="BPI14" s="136"/>
      <c r="BPJ14" s="136"/>
      <c r="BPK14" s="136"/>
      <c r="BPL14" s="136"/>
      <c r="BPM14" s="136"/>
      <c r="BPN14" s="136"/>
      <c r="BPO14" s="136"/>
      <c r="BPP14" s="136"/>
      <c r="BPQ14" s="136"/>
      <c r="BPV14" s="136"/>
      <c r="BPW14" s="136"/>
      <c r="BPX14" s="136"/>
      <c r="BPY14" s="136"/>
      <c r="BPZ14" s="136"/>
      <c r="BQA14" s="136"/>
      <c r="BQB14" s="136"/>
      <c r="BQC14" s="136"/>
      <c r="BQD14" s="136"/>
      <c r="BQE14" s="136"/>
      <c r="BQF14" s="136"/>
      <c r="BQG14" s="136"/>
      <c r="BQL14" s="136"/>
      <c r="BQM14" s="136"/>
      <c r="BQN14" s="136"/>
      <c r="BQO14" s="136"/>
      <c r="BQP14" s="136"/>
      <c r="BQQ14" s="136"/>
      <c r="BQR14" s="136"/>
      <c r="BQS14" s="136"/>
      <c r="BQT14" s="136"/>
      <c r="BQU14" s="136"/>
      <c r="BQV14" s="136"/>
      <c r="BQW14" s="136"/>
      <c r="BRB14" s="136"/>
      <c r="BRC14" s="136"/>
      <c r="BRD14" s="136"/>
      <c r="BRE14" s="136"/>
      <c r="BRF14" s="136"/>
      <c r="BRG14" s="136"/>
      <c r="BRH14" s="136"/>
      <c r="BRI14" s="136"/>
      <c r="BRJ14" s="136"/>
      <c r="BRK14" s="136"/>
      <c r="BRL14" s="136"/>
      <c r="BRM14" s="136"/>
      <c r="BRR14" s="136"/>
      <c r="BRS14" s="136"/>
      <c r="BRT14" s="136"/>
      <c r="BRU14" s="136"/>
      <c r="BRV14" s="136"/>
      <c r="BRW14" s="136"/>
      <c r="BRX14" s="136"/>
      <c r="BRY14" s="136"/>
      <c r="BRZ14" s="136"/>
      <c r="BSA14" s="136"/>
      <c r="BSB14" s="136"/>
      <c r="BSC14" s="136"/>
      <c r="BSH14" s="136"/>
      <c r="BSI14" s="136"/>
      <c r="BSJ14" s="136"/>
      <c r="BSK14" s="136"/>
      <c r="BSL14" s="136"/>
      <c r="BSM14" s="136"/>
      <c r="BSN14" s="136"/>
      <c r="BSO14" s="136"/>
      <c r="BSP14" s="136"/>
      <c r="BSQ14" s="136"/>
      <c r="BSR14" s="136"/>
      <c r="BSS14" s="136"/>
      <c r="BSX14" s="136"/>
      <c r="BSY14" s="136"/>
      <c r="BSZ14" s="136"/>
      <c r="BTA14" s="136"/>
      <c r="BTB14" s="136"/>
      <c r="BTC14" s="136"/>
      <c r="BTD14" s="136"/>
      <c r="BTE14" s="136"/>
      <c r="BTF14" s="136"/>
      <c r="BTG14" s="136"/>
      <c r="BTH14" s="136"/>
      <c r="BTI14" s="136"/>
      <c r="BTN14" s="136"/>
      <c r="BTO14" s="136"/>
      <c r="BTP14" s="136"/>
      <c r="BTQ14" s="136"/>
      <c r="BTR14" s="136"/>
      <c r="BTS14" s="136"/>
      <c r="BTT14" s="136"/>
      <c r="BTU14" s="136"/>
      <c r="BTV14" s="136"/>
      <c r="BTW14" s="136"/>
      <c r="BTX14" s="136"/>
      <c r="BTY14" s="136"/>
      <c r="BUD14" s="136"/>
      <c r="BUE14" s="136"/>
      <c r="BUF14" s="136"/>
      <c r="BUG14" s="136"/>
      <c r="BUH14" s="136"/>
      <c r="BUI14" s="136"/>
      <c r="BUJ14" s="136"/>
      <c r="BUK14" s="136"/>
      <c r="BUL14" s="136"/>
      <c r="BUM14" s="136"/>
      <c r="BUN14" s="136"/>
      <c r="BUO14" s="136"/>
      <c r="BUT14" s="136"/>
      <c r="BUU14" s="136"/>
      <c r="BUV14" s="136"/>
      <c r="BUW14" s="136"/>
      <c r="BUX14" s="136"/>
      <c r="BUY14" s="136"/>
      <c r="BUZ14" s="136"/>
      <c r="BVA14" s="136"/>
      <c r="BVB14" s="136"/>
      <c r="BVC14" s="136"/>
      <c r="BVD14" s="136"/>
      <c r="BVE14" s="136"/>
      <c r="BVJ14" s="136"/>
      <c r="BVK14" s="136"/>
      <c r="BVL14" s="136"/>
      <c r="BVM14" s="136"/>
      <c r="BVN14" s="136"/>
      <c r="BVO14" s="136"/>
      <c r="BVP14" s="136"/>
      <c r="BVQ14" s="136"/>
      <c r="BVR14" s="136"/>
      <c r="BVS14" s="136"/>
      <c r="BVT14" s="136"/>
      <c r="BVU14" s="136"/>
      <c r="BVZ14" s="136"/>
      <c r="BWA14" s="136"/>
      <c r="BWB14" s="136"/>
      <c r="BWC14" s="136"/>
      <c r="BWD14" s="136"/>
      <c r="BWE14" s="136"/>
      <c r="BWF14" s="136"/>
      <c r="BWG14" s="136"/>
      <c r="BWH14" s="136"/>
      <c r="BWI14" s="136"/>
      <c r="BWJ14" s="136"/>
      <c r="BWK14" s="136"/>
      <c r="BWP14" s="136"/>
      <c r="BWQ14" s="136"/>
      <c r="BWR14" s="136"/>
      <c r="BWS14" s="136"/>
      <c r="BWT14" s="136"/>
      <c r="BWU14" s="136"/>
      <c r="BWV14" s="136"/>
      <c r="BWW14" s="136"/>
      <c r="BWX14" s="136"/>
      <c r="BWY14" s="136"/>
      <c r="BWZ14" s="136"/>
      <c r="BXA14" s="136"/>
      <c r="BXF14" s="136"/>
      <c r="BXG14" s="136"/>
      <c r="BXH14" s="136"/>
      <c r="BXI14" s="136"/>
      <c r="BXJ14" s="136"/>
      <c r="BXK14" s="136"/>
      <c r="BXL14" s="136"/>
      <c r="BXM14" s="136"/>
      <c r="BXN14" s="136"/>
      <c r="BXO14" s="136"/>
      <c r="BXP14" s="136"/>
      <c r="BXQ14" s="136"/>
      <c r="BXV14" s="136"/>
      <c r="BXW14" s="136"/>
      <c r="BXX14" s="136"/>
      <c r="BXY14" s="136"/>
      <c r="BXZ14" s="136"/>
      <c r="BYA14" s="136"/>
      <c r="BYB14" s="136"/>
      <c r="BYC14" s="136"/>
      <c r="BYD14" s="136"/>
      <c r="BYE14" s="136"/>
      <c r="BYF14" s="136"/>
      <c r="BYG14" s="136"/>
      <c r="BYL14" s="136"/>
      <c r="BYM14" s="136"/>
      <c r="BYN14" s="136"/>
      <c r="BYO14" s="136"/>
      <c r="BYP14" s="136"/>
      <c r="BYQ14" s="136"/>
      <c r="BYR14" s="136"/>
      <c r="BYS14" s="136"/>
      <c r="BYT14" s="136"/>
      <c r="BYU14" s="136"/>
      <c r="BYV14" s="136"/>
      <c r="BYW14" s="136"/>
      <c r="BZB14" s="136"/>
      <c r="BZC14" s="136"/>
      <c r="BZD14" s="136"/>
      <c r="BZE14" s="136"/>
      <c r="BZF14" s="136"/>
      <c r="BZG14" s="136"/>
      <c r="BZH14" s="136"/>
      <c r="BZI14" s="136"/>
      <c r="BZJ14" s="136"/>
      <c r="BZK14" s="136"/>
      <c r="BZL14" s="136"/>
      <c r="BZM14" s="136"/>
      <c r="BZR14" s="136"/>
      <c r="BZS14" s="136"/>
      <c r="BZT14" s="136"/>
      <c r="BZU14" s="136"/>
      <c r="BZV14" s="136"/>
      <c r="BZW14" s="136"/>
      <c r="BZX14" s="136"/>
      <c r="BZY14" s="136"/>
      <c r="BZZ14" s="136"/>
      <c r="CAA14" s="136"/>
      <c r="CAB14" s="136"/>
      <c r="CAC14" s="136"/>
      <c r="CAH14" s="136"/>
      <c r="CAI14" s="136"/>
      <c r="CAJ14" s="136"/>
      <c r="CAK14" s="136"/>
      <c r="CAL14" s="136"/>
      <c r="CAM14" s="136"/>
      <c r="CAN14" s="136"/>
      <c r="CAO14" s="136"/>
      <c r="CAP14" s="136"/>
      <c r="CAQ14" s="136"/>
      <c r="CAR14" s="136"/>
      <c r="CAS14" s="136"/>
      <c r="CAX14" s="136"/>
      <c r="CAY14" s="136"/>
      <c r="CAZ14" s="136"/>
      <c r="CBA14" s="136"/>
      <c r="CBB14" s="136"/>
      <c r="CBC14" s="136"/>
      <c r="CBD14" s="136"/>
      <c r="CBE14" s="136"/>
      <c r="CBF14" s="136"/>
      <c r="CBG14" s="136"/>
      <c r="CBH14" s="136"/>
      <c r="CBI14" s="136"/>
      <c r="CBN14" s="136"/>
      <c r="CBO14" s="136"/>
      <c r="CBP14" s="136"/>
      <c r="CBQ14" s="136"/>
      <c r="CBR14" s="136"/>
      <c r="CBS14" s="136"/>
      <c r="CBT14" s="136"/>
      <c r="CBU14" s="136"/>
      <c r="CBV14" s="136"/>
      <c r="CBW14" s="136"/>
      <c r="CBX14" s="136"/>
      <c r="CBY14" s="136"/>
      <c r="CCD14" s="136"/>
      <c r="CCE14" s="136"/>
      <c r="CCF14" s="136"/>
      <c r="CCG14" s="136"/>
      <c r="CCH14" s="136"/>
      <c r="CCI14" s="136"/>
      <c r="CCJ14" s="136"/>
      <c r="CCK14" s="136"/>
      <c r="CCL14" s="136"/>
      <c r="CCM14" s="136"/>
      <c r="CCN14" s="136"/>
      <c r="CCO14" s="136"/>
      <c r="CCT14" s="136"/>
      <c r="CCU14" s="136"/>
      <c r="CCV14" s="136"/>
      <c r="CCW14" s="136"/>
      <c r="CCX14" s="136"/>
      <c r="CCY14" s="136"/>
      <c r="CCZ14" s="136"/>
      <c r="CDA14" s="136"/>
      <c r="CDB14" s="136"/>
      <c r="CDC14" s="136"/>
      <c r="CDD14" s="136"/>
      <c r="CDE14" s="136"/>
      <c r="CDJ14" s="136"/>
      <c r="CDK14" s="136"/>
      <c r="CDL14" s="136"/>
      <c r="CDM14" s="136"/>
      <c r="CDN14" s="136"/>
      <c r="CDO14" s="136"/>
      <c r="CDP14" s="136"/>
      <c r="CDQ14" s="136"/>
      <c r="CDR14" s="136"/>
      <c r="CDS14" s="136"/>
      <c r="CDT14" s="136"/>
      <c r="CDU14" s="136"/>
      <c r="CDZ14" s="136"/>
      <c r="CEA14" s="136"/>
      <c r="CEB14" s="136"/>
      <c r="CEC14" s="136"/>
      <c r="CED14" s="136"/>
      <c r="CEE14" s="136"/>
      <c r="CEF14" s="136"/>
      <c r="CEG14" s="136"/>
      <c r="CEH14" s="136"/>
      <c r="CEI14" s="136"/>
      <c r="CEJ14" s="136"/>
      <c r="CEK14" s="136"/>
      <c r="CEP14" s="136"/>
      <c r="CEQ14" s="136"/>
      <c r="CER14" s="136"/>
      <c r="CES14" s="136"/>
      <c r="CET14" s="136"/>
      <c r="CEU14" s="136"/>
      <c r="CEV14" s="136"/>
      <c r="CEW14" s="136"/>
      <c r="CEX14" s="136"/>
      <c r="CEY14" s="136"/>
      <c r="CEZ14" s="136"/>
      <c r="CFA14" s="136"/>
      <c r="CFF14" s="136"/>
      <c r="CFG14" s="136"/>
      <c r="CFH14" s="136"/>
      <c r="CFI14" s="136"/>
      <c r="CFJ14" s="136"/>
      <c r="CFK14" s="136"/>
      <c r="CFL14" s="136"/>
      <c r="CFM14" s="136"/>
      <c r="CFN14" s="136"/>
      <c r="CFO14" s="136"/>
      <c r="CFP14" s="136"/>
      <c r="CFQ14" s="136"/>
      <c r="CFV14" s="136"/>
      <c r="CFW14" s="136"/>
      <c r="CFX14" s="136"/>
      <c r="CFY14" s="136"/>
      <c r="CFZ14" s="136"/>
      <c r="CGA14" s="136"/>
      <c r="CGB14" s="136"/>
      <c r="CGC14" s="136"/>
      <c r="CGD14" s="136"/>
      <c r="CGE14" s="136"/>
      <c r="CGF14" s="136"/>
      <c r="CGG14" s="136"/>
      <c r="CGL14" s="136"/>
      <c r="CGM14" s="136"/>
      <c r="CGN14" s="136"/>
      <c r="CGO14" s="136"/>
      <c r="CGP14" s="136"/>
      <c r="CGQ14" s="136"/>
      <c r="CGR14" s="136"/>
      <c r="CGS14" s="136"/>
      <c r="CGT14" s="136"/>
      <c r="CGU14" s="136"/>
      <c r="CGV14" s="136"/>
      <c r="CGW14" s="136"/>
      <c r="CHB14" s="136"/>
      <c r="CHC14" s="136"/>
      <c r="CHD14" s="136"/>
      <c r="CHE14" s="136"/>
      <c r="CHF14" s="136"/>
      <c r="CHG14" s="136"/>
      <c r="CHH14" s="136"/>
      <c r="CHI14" s="136"/>
      <c r="CHJ14" s="136"/>
      <c r="CHK14" s="136"/>
      <c r="CHL14" s="136"/>
      <c r="CHM14" s="136"/>
      <c r="CHR14" s="136"/>
      <c r="CHS14" s="136"/>
      <c r="CHT14" s="136"/>
      <c r="CHU14" s="136"/>
      <c r="CHV14" s="136"/>
      <c r="CHW14" s="136"/>
      <c r="CHX14" s="136"/>
      <c r="CHY14" s="136"/>
      <c r="CHZ14" s="136"/>
      <c r="CIA14" s="136"/>
      <c r="CIB14" s="136"/>
      <c r="CIC14" s="136"/>
      <c r="CIH14" s="136"/>
      <c r="CII14" s="136"/>
      <c r="CIJ14" s="136"/>
      <c r="CIK14" s="136"/>
      <c r="CIL14" s="136"/>
      <c r="CIM14" s="136"/>
      <c r="CIN14" s="136"/>
      <c r="CIO14" s="136"/>
      <c r="CIP14" s="136"/>
      <c r="CIQ14" s="136"/>
      <c r="CIR14" s="136"/>
      <c r="CIS14" s="136"/>
      <c r="CIX14" s="136"/>
      <c r="CIY14" s="136"/>
      <c r="CIZ14" s="136"/>
      <c r="CJA14" s="136"/>
      <c r="CJB14" s="136"/>
      <c r="CJC14" s="136"/>
      <c r="CJD14" s="136"/>
      <c r="CJE14" s="136"/>
      <c r="CJF14" s="136"/>
      <c r="CJG14" s="136"/>
      <c r="CJH14" s="136"/>
      <c r="CJI14" s="136"/>
      <c r="CJN14" s="136"/>
      <c r="CJO14" s="136"/>
      <c r="CJP14" s="136"/>
      <c r="CJQ14" s="136"/>
      <c r="CJR14" s="136"/>
      <c r="CJS14" s="136"/>
      <c r="CJT14" s="136"/>
      <c r="CJU14" s="136"/>
      <c r="CJV14" s="136"/>
      <c r="CJW14" s="136"/>
      <c r="CJX14" s="136"/>
      <c r="CJY14" s="136"/>
      <c r="CKD14" s="136"/>
      <c r="CKE14" s="136"/>
      <c r="CKF14" s="136"/>
      <c r="CKG14" s="136"/>
      <c r="CKH14" s="136"/>
      <c r="CKI14" s="136"/>
      <c r="CKJ14" s="136"/>
      <c r="CKK14" s="136"/>
      <c r="CKL14" s="136"/>
      <c r="CKM14" s="136"/>
      <c r="CKN14" s="136"/>
      <c r="CKO14" s="136"/>
      <c r="CKT14" s="136"/>
      <c r="CKU14" s="136"/>
      <c r="CKV14" s="136"/>
      <c r="CKW14" s="136"/>
      <c r="CKX14" s="136"/>
      <c r="CKY14" s="136"/>
      <c r="CKZ14" s="136"/>
      <c r="CLA14" s="136"/>
      <c r="CLB14" s="136"/>
      <c r="CLC14" s="136"/>
      <c r="CLD14" s="136"/>
      <c r="CLE14" s="136"/>
      <c r="CLJ14" s="136"/>
      <c r="CLK14" s="136"/>
      <c r="CLL14" s="136"/>
      <c r="CLM14" s="136"/>
      <c r="CLN14" s="136"/>
      <c r="CLO14" s="136"/>
      <c r="CLP14" s="136"/>
      <c r="CLQ14" s="136"/>
      <c r="CLR14" s="136"/>
      <c r="CLS14" s="136"/>
      <c r="CLT14" s="136"/>
      <c r="CLU14" s="136"/>
      <c r="CLZ14" s="136"/>
      <c r="CMA14" s="136"/>
      <c r="CMB14" s="136"/>
      <c r="CMC14" s="136"/>
      <c r="CMD14" s="136"/>
      <c r="CME14" s="136"/>
      <c r="CMF14" s="136"/>
      <c r="CMG14" s="136"/>
      <c r="CMH14" s="136"/>
      <c r="CMI14" s="136"/>
      <c r="CMJ14" s="136"/>
      <c r="CMK14" s="136"/>
      <c r="CMP14" s="136"/>
      <c r="CMQ14" s="136"/>
      <c r="CMR14" s="136"/>
      <c r="CMS14" s="136"/>
      <c r="CMT14" s="136"/>
      <c r="CMU14" s="136"/>
      <c r="CMV14" s="136"/>
      <c r="CMW14" s="136"/>
      <c r="CMX14" s="136"/>
      <c r="CMY14" s="136"/>
      <c r="CMZ14" s="136"/>
      <c r="CNA14" s="136"/>
      <c r="CNF14" s="136"/>
      <c r="CNG14" s="136"/>
      <c r="CNH14" s="136"/>
      <c r="CNI14" s="136"/>
      <c r="CNJ14" s="136"/>
      <c r="CNK14" s="136"/>
      <c r="CNL14" s="136"/>
      <c r="CNM14" s="136"/>
      <c r="CNN14" s="136"/>
      <c r="CNO14" s="136"/>
      <c r="CNP14" s="136"/>
      <c r="CNQ14" s="136"/>
      <c r="CNV14" s="136"/>
      <c r="CNW14" s="136"/>
      <c r="CNX14" s="136"/>
      <c r="CNY14" s="136"/>
      <c r="CNZ14" s="136"/>
      <c r="COA14" s="136"/>
      <c r="COB14" s="136"/>
      <c r="COC14" s="136"/>
      <c r="COD14" s="136"/>
      <c r="COE14" s="136"/>
      <c r="COF14" s="136"/>
      <c r="COG14" s="136"/>
      <c r="COL14" s="136"/>
      <c r="COM14" s="136"/>
      <c r="CON14" s="136"/>
      <c r="COO14" s="136"/>
      <c r="COP14" s="136"/>
      <c r="COQ14" s="136"/>
      <c r="COR14" s="136"/>
      <c r="COS14" s="136"/>
      <c r="COT14" s="136"/>
      <c r="COU14" s="136"/>
      <c r="COV14" s="136"/>
      <c r="COW14" s="136"/>
      <c r="CPB14" s="136"/>
      <c r="CPC14" s="136"/>
      <c r="CPD14" s="136"/>
      <c r="CPE14" s="136"/>
      <c r="CPF14" s="136"/>
      <c r="CPG14" s="136"/>
      <c r="CPH14" s="136"/>
      <c r="CPI14" s="136"/>
      <c r="CPJ14" s="136"/>
      <c r="CPK14" s="136"/>
      <c r="CPL14" s="136"/>
      <c r="CPM14" s="136"/>
      <c r="CPR14" s="136"/>
      <c r="CPS14" s="136"/>
      <c r="CPT14" s="136"/>
      <c r="CPU14" s="136"/>
      <c r="CPV14" s="136"/>
      <c r="CPW14" s="136"/>
      <c r="CPX14" s="136"/>
      <c r="CPY14" s="136"/>
      <c r="CPZ14" s="136"/>
      <c r="CQA14" s="136"/>
      <c r="CQB14" s="136"/>
      <c r="CQC14" s="136"/>
      <c r="CQH14" s="136"/>
      <c r="CQI14" s="136"/>
      <c r="CQJ14" s="136"/>
      <c r="CQK14" s="136"/>
      <c r="CQL14" s="136"/>
      <c r="CQM14" s="136"/>
      <c r="CQN14" s="136"/>
      <c r="CQO14" s="136"/>
      <c r="CQP14" s="136"/>
      <c r="CQQ14" s="136"/>
      <c r="CQR14" s="136"/>
      <c r="CQS14" s="136"/>
      <c r="CQX14" s="136"/>
      <c r="CQY14" s="136"/>
      <c r="CQZ14" s="136"/>
      <c r="CRA14" s="136"/>
      <c r="CRB14" s="136"/>
      <c r="CRC14" s="136"/>
      <c r="CRD14" s="136"/>
      <c r="CRE14" s="136"/>
      <c r="CRF14" s="136"/>
      <c r="CRG14" s="136"/>
      <c r="CRH14" s="136"/>
      <c r="CRI14" s="136"/>
      <c r="CRN14" s="136"/>
      <c r="CRO14" s="136"/>
      <c r="CRP14" s="136"/>
      <c r="CRQ14" s="136"/>
      <c r="CRR14" s="136"/>
      <c r="CRS14" s="136"/>
      <c r="CRT14" s="136"/>
      <c r="CRU14" s="136"/>
      <c r="CRV14" s="136"/>
      <c r="CRW14" s="136"/>
      <c r="CRX14" s="136"/>
      <c r="CRY14" s="136"/>
      <c r="CSD14" s="136"/>
      <c r="CSE14" s="136"/>
      <c r="CSF14" s="136"/>
      <c r="CSG14" s="136"/>
      <c r="CSH14" s="136"/>
      <c r="CSI14" s="136"/>
      <c r="CSJ14" s="136"/>
      <c r="CSK14" s="136"/>
      <c r="CSL14" s="136"/>
      <c r="CSM14" s="136"/>
      <c r="CSN14" s="136"/>
      <c r="CSO14" s="136"/>
      <c r="CST14" s="136"/>
      <c r="CSU14" s="136"/>
      <c r="CSV14" s="136"/>
      <c r="CSW14" s="136"/>
      <c r="CSX14" s="136"/>
      <c r="CSY14" s="136"/>
      <c r="CSZ14" s="136"/>
      <c r="CTA14" s="136"/>
      <c r="CTB14" s="136"/>
      <c r="CTC14" s="136"/>
      <c r="CTD14" s="136"/>
      <c r="CTE14" s="136"/>
      <c r="CTJ14" s="136"/>
      <c r="CTK14" s="136"/>
      <c r="CTL14" s="136"/>
      <c r="CTM14" s="136"/>
      <c r="CTN14" s="136"/>
      <c r="CTO14" s="136"/>
      <c r="CTP14" s="136"/>
      <c r="CTQ14" s="136"/>
      <c r="CTR14" s="136"/>
      <c r="CTS14" s="136"/>
      <c r="CTT14" s="136"/>
      <c r="CTU14" s="136"/>
      <c r="CTZ14" s="136"/>
      <c r="CUA14" s="136"/>
      <c r="CUB14" s="136"/>
      <c r="CUC14" s="136"/>
      <c r="CUD14" s="136"/>
      <c r="CUE14" s="136"/>
      <c r="CUF14" s="136"/>
      <c r="CUG14" s="136"/>
      <c r="CUH14" s="136"/>
      <c r="CUI14" s="136"/>
      <c r="CUJ14" s="136"/>
      <c r="CUK14" s="136"/>
      <c r="CUP14" s="136"/>
      <c r="CUQ14" s="136"/>
      <c r="CUR14" s="136"/>
      <c r="CUS14" s="136"/>
      <c r="CUT14" s="136"/>
      <c r="CUU14" s="136"/>
      <c r="CUV14" s="136"/>
      <c r="CUW14" s="136"/>
      <c r="CUX14" s="136"/>
      <c r="CUY14" s="136"/>
      <c r="CUZ14" s="136"/>
      <c r="CVA14" s="136"/>
      <c r="CVF14" s="136"/>
      <c r="CVG14" s="136"/>
      <c r="CVH14" s="136"/>
      <c r="CVI14" s="136"/>
      <c r="CVJ14" s="136"/>
      <c r="CVK14" s="136"/>
      <c r="CVL14" s="136"/>
      <c r="CVM14" s="136"/>
      <c r="CVN14" s="136"/>
      <c r="CVO14" s="136"/>
      <c r="CVP14" s="136"/>
      <c r="CVQ14" s="136"/>
      <c r="CVV14" s="136"/>
      <c r="CVW14" s="136"/>
      <c r="CVX14" s="136"/>
      <c r="CVY14" s="136"/>
      <c r="CVZ14" s="136"/>
      <c r="CWA14" s="136"/>
      <c r="CWB14" s="136"/>
      <c r="CWC14" s="136"/>
      <c r="CWD14" s="136"/>
      <c r="CWE14" s="136"/>
      <c r="CWF14" s="136"/>
      <c r="CWG14" s="136"/>
      <c r="CWL14" s="136"/>
      <c r="CWM14" s="136"/>
      <c r="CWN14" s="136"/>
      <c r="CWO14" s="136"/>
      <c r="CWP14" s="136"/>
      <c r="CWQ14" s="136"/>
      <c r="CWR14" s="136"/>
      <c r="CWS14" s="136"/>
      <c r="CWT14" s="136"/>
      <c r="CWU14" s="136"/>
      <c r="CWV14" s="136"/>
      <c r="CWW14" s="136"/>
      <c r="CXB14" s="136"/>
      <c r="CXC14" s="136"/>
      <c r="CXD14" s="136"/>
      <c r="CXE14" s="136"/>
      <c r="CXF14" s="136"/>
      <c r="CXG14" s="136"/>
      <c r="CXH14" s="136"/>
      <c r="CXI14" s="136"/>
      <c r="CXJ14" s="136"/>
      <c r="CXK14" s="136"/>
      <c r="CXL14" s="136"/>
      <c r="CXM14" s="136"/>
      <c r="CXR14" s="136"/>
      <c r="CXS14" s="136"/>
      <c r="CXT14" s="136"/>
      <c r="CXU14" s="136"/>
      <c r="CXV14" s="136"/>
      <c r="CXW14" s="136"/>
      <c r="CXX14" s="136"/>
      <c r="CXY14" s="136"/>
      <c r="CXZ14" s="136"/>
      <c r="CYA14" s="136"/>
      <c r="CYB14" s="136"/>
      <c r="CYC14" s="136"/>
      <c r="CYH14" s="136"/>
      <c r="CYI14" s="136"/>
      <c r="CYJ14" s="136"/>
      <c r="CYK14" s="136"/>
      <c r="CYL14" s="136"/>
      <c r="CYM14" s="136"/>
      <c r="CYN14" s="136"/>
      <c r="CYO14" s="136"/>
      <c r="CYP14" s="136"/>
      <c r="CYQ14" s="136"/>
      <c r="CYR14" s="136"/>
      <c r="CYS14" s="136"/>
      <c r="CYX14" s="136"/>
      <c r="CYY14" s="136"/>
      <c r="CYZ14" s="136"/>
      <c r="CZA14" s="136"/>
      <c r="CZB14" s="136"/>
      <c r="CZC14" s="136"/>
      <c r="CZD14" s="136"/>
      <c r="CZE14" s="136"/>
      <c r="CZF14" s="136"/>
      <c r="CZG14" s="136"/>
      <c r="CZH14" s="136"/>
      <c r="CZI14" s="136"/>
      <c r="CZN14" s="136"/>
      <c r="CZO14" s="136"/>
      <c r="CZP14" s="136"/>
      <c r="CZQ14" s="136"/>
      <c r="CZR14" s="136"/>
      <c r="CZS14" s="136"/>
      <c r="CZT14" s="136"/>
      <c r="CZU14" s="136"/>
      <c r="CZV14" s="136"/>
      <c r="CZW14" s="136"/>
      <c r="CZX14" s="136"/>
      <c r="CZY14" s="136"/>
      <c r="DAD14" s="136"/>
      <c r="DAE14" s="136"/>
      <c r="DAF14" s="136"/>
      <c r="DAG14" s="136"/>
      <c r="DAH14" s="136"/>
      <c r="DAI14" s="136"/>
      <c r="DAJ14" s="136"/>
      <c r="DAK14" s="136"/>
      <c r="DAL14" s="136"/>
      <c r="DAM14" s="136"/>
      <c r="DAN14" s="136"/>
      <c r="DAO14" s="136"/>
      <c r="DAT14" s="136"/>
      <c r="DAU14" s="136"/>
      <c r="DAV14" s="136"/>
      <c r="DAW14" s="136"/>
      <c r="DAX14" s="136"/>
      <c r="DAY14" s="136"/>
      <c r="DAZ14" s="136"/>
      <c r="DBA14" s="136"/>
      <c r="DBB14" s="136"/>
      <c r="DBC14" s="136"/>
      <c r="DBD14" s="136"/>
      <c r="DBE14" s="136"/>
      <c r="DBJ14" s="136"/>
      <c r="DBK14" s="136"/>
      <c r="DBL14" s="136"/>
      <c r="DBM14" s="136"/>
      <c r="DBN14" s="136"/>
      <c r="DBO14" s="136"/>
      <c r="DBP14" s="136"/>
      <c r="DBQ14" s="136"/>
      <c r="DBR14" s="136"/>
      <c r="DBS14" s="136"/>
      <c r="DBT14" s="136"/>
      <c r="DBU14" s="136"/>
      <c r="DBZ14" s="136"/>
      <c r="DCA14" s="136"/>
      <c r="DCB14" s="136"/>
      <c r="DCC14" s="136"/>
      <c r="DCD14" s="136"/>
      <c r="DCE14" s="136"/>
      <c r="DCF14" s="136"/>
      <c r="DCG14" s="136"/>
      <c r="DCH14" s="136"/>
      <c r="DCI14" s="136"/>
      <c r="DCJ14" s="136"/>
      <c r="DCK14" s="136"/>
      <c r="DCP14" s="136"/>
      <c r="DCQ14" s="136"/>
      <c r="DCR14" s="136"/>
      <c r="DCS14" s="136"/>
      <c r="DCT14" s="136"/>
      <c r="DCU14" s="136"/>
      <c r="DCV14" s="136"/>
      <c r="DCW14" s="136"/>
      <c r="DCX14" s="136"/>
      <c r="DCY14" s="136"/>
      <c r="DCZ14" s="136"/>
      <c r="DDA14" s="136"/>
      <c r="DDF14" s="136"/>
      <c r="DDG14" s="136"/>
      <c r="DDH14" s="136"/>
      <c r="DDI14" s="136"/>
      <c r="DDJ14" s="136"/>
      <c r="DDK14" s="136"/>
      <c r="DDL14" s="136"/>
      <c r="DDM14" s="136"/>
      <c r="DDN14" s="136"/>
      <c r="DDO14" s="136"/>
      <c r="DDP14" s="136"/>
      <c r="DDQ14" s="136"/>
      <c r="DDV14" s="136"/>
      <c r="DDW14" s="136"/>
      <c r="DDX14" s="136"/>
      <c r="DDY14" s="136"/>
      <c r="DDZ14" s="136"/>
      <c r="DEA14" s="136"/>
      <c r="DEB14" s="136"/>
      <c r="DEC14" s="136"/>
      <c r="DED14" s="136"/>
      <c r="DEE14" s="136"/>
      <c r="DEF14" s="136"/>
      <c r="DEG14" s="136"/>
      <c r="DEL14" s="136"/>
      <c r="DEM14" s="136"/>
      <c r="DEN14" s="136"/>
      <c r="DEO14" s="136"/>
      <c r="DEP14" s="136"/>
      <c r="DEQ14" s="136"/>
      <c r="DER14" s="136"/>
      <c r="DES14" s="136"/>
      <c r="DET14" s="136"/>
      <c r="DEU14" s="136"/>
      <c r="DEV14" s="136"/>
      <c r="DEW14" s="136"/>
      <c r="DFB14" s="136"/>
      <c r="DFC14" s="136"/>
      <c r="DFD14" s="136"/>
      <c r="DFE14" s="136"/>
      <c r="DFF14" s="136"/>
      <c r="DFG14" s="136"/>
      <c r="DFH14" s="136"/>
      <c r="DFI14" s="136"/>
      <c r="DFJ14" s="136"/>
      <c r="DFK14" s="136"/>
      <c r="DFL14" s="136"/>
      <c r="DFM14" s="136"/>
      <c r="DFR14" s="136"/>
      <c r="DFS14" s="136"/>
      <c r="DFT14" s="136"/>
      <c r="DFU14" s="136"/>
      <c r="DFV14" s="136"/>
      <c r="DFW14" s="136"/>
      <c r="DFX14" s="136"/>
      <c r="DFY14" s="136"/>
      <c r="DFZ14" s="136"/>
      <c r="DGA14" s="136"/>
      <c r="DGB14" s="136"/>
      <c r="DGC14" s="136"/>
      <c r="DGH14" s="136"/>
      <c r="DGI14" s="136"/>
      <c r="DGJ14" s="136"/>
      <c r="DGK14" s="136"/>
      <c r="DGL14" s="136"/>
      <c r="DGM14" s="136"/>
      <c r="DGN14" s="136"/>
      <c r="DGO14" s="136"/>
      <c r="DGP14" s="136"/>
      <c r="DGQ14" s="136"/>
      <c r="DGR14" s="136"/>
      <c r="DGS14" s="136"/>
      <c r="DGX14" s="136"/>
      <c r="DGY14" s="136"/>
      <c r="DGZ14" s="136"/>
      <c r="DHA14" s="136"/>
      <c r="DHB14" s="136"/>
      <c r="DHC14" s="136"/>
      <c r="DHD14" s="136"/>
      <c r="DHE14" s="136"/>
      <c r="DHF14" s="136"/>
      <c r="DHG14" s="136"/>
      <c r="DHH14" s="136"/>
      <c r="DHI14" s="136"/>
      <c r="DHN14" s="136"/>
      <c r="DHO14" s="136"/>
      <c r="DHP14" s="136"/>
      <c r="DHQ14" s="136"/>
      <c r="DHR14" s="136"/>
      <c r="DHS14" s="136"/>
      <c r="DHT14" s="136"/>
      <c r="DHU14" s="136"/>
      <c r="DHV14" s="136"/>
      <c r="DHW14" s="136"/>
      <c r="DHX14" s="136"/>
      <c r="DHY14" s="136"/>
      <c r="DID14" s="136"/>
      <c r="DIE14" s="136"/>
      <c r="DIF14" s="136"/>
      <c r="DIG14" s="136"/>
      <c r="DIH14" s="136"/>
      <c r="DII14" s="136"/>
      <c r="DIJ14" s="136"/>
      <c r="DIK14" s="136"/>
      <c r="DIL14" s="136"/>
      <c r="DIM14" s="136"/>
      <c r="DIN14" s="136"/>
      <c r="DIO14" s="136"/>
      <c r="DIT14" s="136"/>
      <c r="DIU14" s="136"/>
      <c r="DIV14" s="136"/>
      <c r="DIW14" s="136"/>
      <c r="DIX14" s="136"/>
      <c r="DIY14" s="136"/>
      <c r="DIZ14" s="136"/>
      <c r="DJA14" s="136"/>
      <c r="DJB14" s="136"/>
      <c r="DJC14" s="136"/>
      <c r="DJD14" s="136"/>
      <c r="DJE14" s="136"/>
      <c r="DJJ14" s="136"/>
      <c r="DJK14" s="136"/>
      <c r="DJL14" s="136"/>
      <c r="DJM14" s="136"/>
      <c r="DJN14" s="136"/>
      <c r="DJO14" s="136"/>
      <c r="DJP14" s="136"/>
      <c r="DJQ14" s="136"/>
      <c r="DJR14" s="136"/>
      <c r="DJS14" s="136"/>
      <c r="DJT14" s="136"/>
      <c r="DJU14" s="136"/>
      <c r="DJZ14" s="136"/>
      <c r="DKA14" s="136"/>
      <c r="DKB14" s="136"/>
      <c r="DKC14" s="136"/>
      <c r="DKD14" s="136"/>
      <c r="DKE14" s="136"/>
      <c r="DKF14" s="136"/>
      <c r="DKG14" s="136"/>
      <c r="DKH14" s="136"/>
      <c r="DKI14" s="136"/>
      <c r="DKJ14" s="136"/>
      <c r="DKK14" s="136"/>
      <c r="DKP14" s="136"/>
      <c r="DKQ14" s="136"/>
      <c r="DKR14" s="136"/>
      <c r="DKS14" s="136"/>
      <c r="DKT14" s="136"/>
      <c r="DKU14" s="136"/>
      <c r="DKV14" s="136"/>
      <c r="DKW14" s="136"/>
      <c r="DKX14" s="136"/>
      <c r="DKY14" s="136"/>
      <c r="DKZ14" s="136"/>
      <c r="DLA14" s="136"/>
      <c r="DLF14" s="136"/>
      <c r="DLG14" s="136"/>
      <c r="DLH14" s="136"/>
      <c r="DLI14" s="136"/>
      <c r="DLJ14" s="136"/>
      <c r="DLK14" s="136"/>
      <c r="DLL14" s="136"/>
      <c r="DLM14" s="136"/>
      <c r="DLN14" s="136"/>
      <c r="DLO14" s="136"/>
      <c r="DLP14" s="136"/>
      <c r="DLQ14" s="136"/>
      <c r="DLV14" s="136"/>
      <c r="DLW14" s="136"/>
      <c r="DLX14" s="136"/>
      <c r="DLY14" s="136"/>
      <c r="DLZ14" s="136"/>
      <c r="DMA14" s="136"/>
      <c r="DMB14" s="136"/>
      <c r="DMC14" s="136"/>
      <c r="DMD14" s="136"/>
      <c r="DME14" s="136"/>
      <c r="DMF14" s="136"/>
      <c r="DMG14" s="136"/>
      <c r="DML14" s="136"/>
      <c r="DMM14" s="136"/>
      <c r="DMN14" s="136"/>
      <c r="DMO14" s="136"/>
      <c r="DMP14" s="136"/>
      <c r="DMQ14" s="136"/>
      <c r="DMR14" s="136"/>
      <c r="DMS14" s="136"/>
      <c r="DMT14" s="136"/>
      <c r="DMU14" s="136"/>
      <c r="DMV14" s="136"/>
      <c r="DMW14" s="136"/>
      <c r="DNB14" s="136"/>
      <c r="DNC14" s="136"/>
      <c r="DND14" s="136"/>
      <c r="DNE14" s="136"/>
      <c r="DNF14" s="136"/>
      <c r="DNG14" s="136"/>
      <c r="DNH14" s="136"/>
      <c r="DNI14" s="136"/>
      <c r="DNJ14" s="136"/>
      <c r="DNK14" s="136"/>
      <c r="DNL14" s="136"/>
      <c r="DNM14" s="136"/>
      <c r="DNR14" s="136"/>
      <c r="DNS14" s="136"/>
      <c r="DNT14" s="136"/>
      <c r="DNU14" s="136"/>
      <c r="DNV14" s="136"/>
      <c r="DNW14" s="136"/>
      <c r="DNX14" s="136"/>
      <c r="DNY14" s="136"/>
      <c r="DNZ14" s="136"/>
      <c r="DOA14" s="136"/>
      <c r="DOB14" s="136"/>
      <c r="DOC14" s="136"/>
      <c r="DOH14" s="136"/>
      <c r="DOI14" s="136"/>
      <c r="DOJ14" s="136"/>
      <c r="DOK14" s="136"/>
      <c r="DOL14" s="136"/>
      <c r="DOM14" s="136"/>
      <c r="DON14" s="136"/>
      <c r="DOO14" s="136"/>
      <c r="DOP14" s="136"/>
      <c r="DOQ14" s="136"/>
      <c r="DOR14" s="136"/>
      <c r="DOS14" s="136"/>
      <c r="DOX14" s="136"/>
      <c r="DOY14" s="136"/>
      <c r="DOZ14" s="136"/>
      <c r="DPA14" s="136"/>
      <c r="DPB14" s="136"/>
      <c r="DPC14" s="136"/>
      <c r="DPD14" s="136"/>
      <c r="DPE14" s="136"/>
      <c r="DPF14" s="136"/>
      <c r="DPG14" s="136"/>
      <c r="DPH14" s="136"/>
      <c r="DPI14" s="136"/>
      <c r="DPN14" s="136"/>
      <c r="DPO14" s="136"/>
      <c r="DPP14" s="136"/>
      <c r="DPQ14" s="136"/>
      <c r="DPR14" s="136"/>
      <c r="DPS14" s="136"/>
      <c r="DPT14" s="136"/>
      <c r="DPU14" s="136"/>
      <c r="DPV14" s="136"/>
      <c r="DPW14" s="136"/>
      <c r="DPX14" s="136"/>
      <c r="DPY14" s="136"/>
      <c r="DQD14" s="136"/>
      <c r="DQE14" s="136"/>
      <c r="DQF14" s="136"/>
      <c r="DQG14" s="136"/>
      <c r="DQH14" s="136"/>
      <c r="DQI14" s="136"/>
      <c r="DQJ14" s="136"/>
      <c r="DQK14" s="136"/>
      <c r="DQL14" s="136"/>
      <c r="DQM14" s="136"/>
      <c r="DQN14" s="136"/>
      <c r="DQO14" s="136"/>
      <c r="DQT14" s="136"/>
      <c r="DQU14" s="136"/>
      <c r="DQV14" s="136"/>
      <c r="DQW14" s="136"/>
      <c r="DQX14" s="136"/>
      <c r="DQY14" s="136"/>
      <c r="DQZ14" s="136"/>
      <c r="DRA14" s="136"/>
      <c r="DRB14" s="136"/>
      <c r="DRC14" s="136"/>
      <c r="DRD14" s="136"/>
      <c r="DRE14" s="136"/>
      <c r="DRJ14" s="136"/>
      <c r="DRK14" s="136"/>
      <c r="DRL14" s="136"/>
      <c r="DRM14" s="136"/>
      <c r="DRN14" s="136"/>
      <c r="DRO14" s="136"/>
      <c r="DRP14" s="136"/>
      <c r="DRQ14" s="136"/>
      <c r="DRR14" s="136"/>
      <c r="DRS14" s="136"/>
      <c r="DRT14" s="136"/>
      <c r="DRU14" s="136"/>
      <c r="DRZ14" s="136"/>
      <c r="DSA14" s="136"/>
      <c r="DSB14" s="136"/>
      <c r="DSC14" s="136"/>
      <c r="DSD14" s="136"/>
      <c r="DSE14" s="136"/>
      <c r="DSF14" s="136"/>
      <c r="DSG14" s="136"/>
      <c r="DSH14" s="136"/>
      <c r="DSI14" s="136"/>
      <c r="DSJ14" s="136"/>
      <c r="DSK14" s="136"/>
      <c r="DSP14" s="136"/>
      <c r="DSQ14" s="136"/>
      <c r="DSR14" s="136"/>
      <c r="DSS14" s="136"/>
      <c r="DST14" s="136"/>
      <c r="DSU14" s="136"/>
      <c r="DSV14" s="136"/>
      <c r="DSW14" s="136"/>
      <c r="DSX14" s="136"/>
      <c r="DSY14" s="136"/>
      <c r="DSZ14" s="136"/>
      <c r="DTA14" s="136"/>
      <c r="DTF14" s="136"/>
      <c r="DTG14" s="136"/>
      <c r="DTH14" s="136"/>
      <c r="DTI14" s="136"/>
      <c r="DTJ14" s="136"/>
      <c r="DTK14" s="136"/>
      <c r="DTL14" s="136"/>
      <c r="DTM14" s="136"/>
      <c r="DTN14" s="136"/>
      <c r="DTO14" s="136"/>
      <c r="DTP14" s="136"/>
      <c r="DTQ14" s="136"/>
      <c r="DTV14" s="136"/>
      <c r="DTW14" s="136"/>
      <c r="DTX14" s="136"/>
      <c r="DTY14" s="136"/>
      <c r="DTZ14" s="136"/>
      <c r="DUA14" s="136"/>
      <c r="DUB14" s="136"/>
      <c r="DUC14" s="136"/>
      <c r="DUD14" s="136"/>
      <c r="DUE14" s="136"/>
      <c r="DUF14" s="136"/>
      <c r="DUG14" s="136"/>
      <c r="DUL14" s="136"/>
      <c r="DUM14" s="136"/>
      <c r="DUN14" s="136"/>
      <c r="DUO14" s="136"/>
      <c r="DUP14" s="136"/>
      <c r="DUQ14" s="136"/>
      <c r="DUR14" s="136"/>
      <c r="DUS14" s="136"/>
      <c r="DUT14" s="136"/>
      <c r="DUU14" s="136"/>
      <c r="DUV14" s="136"/>
      <c r="DUW14" s="136"/>
      <c r="DVB14" s="136"/>
      <c r="DVC14" s="136"/>
      <c r="DVD14" s="136"/>
      <c r="DVE14" s="136"/>
      <c r="DVF14" s="136"/>
      <c r="DVG14" s="136"/>
      <c r="DVH14" s="136"/>
      <c r="DVI14" s="136"/>
      <c r="DVJ14" s="136"/>
      <c r="DVK14" s="136"/>
      <c r="DVL14" s="136"/>
      <c r="DVM14" s="136"/>
      <c r="DVR14" s="136"/>
      <c r="DVS14" s="136"/>
      <c r="DVT14" s="136"/>
      <c r="DVU14" s="136"/>
      <c r="DVV14" s="136"/>
      <c r="DVW14" s="136"/>
      <c r="DVX14" s="136"/>
      <c r="DVY14" s="136"/>
      <c r="DVZ14" s="136"/>
      <c r="DWA14" s="136"/>
      <c r="DWB14" s="136"/>
      <c r="DWC14" s="136"/>
      <c r="DWH14" s="136"/>
      <c r="DWI14" s="136"/>
      <c r="DWJ14" s="136"/>
      <c r="DWK14" s="136"/>
      <c r="DWL14" s="136"/>
      <c r="DWM14" s="136"/>
      <c r="DWN14" s="136"/>
      <c r="DWO14" s="136"/>
      <c r="DWP14" s="136"/>
      <c r="DWQ14" s="136"/>
      <c r="DWR14" s="136"/>
      <c r="DWS14" s="136"/>
      <c r="DWX14" s="136"/>
      <c r="DWY14" s="136"/>
      <c r="DWZ14" s="136"/>
      <c r="DXA14" s="136"/>
      <c r="DXB14" s="136"/>
      <c r="DXC14" s="136"/>
      <c r="DXD14" s="136"/>
      <c r="DXE14" s="136"/>
      <c r="DXF14" s="136"/>
      <c r="DXG14" s="136"/>
      <c r="DXH14" s="136"/>
      <c r="DXI14" s="136"/>
      <c r="DXN14" s="136"/>
      <c r="DXO14" s="136"/>
      <c r="DXP14" s="136"/>
      <c r="DXQ14" s="136"/>
      <c r="DXR14" s="136"/>
      <c r="DXS14" s="136"/>
      <c r="DXT14" s="136"/>
      <c r="DXU14" s="136"/>
      <c r="DXV14" s="136"/>
      <c r="DXW14" s="136"/>
      <c r="DXX14" s="136"/>
      <c r="DXY14" s="136"/>
      <c r="DYD14" s="136"/>
      <c r="DYE14" s="136"/>
      <c r="DYF14" s="136"/>
      <c r="DYG14" s="136"/>
      <c r="DYH14" s="136"/>
      <c r="DYI14" s="136"/>
      <c r="DYJ14" s="136"/>
      <c r="DYK14" s="136"/>
      <c r="DYL14" s="136"/>
      <c r="DYM14" s="136"/>
      <c r="DYN14" s="136"/>
      <c r="DYO14" s="136"/>
      <c r="DYT14" s="136"/>
      <c r="DYU14" s="136"/>
      <c r="DYV14" s="136"/>
      <c r="DYW14" s="136"/>
      <c r="DYX14" s="136"/>
      <c r="DYY14" s="136"/>
      <c r="DYZ14" s="136"/>
      <c r="DZA14" s="136"/>
      <c r="DZB14" s="136"/>
      <c r="DZC14" s="136"/>
      <c r="DZD14" s="136"/>
      <c r="DZE14" s="136"/>
      <c r="DZJ14" s="136"/>
      <c r="DZK14" s="136"/>
      <c r="DZL14" s="136"/>
      <c r="DZM14" s="136"/>
      <c r="DZN14" s="136"/>
      <c r="DZO14" s="136"/>
      <c r="DZP14" s="136"/>
      <c r="DZQ14" s="136"/>
      <c r="DZR14" s="136"/>
      <c r="DZS14" s="136"/>
      <c r="DZT14" s="136"/>
      <c r="DZU14" s="136"/>
      <c r="DZZ14" s="136"/>
      <c r="EAA14" s="136"/>
      <c r="EAB14" s="136"/>
      <c r="EAC14" s="136"/>
      <c r="EAD14" s="136"/>
      <c r="EAE14" s="136"/>
      <c r="EAF14" s="136"/>
      <c r="EAG14" s="136"/>
      <c r="EAH14" s="136"/>
      <c r="EAI14" s="136"/>
      <c r="EAJ14" s="136"/>
      <c r="EAK14" s="136"/>
      <c r="EAP14" s="136"/>
      <c r="EAQ14" s="136"/>
      <c r="EAR14" s="136"/>
      <c r="EAS14" s="136"/>
      <c r="EAT14" s="136"/>
      <c r="EAU14" s="136"/>
      <c r="EAV14" s="136"/>
      <c r="EAW14" s="136"/>
      <c r="EAX14" s="136"/>
      <c r="EAY14" s="136"/>
      <c r="EAZ14" s="136"/>
      <c r="EBA14" s="136"/>
      <c r="EBF14" s="136"/>
      <c r="EBG14" s="136"/>
      <c r="EBH14" s="136"/>
      <c r="EBI14" s="136"/>
      <c r="EBJ14" s="136"/>
      <c r="EBK14" s="136"/>
      <c r="EBL14" s="136"/>
      <c r="EBM14" s="136"/>
      <c r="EBN14" s="136"/>
      <c r="EBO14" s="136"/>
      <c r="EBP14" s="136"/>
      <c r="EBQ14" s="136"/>
      <c r="EBV14" s="136"/>
      <c r="EBW14" s="136"/>
      <c r="EBX14" s="136"/>
      <c r="EBY14" s="136"/>
      <c r="EBZ14" s="136"/>
      <c r="ECA14" s="136"/>
      <c r="ECB14" s="136"/>
      <c r="ECC14" s="136"/>
      <c r="ECD14" s="136"/>
      <c r="ECE14" s="136"/>
      <c r="ECF14" s="136"/>
      <c r="ECG14" s="136"/>
      <c r="ECL14" s="136"/>
      <c r="ECM14" s="136"/>
      <c r="ECN14" s="136"/>
      <c r="ECO14" s="136"/>
      <c r="ECP14" s="136"/>
      <c r="ECQ14" s="136"/>
      <c r="ECR14" s="136"/>
      <c r="ECS14" s="136"/>
      <c r="ECT14" s="136"/>
      <c r="ECU14" s="136"/>
      <c r="ECV14" s="136"/>
      <c r="ECW14" s="136"/>
      <c r="EDB14" s="136"/>
      <c r="EDC14" s="136"/>
      <c r="EDD14" s="136"/>
      <c r="EDE14" s="136"/>
      <c r="EDF14" s="136"/>
      <c r="EDG14" s="136"/>
      <c r="EDH14" s="136"/>
      <c r="EDI14" s="136"/>
      <c r="EDJ14" s="136"/>
      <c r="EDK14" s="136"/>
      <c r="EDL14" s="136"/>
      <c r="EDM14" s="136"/>
      <c r="EDR14" s="136"/>
      <c r="EDS14" s="136"/>
      <c r="EDT14" s="136"/>
      <c r="EDU14" s="136"/>
      <c r="EDV14" s="136"/>
      <c r="EDW14" s="136"/>
      <c r="EDX14" s="136"/>
      <c r="EDY14" s="136"/>
      <c r="EDZ14" s="136"/>
      <c r="EEA14" s="136"/>
      <c r="EEB14" s="136"/>
      <c r="EEC14" s="136"/>
      <c r="EEH14" s="136"/>
      <c r="EEI14" s="136"/>
      <c r="EEJ14" s="136"/>
      <c r="EEK14" s="136"/>
      <c r="EEL14" s="136"/>
      <c r="EEM14" s="136"/>
      <c r="EEN14" s="136"/>
      <c r="EEO14" s="136"/>
      <c r="EEP14" s="136"/>
      <c r="EEQ14" s="136"/>
      <c r="EER14" s="136"/>
      <c r="EES14" s="136"/>
      <c r="EEX14" s="136"/>
      <c r="EEY14" s="136"/>
      <c r="EEZ14" s="136"/>
      <c r="EFA14" s="136"/>
      <c r="EFB14" s="136"/>
      <c r="EFC14" s="136"/>
      <c r="EFD14" s="136"/>
      <c r="EFE14" s="136"/>
      <c r="EFF14" s="136"/>
      <c r="EFG14" s="136"/>
      <c r="EFH14" s="136"/>
      <c r="EFI14" s="136"/>
      <c r="EFN14" s="136"/>
      <c r="EFO14" s="136"/>
      <c r="EFP14" s="136"/>
      <c r="EFQ14" s="136"/>
      <c r="EFR14" s="136"/>
      <c r="EFS14" s="136"/>
      <c r="EFT14" s="136"/>
      <c r="EFU14" s="136"/>
      <c r="EFV14" s="136"/>
      <c r="EFW14" s="136"/>
      <c r="EFX14" s="136"/>
      <c r="EFY14" s="136"/>
      <c r="EGD14" s="136"/>
      <c r="EGE14" s="136"/>
      <c r="EGF14" s="136"/>
      <c r="EGG14" s="136"/>
      <c r="EGH14" s="136"/>
      <c r="EGI14" s="136"/>
      <c r="EGJ14" s="136"/>
      <c r="EGK14" s="136"/>
      <c r="EGL14" s="136"/>
      <c r="EGM14" s="136"/>
      <c r="EGN14" s="136"/>
      <c r="EGO14" s="136"/>
      <c r="EGT14" s="136"/>
      <c r="EGU14" s="136"/>
      <c r="EGV14" s="136"/>
      <c r="EGW14" s="136"/>
      <c r="EGX14" s="136"/>
      <c r="EGY14" s="136"/>
      <c r="EGZ14" s="136"/>
      <c r="EHA14" s="136"/>
      <c r="EHB14" s="136"/>
      <c r="EHC14" s="136"/>
      <c r="EHD14" s="136"/>
      <c r="EHE14" s="136"/>
      <c r="EHJ14" s="136"/>
      <c r="EHK14" s="136"/>
      <c r="EHL14" s="136"/>
      <c r="EHM14" s="136"/>
      <c r="EHN14" s="136"/>
      <c r="EHO14" s="136"/>
      <c r="EHP14" s="136"/>
      <c r="EHQ14" s="136"/>
      <c r="EHR14" s="136"/>
      <c r="EHS14" s="136"/>
      <c r="EHT14" s="136"/>
      <c r="EHU14" s="136"/>
      <c r="EHZ14" s="136"/>
      <c r="EIA14" s="136"/>
      <c r="EIB14" s="136"/>
      <c r="EIC14" s="136"/>
      <c r="EID14" s="136"/>
      <c r="EIE14" s="136"/>
      <c r="EIF14" s="136"/>
      <c r="EIG14" s="136"/>
      <c r="EIH14" s="136"/>
      <c r="EII14" s="136"/>
      <c r="EIJ14" s="136"/>
      <c r="EIK14" s="136"/>
      <c r="EIP14" s="136"/>
      <c r="EIQ14" s="136"/>
      <c r="EIR14" s="136"/>
      <c r="EIS14" s="136"/>
      <c r="EIT14" s="136"/>
      <c r="EIU14" s="136"/>
      <c r="EIV14" s="136"/>
      <c r="EIW14" s="136"/>
      <c r="EIX14" s="136"/>
      <c r="EIY14" s="136"/>
      <c r="EIZ14" s="136"/>
      <c r="EJA14" s="136"/>
      <c r="EJF14" s="136"/>
      <c r="EJG14" s="136"/>
      <c r="EJH14" s="136"/>
      <c r="EJI14" s="136"/>
      <c r="EJJ14" s="136"/>
      <c r="EJK14" s="136"/>
      <c r="EJL14" s="136"/>
      <c r="EJM14" s="136"/>
      <c r="EJN14" s="136"/>
      <c r="EJO14" s="136"/>
      <c r="EJP14" s="136"/>
      <c r="EJQ14" s="136"/>
      <c r="EJV14" s="136"/>
      <c r="EJW14" s="136"/>
      <c r="EJX14" s="136"/>
      <c r="EJY14" s="136"/>
      <c r="EJZ14" s="136"/>
      <c r="EKA14" s="136"/>
      <c r="EKB14" s="136"/>
      <c r="EKC14" s="136"/>
      <c r="EKD14" s="136"/>
      <c r="EKE14" s="136"/>
      <c r="EKF14" s="136"/>
      <c r="EKG14" s="136"/>
      <c r="EKL14" s="136"/>
      <c r="EKM14" s="136"/>
      <c r="EKN14" s="136"/>
      <c r="EKO14" s="136"/>
      <c r="EKP14" s="136"/>
      <c r="EKQ14" s="136"/>
      <c r="EKR14" s="136"/>
      <c r="EKS14" s="136"/>
      <c r="EKT14" s="136"/>
      <c r="EKU14" s="136"/>
      <c r="EKV14" s="136"/>
      <c r="EKW14" s="136"/>
      <c r="ELB14" s="136"/>
      <c r="ELC14" s="136"/>
      <c r="ELD14" s="136"/>
      <c r="ELE14" s="136"/>
      <c r="ELF14" s="136"/>
      <c r="ELG14" s="136"/>
      <c r="ELH14" s="136"/>
      <c r="ELI14" s="136"/>
      <c r="ELJ14" s="136"/>
      <c r="ELK14" s="136"/>
      <c r="ELL14" s="136"/>
      <c r="ELM14" s="136"/>
      <c r="ELR14" s="136"/>
      <c r="ELS14" s="136"/>
      <c r="ELT14" s="136"/>
      <c r="ELU14" s="136"/>
      <c r="ELV14" s="136"/>
      <c r="ELW14" s="136"/>
      <c r="ELX14" s="136"/>
      <c r="ELY14" s="136"/>
      <c r="ELZ14" s="136"/>
      <c r="EMA14" s="136"/>
      <c r="EMB14" s="136"/>
      <c r="EMC14" s="136"/>
      <c r="EMH14" s="136"/>
      <c r="EMI14" s="136"/>
      <c r="EMJ14" s="136"/>
      <c r="EMK14" s="136"/>
      <c r="EML14" s="136"/>
      <c r="EMM14" s="136"/>
      <c r="EMN14" s="136"/>
      <c r="EMO14" s="136"/>
      <c r="EMP14" s="136"/>
      <c r="EMQ14" s="136"/>
      <c r="EMR14" s="136"/>
      <c r="EMS14" s="136"/>
      <c r="EMX14" s="136"/>
      <c r="EMY14" s="136"/>
      <c r="EMZ14" s="136"/>
      <c r="ENA14" s="136"/>
      <c r="ENB14" s="136"/>
      <c r="ENC14" s="136"/>
      <c r="END14" s="136"/>
      <c r="ENE14" s="136"/>
      <c r="ENF14" s="136"/>
      <c r="ENG14" s="136"/>
      <c r="ENH14" s="136"/>
      <c r="ENI14" s="136"/>
      <c r="ENN14" s="136"/>
      <c r="ENO14" s="136"/>
      <c r="ENP14" s="136"/>
      <c r="ENQ14" s="136"/>
      <c r="ENR14" s="136"/>
      <c r="ENS14" s="136"/>
      <c r="ENT14" s="136"/>
      <c r="ENU14" s="136"/>
      <c r="ENV14" s="136"/>
      <c r="ENW14" s="136"/>
      <c r="ENX14" s="136"/>
      <c r="ENY14" s="136"/>
      <c r="EOD14" s="136"/>
      <c r="EOE14" s="136"/>
      <c r="EOF14" s="136"/>
      <c r="EOG14" s="136"/>
      <c r="EOH14" s="136"/>
      <c r="EOI14" s="136"/>
      <c r="EOJ14" s="136"/>
      <c r="EOK14" s="136"/>
      <c r="EOL14" s="136"/>
      <c r="EOM14" s="136"/>
      <c r="EON14" s="136"/>
      <c r="EOO14" s="136"/>
      <c r="EOT14" s="136"/>
      <c r="EOU14" s="136"/>
      <c r="EOV14" s="136"/>
      <c r="EOW14" s="136"/>
      <c r="EOX14" s="136"/>
      <c r="EOY14" s="136"/>
      <c r="EOZ14" s="136"/>
      <c r="EPA14" s="136"/>
      <c r="EPB14" s="136"/>
      <c r="EPC14" s="136"/>
      <c r="EPD14" s="136"/>
      <c r="EPE14" s="136"/>
      <c r="EPJ14" s="136"/>
      <c r="EPK14" s="136"/>
      <c r="EPL14" s="136"/>
      <c r="EPM14" s="136"/>
      <c r="EPN14" s="136"/>
      <c r="EPO14" s="136"/>
      <c r="EPP14" s="136"/>
      <c r="EPQ14" s="136"/>
      <c r="EPR14" s="136"/>
      <c r="EPS14" s="136"/>
      <c r="EPT14" s="136"/>
      <c r="EPU14" s="136"/>
      <c r="EPZ14" s="136"/>
      <c r="EQA14" s="136"/>
      <c r="EQB14" s="136"/>
      <c r="EQC14" s="136"/>
      <c r="EQD14" s="136"/>
      <c r="EQE14" s="136"/>
      <c r="EQF14" s="136"/>
      <c r="EQG14" s="136"/>
      <c r="EQH14" s="136"/>
      <c r="EQI14" s="136"/>
      <c r="EQJ14" s="136"/>
      <c r="EQK14" s="136"/>
      <c r="EQP14" s="136"/>
      <c r="EQQ14" s="136"/>
      <c r="EQR14" s="136"/>
      <c r="EQS14" s="136"/>
      <c r="EQT14" s="136"/>
      <c r="EQU14" s="136"/>
      <c r="EQV14" s="136"/>
      <c r="EQW14" s="136"/>
      <c r="EQX14" s="136"/>
      <c r="EQY14" s="136"/>
      <c r="EQZ14" s="136"/>
      <c r="ERA14" s="136"/>
      <c r="ERF14" s="136"/>
      <c r="ERG14" s="136"/>
      <c r="ERH14" s="136"/>
      <c r="ERI14" s="136"/>
      <c r="ERJ14" s="136"/>
      <c r="ERK14" s="136"/>
      <c r="ERL14" s="136"/>
      <c r="ERM14" s="136"/>
      <c r="ERN14" s="136"/>
      <c r="ERO14" s="136"/>
      <c r="ERP14" s="136"/>
      <c r="ERQ14" s="136"/>
      <c r="ERV14" s="136"/>
      <c r="ERW14" s="136"/>
      <c r="ERX14" s="136"/>
      <c r="ERY14" s="136"/>
      <c r="ERZ14" s="136"/>
      <c r="ESA14" s="136"/>
      <c r="ESB14" s="136"/>
      <c r="ESC14" s="136"/>
      <c r="ESD14" s="136"/>
      <c r="ESE14" s="136"/>
      <c r="ESF14" s="136"/>
      <c r="ESG14" s="136"/>
      <c r="ESL14" s="136"/>
      <c r="ESM14" s="136"/>
      <c r="ESN14" s="136"/>
      <c r="ESO14" s="136"/>
      <c r="ESP14" s="136"/>
      <c r="ESQ14" s="136"/>
      <c r="ESR14" s="136"/>
      <c r="ESS14" s="136"/>
      <c r="EST14" s="136"/>
      <c r="ESU14" s="136"/>
      <c r="ESV14" s="136"/>
      <c r="ESW14" s="136"/>
      <c r="ETB14" s="136"/>
      <c r="ETC14" s="136"/>
      <c r="ETD14" s="136"/>
      <c r="ETE14" s="136"/>
      <c r="ETF14" s="136"/>
      <c r="ETG14" s="136"/>
      <c r="ETH14" s="136"/>
      <c r="ETI14" s="136"/>
      <c r="ETJ14" s="136"/>
      <c r="ETK14" s="136"/>
      <c r="ETL14" s="136"/>
      <c r="ETM14" s="136"/>
      <c r="ETR14" s="136"/>
      <c r="ETS14" s="136"/>
      <c r="ETT14" s="136"/>
      <c r="ETU14" s="136"/>
      <c r="ETV14" s="136"/>
      <c r="ETW14" s="136"/>
      <c r="ETX14" s="136"/>
      <c r="ETY14" s="136"/>
      <c r="ETZ14" s="136"/>
      <c r="EUA14" s="136"/>
      <c r="EUB14" s="136"/>
      <c r="EUC14" s="136"/>
      <c r="EUH14" s="136"/>
      <c r="EUI14" s="136"/>
      <c r="EUJ14" s="136"/>
      <c r="EUK14" s="136"/>
      <c r="EUL14" s="136"/>
      <c r="EUM14" s="136"/>
      <c r="EUN14" s="136"/>
      <c r="EUO14" s="136"/>
      <c r="EUP14" s="136"/>
      <c r="EUQ14" s="136"/>
      <c r="EUR14" s="136"/>
      <c r="EUS14" s="136"/>
      <c r="EUX14" s="136"/>
      <c r="EUY14" s="136"/>
      <c r="EUZ14" s="136"/>
      <c r="EVA14" s="136"/>
      <c r="EVB14" s="136"/>
      <c r="EVC14" s="136"/>
      <c r="EVD14" s="136"/>
      <c r="EVE14" s="136"/>
      <c r="EVF14" s="136"/>
      <c r="EVG14" s="136"/>
      <c r="EVH14" s="136"/>
      <c r="EVI14" s="136"/>
      <c r="EVN14" s="136"/>
      <c r="EVO14" s="136"/>
      <c r="EVP14" s="136"/>
      <c r="EVQ14" s="136"/>
      <c r="EVR14" s="136"/>
      <c r="EVS14" s="136"/>
      <c r="EVT14" s="136"/>
      <c r="EVU14" s="136"/>
      <c r="EVV14" s="136"/>
      <c r="EVW14" s="136"/>
      <c r="EVX14" s="136"/>
      <c r="EVY14" s="136"/>
      <c r="EWD14" s="136"/>
      <c r="EWE14" s="136"/>
      <c r="EWF14" s="136"/>
      <c r="EWG14" s="136"/>
      <c r="EWH14" s="136"/>
      <c r="EWI14" s="136"/>
      <c r="EWJ14" s="136"/>
      <c r="EWK14" s="136"/>
      <c r="EWL14" s="136"/>
      <c r="EWM14" s="136"/>
      <c r="EWN14" s="136"/>
      <c r="EWO14" s="136"/>
      <c r="EWT14" s="136"/>
      <c r="EWU14" s="136"/>
      <c r="EWV14" s="136"/>
      <c r="EWW14" s="136"/>
      <c r="EWX14" s="136"/>
      <c r="EWY14" s="136"/>
      <c r="EWZ14" s="136"/>
      <c r="EXA14" s="136"/>
      <c r="EXB14" s="136"/>
      <c r="EXC14" s="136"/>
      <c r="EXD14" s="136"/>
      <c r="EXE14" s="136"/>
      <c r="EXJ14" s="136"/>
      <c r="EXK14" s="136"/>
      <c r="EXL14" s="136"/>
      <c r="EXM14" s="136"/>
      <c r="EXN14" s="136"/>
      <c r="EXO14" s="136"/>
      <c r="EXP14" s="136"/>
      <c r="EXQ14" s="136"/>
      <c r="EXR14" s="136"/>
      <c r="EXS14" s="136"/>
      <c r="EXT14" s="136"/>
      <c r="EXU14" s="136"/>
      <c r="EXZ14" s="136"/>
      <c r="EYA14" s="136"/>
      <c r="EYB14" s="136"/>
      <c r="EYC14" s="136"/>
      <c r="EYD14" s="136"/>
      <c r="EYE14" s="136"/>
      <c r="EYF14" s="136"/>
      <c r="EYG14" s="136"/>
      <c r="EYH14" s="136"/>
      <c r="EYI14" s="136"/>
      <c r="EYJ14" s="136"/>
      <c r="EYK14" s="136"/>
      <c r="EYP14" s="136"/>
      <c r="EYQ14" s="136"/>
      <c r="EYR14" s="136"/>
      <c r="EYS14" s="136"/>
      <c r="EYT14" s="136"/>
      <c r="EYU14" s="136"/>
      <c r="EYV14" s="136"/>
      <c r="EYW14" s="136"/>
      <c r="EYX14" s="136"/>
      <c r="EYY14" s="136"/>
      <c r="EYZ14" s="136"/>
      <c r="EZA14" s="136"/>
      <c r="EZF14" s="136"/>
      <c r="EZG14" s="136"/>
      <c r="EZH14" s="136"/>
      <c r="EZI14" s="136"/>
      <c r="EZJ14" s="136"/>
      <c r="EZK14" s="136"/>
      <c r="EZL14" s="136"/>
      <c r="EZM14" s="136"/>
      <c r="EZN14" s="136"/>
      <c r="EZO14" s="136"/>
      <c r="EZP14" s="136"/>
      <c r="EZQ14" s="136"/>
      <c r="EZV14" s="136"/>
      <c r="EZW14" s="136"/>
      <c r="EZX14" s="136"/>
      <c r="EZY14" s="136"/>
      <c r="EZZ14" s="136"/>
      <c r="FAA14" s="136"/>
      <c r="FAB14" s="136"/>
      <c r="FAC14" s="136"/>
      <c r="FAD14" s="136"/>
      <c r="FAE14" s="136"/>
      <c r="FAF14" s="136"/>
      <c r="FAG14" s="136"/>
      <c r="FAL14" s="136"/>
      <c r="FAM14" s="136"/>
      <c r="FAN14" s="136"/>
      <c r="FAO14" s="136"/>
      <c r="FAP14" s="136"/>
      <c r="FAQ14" s="136"/>
      <c r="FAR14" s="136"/>
      <c r="FAS14" s="136"/>
      <c r="FAT14" s="136"/>
      <c r="FAU14" s="136"/>
      <c r="FAV14" s="136"/>
      <c r="FAW14" s="136"/>
      <c r="FBB14" s="136"/>
      <c r="FBC14" s="136"/>
      <c r="FBD14" s="136"/>
      <c r="FBE14" s="136"/>
      <c r="FBF14" s="136"/>
      <c r="FBG14" s="136"/>
      <c r="FBH14" s="136"/>
      <c r="FBI14" s="136"/>
      <c r="FBJ14" s="136"/>
      <c r="FBK14" s="136"/>
      <c r="FBL14" s="136"/>
      <c r="FBM14" s="136"/>
      <c r="FBR14" s="136"/>
      <c r="FBS14" s="136"/>
      <c r="FBT14" s="136"/>
      <c r="FBU14" s="136"/>
      <c r="FBV14" s="136"/>
      <c r="FBW14" s="136"/>
      <c r="FBX14" s="136"/>
      <c r="FBY14" s="136"/>
      <c r="FBZ14" s="136"/>
      <c r="FCA14" s="136"/>
      <c r="FCB14" s="136"/>
      <c r="FCC14" s="136"/>
      <c r="FCH14" s="136"/>
      <c r="FCI14" s="136"/>
      <c r="FCJ14" s="136"/>
      <c r="FCK14" s="136"/>
      <c r="FCL14" s="136"/>
      <c r="FCM14" s="136"/>
      <c r="FCN14" s="136"/>
      <c r="FCO14" s="136"/>
      <c r="FCP14" s="136"/>
      <c r="FCQ14" s="136"/>
      <c r="FCR14" s="136"/>
      <c r="FCS14" s="136"/>
      <c r="FCX14" s="136"/>
      <c r="FCY14" s="136"/>
      <c r="FCZ14" s="136"/>
      <c r="FDA14" s="136"/>
      <c r="FDB14" s="136"/>
      <c r="FDC14" s="136"/>
      <c r="FDD14" s="136"/>
      <c r="FDE14" s="136"/>
      <c r="FDF14" s="136"/>
      <c r="FDG14" s="136"/>
      <c r="FDH14" s="136"/>
      <c r="FDI14" s="136"/>
      <c r="FDN14" s="136"/>
      <c r="FDO14" s="136"/>
      <c r="FDP14" s="136"/>
      <c r="FDQ14" s="136"/>
      <c r="FDR14" s="136"/>
      <c r="FDS14" s="136"/>
      <c r="FDT14" s="136"/>
      <c r="FDU14" s="136"/>
      <c r="FDV14" s="136"/>
      <c r="FDW14" s="136"/>
      <c r="FDX14" s="136"/>
      <c r="FDY14" s="136"/>
      <c r="FED14" s="136"/>
      <c r="FEE14" s="136"/>
      <c r="FEF14" s="136"/>
      <c r="FEG14" s="136"/>
      <c r="FEH14" s="136"/>
      <c r="FEI14" s="136"/>
      <c r="FEJ14" s="136"/>
      <c r="FEK14" s="136"/>
      <c r="FEL14" s="136"/>
      <c r="FEM14" s="136"/>
      <c r="FEN14" s="136"/>
      <c r="FEO14" s="136"/>
      <c r="FET14" s="136"/>
      <c r="FEU14" s="136"/>
      <c r="FEV14" s="136"/>
      <c r="FEW14" s="136"/>
      <c r="FEX14" s="136"/>
      <c r="FEY14" s="136"/>
      <c r="FEZ14" s="136"/>
      <c r="FFA14" s="136"/>
      <c r="FFB14" s="136"/>
      <c r="FFC14" s="136"/>
      <c r="FFD14" s="136"/>
      <c r="FFE14" s="136"/>
      <c r="FFJ14" s="136"/>
      <c r="FFK14" s="136"/>
      <c r="FFL14" s="136"/>
      <c r="FFM14" s="136"/>
      <c r="FFN14" s="136"/>
      <c r="FFO14" s="136"/>
      <c r="FFP14" s="136"/>
      <c r="FFQ14" s="136"/>
      <c r="FFR14" s="136"/>
      <c r="FFS14" s="136"/>
      <c r="FFT14" s="136"/>
      <c r="FFU14" s="136"/>
      <c r="FFZ14" s="136"/>
      <c r="FGA14" s="136"/>
      <c r="FGB14" s="136"/>
      <c r="FGC14" s="136"/>
      <c r="FGD14" s="136"/>
      <c r="FGE14" s="136"/>
      <c r="FGF14" s="136"/>
      <c r="FGG14" s="136"/>
      <c r="FGH14" s="136"/>
      <c r="FGI14" s="136"/>
      <c r="FGJ14" s="136"/>
      <c r="FGK14" s="136"/>
      <c r="FGP14" s="136"/>
      <c r="FGQ14" s="136"/>
      <c r="FGR14" s="136"/>
      <c r="FGS14" s="136"/>
      <c r="FGT14" s="136"/>
      <c r="FGU14" s="136"/>
      <c r="FGV14" s="136"/>
      <c r="FGW14" s="136"/>
      <c r="FGX14" s="136"/>
      <c r="FGY14" s="136"/>
      <c r="FGZ14" s="136"/>
      <c r="FHA14" s="136"/>
      <c r="FHF14" s="136"/>
      <c r="FHG14" s="136"/>
      <c r="FHH14" s="136"/>
      <c r="FHI14" s="136"/>
      <c r="FHJ14" s="136"/>
      <c r="FHK14" s="136"/>
      <c r="FHL14" s="136"/>
      <c r="FHM14" s="136"/>
      <c r="FHN14" s="136"/>
      <c r="FHO14" s="136"/>
      <c r="FHP14" s="136"/>
      <c r="FHQ14" s="136"/>
      <c r="FHV14" s="136"/>
      <c r="FHW14" s="136"/>
      <c r="FHX14" s="136"/>
      <c r="FHY14" s="136"/>
      <c r="FHZ14" s="136"/>
      <c r="FIA14" s="136"/>
      <c r="FIB14" s="136"/>
      <c r="FIC14" s="136"/>
      <c r="FID14" s="136"/>
      <c r="FIE14" s="136"/>
      <c r="FIF14" s="136"/>
      <c r="FIG14" s="136"/>
      <c r="FIL14" s="136"/>
      <c r="FIM14" s="136"/>
      <c r="FIN14" s="136"/>
      <c r="FIO14" s="136"/>
      <c r="FIP14" s="136"/>
      <c r="FIQ14" s="136"/>
      <c r="FIR14" s="136"/>
      <c r="FIS14" s="136"/>
      <c r="FIT14" s="136"/>
      <c r="FIU14" s="136"/>
      <c r="FIV14" s="136"/>
      <c r="FIW14" s="136"/>
      <c r="FJB14" s="136"/>
      <c r="FJC14" s="136"/>
      <c r="FJD14" s="136"/>
      <c r="FJE14" s="136"/>
      <c r="FJF14" s="136"/>
      <c r="FJG14" s="136"/>
      <c r="FJH14" s="136"/>
      <c r="FJI14" s="136"/>
      <c r="FJJ14" s="136"/>
      <c r="FJK14" s="136"/>
      <c r="FJL14" s="136"/>
      <c r="FJM14" s="136"/>
      <c r="FJR14" s="136"/>
      <c r="FJS14" s="136"/>
      <c r="FJT14" s="136"/>
      <c r="FJU14" s="136"/>
      <c r="FJV14" s="136"/>
      <c r="FJW14" s="136"/>
      <c r="FJX14" s="136"/>
      <c r="FJY14" s="136"/>
      <c r="FJZ14" s="136"/>
      <c r="FKA14" s="136"/>
      <c r="FKB14" s="136"/>
      <c r="FKC14" s="136"/>
      <c r="FKH14" s="136"/>
      <c r="FKI14" s="136"/>
      <c r="FKJ14" s="136"/>
      <c r="FKK14" s="136"/>
      <c r="FKL14" s="136"/>
      <c r="FKM14" s="136"/>
      <c r="FKN14" s="136"/>
      <c r="FKO14" s="136"/>
      <c r="FKP14" s="136"/>
      <c r="FKQ14" s="136"/>
      <c r="FKR14" s="136"/>
      <c r="FKS14" s="136"/>
      <c r="FKX14" s="136"/>
      <c r="FKY14" s="136"/>
      <c r="FKZ14" s="136"/>
      <c r="FLA14" s="136"/>
      <c r="FLB14" s="136"/>
      <c r="FLC14" s="136"/>
      <c r="FLD14" s="136"/>
      <c r="FLE14" s="136"/>
      <c r="FLF14" s="136"/>
      <c r="FLG14" s="136"/>
      <c r="FLH14" s="136"/>
      <c r="FLI14" s="136"/>
      <c r="FLN14" s="136"/>
      <c r="FLO14" s="136"/>
      <c r="FLP14" s="136"/>
      <c r="FLQ14" s="136"/>
      <c r="FLR14" s="136"/>
      <c r="FLS14" s="136"/>
      <c r="FLT14" s="136"/>
      <c r="FLU14" s="136"/>
      <c r="FLV14" s="136"/>
      <c r="FLW14" s="136"/>
      <c r="FLX14" s="136"/>
      <c r="FLY14" s="136"/>
      <c r="FMD14" s="136"/>
      <c r="FME14" s="136"/>
      <c r="FMF14" s="136"/>
      <c r="FMG14" s="136"/>
      <c r="FMH14" s="136"/>
      <c r="FMI14" s="136"/>
      <c r="FMJ14" s="136"/>
      <c r="FMK14" s="136"/>
      <c r="FML14" s="136"/>
      <c r="FMM14" s="136"/>
      <c r="FMN14" s="136"/>
      <c r="FMO14" s="136"/>
      <c r="FMT14" s="136"/>
      <c r="FMU14" s="136"/>
      <c r="FMV14" s="136"/>
      <c r="FMW14" s="136"/>
      <c r="FMX14" s="136"/>
      <c r="FMY14" s="136"/>
      <c r="FMZ14" s="136"/>
      <c r="FNA14" s="136"/>
      <c r="FNB14" s="136"/>
      <c r="FNC14" s="136"/>
      <c r="FND14" s="136"/>
      <c r="FNE14" s="136"/>
      <c r="FNJ14" s="136"/>
      <c r="FNK14" s="136"/>
      <c r="FNL14" s="136"/>
      <c r="FNM14" s="136"/>
      <c r="FNN14" s="136"/>
      <c r="FNO14" s="136"/>
      <c r="FNP14" s="136"/>
      <c r="FNQ14" s="136"/>
      <c r="FNR14" s="136"/>
      <c r="FNS14" s="136"/>
      <c r="FNT14" s="136"/>
      <c r="FNU14" s="136"/>
      <c r="FNZ14" s="136"/>
      <c r="FOA14" s="136"/>
      <c r="FOB14" s="136"/>
      <c r="FOC14" s="136"/>
      <c r="FOD14" s="136"/>
      <c r="FOE14" s="136"/>
      <c r="FOF14" s="136"/>
      <c r="FOG14" s="136"/>
      <c r="FOH14" s="136"/>
      <c r="FOI14" s="136"/>
      <c r="FOJ14" s="136"/>
      <c r="FOK14" s="136"/>
      <c r="FOP14" s="136"/>
      <c r="FOQ14" s="136"/>
      <c r="FOR14" s="136"/>
      <c r="FOS14" s="136"/>
      <c r="FOT14" s="136"/>
      <c r="FOU14" s="136"/>
      <c r="FOV14" s="136"/>
      <c r="FOW14" s="136"/>
      <c r="FOX14" s="136"/>
      <c r="FOY14" s="136"/>
      <c r="FOZ14" s="136"/>
      <c r="FPA14" s="136"/>
      <c r="FPF14" s="136"/>
      <c r="FPG14" s="136"/>
      <c r="FPH14" s="136"/>
      <c r="FPI14" s="136"/>
      <c r="FPJ14" s="136"/>
      <c r="FPK14" s="136"/>
      <c r="FPL14" s="136"/>
      <c r="FPM14" s="136"/>
      <c r="FPN14" s="136"/>
      <c r="FPO14" s="136"/>
      <c r="FPP14" s="136"/>
      <c r="FPQ14" s="136"/>
      <c r="FPV14" s="136"/>
      <c r="FPW14" s="136"/>
      <c r="FPX14" s="136"/>
      <c r="FPY14" s="136"/>
      <c r="FPZ14" s="136"/>
      <c r="FQA14" s="136"/>
      <c r="FQB14" s="136"/>
      <c r="FQC14" s="136"/>
      <c r="FQD14" s="136"/>
      <c r="FQE14" s="136"/>
      <c r="FQF14" s="136"/>
      <c r="FQG14" s="136"/>
      <c r="FQL14" s="136"/>
      <c r="FQM14" s="136"/>
      <c r="FQN14" s="136"/>
      <c r="FQO14" s="136"/>
      <c r="FQP14" s="136"/>
      <c r="FQQ14" s="136"/>
      <c r="FQR14" s="136"/>
      <c r="FQS14" s="136"/>
      <c r="FQT14" s="136"/>
      <c r="FQU14" s="136"/>
      <c r="FQV14" s="136"/>
      <c r="FQW14" s="136"/>
      <c r="FRB14" s="136"/>
      <c r="FRC14" s="136"/>
      <c r="FRD14" s="136"/>
      <c r="FRE14" s="136"/>
      <c r="FRF14" s="136"/>
      <c r="FRG14" s="136"/>
      <c r="FRH14" s="136"/>
      <c r="FRI14" s="136"/>
      <c r="FRJ14" s="136"/>
      <c r="FRK14" s="136"/>
      <c r="FRL14" s="136"/>
      <c r="FRM14" s="136"/>
      <c r="FRR14" s="136"/>
      <c r="FRS14" s="136"/>
      <c r="FRT14" s="136"/>
      <c r="FRU14" s="136"/>
      <c r="FRV14" s="136"/>
      <c r="FRW14" s="136"/>
      <c r="FRX14" s="136"/>
      <c r="FRY14" s="136"/>
      <c r="FRZ14" s="136"/>
      <c r="FSA14" s="136"/>
      <c r="FSB14" s="136"/>
      <c r="FSC14" s="136"/>
      <c r="FSH14" s="136"/>
      <c r="FSI14" s="136"/>
      <c r="FSJ14" s="136"/>
      <c r="FSK14" s="136"/>
      <c r="FSL14" s="136"/>
      <c r="FSM14" s="136"/>
      <c r="FSN14" s="136"/>
      <c r="FSO14" s="136"/>
      <c r="FSP14" s="136"/>
      <c r="FSQ14" s="136"/>
      <c r="FSR14" s="136"/>
      <c r="FSS14" s="136"/>
      <c r="FSX14" s="136"/>
      <c r="FSY14" s="136"/>
      <c r="FSZ14" s="136"/>
      <c r="FTA14" s="136"/>
      <c r="FTB14" s="136"/>
      <c r="FTC14" s="136"/>
      <c r="FTD14" s="136"/>
      <c r="FTE14" s="136"/>
      <c r="FTF14" s="136"/>
      <c r="FTG14" s="136"/>
      <c r="FTH14" s="136"/>
      <c r="FTI14" s="136"/>
      <c r="FTN14" s="136"/>
      <c r="FTO14" s="136"/>
      <c r="FTP14" s="136"/>
      <c r="FTQ14" s="136"/>
      <c r="FTR14" s="136"/>
      <c r="FTS14" s="136"/>
      <c r="FTT14" s="136"/>
      <c r="FTU14" s="136"/>
      <c r="FTV14" s="136"/>
      <c r="FTW14" s="136"/>
      <c r="FTX14" s="136"/>
      <c r="FTY14" s="136"/>
      <c r="FUD14" s="136"/>
      <c r="FUE14" s="136"/>
      <c r="FUF14" s="136"/>
      <c r="FUG14" s="136"/>
      <c r="FUH14" s="136"/>
      <c r="FUI14" s="136"/>
      <c r="FUJ14" s="136"/>
      <c r="FUK14" s="136"/>
      <c r="FUL14" s="136"/>
      <c r="FUM14" s="136"/>
      <c r="FUN14" s="136"/>
      <c r="FUO14" s="136"/>
      <c r="FUT14" s="136"/>
      <c r="FUU14" s="136"/>
      <c r="FUV14" s="136"/>
      <c r="FUW14" s="136"/>
      <c r="FUX14" s="136"/>
      <c r="FUY14" s="136"/>
      <c r="FUZ14" s="136"/>
      <c r="FVA14" s="136"/>
      <c r="FVB14" s="136"/>
      <c r="FVC14" s="136"/>
      <c r="FVD14" s="136"/>
      <c r="FVE14" s="136"/>
      <c r="FVJ14" s="136"/>
      <c r="FVK14" s="136"/>
      <c r="FVL14" s="136"/>
      <c r="FVM14" s="136"/>
      <c r="FVN14" s="136"/>
      <c r="FVO14" s="136"/>
      <c r="FVP14" s="136"/>
      <c r="FVQ14" s="136"/>
      <c r="FVR14" s="136"/>
      <c r="FVS14" s="136"/>
      <c r="FVT14" s="136"/>
      <c r="FVU14" s="136"/>
      <c r="FVZ14" s="136"/>
      <c r="FWA14" s="136"/>
      <c r="FWB14" s="136"/>
      <c r="FWC14" s="136"/>
      <c r="FWD14" s="136"/>
      <c r="FWE14" s="136"/>
      <c r="FWF14" s="136"/>
      <c r="FWG14" s="136"/>
      <c r="FWH14" s="136"/>
      <c r="FWI14" s="136"/>
      <c r="FWJ14" s="136"/>
      <c r="FWK14" s="136"/>
      <c r="FWP14" s="136"/>
      <c r="FWQ14" s="136"/>
      <c r="FWR14" s="136"/>
      <c r="FWS14" s="136"/>
      <c r="FWT14" s="136"/>
      <c r="FWU14" s="136"/>
      <c r="FWV14" s="136"/>
      <c r="FWW14" s="136"/>
      <c r="FWX14" s="136"/>
      <c r="FWY14" s="136"/>
      <c r="FWZ14" s="136"/>
      <c r="FXA14" s="136"/>
      <c r="FXF14" s="136"/>
      <c r="FXG14" s="136"/>
      <c r="FXH14" s="136"/>
      <c r="FXI14" s="136"/>
      <c r="FXJ14" s="136"/>
      <c r="FXK14" s="136"/>
      <c r="FXL14" s="136"/>
      <c r="FXM14" s="136"/>
      <c r="FXN14" s="136"/>
      <c r="FXO14" s="136"/>
      <c r="FXP14" s="136"/>
      <c r="FXQ14" s="136"/>
      <c r="FXV14" s="136"/>
      <c r="FXW14" s="136"/>
      <c r="FXX14" s="136"/>
      <c r="FXY14" s="136"/>
      <c r="FXZ14" s="136"/>
      <c r="FYA14" s="136"/>
      <c r="FYB14" s="136"/>
      <c r="FYC14" s="136"/>
      <c r="FYD14" s="136"/>
      <c r="FYE14" s="136"/>
      <c r="FYF14" s="136"/>
      <c r="FYG14" s="136"/>
      <c r="FYL14" s="136"/>
      <c r="FYM14" s="136"/>
      <c r="FYN14" s="136"/>
      <c r="FYO14" s="136"/>
      <c r="FYP14" s="136"/>
      <c r="FYQ14" s="136"/>
      <c r="FYR14" s="136"/>
      <c r="FYS14" s="136"/>
      <c r="FYT14" s="136"/>
      <c r="FYU14" s="136"/>
      <c r="FYV14" s="136"/>
      <c r="FYW14" s="136"/>
      <c r="FZB14" s="136"/>
      <c r="FZC14" s="136"/>
      <c r="FZD14" s="136"/>
      <c r="FZE14" s="136"/>
      <c r="FZF14" s="136"/>
      <c r="FZG14" s="136"/>
      <c r="FZH14" s="136"/>
      <c r="FZI14" s="136"/>
      <c r="FZJ14" s="136"/>
      <c r="FZK14" s="136"/>
      <c r="FZL14" s="136"/>
      <c r="FZM14" s="136"/>
      <c r="FZR14" s="136"/>
      <c r="FZS14" s="136"/>
      <c r="FZT14" s="136"/>
      <c r="FZU14" s="136"/>
      <c r="FZV14" s="136"/>
      <c r="FZW14" s="136"/>
      <c r="FZX14" s="136"/>
      <c r="FZY14" s="136"/>
      <c r="FZZ14" s="136"/>
      <c r="GAA14" s="136"/>
      <c r="GAB14" s="136"/>
      <c r="GAC14" s="136"/>
      <c r="GAH14" s="136"/>
      <c r="GAI14" s="136"/>
      <c r="GAJ14" s="136"/>
      <c r="GAK14" s="136"/>
      <c r="GAL14" s="136"/>
      <c r="GAM14" s="136"/>
      <c r="GAN14" s="136"/>
      <c r="GAO14" s="136"/>
      <c r="GAP14" s="136"/>
      <c r="GAQ14" s="136"/>
      <c r="GAR14" s="136"/>
      <c r="GAS14" s="136"/>
      <c r="GAX14" s="136"/>
      <c r="GAY14" s="136"/>
      <c r="GAZ14" s="136"/>
      <c r="GBA14" s="136"/>
      <c r="GBB14" s="136"/>
      <c r="GBC14" s="136"/>
      <c r="GBD14" s="136"/>
      <c r="GBE14" s="136"/>
      <c r="GBF14" s="136"/>
      <c r="GBG14" s="136"/>
      <c r="GBH14" s="136"/>
      <c r="GBI14" s="136"/>
      <c r="GBN14" s="136"/>
      <c r="GBO14" s="136"/>
      <c r="GBP14" s="136"/>
      <c r="GBQ14" s="136"/>
      <c r="GBR14" s="136"/>
      <c r="GBS14" s="136"/>
      <c r="GBT14" s="136"/>
      <c r="GBU14" s="136"/>
      <c r="GBV14" s="136"/>
      <c r="GBW14" s="136"/>
      <c r="GBX14" s="136"/>
      <c r="GBY14" s="136"/>
      <c r="GCD14" s="136"/>
      <c r="GCE14" s="136"/>
      <c r="GCF14" s="136"/>
      <c r="GCG14" s="136"/>
      <c r="GCH14" s="136"/>
      <c r="GCI14" s="136"/>
      <c r="GCJ14" s="136"/>
      <c r="GCK14" s="136"/>
      <c r="GCL14" s="136"/>
      <c r="GCM14" s="136"/>
      <c r="GCN14" s="136"/>
      <c r="GCO14" s="136"/>
      <c r="GCT14" s="136"/>
      <c r="GCU14" s="136"/>
      <c r="GCV14" s="136"/>
      <c r="GCW14" s="136"/>
      <c r="GCX14" s="136"/>
      <c r="GCY14" s="136"/>
      <c r="GCZ14" s="136"/>
      <c r="GDA14" s="136"/>
      <c r="GDB14" s="136"/>
      <c r="GDC14" s="136"/>
      <c r="GDD14" s="136"/>
      <c r="GDE14" s="136"/>
      <c r="GDJ14" s="136"/>
      <c r="GDK14" s="136"/>
      <c r="GDL14" s="136"/>
      <c r="GDM14" s="136"/>
      <c r="GDN14" s="136"/>
      <c r="GDO14" s="136"/>
      <c r="GDP14" s="136"/>
      <c r="GDQ14" s="136"/>
      <c r="GDR14" s="136"/>
      <c r="GDS14" s="136"/>
      <c r="GDT14" s="136"/>
      <c r="GDU14" s="136"/>
      <c r="GDZ14" s="136"/>
      <c r="GEA14" s="136"/>
      <c r="GEB14" s="136"/>
      <c r="GEC14" s="136"/>
      <c r="GED14" s="136"/>
      <c r="GEE14" s="136"/>
      <c r="GEF14" s="136"/>
      <c r="GEG14" s="136"/>
      <c r="GEH14" s="136"/>
      <c r="GEI14" s="136"/>
      <c r="GEJ14" s="136"/>
      <c r="GEK14" s="136"/>
      <c r="GEP14" s="136"/>
      <c r="GEQ14" s="136"/>
      <c r="GER14" s="136"/>
      <c r="GES14" s="136"/>
      <c r="GET14" s="136"/>
      <c r="GEU14" s="136"/>
      <c r="GEV14" s="136"/>
      <c r="GEW14" s="136"/>
      <c r="GEX14" s="136"/>
      <c r="GEY14" s="136"/>
      <c r="GEZ14" s="136"/>
      <c r="GFA14" s="136"/>
      <c r="GFF14" s="136"/>
      <c r="GFG14" s="136"/>
      <c r="GFH14" s="136"/>
      <c r="GFI14" s="136"/>
      <c r="GFJ14" s="136"/>
      <c r="GFK14" s="136"/>
      <c r="GFL14" s="136"/>
      <c r="GFM14" s="136"/>
      <c r="GFN14" s="136"/>
      <c r="GFO14" s="136"/>
      <c r="GFP14" s="136"/>
      <c r="GFQ14" s="136"/>
      <c r="GFV14" s="136"/>
      <c r="GFW14" s="136"/>
      <c r="GFX14" s="136"/>
      <c r="GFY14" s="136"/>
      <c r="GFZ14" s="136"/>
      <c r="GGA14" s="136"/>
      <c r="GGB14" s="136"/>
      <c r="GGC14" s="136"/>
      <c r="GGD14" s="136"/>
      <c r="GGE14" s="136"/>
      <c r="GGF14" s="136"/>
      <c r="GGG14" s="136"/>
      <c r="GGL14" s="136"/>
      <c r="GGM14" s="136"/>
      <c r="GGN14" s="136"/>
      <c r="GGO14" s="136"/>
      <c r="GGP14" s="136"/>
      <c r="GGQ14" s="136"/>
      <c r="GGR14" s="136"/>
      <c r="GGS14" s="136"/>
      <c r="GGT14" s="136"/>
      <c r="GGU14" s="136"/>
      <c r="GGV14" s="136"/>
      <c r="GGW14" s="136"/>
      <c r="GHB14" s="136"/>
      <c r="GHC14" s="136"/>
      <c r="GHD14" s="136"/>
      <c r="GHE14" s="136"/>
      <c r="GHF14" s="136"/>
      <c r="GHG14" s="136"/>
      <c r="GHH14" s="136"/>
      <c r="GHI14" s="136"/>
      <c r="GHJ14" s="136"/>
      <c r="GHK14" s="136"/>
      <c r="GHL14" s="136"/>
      <c r="GHM14" s="136"/>
      <c r="GHR14" s="136"/>
      <c r="GHS14" s="136"/>
      <c r="GHT14" s="136"/>
      <c r="GHU14" s="136"/>
      <c r="GHV14" s="136"/>
      <c r="GHW14" s="136"/>
      <c r="GHX14" s="136"/>
      <c r="GHY14" s="136"/>
      <c r="GHZ14" s="136"/>
      <c r="GIA14" s="136"/>
      <c r="GIB14" s="136"/>
      <c r="GIC14" s="136"/>
      <c r="GIH14" s="136"/>
      <c r="GII14" s="136"/>
      <c r="GIJ14" s="136"/>
      <c r="GIK14" s="136"/>
      <c r="GIL14" s="136"/>
      <c r="GIM14" s="136"/>
      <c r="GIN14" s="136"/>
      <c r="GIO14" s="136"/>
      <c r="GIP14" s="136"/>
      <c r="GIQ14" s="136"/>
      <c r="GIR14" s="136"/>
      <c r="GIS14" s="136"/>
      <c r="GIX14" s="136"/>
      <c r="GIY14" s="136"/>
      <c r="GIZ14" s="136"/>
      <c r="GJA14" s="136"/>
      <c r="GJB14" s="136"/>
      <c r="GJC14" s="136"/>
      <c r="GJD14" s="136"/>
      <c r="GJE14" s="136"/>
      <c r="GJF14" s="136"/>
      <c r="GJG14" s="136"/>
      <c r="GJH14" s="136"/>
      <c r="GJI14" s="136"/>
      <c r="GJN14" s="136"/>
      <c r="GJO14" s="136"/>
      <c r="GJP14" s="136"/>
      <c r="GJQ14" s="136"/>
      <c r="GJR14" s="136"/>
      <c r="GJS14" s="136"/>
      <c r="GJT14" s="136"/>
      <c r="GJU14" s="136"/>
      <c r="GJV14" s="136"/>
      <c r="GJW14" s="136"/>
      <c r="GJX14" s="136"/>
      <c r="GJY14" s="136"/>
      <c r="GKD14" s="136"/>
      <c r="GKE14" s="136"/>
      <c r="GKF14" s="136"/>
      <c r="GKG14" s="136"/>
      <c r="GKH14" s="136"/>
      <c r="GKI14" s="136"/>
      <c r="GKJ14" s="136"/>
      <c r="GKK14" s="136"/>
      <c r="GKL14" s="136"/>
      <c r="GKM14" s="136"/>
      <c r="GKN14" s="136"/>
      <c r="GKO14" s="136"/>
      <c r="GKT14" s="136"/>
      <c r="GKU14" s="136"/>
      <c r="GKV14" s="136"/>
      <c r="GKW14" s="136"/>
      <c r="GKX14" s="136"/>
      <c r="GKY14" s="136"/>
      <c r="GKZ14" s="136"/>
      <c r="GLA14" s="136"/>
      <c r="GLB14" s="136"/>
      <c r="GLC14" s="136"/>
      <c r="GLD14" s="136"/>
      <c r="GLE14" s="136"/>
      <c r="GLJ14" s="136"/>
      <c r="GLK14" s="136"/>
      <c r="GLL14" s="136"/>
      <c r="GLM14" s="136"/>
      <c r="GLN14" s="136"/>
      <c r="GLO14" s="136"/>
      <c r="GLP14" s="136"/>
      <c r="GLQ14" s="136"/>
      <c r="GLR14" s="136"/>
      <c r="GLS14" s="136"/>
      <c r="GLT14" s="136"/>
      <c r="GLU14" s="136"/>
      <c r="GLZ14" s="136"/>
      <c r="GMA14" s="136"/>
      <c r="GMB14" s="136"/>
      <c r="GMC14" s="136"/>
      <c r="GMD14" s="136"/>
      <c r="GME14" s="136"/>
      <c r="GMF14" s="136"/>
      <c r="GMG14" s="136"/>
      <c r="GMH14" s="136"/>
      <c r="GMI14" s="136"/>
      <c r="GMJ14" s="136"/>
      <c r="GMK14" s="136"/>
      <c r="GMP14" s="136"/>
      <c r="GMQ14" s="136"/>
      <c r="GMR14" s="136"/>
      <c r="GMS14" s="136"/>
      <c r="GMT14" s="136"/>
      <c r="GMU14" s="136"/>
      <c r="GMV14" s="136"/>
      <c r="GMW14" s="136"/>
      <c r="GMX14" s="136"/>
      <c r="GMY14" s="136"/>
      <c r="GMZ14" s="136"/>
      <c r="GNA14" s="136"/>
      <c r="GNF14" s="136"/>
      <c r="GNG14" s="136"/>
      <c r="GNH14" s="136"/>
      <c r="GNI14" s="136"/>
      <c r="GNJ14" s="136"/>
      <c r="GNK14" s="136"/>
      <c r="GNL14" s="136"/>
      <c r="GNM14" s="136"/>
      <c r="GNN14" s="136"/>
      <c r="GNO14" s="136"/>
      <c r="GNP14" s="136"/>
      <c r="GNQ14" s="136"/>
      <c r="GNV14" s="136"/>
      <c r="GNW14" s="136"/>
      <c r="GNX14" s="136"/>
      <c r="GNY14" s="136"/>
      <c r="GNZ14" s="136"/>
      <c r="GOA14" s="136"/>
      <c r="GOB14" s="136"/>
      <c r="GOC14" s="136"/>
      <c r="GOD14" s="136"/>
      <c r="GOE14" s="136"/>
      <c r="GOF14" s="136"/>
      <c r="GOG14" s="136"/>
      <c r="GOL14" s="136"/>
      <c r="GOM14" s="136"/>
      <c r="GON14" s="136"/>
      <c r="GOO14" s="136"/>
      <c r="GOP14" s="136"/>
      <c r="GOQ14" s="136"/>
      <c r="GOR14" s="136"/>
      <c r="GOS14" s="136"/>
      <c r="GOT14" s="136"/>
      <c r="GOU14" s="136"/>
      <c r="GOV14" s="136"/>
      <c r="GOW14" s="136"/>
      <c r="GPB14" s="136"/>
      <c r="GPC14" s="136"/>
      <c r="GPD14" s="136"/>
      <c r="GPE14" s="136"/>
      <c r="GPF14" s="136"/>
      <c r="GPG14" s="136"/>
      <c r="GPH14" s="136"/>
      <c r="GPI14" s="136"/>
      <c r="GPJ14" s="136"/>
      <c r="GPK14" s="136"/>
      <c r="GPL14" s="136"/>
      <c r="GPM14" s="136"/>
      <c r="GPR14" s="136"/>
      <c r="GPS14" s="136"/>
      <c r="GPT14" s="136"/>
      <c r="GPU14" s="136"/>
      <c r="GPV14" s="136"/>
      <c r="GPW14" s="136"/>
      <c r="GPX14" s="136"/>
      <c r="GPY14" s="136"/>
      <c r="GPZ14" s="136"/>
      <c r="GQA14" s="136"/>
      <c r="GQB14" s="136"/>
      <c r="GQC14" s="136"/>
      <c r="GQH14" s="136"/>
      <c r="GQI14" s="136"/>
      <c r="GQJ14" s="136"/>
      <c r="GQK14" s="136"/>
      <c r="GQL14" s="136"/>
      <c r="GQM14" s="136"/>
      <c r="GQN14" s="136"/>
      <c r="GQO14" s="136"/>
      <c r="GQP14" s="136"/>
      <c r="GQQ14" s="136"/>
      <c r="GQR14" s="136"/>
      <c r="GQS14" s="136"/>
      <c r="GQX14" s="136"/>
      <c r="GQY14" s="136"/>
      <c r="GQZ14" s="136"/>
      <c r="GRA14" s="136"/>
      <c r="GRB14" s="136"/>
      <c r="GRC14" s="136"/>
      <c r="GRD14" s="136"/>
      <c r="GRE14" s="136"/>
      <c r="GRF14" s="136"/>
      <c r="GRG14" s="136"/>
      <c r="GRH14" s="136"/>
      <c r="GRI14" s="136"/>
      <c r="GRN14" s="136"/>
      <c r="GRO14" s="136"/>
      <c r="GRP14" s="136"/>
      <c r="GRQ14" s="136"/>
      <c r="GRR14" s="136"/>
      <c r="GRS14" s="136"/>
      <c r="GRT14" s="136"/>
      <c r="GRU14" s="136"/>
      <c r="GRV14" s="136"/>
      <c r="GRW14" s="136"/>
      <c r="GRX14" s="136"/>
      <c r="GRY14" s="136"/>
      <c r="GSD14" s="136"/>
      <c r="GSE14" s="136"/>
      <c r="GSF14" s="136"/>
      <c r="GSG14" s="136"/>
      <c r="GSH14" s="136"/>
      <c r="GSI14" s="136"/>
      <c r="GSJ14" s="136"/>
      <c r="GSK14" s="136"/>
      <c r="GSL14" s="136"/>
      <c r="GSM14" s="136"/>
      <c r="GSN14" s="136"/>
      <c r="GSO14" s="136"/>
      <c r="GST14" s="136"/>
      <c r="GSU14" s="136"/>
      <c r="GSV14" s="136"/>
      <c r="GSW14" s="136"/>
      <c r="GSX14" s="136"/>
      <c r="GSY14" s="136"/>
      <c r="GSZ14" s="136"/>
      <c r="GTA14" s="136"/>
      <c r="GTB14" s="136"/>
      <c r="GTC14" s="136"/>
      <c r="GTD14" s="136"/>
      <c r="GTE14" s="136"/>
      <c r="GTJ14" s="136"/>
      <c r="GTK14" s="136"/>
      <c r="GTL14" s="136"/>
      <c r="GTM14" s="136"/>
      <c r="GTN14" s="136"/>
      <c r="GTO14" s="136"/>
      <c r="GTP14" s="136"/>
      <c r="GTQ14" s="136"/>
      <c r="GTR14" s="136"/>
      <c r="GTS14" s="136"/>
      <c r="GTT14" s="136"/>
      <c r="GTU14" s="136"/>
      <c r="GTZ14" s="136"/>
      <c r="GUA14" s="136"/>
      <c r="GUB14" s="136"/>
      <c r="GUC14" s="136"/>
      <c r="GUD14" s="136"/>
      <c r="GUE14" s="136"/>
      <c r="GUF14" s="136"/>
      <c r="GUG14" s="136"/>
      <c r="GUH14" s="136"/>
      <c r="GUI14" s="136"/>
      <c r="GUJ14" s="136"/>
      <c r="GUK14" s="136"/>
      <c r="GUP14" s="136"/>
      <c r="GUQ14" s="136"/>
      <c r="GUR14" s="136"/>
      <c r="GUS14" s="136"/>
      <c r="GUT14" s="136"/>
      <c r="GUU14" s="136"/>
      <c r="GUV14" s="136"/>
      <c r="GUW14" s="136"/>
      <c r="GUX14" s="136"/>
      <c r="GUY14" s="136"/>
      <c r="GUZ14" s="136"/>
      <c r="GVA14" s="136"/>
      <c r="GVF14" s="136"/>
      <c r="GVG14" s="136"/>
      <c r="GVH14" s="136"/>
      <c r="GVI14" s="136"/>
      <c r="GVJ14" s="136"/>
      <c r="GVK14" s="136"/>
      <c r="GVL14" s="136"/>
      <c r="GVM14" s="136"/>
      <c r="GVN14" s="136"/>
      <c r="GVO14" s="136"/>
      <c r="GVP14" s="136"/>
      <c r="GVQ14" s="136"/>
      <c r="GVV14" s="136"/>
      <c r="GVW14" s="136"/>
      <c r="GVX14" s="136"/>
      <c r="GVY14" s="136"/>
      <c r="GVZ14" s="136"/>
      <c r="GWA14" s="136"/>
      <c r="GWB14" s="136"/>
      <c r="GWC14" s="136"/>
      <c r="GWD14" s="136"/>
      <c r="GWE14" s="136"/>
      <c r="GWF14" s="136"/>
      <c r="GWG14" s="136"/>
      <c r="GWL14" s="136"/>
      <c r="GWM14" s="136"/>
      <c r="GWN14" s="136"/>
      <c r="GWO14" s="136"/>
      <c r="GWP14" s="136"/>
      <c r="GWQ14" s="136"/>
      <c r="GWR14" s="136"/>
      <c r="GWS14" s="136"/>
      <c r="GWT14" s="136"/>
      <c r="GWU14" s="136"/>
      <c r="GWV14" s="136"/>
      <c r="GWW14" s="136"/>
      <c r="GXB14" s="136"/>
      <c r="GXC14" s="136"/>
      <c r="GXD14" s="136"/>
      <c r="GXE14" s="136"/>
      <c r="GXF14" s="136"/>
      <c r="GXG14" s="136"/>
      <c r="GXH14" s="136"/>
      <c r="GXI14" s="136"/>
      <c r="GXJ14" s="136"/>
      <c r="GXK14" s="136"/>
      <c r="GXL14" s="136"/>
      <c r="GXM14" s="136"/>
      <c r="GXR14" s="136"/>
      <c r="GXS14" s="136"/>
      <c r="GXT14" s="136"/>
      <c r="GXU14" s="136"/>
      <c r="GXV14" s="136"/>
      <c r="GXW14" s="136"/>
      <c r="GXX14" s="136"/>
      <c r="GXY14" s="136"/>
      <c r="GXZ14" s="136"/>
      <c r="GYA14" s="136"/>
      <c r="GYB14" s="136"/>
      <c r="GYC14" s="136"/>
      <c r="GYH14" s="136"/>
      <c r="GYI14" s="136"/>
      <c r="GYJ14" s="136"/>
      <c r="GYK14" s="136"/>
      <c r="GYL14" s="136"/>
      <c r="GYM14" s="136"/>
      <c r="GYN14" s="136"/>
      <c r="GYO14" s="136"/>
      <c r="GYP14" s="136"/>
      <c r="GYQ14" s="136"/>
      <c r="GYR14" s="136"/>
      <c r="GYS14" s="136"/>
      <c r="GYX14" s="136"/>
      <c r="GYY14" s="136"/>
      <c r="GYZ14" s="136"/>
      <c r="GZA14" s="136"/>
      <c r="GZB14" s="136"/>
      <c r="GZC14" s="136"/>
      <c r="GZD14" s="136"/>
      <c r="GZE14" s="136"/>
      <c r="GZF14" s="136"/>
      <c r="GZG14" s="136"/>
      <c r="GZH14" s="136"/>
      <c r="GZI14" s="136"/>
      <c r="GZN14" s="136"/>
      <c r="GZO14" s="136"/>
      <c r="GZP14" s="136"/>
      <c r="GZQ14" s="136"/>
      <c r="GZR14" s="136"/>
      <c r="GZS14" s="136"/>
      <c r="GZT14" s="136"/>
      <c r="GZU14" s="136"/>
      <c r="GZV14" s="136"/>
      <c r="GZW14" s="136"/>
      <c r="GZX14" s="136"/>
      <c r="GZY14" s="136"/>
      <c r="HAD14" s="136"/>
      <c r="HAE14" s="136"/>
      <c r="HAF14" s="136"/>
      <c r="HAG14" s="136"/>
      <c r="HAH14" s="136"/>
      <c r="HAI14" s="136"/>
      <c r="HAJ14" s="136"/>
      <c r="HAK14" s="136"/>
      <c r="HAL14" s="136"/>
      <c r="HAM14" s="136"/>
      <c r="HAN14" s="136"/>
      <c r="HAO14" s="136"/>
      <c r="HAT14" s="136"/>
      <c r="HAU14" s="136"/>
      <c r="HAV14" s="136"/>
      <c r="HAW14" s="136"/>
      <c r="HAX14" s="136"/>
      <c r="HAY14" s="136"/>
      <c r="HAZ14" s="136"/>
      <c r="HBA14" s="136"/>
      <c r="HBB14" s="136"/>
      <c r="HBC14" s="136"/>
      <c r="HBD14" s="136"/>
      <c r="HBE14" s="136"/>
      <c r="HBJ14" s="136"/>
      <c r="HBK14" s="136"/>
      <c r="HBL14" s="136"/>
      <c r="HBM14" s="136"/>
      <c r="HBN14" s="136"/>
      <c r="HBO14" s="136"/>
      <c r="HBP14" s="136"/>
      <c r="HBQ14" s="136"/>
      <c r="HBR14" s="136"/>
      <c r="HBS14" s="136"/>
      <c r="HBT14" s="136"/>
      <c r="HBU14" s="136"/>
      <c r="HBZ14" s="136"/>
      <c r="HCA14" s="136"/>
      <c r="HCB14" s="136"/>
      <c r="HCC14" s="136"/>
      <c r="HCD14" s="136"/>
      <c r="HCE14" s="136"/>
      <c r="HCF14" s="136"/>
      <c r="HCG14" s="136"/>
      <c r="HCH14" s="136"/>
      <c r="HCI14" s="136"/>
      <c r="HCJ14" s="136"/>
      <c r="HCK14" s="136"/>
      <c r="HCP14" s="136"/>
      <c r="HCQ14" s="136"/>
      <c r="HCR14" s="136"/>
      <c r="HCS14" s="136"/>
      <c r="HCT14" s="136"/>
      <c r="HCU14" s="136"/>
      <c r="HCV14" s="136"/>
      <c r="HCW14" s="136"/>
      <c r="HCX14" s="136"/>
      <c r="HCY14" s="136"/>
      <c r="HCZ14" s="136"/>
      <c r="HDA14" s="136"/>
      <c r="HDF14" s="136"/>
      <c r="HDG14" s="136"/>
      <c r="HDH14" s="136"/>
      <c r="HDI14" s="136"/>
      <c r="HDJ14" s="136"/>
      <c r="HDK14" s="136"/>
      <c r="HDL14" s="136"/>
      <c r="HDM14" s="136"/>
      <c r="HDN14" s="136"/>
      <c r="HDO14" s="136"/>
      <c r="HDP14" s="136"/>
      <c r="HDQ14" s="136"/>
      <c r="HDV14" s="136"/>
      <c r="HDW14" s="136"/>
      <c r="HDX14" s="136"/>
      <c r="HDY14" s="136"/>
      <c r="HDZ14" s="136"/>
      <c r="HEA14" s="136"/>
      <c r="HEB14" s="136"/>
      <c r="HEC14" s="136"/>
      <c r="HED14" s="136"/>
      <c r="HEE14" s="136"/>
      <c r="HEF14" s="136"/>
      <c r="HEG14" s="136"/>
      <c r="HEL14" s="136"/>
      <c r="HEM14" s="136"/>
      <c r="HEN14" s="136"/>
      <c r="HEO14" s="136"/>
      <c r="HEP14" s="136"/>
      <c r="HEQ14" s="136"/>
      <c r="HER14" s="136"/>
      <c r="HES14" s="136"/>
      <c r="HET14" s="136"/>
      <c r="HEU14" s="136"/>
      <c r="HEV14" s="136"/>
      <c r="HEW14" s="136"/>
      <c r="HFB14" s="136"/>
      <c r="HFC14" s="136"/>
      <c r="HFD14" s="136"/>
      <c r="HFE14" s="136"/>
      <c r="HFF14" s="136"/>
      <c r="HFG14" s="136"/>
      <c r="HFH14" s="136"/>
      <c r="HFI14" s="136"/>
      <c r="HFJ14" s="136"/>
      <c r="HFK14" s="136"/>
      <c r="HFL14" s="136"/>
      <c r="HFM14" s="136"/>
      <c r="HFR14" s="136"/>
      <c r="HFS14" s="136"/>
      <c r="HFT14" s="136"/>
      <c r="HFU14" s="136"/>
      <c r="HFV14" s="136"/>
      <c r="HFW14" s="136"/>
      <c r="HFX14" s="136"/>
      <c r="HFY14" s="136"/>
      <c r="HFZ14" s="136"/>
      <c r="HGA14" s="136"/>
      <c r="HGB14" s="136"/>
      <c r="HGC14" s="136"/>
      <c r="HGH14" s="136"/>
      <c r="HGI14" s="136"/>
      <c r="HGJ14" s="136"/>
      <c r="HGK14" s="136"/>
      <c r="HGL14" s="136"/>
      <c r="HGM14" s="136"/>
      <c r="HGN14" s="136"/>
      <c r="HGO14" s="136"/>
      <c r="HGP14" s="136"/>
      <c r="HGQ14" s="136"/>
      <c r="HGR14" s="136"/>
      <c r="HGS14" s="136"/>
      <c r="HGX14" s="136"/>
      <c r="HGY14" s="136"/>
      <c r="HGZ14" s="136"/>
      <c r="HHA14" s="136"/>
      <c r="HHB14" s="136"/>
      <c r="HHC14" s="136"/>
      <c r="HHD14" s="136"/>
      <c r="HHE14" s="136"/>
      <c r="HHF14" s="136"/>
      <c r="HHG14" s="136"/>
      <c r="HHH14" s="136"/>
      <c r="HHI14" s="136"/>
      <c r="HHN14" s="136"/>
      <c r="HHO14" s="136"/>
      <c r="HHP14" s="136"/>
      <c r="HHQ14" s="136"/>
      <c r="HHR14" s="136"/>
      <c r="HHS14" s="136"/>
      <c r="HHT14" s="136"/>
      <c r="HHU14" s="136"/>
      <c r="HHV14" s="136"/>
      <c r="HHW14" s="136"/>
      <c r="HHX14" s="136"/>
      <c r="HHY14" s="136"/>
      <c r="HID14" s="136"/>
      <c r="HIE14" s="136"/>
      <c r="HIF14" s="136"/>
      <c r="HIG14" s="136"/>
      <c r="HIH14" s="136"/>
      <c r="HII14" s="136"/>
      <c r="HIJ14" s="136"/>
      <c r="HIK14" s="136"/>
      <c r="HIL14" s="136"/>
      <c r="HIM14" s="136"/>
      <c r="HIN14" s="136"/>
      <c r="HIO14" s="136"/>
      <c r="HIT14" s="136"/>
      <c r="HIU14" s="136"/>
      <c r="HIV14" s="136"/>
      <c r="HIW14" s="136"/>
      <c r="HIX14" s="136"/>
      <c r="HIY14" s="136"/>
      <c r="HIZ14" s="136"/>
      <c r="HJA14" s="136"/>
      <c r="HJB14" s="136"/>
      <c r="HJC14" s="136"/>
      <c r="HJD14" s="136"/>
      <c r="HJE14" s="136"/>
      <c r="HJJ14" s="136"/>
      <c r="HJK14" s="136"/>
      <c r="HJL14" s="136"/>
      <c r="HJM14" s="136"/>
      <c r="HJN14" s="136"/>
      <c r="HJO14" s="136"/>
      <c r="HJP14" s="136"/>
      <c r="HJQ14" s="136"/>
      <c r="HJR14" s="136"/>
      <c r="HJS14" s="136"/>
      <c r="HJT14" s="136"/>
      <c r="HJU14" s="136"/>
      <c r="HJZ14" s="136"/>
      <c r="HKA14" s="136"/>
      <c r="HKB14" s="136"/>
      <c r="HKC14" s="136"/>
      <c r="HKD14" s="136"/>
      <c r="HKE14" s="136"/>
      <c r="HKF14" s="136"/>
      <c r="HKG14" s="136"/>
      <c r="HKH14" s="136"/>
      <c r="HKI14" s="136"/>
      <c r="HKJ14" s="136"/>
      <c r="HKK14" s="136"/>
      <c r="HKP14" s="136"/>
      <c r="HKQ14" s="136"/>
      <c r="HKR14" s="136"/>
      <c r="HKS14" s="136"/>
      <c r="HKT14" s="136"/>
      <c r="HKU14" s="136"/>
      <c r="HKV14" s="136"/>
      <c r="HKW14" s="136"/>
      <c r="HKX14" s="136"/>
      <c r="HKY14" s="136"/>
      <c r="HKZ14" s="136"/>
      <c r="HLA14" s="136"/>
      <c r="HLF14" s="136"/>
      <c r="HLG14" s="136"/>
      <c r="HLH14" s="136"/>
      <c r="HLI14" s="136"/>
      <c r="HLJ14" s="136"/>
      <c r="HLK14" s="136"/>
      <c r="HLL14" s="136"/>
      <c r="HLM14" s="136"/>
      <c r="HLN14" s="136"/>
      <c r="HLO14" s="136"/>
      <c r="HLP14" s="136"/>
      <c r="HLQ14" s="136"/>
      <c r="HLV14" s="136"/>
      <c r="HLW14" s="136"/>
      <c r="HLX14" s="136"/>
      <c r="HLY14" s="136"/>
      <c r="HLZ14" s="136"/>
      <c r="HMA14" s="136"/>
      <c r="HMB14" s="136"/>
      <c r="HMC14" s="136"/>
      <c r="HMD14" s="136"/>
      <c r="HME14" s="136"/>
      <c r="HMF14" s="136"/>
      <c r="HMG14" s="136"/>
      <c r="HML14" s="136"/>
      <c r="HMM14" s="136"/>
      <c r="HMN14" s="136"/>
      <c r="HMO14" s="136"/>
      <c r="HMP14" s="136"/>
      <c r="HMQ14" s="136"/>
      <c r="HMR14" s="136"/>
      <c r="HMS14" s="136"/>
      <c r="HMT14" s="136"/>
      <c r="HMU14" s="136"/>
      <c r="HMV14" s="136"/>
      <c r="HMW14" s="136"/>
      <c r="HNB14" s="136"/>
      <c r="HNC14" s="136"/>
      <c r="HND14" s="136"/>
      <c r="HNE14" s="136"/>
      <c r="HNF14" s="136"/>
      <c r="HNG14" s="136"/>
      <c r="HNH14" s="136"/>
      <c r="HNI14" s="136"/>
      <c r="HNJ14" s="136"/>
      <c r="HNK14" s="136"/>
      <c r="HNL14" s="136"/>
      <c r="HNM14" s="136"/>
      <c r="HNR14" s="136"/>
      <c r="HNS14" s="136"/>
      <c r="HNT14" s="136"/>
      <c r="HNU14" s="136"/>
      <c r="HNV14" s="136"/>
      <c r="HNW14" s="136"/>
      <c r="HNX14" s="136"/>
      <c r="HNY14" s="136"/>
      <c r="HNZ14" s="136"/>
      <c r="HOA14" s="136"/>
      <c r="HOB14" s="136"/>
      <c r="HOC14" s="136"/>
      <c r="HOH14" s="136"/>
      <c r="HOI14" s="136"/>
      <c r="HOJ14" s="136"/>
      <c r="HOK14" s="136"/>
      <c r="HOL14" s="136"/>
      <c r="HOM14" s="136"/>
      <c r="HON14" s="136"/>
      <c r="HOO14" s="136"/>
      <c r="HOP14" s="136"/>
      <c r="HOQ14" s="136"/>
      <c r="HOR14" s="136"/>
      <c r="HOS14" s="136"/>
      <c r="HOX14" s="136"/>
      <c r="HOY14" s="136"/>
      <c r="HOZ14" s="136"/>
      <c r="HPA14" s="136"/>
      <c r="HPB14" s="136"/>
      <c r="HPC14" s="136"/>
      <c r="HPD14" s="136"/>
      <c r="HPE14" s="136"/>
      <c r="HPF14" s="136"/>
      <c r="HPG14" s="136"/>
      <c r="HPH14" s="136"/>
      <c r="HPI14" s="136"/>
      <c r="HPN14" s="136"/>
      <c r="HPO14" s="136"/>
      <c r="HPP14" s="136"/>
      <c r="HPQ14" s="136"/>
      <c r="HPR14" s="136"/>
      <c r="HPS14" s="136"/>
      <c r="HPT14" s="136"/>
      <c r="HPU14" s="136"/>
      <c r="HPV14" s="136"/>
      <c r="HPW14" s="136"/>
      <c r="HPX14" s="136"/>
      <c r="HPY14" s="136"/>
      <c r="HQD14" s="136"/>
      <c r="HQE14" s="136"/>
      <c r="HQF14" s="136"/>
      <c r="HQG14" s="136"/>
      <c r="HQH14" s="136"/>
      <c r="HQI14" s="136"/>
      <c r="HQJ14" s="136"/>
      <c r="HQK14" s="136"/>
      <c r="HQL14" s="136"/>
      <c r="HQM14" s="136"/>
      <c r="HQN14" s="136"/>
      <c r="HQO14" s="136"/>
      <c r="HQT14" s="136"/>
      <c r="HQU14" s="136"/>
      <c r="HQV14" s="136"/>
      <c r="HQW14" s="136"/>
      <c r="HQX14" s="136"/>
      <c r="HQY14" s="136"/>
      <c r="HQZ14" s="136"/>
      <c r="HRA14" s="136"/>
      <c r="HRB14" s="136"/>
      <c r="HRC14" s="136"/>
      <c r="HRD14" s="136"/>
      <c r="HRE14" s="136"/>
      <c r="HRJ14" s="136"/>
      <c r="HRK14" s="136"/>
      <c r="HRL14" s="136"/>
      <c r="HRM14" s="136"/>
      <c r="HRN14" s="136"/>
      <c r="HRO14" s="136"/>
      <c r="HRP14" s="136"/>
      <c r="HRQ14" s="136"/>
      <c r="HRR14" s="136"/>
      <c r="HRS14" s="136"/>
      <c r="HRT14" s="136"/>
      <c r="HRU14" s="136"/>
      <c r="HRZ14" s="136"/>
      <c r="HSA14" s="136"/>
      <c r="HSB14" s="136"/>
      <c r="HSC14" s="136"/>
      <c r="HSD14" s="136"/>
      <c r="HSE14" s="136"/>
      <c r="HSF14" s="136"/>
      <c r="HSG14" s="136"/>
      <c r="HSH14" s="136"/>
      <c r="HSI14" s="136"/>
      <c r="HSJ14" s="136"/>
      <c r="HSK14" s="136"/>
      <c r="HSP14" s="136"/>
      <c r="HSQ14" s="136"/>
      <c r="HSR14" s="136"/>
      <c r="HSS14" s="136"/>
      <c r="HST14" s="136"/>
      <c r="HSU14" s="136"/>
      <c r="HSV14" s="136"/>
      <c r="HSW14" s="136"/>
      <c r="HSX14" s="136"/>
      <c r="HSY14" s="136"/>
      <c r="HSZ14" s="136"/>
      <c r="HTA14" s="136"/>
      <c r="HTF14" s="136"/>
      <c r="HTG14" s="136"/>
      <c r="HTH14" s="136"/>
      <c r="HTI14" s="136"/>
      <c r="HTJ14" s="136"/>
      <c r="HTK14" s="136"/>
      <c r="HTL14" s="136"/>
      <c r="HTM14" s="136"/>
      <c r="HTN14" s="136"/>
      <c r="HTO14" s="136"/>
      <c r="HTP14" s="136"/>
      <c r="HTQ14" s="136"/>
      <c r="HTV14" s="136"/>
      <c r="HTW14" s="136"/>
      <c r="HTX14" s="136"/>
      <c r="HTY14" s="136"/>
      <c r="HTZ14" s="136"/>
      <c r="HUA14" s="136"/>
      <c r="HUB14" s="136"/>
      <c r="HUC14" s="136"/>
      <c r="HUD14" s="136"/>
      <c r="HUE14" s="136"/>
      <c r="HUF14" s="136"/>
      <c r="HUG14" s="136"/>
      <c r="HUL14" s="136"/>
      <c r="HUM14" s="136"/>
      <c r="HUN14" s="136"/>
      <c r="HUO14" s="136"/>
      <c r="HUP14" s="136"/>
      <c r="HUQ14" s="136"/>
      <c r="HUR14" s="136"/>
      <c r="HUS14" s="136"/>
      <c r="HUT14" s="136"/>
      <c r="HUU14" s="136"/>
      <c r="HUV14" s="136"/>
      <c r="HUW14" s="136"/>
      <c r="HVB14" s="136"/>
      <c r="HVC14" s="136"/>
      <c r="HVD14" s="136"/>
      <c r="HVE14" s="136"/>
      <c r="HVF14" s="136"/>
      <c r="HVG14" s="136"/>
      <c r="HVH14" s="136"/>
      <c r="HVI14" s="136"/>
      <c r="HVJ14" s="136"/>
      <c r="HVK14" s="136"/>
      <c r="HVL14" s="136"/>
      <c r="HVM14" s="136"/>
      <c r="HVR14" s="136"/>
      <c r="HVS14" s="136"/>
      <c r="HVT14" s="136"/>
      <c r="HVU14" s="136"/>
      <c r="HVV14" s="136"/>
      <c r="HVW14" s="136"/>
      <c r="HVX14" s="136"/>
      <c r="HVY14" s="136"/>
      <c r="HVZ14" s="136"/>
      <c r="HWA14" s="136"/>
      <c r="HWB14" s="136"/>
      <c r="HWC14" s="136"/>
      <c r="HWH14" s="136"/>
      <c r="HWI14" s="136"/>
      <c r="HWJ14" s="136"/>
      <c r="HWK14" s="136"/>
      <c r="HWL14" s="136"/>
      <c r="HWM14" s="136"/>
      <c r="HWN14" s="136"/>
      <c r="HWO14" s="136"/>
      <c r="HWP14" s="136"/>
      <c r="HWQ14" s="136"/>
      <c r="HWR14" s="136"/>
      <c r="HWS14" s="136"/>
      <c r="HWX14" s="136"/>
      <c r="HWY14" s="136"/>
      <c r="HWZ14" s="136"/>
      <c r="HXA14" s="136"/>
      <c r="HXB14" s="136"/>
      <c r="HXC14" s="136"/>
      <c r="HXD14" s="136"/>
      <c r="HXE14" s="136"/>
      <c r="HXF14" s="136"/>
      <c r="HXG14" s="136"/>
      <c r="HXH14" s="136"/>
      <c r="HXI14" s="136"/>
      <c r="HXN14" s="136"/>
      <c r="HXO14" s="136"/>
      <c r="HXP14" s="136"/>
      <c r="HXQ14" s="136"/>
      <c r="HXR14" s="136"/>
      <c r="HXS14" s="136"/>
      <c r="HXT14" s="136"/>
      <c r="HXU14" s="136"/>
      <c r="HXV14" s="136"/>
      <c r="HXW14" s="136"/>
      <c r="HXX14" s="136"/>
      <c r="HXY14" s="136"/>
      <c r="HYD14" s="136"/>
      <c r="HYE14" s="136"/>
      <c r="HYF14" s="136"/>
      <c r="HYG14" s="136"/>
      <c r="HYH14" s="136"/>
      <c r="HYI14" s="136"/>
      <c r="HYJ14" s="136"/>
      <c r="HYK14" s="136"/>
      <c r="HYL14" s="136"/>
      <c r="HYM14" s="136"/>
      <c r="HYN14" s="136"/>
      <c r="HYO14" s="136"/>
      <c r="HYT14" s="136"/>
      <c r="HYU14" s="136"/>
      <c r="HYV14" s="136"/>
      <c r="HYW14" s="136"/>
      <c r="HYX14" s="136"/>
      <c r="HYY14" s="136"/>
      <c r="HYZ14" s="136"/>
      <c r="HZA14" s="136"/>
      <c r="HZB14" s="136"/>
      <c r="HZC14" s="136"/>
      <c r="HZD14" s="136"/>
      <c r="HZE14" s="136"/>
      <c r="HZJ14" s="136"/>
      <c r="HZK14" s="136"/>
      <c r="HZL14" s="136"/>
      <c r="HZM14" s="136"/>
      <c r="HZN14" s="136"/>
      <c r="HZO14" s="136"/>
      <c r="HZP14" s="136"/>
      <c r="HZQ14" s="136"/>
      <c r="HZR14" s="136"/>
      <c r="HZS14" s="136"/>
      <c r="HZT14" s="136"/>
      <c r="HZU14" s="136"/>
      <c r="HZZ14" s="136"/>
      <c r="IAA14" s="136"/>
      <c r="IAB14" s="136"/>
      <c r="IAC14" s="136"/>
      <c r="IAD14" s="136"/>
      <c r="IAE14" s="136"/>
      <c r="IAF14" s="136"/>
      <c r="IAG14" s="136"/>
      <c r="IAH14" s="136"/>
      <c r="IAI14" s="136"/>
      <c r="IAJ14" s="136"/>
      <c r="IAK14" s="136"/>
      <c r="IAP14" s="136"/>
      <c r="IAQ14" s="136"/>
      <c r="IAR14" s="136"/>
      <c r="IAS14" s="136"/>
      <c r="IAT14" s="136"/>
      <c r="IAU14" s="136"/>
      <c r="IAV14" s="136"/>
      <c r="IAW14" s="136"/>
      <c r="IAX14" s="136"/>
      <c r="IAY14" s="136"/>
      <c r="IAZ14" s="136"/>
      <c r="IBA14" s="136"/>
      <c r="IBF14" s="136"/>
      <c r="IBG14" s="136"/>
      <c r="IBH14" s="136"/>
      <c r="IBI14" s="136"/>
      <c r="IBJ14" s="136"/>
      <c r="IBK14" s="136"/>
      <c r="IBL14" s="136"/>
      <c r="IBM14" s="136"/>
      <c r="IBN14" s="136"/>
      <c r="IBO14" s="136"/>
      <c r="IBP14" s="136"/>
      <c r="IBQ14" s="136"/>
      <c r="IBV14" s="136"/>
      <c r="IBW14" s="136"/>
      <c r="IBX14" s="136"/>
      <c r="IBY14" s="136"/>
      <c r="IBZ14" s="136"/>
      <c r="ICA14" s="136"/>
      <c r="ICB14" s="136"/>
      <c r="ICC14" s="136"/>
      <c r="ICD14" s="136"/>
      <c r="ICE14" s="136"/>
      <c r="ICF14" s="136"/>
      <c r="ICG14" s="136"/>
      <c r="ICL14" s="136"/>
      <c r="ICM14" s="136"/>
      <c r="ICN14" s="136"/>
      <c r="ICO14" s="136"/>
      <c r="ICP14" s="136"/>
      <c r="ICQ14" s="136"/>
      <c r="ICR14" s="136"/>
      <c r="ICS14" s="136"/>
      <c r="ICT14" s="136"/>
      <c r="ICU14" s="136"/>
      <c r="ICV14" s="136"/>
      <c r="ICW14" s="136"/>
      <c r="IDB14" s="136"/>
      <c r="IDC14" s="136"/>
      <c r="IDD14" s="136"/>
      <c r="IDE14" s="136"/>
      <c r="IDF14" s="136"/>
      <c r="IDG14" s="136"/>
      <c r="IDH14" s="136"/>
      <c r="IDI14" s="136"/>
      <c r="IDJ14" s="136"/>
      <c r="IDK14" s="136"/>
      <c r="IDL14" s="136"/>
      <c r="IDM14" s="136"/>
      <c r="IDR14" s="136"/>
      <c r="IDS14" s="136"/>
      <c r="IDT14" s="136"/>
      <c r="IDU14" s="136"/>
      <c r="IDV14" s="136"/>
      <c r="IDW14" s="136"/>
      <c r="IDX14" s="136"/>
      <c r="IDY14" s="136"/>
      <c r="IDZ14" s="136"/>
      <c r="IEA14" s="136"/>
      <c r="IEB14" s="136"/>
      <c r="IEC14" s="136"/>
      <c r="IEH14" s="136"/>
      <c r="IEI14" s="136"/>
      <c r="IEJ14" s="136"/>
      <c r="IEK14" s="136"/>
      <c r="IEL14" s="136"/>
      <c r="IEM14" s="136"/>
      <c r="IEN14" s="136"/>
      <c r="IEO14" s="136"/>
      <c r="IEP14" s="136"/>
      <c r="IEQ14" s="136"/>
      <c r="IER14" s="136"/>
      <c r="IES14" s="136"/>
      <c r="IEX14" s="136"/>
      <c r="IEY14" s="136"/>
      <c r="IEZ14" s="136"/>
      <c r="IFA14" s="136"/>
      <c r="IFB14" s="136"/>
      <c r="IFC14" s="136"/>
      <c r="IFD14" s="136"/>
      <c r="IFE14" s="136"/>
      <c r="IFF14" s="136"/>
      <c r="IFG14" s="136"/>
      <c r="IFH14" s="136"/>
      <c r="IFI14" s="136"/>
      <c r="IFN14" s="136"/>
      <c r="IFO14" s="136"/>
      <c r="IFP14" s="136"/>
      <c r="IFQ14" s="136"/>
      <c r="IFR14" s="136"/>
      <c r="IFS14" s="136"/>
      <c r="IFT14" s="136"/>
      <c r="IFU14" s="136"/>
      <c r="IFV14" s="136"/>
      <c r="IFW14" s="136"/>
      <c r="IFX14" s="136"/>
      <c r="IFY14" s="136"/>
      <c r="IGD14" s="136"/>
      <c r="IGE14" s="136"/>
      <c r="IGF14" s="136"/>
      <c r="IGG14" s="136"/>
      <c r="IGH14" s="136"/>
      <c r="IGI14" s="136"/>
      <c r="IGJ14" s="136"/>
      <c r="IGK14" s="136"/>
      <c r="IGL14" s="136"/>
      <c r="IGM14" s="136"/>
      <c r="IGN14" s="136"/>
      <c r="IGO14" s="136"/>
      <c r="IGT14" s="136"/>
      <c r="IGU14" s="136"/>
      <c r="IGV14" s="136"/>
      <c r="IGW14" s="136"/>
      <c r="IGX14" s="136"/>
      <c r="IGY14" s="136"/>
      <c r="IGZ14" s="136"/>
      <c r="IHA14" s="136"/>
      <c r="IHB14" s="136"/>
      <c r="IHC14" s="136"/>
      <c r="IHD14" s="136"/>
      <c r="IHE14" s="136"/>
      <c r="IHJ14" s="136"/>
      <c r="IHK14" s="136"/>
      <c r="IHL14" s="136"/>
      <c r="IHM14" s="136"/>
      <c r="IHN14" s="136"/>
      <c r="IHO14" s="136"/>
      <c r="IHP14" s="136"/>
      <c r="IHQ14" s="136"/>
      <c r="IHR14" s="136"/>
      <c r="IHS14" s="136"/>
      <c r="IHT14" s="136"/>
      <c r="IHU14" s="136"/>
      <c r="IHZ14" s="136"/>
      <c r="IIA14" s="136"/>
      <c r="IIB14" s="136"/>
      <c r="IIC14" s="136"/>
      <c r="IID14" s="136"/>
      <c r="IIE14" s="136"/>
      <c r="IIF14" s="136"/>
      <c r="IIG14" s="136"/>
      <c r="IIH14" s="136"/>
      <c r="III14" s="136"/>
      <c r="IIJ14" s="136"/>
      <c r="IIK14" s="136"/>
      <c r="IIP14" s="136"/>
      <c r="IIQ14" s="136"/>
      <c r="IIR14" s="136"/>
      <c r="IIS14" s="136"/>
      <c r="IIT14" s="136"/>
      <c r="IIU14" s="136"/>
      <c r="IIV14" s="136"/>
      <c r="IIW14" s="136"/>
      <c r="IIX14" s="136"/>
      <c r="IIY14" s="136"/>
      <c r="IIZ14" s="136"/>
      <c r="IJA14" s="136"/>
      <c r="IJF14" s="136"/>
      <c r="IJG14" s="136"/>
      <c r="IJH14" s="136"/>
      <c r="IJI14" s="136"/>
      <c r="IJJ14" s="136"/>
      <c r="IJK14" s="136"/>
      <c r="IJL14" s="136"/>
      <c r="IJM14" s="136"/>
      <c r="IJN14" s="136"/>
      <c r="IJO14" s="136"/>
      <c r="IJP14" s="136"/>
      <c r="IJQ14" s="136"/>
      <c r="IJV14" s="136"/>
      <c r="IJW14" s="136"/>
      <c r="IJX14" s="136"/>
      <c r="IJY14" s="136"/>
      <c r="IJZ14" s="136"/>
      <c r="IKA14" s="136"/>
      <c r="IKB14" s="136"/>
      <c r="IKC14" s="136"/>
      <c r="IKD14" s="136"/>
      <c r="IKE14" s="136"/>
      <c r="IKF14" s="136"/>
      <c r="IKG14" s="136"/>
      <c r="IKL14" s="136"/>
      <c r="IKM14" s="136"/>
      <c r="IKN14" s="136"/>
      <c r="IKO14" s="136"/>
      <c r="IKP14" s="136"/>
      <c r="IKQ14" s="136"/>
      <c r="IKR14" s="136"/>
      <c r="IKS14" s="136"/>
      <c r="IKT14" s="136"/>
      <c r="IKU14" s="136"/>
      <c r="IKV14" s="136"/>
      <c r="IKW14" s="136"/>
      <c r="ILB14" s="136"/>
      <c r="ILC14" s="136"/>
      <c r="ILD14" s="136"/>
      <c r="ILE14" s="136"/>
      <c r="ILF14" s="136"/>
      <c r="ILG14" s="136"/>
      <c r="ILH14" s="136"/>
      <c r="ILI14" s="136"/>
      <c r="ILJ14" s="136"/>
      <c r="ILK14" s="136"/>
      <c r="ILL14" s="136"/>
      <c r="ILM14" s="136"/>
      <c r="ILR14" s="136"/>
      <c r="ILS14" s="136"/>
      <c r="ILT14" s="136"/>
      <c r="ILU14" s="136"/>
      <c r="ILV14" s="136"/>
      <c r="ILW14" s="136"/>
      <c r="ILX14" s="136"/>
      <c r="ILY14" s="136"/>
      <c r="ILZ14" s="136"/>
      <c r="IMA14" s="136"/>
      <c r="IMB14" s="136"/>
      <c r="IMC14" s="136"/>
      <c r="IMH14" s="136"/>
      <c r="IMI14" s="136"/>
      <c r="IMJ14" s="136"/>
      <c r="IMK14" s="136"/>
      <c r="IML14" s="136"/>
      <c r="IMM14" s="136"/>
      <c r="IMN14" s="136"/>
      <c r="IMO14" s="136"/>
      <c r="IMP14" s="136"/>
      <c r="IMQ14" s="136"/>
      <c r="IMR14" s="136"/>
      <c r="IMS14" s="136"/>
      <c r="IMX14" s="136"/>
      <c r="IMY14" s="136"/>
      <c r="IMZ14" s="136"/>
      <c r="INA14" s="136"/>
      <c r="INB14" s="136"/>
      <c r="INC14" s="136"/>
      <c r="IND14" s="136"/>
      <c r="INE14" s="136"/>
      <c r="INF14" s="136"/>
      <c r="ING14" s="136"/>
      <c r="INH14" s="136"/>
      <c r="INI14" s="136"/>
      <c r="INN14" s="136"/>
      <c r="INO14" s="136"/>
      <c r="INP14" s="136"/>
      <c r="INQ14" s="136"/>
      <c r="INR14" s="136"/>
      <c r="INS14" s="136"/>
      <c r="INT14" s="136"/>
      <c r="INU14" s="136"/>
      <c r="INV14" s="136"/>
      <c r="INW14" s="136"/>
      <c r="INX14" s="136"/>
      <c r="INY14" s="136"/>
      <c r="IOD14" s="136"/>
      <c r="IOE14" s="136"/>
      <c r="IOF14" s="136"/>
      <c r="IOG14" s="136"/>
      <c r="IOH14" s="136"/>
      <c r="IOI14" s="136"/>
      <c r="IOJ14" s="136"/>
      <c r="IOK14" s="136"/>
      <c r="IOL14" s="136"/>
      <c r="IOM14" s="136"/>
      <c r="ION14" s="136"/>
      <c r="IOO14" s="136"/>
      <c r="IOT14" s="136"/>
      <c r="IOU14" s="136"/>
      <c r="IOV14" s="136"/>
      <c r="IOW14" s="136"/>
      <c r="IOX14" s="136"/>
      <c r="IOY14" s="136"/>
      <c r="IOZ14" s="136"/>
      <c r="IPA14" s="136"/>
      <c r="IPB14" s="136"/>
      <c r="IPC14" s="136"/>
      <c r="IPD14" s="136"/>
      <c r="IPE14" s="136"/>
      <c r="IPJ14" s="136"/>
      <c r="IPK14" s="136"/>
      <c r="IPL14" s="136"/>
      <c r="IPM14" s="136"/>
      <c r="IPN14" s="136"/>
      <c r="IPO14" s="136"/>
      <c r="IPP14" s="136"/>
      <c r="IPQ14" s="136"/>
      <c r="IPR14" s="136"/>
      <c r="IPS14" s="136"/>
      <c r="IPT14" s="136"/>
      <c r="IPU14" s="136"/>
      <c r="IPZ14" s="136"/>
      <c r="IQA14" s="136"/>
      <c r="IQB14" s="136"/>
      <c r="IQC14" s="136"/>
      <c r="IQD14" s="136"/>
      <c r="IQE14" s="136"/>
      <c r="IQF14" s="136"/>
      <c r="IQG14" s="136"/>
      <c r="IQH14" s="136"/>
      <c r="IQI14" s="136"/>
      <c r="IQJ14" s="136"/>
      <c r="IQK14" s="136"/>
      <c r="IQP14" s="136"/>
      <c r="IQQ14" s="136"/>
      <c r="IQR14" s="136"/>
      <c r="IQS14" s="136"/>
      <c r="IQT14" s="136"/>
      <c r="IQU14" s="136"/>
      <c r="IQV14" s="136"/>
      <c r="IQW14" s="136"/>
      <c r="IQX14" s="136"/>
      <c r="IQY14" s="136"/>
      <c r="IQZ14" s="136"/>
      <c r="IRA14" s="136"/>
      <c r="IRF14" s="136"/>
      <c r="IRG14" s="136"/>
      <c r="IRH14" s="136"/>
      <c r="IRI14" s="136"/>
      <c r="IRJ14" s="136"/>
      <c r="IRK14" s="136"/>
      <c r="IRL14" s="136"/>
      <c r="IRM14" s="136"/>
      <c r="IRN14" s="136"/>
      <c r="IRO14" s="136"/>
      <c r="IRP14" s="136"/>
      <c r="IRQ14" s="136"/>
      <c r="IRV14" s="136"/>
      <c r="IRW14" s="136"/>
      <c r="IRX14" s="136"/>
      <c r="IRY14" s="136"/>
      <c r="IRZ14" s="136"/>
      <c r="ISA14" s="136"/>
      <c r="ISB14" s="136"/>
      <c r="ISC14" s="136"/>
      <c r="ISD14" s="136"/>
      <c r="ISE14" s="136"/>
      <c r="ISF14" s="136"/>
      <c r="ISG14" s="136"/>
      <c r="ISL14" s="136"/>
      <c r="ISM14" s="136"/>
      <c r="ISN14" s="136"/>
      <c r="ISO14" s="136"/>
      <c r="ISP14" s="136"/>
      <c r="ISQ14" s="136"/>
      <c r="ISR14" s="136"/>
      <c r="ISS14" s="136"/>
      <c r="IST14" s="136"/>
      <c r="ISU14" s="136"/>
      <c r="ISV14" s="136"/>
      <c r="ISW14" s="136"/>
      <c r="ITB14" s="136"/>
      <c r="ITC14" s="136"/>
      <c r="ITD14" s="136"/>
      <c r="ITE14" s="136"/>
      <c r="ITF14" s="136"/>
      <c r="ITG14" s="136"/>
      <c r="ITH14" s="136"/>
      <c r="ITI14" s="136"/>
      <c r="ITJ14" s="136"/>
      <c r="ITK14" s="136"/>
      <c r="ITL14" s="136"/>
      <c r="ITM14" s="136"/>
      <c r="ITR14" s="136"/>
      <c r="ITS14" s="136"/>
      <c r="ITT14" s="136"/>
      <c r="ITU14" s="136"/>
      <c r="ITV14" s="136"/>
      <c r="ITW14" s="136"/>
      <c r="ITX14" s="136"/>
      <c r="ITY14" s="136"/>
      <c r="ITZ14" s="136"/>
      <c r="IUA14" s="136"/>
      <c r="IUB14" s="136"/>
      <c r="IUC14" s="136"/>
      <c r="IUH14" s="136"/>
      <c r="IUI14" s="136"/>
      <c r="IUJ14" s="136"/>
      <c r="IUK14" s="136"/>
      <c r="IUL14" s="136"/>
      <c r="IUM14" s="136"/>
      <c r="IUN14" s="136"/>
      <c r="IUO14" s="136"/>
      <c r="IUP14" s="136"/>
      <c r="IUQ14" s="136"/>
      <c r="IUR14" s="136"/>
      <c r="IUS14" s="136"/>
      <c r="IUX14" s="136"/>
      <c r="IUY14" s="136"/>
      <c r="IUZ14" s="136"/>
      <c r="IVA14" s="136"/>
      <c r="IVB14" s="136"/>
      <c r="IVC14" s="136"/>
      <c r="IVD14" s="136"/>
      <c r="IVE14" s="136"/>
      <c r="IVF14" s="136"/>
      <c r="IVG14" s="136"/>
      <c r="IVH14" s="136"/>
      <c r="IVI14" s="136"/>
      <c r="IVN14" s="136"/>
      <c r="IVO14" s="136"/>
      <c r="IVP14" s="136"/>
      <c r="IVQ14" s="136"/>
      <c r="IVR14" s="136"/>
      <c r="IVS14" s="136"/>
      <c r="IVT14" s="136"/>
      <c r="IVU14" s="136"/>
      <c r="IVV14" s="136"/>
      <c r="IVW14" s="136"/>
      <c r="IVX14" s="136"/>
      <c r="IVY14" s="136"/>
      <c r="IWD14" s="136"/>
      <c r="IWE14" s="136"/>
      <c r="IWF14" s="136"/>
      <c r="IWG14" s="136"/>
      <c r="IWH14" s="136"/>
      <c r="IWI14" s="136"/>
      <c r="IWJ14" s="136"/>
      <c r="IWK14" s="136"/>
      <c r="IWL14" s="136"/>
      <c r="IWM14" s="136"/>
      <c r="IWN14" s="136"/>
      <c r="IWO14" s="136"/>
      <c r="IWT14" s="136"/>
      <c r="IWU14" s="136"/>
      <c r="IWV14" s="136"/>
      <c r="IWW14" s="136"/>
      <c r="IWX14" s="136"/>
      <c r="IWY14" s="136"/>
      <c r="IWZ14" s="136"/>
      <c r="IXA14" s="136"/>
      <c r="IXB14" s="136"/>
      <c r="IXC14" s="136"/>
      <c r="IXD14" s="136"/>
      <c r="IXE14" s="136"/>
      <c r="IXJ14" s="136"/>
      <c r="IXK14" s="136"/>
      <c r="IXL14" s="136"/>
      <c r="IXM14" s="136"/>
      <c r="IXN14" s="136"/>
      <c r="IXO14" s="136"/>
      <c r="IXP14" s="136"/>
      <c r="IXQ14" s="136"/>
      <c r="IXR14" s="136"/>
      <c r="IXS14" s="136"/>
      <c r="IXT14" s="136"/>
      <c r="IXU14" s="136"/>
      <c r="IXZ14" s="136"/>
      <c r="IYA14" s="136"/>
      <c r="IYB14" s="136"/>
      <c r="IYC14" s="136"/>
      <c r="IYD14" s="136"/>
      <c r="IYE14" s="136"/>
      <c r="IYF14" s="136"/>
      <c r="IYG14" s="136"/>
      <c r="IYH14" s="136"/>
      <c r="IYI14" s="136"/>
      <c r="IYJ14" s="136"/>
      <c r="IYK14" s="136"/>
      <c r="IYP14" s="136"/>
      <c r="IYQ14" s="136"/>
      <c r="IYR14" s="136"/>
      <c r="IYS14" s="136"/>
      <c r="IYT14" s="136"/>
      <c r="IYU14" s="136"/>
      <c r="IYV14" s="136"/>
      <c r="IYW14" s="136"/>
      <c r="IYX14" s="136"/>
      <c r="IYY14" s="136"/>
      <c r="IYZ14" s="136"/>
      <c r="IZA14" s="136"/>
      <c r="IZF14" s="136"/>
      <c r="IZG14" s="136"/>
      <c r="IZH14" s="136"/>
      <c r="IZI14" s="136"/>
      <c r="IZJ14" s="136"/>
      <c r="IZK14" s="136"/>
      <c r="IZL14" s="136"/>
      <c r="IZM14" s="136"/>
      <c r="IZN14" s="136"/>
      <c r="IZO14" s="136"/>
      <c r="IZP14" s="136"/>
      <c r="IZQ14" s="136"/>
      <c r="IZV14" s="136"/>
      <c r="IZW14" s="136"/>
      <c r="IZX14" s="136"/>
      <c r="IZY14" s="136"/>
      <c r="IZZ14" s="136"/>
      <c r="JAA14" s="136"/>
      <c r="JAB14" s="136"/>
      <c r="JAC14" s="136"/>
      <c r="JAD14" s="136"/>
      <c r="JAE14" s="136"/>
      <c r="JAF14" s="136"/>
      <c r="JAG14" s="136"/>
      <c r="JAL14" s="136"/>
      <c r="JAM14" s="136"/>
      <c r="JAN14" s="136"/>
      <c r="JAO14" s="136"/>
      <c r="JAP14" s="136"/>
      <c r="JAQ14" s="136"/>
      <c r="JAR14" s="136"/>
      <c r="JAS14" s="136"/>
      <c r="JAT14" s="136"/>
      <c r="JAU14" s="136"/>
      <c r="JAV14" s="136"/>
      <c r="JAW14" s="136"/>
      <c r="JBB14" s="136"/>
      <c r="JBC14" s="136"/>
      <c r="JBD14" s="136"/>
      <c r="JBE14" s="136"/>
      <c r="JBF14" s="136"/>
      <c r="JBG14" s="136"/>
      <c r="JBH14" s="136"/>
      <c r="JBI14" s="136"/>
      <c r="JBJ14" s="136"/>
      <c r="JBK14" s="136"/>
      <c r="JBL14" s="136"/>
      <c r="JBM14" s="136"/>
      <c r="JBR14" s="136"/>
      <c r="JBS14" s="136"/>
      <c r="JBT14" s="136"/>
      <c r="JBU14" s="136"/>
      <c r="JBV14" s="136"/>
      <c r="JBW14" s="136"/>
      <c r="JBX14" s="136"/>
      <c r="JBY14" s="136"/>
      <c r="JBZ14" s="136"/>
      <c r="JCA14" s="136"/>
      <c r="JCB14" s="136"/>
      <c r="JCC14" s="136"/>
      <c r="JCH14" s="136"/>
      <c r="JCI14" s="136"/>
      <c r="JCJ14" s="136"/>
      <c r="JCK14" s="136"/>
      <c r="JCL14" s="136"/>
      <c r="JCM14" s="136"/>
      <c r="JCN14" s="136"/>
      <c r="JCO14" s="136"/>
      <c r="JCP14" s="136"/>
      <c r="JCQ14" s="136"/>
      <c r="JCR14" s="136"/>
      <c r="JCS14" s="136"/>
      <c r="JCX14" s="136"/>
      <c r="JCY14" s="136"/>
      <c r="JCZ14" s="136"/>
      <c r="JDA14" s="136"/>
      <c r="JDB14" s="136"/>
      <c r="JDC14" s="136"/>
      <c r="JDD14" s="136"/>
      <c r="JDE14" s="136"/>
      <c r="JDF14" s="136"/>
      <c r="JDG14" s="136"/>
      <c r="JDH14" s="136"/>
      <c r="JDI14" s="136"/>
      <c r="JDN14" s="136"/>
      <c r="JDO14" s="136"/>
      <c r="JDP14" s="136"/>
      <c r="JDQ14" s="136"/>
      <c r="JDR14" s="136"/>
      <c r="JDS14" s="136"/>
      <c r="JDT14" s="136"/>
      <c r="JDU14" s="136"/>
      <c r="JDV14" s="136"/>
      <c r="JDW14" s="136"/>
      <c r="JDX14" s="136"/>
      <c r="JDY14" s="136"/>
      <c r="JED14" s="136"/>
      <c r="JEE14" s="136"/>
      <c r="JEF14" s="136"/>
      <c r="JEG14" s="136"/>
      <c r="JEH14" s="136"/>
      <c r="JEI14" s="136"/>
      <c r="JEJ14" s="136"/>
      <c r="JEK14" s="136"/>
      <c r="JEL14" s="136"/>
      <c r="JEM14" s="136"/>
      <c r="JEN14" s="136"/>
      <c r="JEO14" s="136"/>
      <c r="JET14" s="136"/>
      <c r="JEU14" s="136"/>
      <c r="JEV14" s="136"/>
      <c r="JEW14" s="136"/>
      <c r="JEX14" s="136"/>
      <c r="JEY14" s="136"/>
      <c r="JEZ14" s="136"/>
      <c r="JFA14" s="136"/>
      <c r="JFB14" s="136"/>
      <c r="JFC14" s="136"/>
      <c r="JFD14" s="136"/>
      <c r="JFE14" s="136"/>
      <c r="JFJ14" s="136"/>
      <c r="JFK14" s="136"/>
      <c r="JFL14" s="136"/>
      <c r="JFM14" s="136"/>
      <c r="JFN14" s="136"/>
      <c r="JFO14" s="136"/>
      <c r="JFP14" s="136"/>
      <c r="JFQ14" s="136"/>
      <c r="JFR14" s="136"/>
      <c r="JFS14" s="136"/>
      <c r="JFT14" s="136"/>
      <c r="JFU14" s="136"/>
      <c r="JFZ14" s="136"/>
      <c r="JGA14" s="136"/>
      <c r="JGB14" s="136"/>
      <c r="JGC14" s="136"/>
      <c r="JGD14" s="136"/>
      <c r="JGE14" s="136"/>
      <c r="JGF14" s="136"/>
      <c r="JGG14" s="136"/>
      <c r="JGH14" s="136"/>
      <c r="JGI14" s="136"/>
      <c r="JGJ14" s="136"/>
      <c r="JGK14" s="136"/>
      <c r="JGP14" s="136"/>
      <c r="JGQ14" s="136"/>
      <c r="JGR14" s="136"/>
      <c r="JGS14" s="136"/>
      <c r="JGT14" s="136"/>
      <c r="JGU14" s="136"/>
      <c r="JGV14" s="136"/>
      <c r="JGW14" s="136"/>
      <c r="JGX14" s="136"/>
      <c r="JGY14" s="136"/>
      <c r="JGZ14" s="136"/>
      <c r="JHA14" s="136"/>
      <c r="JHF14" s="136"/>
      <c r="JHG14" s="136"/>
      <c r="JHH14" s="136"/>
      <c r="JHI14" s="136"/>
      <c r="JHJ14" s="136"/>
      <c r="JHK14" s="136"/>
      <c r="JHL14" s="136"/>
      <c r="JHM14" s="136"/>
      <c r="JHN14" s="136"/>
      <c r="JHO14" s="136"/>
      <c r="JHP14" s="136"/>
      <c r="JHQ14" s="136"/>
      <c r="JHV14" s="136"/>
      <c r="JHW14" s="136"/>
      <c r="JHX14" s="136"/>
      <c r="JHY14" s="136"/>
      <c r="JHZ14" s="136"/>
      <c r="JIA14" s="136"/>
      <c r="JIB14" s="136"/>
      <c r="JIC14" s="136"/>
      <c r="JID14" s="136"/>
      <c r="JIE14" s="136"/>
      <c r="JIF14" s="136"/>
      <c r="JIG14" s="136"/>
      <c r="JIL14" s="136"/>
      <c r="JIM14" s="136"/>
      <c r="JIN14" s="136"/>
      <c r="JIO14" s="136"/>
      <c r="JIP14" s="136"/>
      <c r="JIQ14" s="136"/>
      <c r="JIR14" s="136"/>
      <c r="JIS14" s="136"/>
      <c r="JIT14" s="136"/>
      <c r="JIU14" s="136"/>
      <c r="JIV14" s="136"/>
      <c r="JIW14" s="136"/>
      <c r="JJB14" s="136"/>
      <c r="JJC14" s="136"/>
      <c r="JJD14" s="136"/>
      <c r="JJE14" s="136"/>
      <c r="JJF14" s="136"/>
      <c r="JJG14" s="136"/>
      <c r="JJH14" s="136"/>
      <c r="JJI14" s="136"/>
      <c r="JJJ14" s="136"/>
      <c r="JJK14" s="136"/>
      <c r="JJL14" s="136"/>
      <c r="JJM14" s="136"/>
      <c r="JJR14" s="136"/>
      <c r="JJS14" s="136"/>
      <c r="JJT14" s="136"/>
      <c r="JJU14" s="136"/>
      <c r="JJV14" s="136"/>
      <c r="JJW14" s="136"/>
      <c r="JJX14" s="136"/>
      <c r="JJY14" s="136"/>
      <c r="JJZ14" s="136"/>
      <c r="JKA14" s="136"/>
      <c r="JKB14" s="136"/>
      <c r="JKC14" s="136"/>
      <c r="JKH14" s="136"/>
      <c r="JKI14" s="136"/>
      <c r="JKJ14" s="136"/>
      <c r="JKK14" s="136"/>
      <c r="JKL14" s="136"/>
      <c r="JKM14" s="136"/>
      <c r="JKN14" s="136"/>
      <c r="JKO14" s="136"/>
      <c r="JKP14" s="136"/>
      <c r="JKQ14" s="136"/>
      <c r="JKR14" s="136"/>
      <c r="JKS14" s="136"/>
      <c r="JKX14" s="136"/>
      <c r="JKY14" s="136"/>
      <c r="JKZ14" s="136"/>
      <c r="JLA14" s="136"/>
      <c r="JLB14" s="136"/>
      <c r="JLC14" s="136"/>
      <c r="JLD14" s="136"/>
      <c r="JLE14" s="136"/>
      <c r="JLF14" s="136"/>
      <c r="JLG14" s="136"/>
      <c r="JLH14" s="136"/>
      <c r="JLI14" s="136"/>
      <c r="JLN14" s="136"/>
      <c r="JLO14" s="136"/>
      <c r="JLP14" s="136"/>
      <c r="JLQ14" s="136"/>
      <c r="JLR14" s="136"/>
      <c r="JLS14" s="136"/>
      <c r="JLT14" s="136"/>
      <c r="JLU14" s="136"/>
      <c r="JLV14" s="136"/>
      <c r="JLW14" s="136"/>
      <c r="JLX14" s="136"/>
      <c r="JLY14" s="136"/>
      <c r="JMD14" s="136"/>
      <c r="JME14" s="136"/>
      <c r="JMF14" s="136"/>
      <c r="JMG14" s="136"/>
      <c r="JMH14" s="136"/>
      <c r="JMI14" s="136"/>
      <c r="JMJ14" s="136"/>
      <c r="JMK14" s="136"/>
      <c r="JML14" s="136"/>
      <c r="JMM14" s="136"/>
      <c r="JMN14" s="136"/>
      <c r="JMO14" s="136"/>
      <c r="JMT14" s="136"/>
      <c r="JMU14" s="136"/>
      <c r="JMV14" s="136"/>
      <c r="JMW14" s="136"/>
      <c r="JMX14" s="136"/>
      <c r="JMY14" s="136"/>
      <c r="JMZ14" s="136"/>
      <c r="JNA14" s="136"/>
      <c r="JNB14" s="136"/>
      <c r="JNC14" s="136"/>
      <c r="JND14" s="136"/>
      <c r="JNE14" s="136"/>
      <c r="JNJ14" s="136"/>
      <c r="JNK14" s="136"/>
      <c r="JNL14" s="136"/>
      <c r="JNM14" s="136"/>
      <c r="JNN14" s="136"/>
      <c r="JNO14" s="136"/>
      <c r="JNP14" s="136"/>
      <c r="JNQ14" s="136"/>
      <c r="JNR14" s="136"/>
      <c r="JNS14" s="136"/>
      <c r="JNT14" s="136"/>
      <c r="JNU14" s="136"/>
      <c r="JNZ14" s="136"/>
      <c r="JOA14" s="136"/>
      <c r="JOB14" s="136"/>
      <c r="JOC14" s="136"/>
      <c r="JOD14" s="136"/>
      <c r="JOE14" s="136"/>
      <c r="JOF14" s="136"/>
      <c r="JOG14" s="136"/>
      <c r="JOH14" s="136"/>
      <c r="JOI14" s="136"/>
      <c r="JOJ14" s="136"/>
      <c r="JOK14" s="136"/>
      <c r="JOP14" s="136"/>
      <c r="JOQ14" s="136"/>
      <c r="JOR14" s="136"/>
      <c r="JOS14" s="136"/>
      <c r="JOT14" s="136"/>
      <c r="JOU14" s="136"/>
      <c r="JOV14" s="136"/>
      <c r="JOW14" s="136"/>
      <c r="JOX14" s="136"/>
      <c r="JOY14" s="136"/>
      <c r="JOZ14" s="136"/>
      <c r="JPA14" s="136"/>
      <c r="JPF14" s="136"/>
      <c r="JPG14" s="136"/>
      <c r="JPH14" s="136"/>
      <c r="JPI14" s="136"/>
      <c r="JPJ14" s="136"/>
      <c r="JPK14" s="136"/>
      <c r="JPL14" s="136"/>
      <c r="JPM14" s="136"/>
      <c r="JPN14" s="136"/>
      <c r="JPO14" s="136"/>
      <c r="JPP14" s="136"/>
      <c r="JPQ14" s="136"/>
      <c r="JPV14" s="136"/>
      <c r="JPW14" s="136"/>
      <c r="JPX14" s="136"/>
      <c r="JPY14" s="136"/>
      <c r="JPZ14" s="136"/>
      <c r="JQA14" s="136"/>
      <c r="JQB14" s="136"/>
      <c r="JQC14" s="136"/>
      <c r="JQD14" s="136"/>
      <c r="JQE14" s="136"/>
      <c r="JQF14" s="136"/>
      <c r="JQG14" s="136"/>
      <c r="JQL14" s="136"/>
      <c r="JQM14" s="136"/>
      <c r="JQN14" s="136"/>
      <c r="JQO14" s="136"/>
      <c r="JQP14" s="136"/>
      <c r="JQQ14" s="136"/>
      <c r="JQR14" s="136"/>
      <c r="JQS14" s="136"/>
      <c r="JQT14" s="136"/>
      <c r="JQU14" s="136"/>
      <c r="JQV14" s="136"/>
      <c r="JQW14" s="136"/>
      <c r="JRB14" s="136"/>
      <c r="JRC14" s="136"/>
      <c r="JRD14" s="136"/>
      <c r="JRE14" s="136"/>
      <c r="JRF14" s="136"/>
      <c r="JRG14" s="136"/>
      <c r="JRH14" s="136"/>
      <c r="JRI14" s="136"/>
      <c r="JRJ14" s="136"/>
      <c r="JRK14" s="136"/>
      <c r="JRL14" s="136"/>
      <c r="JRM14" s="136"/>
      <c r="JRR14" s="136"/>
      <c r="JRS14" s="136"/>
      <c r="JRT14" s="136"/>
      <c r="JRU14" s="136"/>
      <c r="JRV14" s="136"/>
      <c r="JRW14" s="136"/>
      <c r="JRX14" s="136"/>
      <c r="JRY14" s="136"/>
      <c r="JRZ14" s="136"/>
      <c r="JSA14" s="136"/>
      <c r="JSB14" s="136"/>
      <c r="JSC14" s="136"/>
      <c r="JSH14" s="136"/>
      <c r="JSI14" s="136"/>
      <c r="JSJ14" s="136"/>
      <c r="JSK14" s="136"/>
      <c r="JSL14" s="136"/>
      <c r="JSM14" s="136"/>
      <c r="JSN14" s="136"/>
      <c r="JSO14" s="136"/>
      <c r="JSP14" s="136"/>
      <c r="JSQ14" s="136"/>
      <c r="JSR14" s="136"/>
      <c r="JSS14" s="136"/>
      <c r="JSX14" s="136"/>
      <c r="JSY14" s="136"/>
      <c r="JSZ14" s="136"/>
      <c r="JTA14" s="136"/>
      <c r="JTB14" s="136"/>
      <c r="JTC14" s="136"/>
      <c r="JTD14" s="136"/>
      <c r="JTE14" s="136"/>
      <c r="JTF14" s="136"/>
      <c r="JTG14" s="136"/>
      <c r="JTH14" s="136"/>
      <c r="JTI14" s="136"/>
      <c r="JTN14" s="136"/>
      <c r="JTO14" s="136"/>
      <c r="JTP14" s="136"/>
      <c r="JTQ14" s="136"/>
      <c r="JTR14" s="136"/>
      <c r="JTS14" s="136"/>
      <c r="JTT14" s="136"/>
      <c r="JTU14" s="136"/>
      <c r="JTV14" s="136"/>
      <c r="JTW14" s="136"/>
      <c r="JTX14" s="136"/>
      <c r="JTY14" s="136"/>
      <c r="JUD14" s="136"/>
      <c r="JUE14" s="136"/>
      <c r="JUF14" s="136"/>
      <c r="JUG14" s="136"/>
      <c r="JUH14" s="136"/>
      <c r="JUI14" s="136"/>
      <c r="JUJ14" s="136"/>
      <c r="JUK14" s="136"/>
      <c r="JUL14" s="136"/>
      <c r="JUM14" s="136"/>
      <c r="JUN14" s="136"/>
      <c r="JUO14" s="136"/>
      <c r="JUT14" s="136"/>
      <c r="JUU14" s="136"/>
      <c r="JUV14" s="136"/>
      <c r="JUW14" s="136"/>
      <c r="JUX14" s="136"/>
      <c r="JUY14" s="136"/>
      <c r="JUZ14" s="136"/>
      <c r="JVA14" s="136"/>
      <c r="JVB14" s="136"/>
      <c r="JVC14" s="136"/>
      <c r="JVD14" s="136"/>
      <c r="JVE14" s="136"/>
      <c r="JVJ14" s="136"/>
      <c r="JVK14" s="136"/>
      <c r="JVL14" s="136"/>
      <c r="JVM14" s="136"/>
      <c r="JVN14" s="136"/>
      <c r="JVO14" s="136"/>
      <c r="JVP14" s="136"/>
      <c r="JVQ14" s="136"/>
      <c r="JVR14" s="136"/>
      <c r="JVS14" s="136"/>
      <c r="JVT14" s="136"/>
      <c r="JVU14" s="136"/>
      <c r="JVZ14" s="136"/>
      <c r="JWA14" s="136"/>
      <c r="JWB14" s="136"/>
      <c r="JWC14" s="136"/>
      <c r="JWD14" s="136"/>
      <c r="JWE14" s="136"/>
      <c r="JWF14" s="136"/>
      <c r="JWG14" s="136"/>
      <c r="JWH14" s="136"/>
      <c r="JWI14" s="136"/>
      <c r="JWJ14" s="136"/>
      <c r="JWK14" s="136"/>
      <c r="JWP14" s="136"/>
      <c r="JWQ14" s="136"/>
      <c r="JWR14" s="136"/>
      <c r="JWS14" s="136"/>
      <c r="JWT14" s="136"/>
      <c r="JWU14" s="136"/>
      <c r="JWV14" s="136"/>
      <c r="JWW14" s="136"/>
      <c r="JWX14" s="136"/>
      <c r="JWY14" s="136"/>
      <c r="JWZ14" s="136"/>
      <c r="JXA14" s="136"/>
      <c r="JXF14" s="136"/>
      <c r="JXG14" s="136"/>
      <c r="JXH14" s="136"/>
      <c r="JXI14" s="136"/>
      <c r="JXJ14" s="136"/>
      <c r="JXK14" s="136"/>
      <c r="JXL14" s="136"/>
      <c r="JXM14" s="136"/>
      <c r="JXN14" s="136"/>
      <c r="JXO14" s="136"/>
      <c r="JXP14" s="136"/>
      <c r="JXQ14" s="136"/>
      <c r="JXV14" s="136"/>
      <c r="JXW14" s="136"/>
      <c r="JXX14" s="136"/>
      <c r="JXY14" s="136"/>
      <c r="JXZ14" s="136"/>
      <c r="JYA14" s="136"/>
      <c r="JYB14" s="136"/>
      <c r="JYC14" s="136"/>
      <c r="JYD14" s="136"/>
      <c r="JYE14" s="136"/>
      <c r="JYF14" s="136"/>
      <c r="JYG14" s="136"/>
      <c r="JYL14" s="136"/>
      <c r="JYM14" s="136"/>
      <c r="JYN14" s="136"/>
      <c r="JYO14" s="136"/>
      <c r="JYP14" s="136"/>
      <c r="JYQ14" s="136"/>
      <c r="JYR14" s="136"/>
      <c r="JYS14" s="136"/>
      <c r="JYT14" s="136"/>
      <c r="JYU14" s="136"/>
      <c r="JYV14" s="136"/>
      <c r="JYW14" s="136"/>
      <c r="JZB14" s="136"/>
      <c r="JZC14" s="136"/>
      <c r="JZD14" s="136"/>
      <c r="JZE14" s="136"/>
      <c r="JZF14" s="136"/>
      <c r="JZG14" s="136"/>
      <c r="JZH14" s="136"/>
      <c r="JZI14" s="136"/>
      <c r="JZJ14" s="136"/>
      <c r="JZK14" s="136"/>
      <c r="JZL14" s="136"/>
      <c r="JZM14" s="136"/>
      <c r="JZR14" s="136"/>
      <c r="JZS14" s="136"/>
      <c r="JZT14" s="136"/>
      <c r="JZU14" s="136"/>
      <c r="JZV14" s="136"/>
      <c r="JZW14" s="136"/>
      <c r="JZX14" s="136"/>
      <c r="JZY14" s="136"/>
      <c r="JZZ14" s="136"/>
      <c r="KAA14" s="136"/>
      <c r="KAB14" s="136"/>
      <c r="KAC14" s="136"/>
      <c r="KAH14" s="136"/>
      <c r="KAI14" s="136"/>
      <c r="KAJ14" s="136"/>
      <c r="KAK14" s="136"/>
      <c r="KAL14" s="136"/>
      <c r="KAM14" s="136"/>
      <c r="KAN14" s="136"/>
      <c r="KAO14" s="136"/>
      <c r="KAP14" s="136"/>
      <c r="KAQ14" s="136"/>
      <c r="KAR14" s="136"/>
      <c r="KAS14" s="136"/>
      <c r="KAX14" s="136"/>
      <c r="KAY14" s="136"/>
      <c r="KAZ14" s="136"/>
      <c r="KBA14" s="136"/>
      <c r="KBB14" s="136"/>
      <c r="KBC14" s="136"/>
      <c r="KBD14" s="136"/>
      <c r="KBE14" s="136"/>
      <c r="KBF14" s="136"/>
      <c r="KBG14" s="136"/>
      <c r="KBH14" s="136"/>
      <c r="KBI14" s="136"/>
      <c r="KBN14" s="136"/>
      <c r="KBO14" s="136"/>
      <c r="KBP14" s="136"/>
      <c r="KBQ14" s="136"/>
      <c r="KBR14" s="136"/>
      <c r="KBS14" s="136"/>
      <c r="KBT14" s="136"/>
      <c r="KBU14" s="136"/>
      <c r="KBV14" s="136"/>
      <c r="KBW14" s="136"/>
      <c r="KBX14" s="136"/>
      <c r="KBY14" s="136"/>
      <c r="KCD14" s="136"/>
      <c r="KCE14" s="136"/>
      <c r="KCF14" s="136"/>
      <c r="KCG14" s="136"/>
      <c r="KCH14" s="136"/>
      <c r="KCI14" s="136"/>
      <c r="KCJ14" s="136"/>
      <c r="KCK14" s="136"/>
      <c r="KCL14" s="136"/>
      <c r="KCM14" s="136"/>
      <c r="KCN14" s="136"/>
      <c r="KCO14" s="136"/>
      <c r="KCT14" s="136"/>
      <c r="KCU14" s="136"/>
      <c r="KCV14" s="136"/>
      <c r="KCW14" s="136"/>
      <c r="KCX14" s="136"/>
      <c r="KCY14" s="136"/>
      <c r="KCZ14" s="136"/>
      <c r="KDA14" s="136"/>
      <c r="KDB14" s="136"/>
      <c r="KDC14" s="136"/>
      <c r="KDD14" s="136"/>
      <c r="KDE14" s="136"/>
      <c r="KDJ14" s="136"/>
      <c r="KDK14" s="136"/>
      <c r="KDL14" s="136"/>
      <c r="KDM14" s="136"/>
      <c r="KDN14" s="136"/>
      <c r="KDO14" s="136"/>
      <c r="KDP14" s="136"/>
      <c r="KDQ14" s="136"/>
      <c r="KDR14" s="136"/>
      <c r="KDS14" s="136"/>
      <c r="KDT14" s="136"/>
      <c r="KDU14" s="136"/>
      <c r="KDZ14" s="136"/>
      <c r="KEA14" s="136"/>
      <c r="KEB14" s="136"/>
      <c r="KEC14" s="136"/>
      <c r="KED14" s="136"/>
      <c r="KEE14" s="136"/>
      <c r="KEF14" s="136"/>
      <c r="KEG14" s="136"/>
      <c r="KEH14" s="136"/>
      <c r="KEI14" s="136"/>
      <c r="KEJ14" s="136"/>
      <c r="KEK14" s="136"/>
      <c r="KEP14" s="136"/>
      <c r="KEQ14" s="136"/>
      <c r="KER14" s="136"/>
      <c r="KES14" s="136"/>
      <c r="KET14" s="136"/>
      <c r="KEU14" s="136"/>
      <c r="KEV14" s="136"/>
      <c r="KEW14" s="136"/>
      <c r="KEX14" s="136"/>
      <c r="KEY14" s="136"/>
      <c r="KEZ14" s="136"/>
      <c r="KFA14" s="136"/>
      <c r="KFF14" s="136"/>
      <c r="KFG14" s="136"/>
      <c r="KFH14" s="136"/>
      <c r="KFI14" s="136"/>
      <c r="KFJ14" s="136"/>
      <c r="KFK14" s="136"/>
      <c r="KFL14" s="136"/>
      <c r="KFM14" s="136"/>
      <c r="KFN14" s="136"/>
      <c r="KFO14" s="136"/>
      <c r="KFP14" s="136"/>
      <c r="KFQ14" s="136"/>
      <c r="KFV14" s="136"/>
      <c r="KFW14" s="136"/>
      <c r="KFX14" s="136"/>
      <c r="KFY14" s="136"/>
      <c r="KFZ14" s="136"/>
      <c r="KGA14" s="136"/>
      <c r="KGB14" s="136"/>
      <c r="KGC14" s="136"/>
      <c r="KGD14" s="136"/>
      <c r="KGE14" s="136"/>
      <c r="KGF14" s="136"/>
      <c r="KGG14" s="136"/>
      <c r="KGL14" s="136"/>
      <c r="KGM14" s="136"/>
      <c r="KGN14" s="136"/>
      <c r="KGO14" s="136"/>
      <c r="KGP14" s="136"/>
      <c r="KGQ14" s="136"/>
      <c r="KGR14" s="136"/>
      <c r="KGS14" s="136"/>
      <c r="KGT14" s="136"/>
      <c r="KGU14" s="136"/>
      <c r="KGV14" s="136"/>
      <c r="KGW14" s="136"/>
      <c r="KHB14" s="136"/>
      <c r="KHC14" s="136"/>
      <c r="KHD14" s="136"/>
      <c r="KHE14" s="136"/>
      <c r="KHF14" s="136"/>
      <c r="KHG14" s="136"/>
      <c r="KHH14" s="136"/>
      <c r="KHI14" s="136"/>
      <c r="KHJ14" s="136"/>
      <c r="KHK14" s="136"/>
      <c r="KHL14" s="136"/>
      <c r="KHM14" s="136"/>
      <c r="KHR14" s="136"/>
      <c r="KHS14" s="136"/>
      <c r="KHT14" s="136"/>
      <c r="KHU14" s="136"/>
      <c r="KHV14" s="136"/>
      <c r="KHW14" s="136"/>
      <c r="KHX14" s="136"/>
      <c r="KHY14" s="136"/>
      <c r="KHZ14" s="136"/>
      <c r="KIA14" s="136"/>
      <c r="KIB14" s="136"/>
      <c r="KIC14" s="136"/>
      <c r="KIH14" s="136"/>
      <c r="KII14" s="136"/>
      <c r="KIJ14" s="136"/>
      <c r="KIK14" s="136"/>
      <c r="KIL14" s="136"/>
      <c r="KIM14" s="136"/>
      <c r="KIN14" s="136"/>
      <c r="KIO14" s="136"/>
      <c r="KIP14" s="136"/>
      <c r="KIQ14" s="136"/>
      <c r="KIR14" s="136"/>
      <c r="KIS14" s="136"/>
      <c r="KIX14" s="136"/>
      <c r="KIY14" s="136"/>
      <c r="KIZ14" s="136"/>
      <c r="KJA14" s="136"/>
      <c r="KJB14" s="136"/>
      <c r="KJC14" s="136"/>
      <c r="KJD14" s="136"/>
      <c r="KJE14" s="136"/>
      <c r="KJF14" s="136"/>
      <c r="KJG14" s="136"/>
      <c r="KJH14" s="136"/>
      <c r="KJI14" s="136"/>
      <c r="KJN14" s="136"/>
      <c r="KJO14" s="136"/>
      <c r="KJP14" s="136"/>
      <c r="KJQ14" s="136"/>
      <c r="KJR14" s="136"/>
      <c r="KJS14" s="136"/>
      <c r="KJT14" s="136"/>
      <c r="KJU14" s="136"/>
      <c r="KJV14" s="136"/>
      <c r="KJW14" s="136"/>
      <c r="KJX14" s="136"/>
      <c r="KJY14" s="136"/>
      <c r="KKD14" s="136"/>
      <c r="KKE14" s="136"/>
      <c r="KKF14" s="136"/>
      <c r="KKG14" s="136"/>
      <c r="KKH14" s="136"/>
      <c r="KKI14" s="136"/>
      <c r="KKJ14" s="136"/>
      <c r="KKK14" s="136"/>
      <c r="KKL14" s="136"/>
      <c r="KKM14" s="136"/>
      <c r="KKN14" s="136"/>
      <c r="KKO14" s="136"/>
      <c r="KKT14" s="136"/>
      <c r="KKU14" s="136"/>
      <c r="KKV14" s="136"/>
      <c r="KKW14" s="136"/>
      <c r="KKX14" s="136"/>
      <c r="KKY14" s="136"/>
      <c r="KKZ14" s="136"/>
      <c r="KLA14" s="136"/>
      <c r="KLB14" s="136"/>
      <c r="KLC14" s="136"/>
      <c r="KLD14" s="136"/>
      <c r="KLE14" s="136"/>
      <c r="KLJ14" s="136"/>
      <c r="KLK14" s="136"/>
      <c r="KLL14" s="136"/>
      <c r="KLM14" s="136"/>
      <c r="KLN14" s="136"/>
      <c r="KLO14" s="136"/>
      <c r="KLP14" s="136"/>
      <c r="KLQ14" s="136"/>
      <c r="KLR14" s="136"/>
      <c r="KLS14" s="136"/>
      <c r="KLT14" s="136"/>
      <c r="KLU14" s="136"/>
      <c r="KLZ14" s="136"/>
      <c r="KMA14" s="136"/>
      <c r="KMB14" s="136"/>
      <c r="KMC14" s="136"/>
      <c r="KMD14" s="136"/>
      <c r="KME14" s="136"/>
      <c r="KMF14" s="136"/>
      <c r="KMG14" s="136"/>
      <c r="KMH14" s="136"/>
      <c r="KMI14" s="136"/>
      <c r="KMJ14" s="136"/>
      <c r="KMK14" s="136"/>
      <c r="KMP14" s="136"/>
      <c r="KMQ14" s="136"/>
      <c r="KMR14" s="136"/>
      <c r="KMS14" s="136"/>
      <c r="KMT14" s="136"/>
      <c r="KMU14" s="136"/>
      <c r="KMV14" s="136"/>
      <c r="KMW14" s="136"/>
      <c r="KMX14" s="136"/>
      <c r="KMY14" s="136"/>
      <c r="KMZ14" s="136"/>
      <c r="KNA14" s="136"/>
      <c r="KNF14" s="136"/>
      <c r="KNG14" s="136"/>
      <c r="KNH14" s="136"/>
      <c r="KNI14" s="136"/>
      <c r="KNJ14" s="136"/>
      <c r="KNK14" s="136"/>
      <c r="KNL14" s="136"/>
      <c r="KNM14" s="136"/>
      <c r="KNN14" s="136"/>
      <c r="KNO14" s="136"/>
      <c r="KNP14" s="136"/>
      <c r="KNQ14" s="136"/>
      <c r="KNV14" s="136"/>
      <c r="KNW14" s="136"/>
      <c r="KNX14" s="136"/>
      <c r="KNY14" s="136"/>
      <c r="KNZ14" s="136"/>
      <c r="KOA14" s="136"/>
      <c r="KOB14" s="136"/>
      <c r="KOC14" s="136"/>
      <c r="KOD14" s="136"/>
      <c r="KOE14" s="136"/>
      <c r="KOF14" s="136"/>
      <c r="KOG14" s="136"/>
      <c r="KOL14" s="136"/>
      <c r="KOM14" s="136"/>
      <c r="KON14" s="136"/>
      <c r="KOO14" s="136"/>
      <c r="KOP14" s="136"/>
      <c r="KOQ14" s="136"/>
      <c r="KOR14" s="136"/>
      <c r="KOS14" s="136"/>
      <c r="KOT14" s="136"/>
      <c r="KOU14" s="136"/>
      <c r="KOV14" s="136"/>
      <c r="KOW14" s="136"/>
      <c r="KPB14" s="136"/>
      <c r="KPC14" s="136"/>
      <c r="KPD14" s="136"/>
      <c r="KPE14" s="136"/>
      <c r="KPF14" s="136"/>
      <c r="KPG14" s="136"/>
      <c r="KPH14" s="136"/>
      <c r="KPI14" s="136"/>
      <c r="KPJ14" s="136"/>
      <c r="KPK14" s="136"/>
      <c r="KPL14" s="136"/>
      <c r="KPM14" s="136"/>
      <c r="KPR14" s="136"/>
      <c r="KPS14" s="136"/>
      <c r="KPT14" s="136"/>
      <c r="KPU14" s="136"/>
      <c r="KPV14" s="136"/>
      <c r="KPW14" s="136"/>
      <c r="KPX14" s="136"/>
      <c r="KPY14" s="136"/>
      <c r="KPZ14" s="136"/>
      <c r="KQA14" s="136"/>
      <c r="KQB14" s="136"/>
      <c r="KQC14" s="136"/>
      <c r="KQH14" s="136"/>
      <c r="KQI14" s="136"/>
      <c r="KQJ14" s="136"/>
      <c r="KQK14" s="136"/>
      <c r="KQL14" s="136"/>
      <c r="KQM14" s="136"/>
      <c r="KQN14" s="136"/>
      <c r="KQO14" s="136"/>
      <c r="KQP14" s="136"/>
      <c r="KQQ14" s="136"/>
      <c r="KQR14" s="136"/>
      <c r="KQS14" s="136"/>
      <c r="KQX14" s="136"/>
      <c r="KQY14" s="136"/>
      <c r="KQZ14" s="136"/>
      <c r="KRA14" s="136"/>
      <c r="KRB14" s="136"/>
      <c r="KRC14" s="136"/>
      <c r="KRD14" s="136"/>
      <c r="KRE14" s="136"/>
      <c r="KRF14" s="136"/>
      <c r="KRG14" s="136"/>
      <c r="KRH14" s="136"/>
      <c r="KRI14" s="136"/>
      <c r="KRN14" s="136"/>
      <c r="KRO14" s="136"/>
      <c r="KRP14" s="136"/>
      <c r="KRQ14" s="136"/>
      <c r="KRR14" s="136"/>
      <c r="KRS14" s="136"/>
      <c r="KRT14" s="136"/>
      <c r="KRU14" s="136"/>
      <c r="KRV14" s="136"/>
      <c r="KRW14" s="136"/>
      <c r="KRX14" s="136"/>
      <c r="KRY14" s="136"/>
      <c r="KSD14" s="136"/>
      <c r="KSE14" s="136"/>
      <c r="KSF14" s="136"/>
      <c r="KSG14" s="136"/>
      <c r="KSH14" s="136"/>
      <c r="KSI14" s="136"/>
      <c r="KSJ14" s="136"/>
      <c r="KSK14" s="136"/>
      <c r="KSL14" s="136"/>
      <c r="KSM14" s="136"/>
      <c r="KSN14" s="136"/>
      <c r="KSO14" s="136"/>
      <c r="KST14" s="136"/>
      <c r="KSU14" s="136"/>
      <c r="KSV14" s="136"/>
      <c r="KSW14" s="136"/>
      <c r="KSX14" s="136"/>
      <c r="KSY14" s="136"/>
      <c r="KSZ14" s="136"/>
      <c r="KTA14" s="136"/>
      <c r="KTB14" s="136"/>
      <c r="KTC14" s="136"/>
      <c r="KTD14" s="136"/>
      <c r="KTE14" s="136"/>
      <c r="KTJ14" s="136"/>
      <c r="KTK14" s="136"/>
      <c r="KTL14" s="136"/>
      <c r="KTM14" s="136"/>
      <c r="KTN14" s="136"/>
      <c r="KTO14" s="136"/>
      <c r="KTP14" s="136"/>
      <c r="KTQ14" s="136"/>
      <c r="KTR14" s="136"/>
      <c r="KTS14" s="136"/>
      <c r="KTT14" s="136"/>
      <c r="KTU14" s="136"/>
      <c r="KTZ14" s="136"/>
      <c r="KUA14" s="136"/>
      <c r="KUB14" s="136"/>
      <c r="KUC14" s="136"/>
      <c r="KUD14" s="136"/>
      <c r="KUE14" s="136"/>
      <c r="KUF14" s="136"/>
      <c r="KUG14" s="136"/>
      <c r="KUH14" s="136"/>
      <c r="KUI14" s="136"/>
      <c r="KUJ14" s="136"/>
      <c r="KUK14" s="136"/>
      <c r="KUP14" s="136"/>
      <c r="KUQ14" s="136"/>
      <c r="KUR14" s="136"/>
      <c r="KUS14" s="136"/>
      <c r="KUT14" s="136"/>
      <c r="KUU14" s="136"/>
      <c r="KUV14" s="136"/>
      <c r="KUW14" s="136"/>
      <c r="KUX14" s="136"/>
      <c r="KUY14" s="136"/>
      <c r="KUZ14" s="136"/>
      <c r="KVA14" s="136"/>
      <c r="KVF14" s="136"/>
      <c r="KVG14" s="136"/>
      <c r="KVH14" s="136"/>
      <c r="KVI14" s="136"/>
      <c r="KVJ14" s="136"/>
      <c r="KVK14" s="136"/>
      <c r="KVL14" s="136"/>
      <c r="KVM14" s="136"/>
      <c r="KVN14" s="136"/>
      <c r="KVO14" s="136"/>
      <c r="KVP14" s="136"/>
      <c r="KVQ14" s="136"/>
      <c r="KVV14" s="136"/>
      <c r="KVW14" s="136"/>
      <c r="KVX14" s="136"/>
      <c r="KVY14" s="136"/>
      <c r="KVZ14" s="136"/>
      <c r="KWA14" s="136"/>
      <c r="KWB14" s="136"/>
      <c r="KWC14" s="136"/>
      <c r="KWD14" s="136"/>
      <c r="KWE14" s="136"/>
      <c r="KWF14" s="136"/>
      <c r="KWG14" s="136"/>
      <c r="KWL14" s="136"/>
      <c r="KWM14" s="136"/>
      <c r="KWN14" s="136"/>
      <c r="KWO14" s="136"/>
      <c r="KWP14" s="136"/>
      <c r="KWQ14" s="136"/>
      <c r="KWR14" s="136"/>
      <c r="KWS14" s="136"/>
      <c r="KWT14" s="136"/>
      <c r="KWU14" s="136"/>
      <c r="KWV14" s="136"/>
      <c r="KWW14" s="136"/>
      <c r="KXB14" s="136"/>
      <c r="KXC14" s="136"/>
      <c r="KXD14" s="136"/>
      <c r="KXE14" s="136"/>
      <c r="KXF14" s="136"/>
      <c r="KXG14" s="136"/>
      <c r="KXH14" s="136"/>
      <c r="KXI14" s="136"/>
      <c r="KXJ14" s="136"/>
      <c r="KXK14" s="136"/>
      <c r="KXL14" s="136"/>
      <c r="KXM14" s="136"/>
      <c r="KXR14" s="136"/>
      <c r="KXS14" s="136"/>
      <c r="KXT14" s="136"/>
      <c r="KXU14" s="136"/>
      <c r="KXV14" s="136"/>
      <c r="KXW14" s="136"/>
      <c r="KXX14" s="136"/>
      <c r="KXY14" s="136"/>
      <c r="KXZ14" s="136"/>
      <c r="KYA14" s="136"/>
      <c r="KYB14" s="136"/>
      <c r="KYC14" s="136"/>
      <c r="KYH14" s="136"/>
      <c r="KYI14" s="136"/>
      <c r="KYJ14" s="136"/>
      <c r="KYK14" s="136"/>
      <c r="KYL14" s="136"/>
      <c r="KYM14" s="136"/>
      <c r="KYN14" s="136"/>
      <c r="KYO14" s="136"/>
      <c r="KYP14" s="136"/>
      <c r="KYQ14" s="136"/>
      <c r="KYR14" s="136"/>
      <c r="KYS14" s="136"/>
      <c r="KYX14" s="136"/>
      <c r="KYY14" s="136"/>
      <c r="KYZ14" s="136"/>
      <c r="KZA14" s="136"/>
      <c r="KZB14" s="136"/>
      <c r="KZC14" s="136"/>
      <c r="KZD14" s="136"/>
      <c r="KZE14" s="136"/>
      <c r="KZF14" s="136"/>
      <c r="KZG14" s="136"/>
      <c r="KZH14" s="136"/>
      <c r="KZI14" s="136"/>
      <c r="KZN14" s="136"/>
      <c r="KZO14" s="136"/>
      <c r="KZP14" s="136"/>
      <c r="KZQ14" s="136"/>
      <c r="KZR14" s="136"/>
      <c r="KZS14" s="136"/>
      <c r="KZT14" s="136"/>
      <c r="KZU14" s="136"/>
      <c r="KZV14" s="136"/>
      <c r="KZW14" s="136"/>
      <c r="KZX14" s="136"/>
      <c r="KZY14" s="136"/>
      <c r="LAD14" s="136"/>
      <c r="LAE14" s="136"/>
      <c r="LAF14" s="136"/>
      <c r="LAG14" s="136"/>
      <c r="LAH14" s="136"/>
      <c r="LAI14" s="136"/>
      <c r="LAJ14" s="136"/>
      <c r="LAK14" s="136"/>
      <c r="LAL14" s="136"/>
      <c r="LAM14" s="136"/>
      <c r="LAN14" s="136"/>
      <c r="LAO14" s="136"/>
      <c r="LAT14" s="136"/>
      <c r="LAU14" s="136"/>
      <c r="LAV14" s="136"/>
      <c r="LAW14" s="136"/>
      <c r="LAX14" s="136"/>
      <c r="LAY14" s="136"/>
      <c r="LAZ14" s="136"/>
      <c r="LBA14" s="136"/>
      <c r="LBB14" s="136"/>
      <c r="LBC14" s="136"/>
      <c r="LBD14" s="136"/>
      <c r="LBE14" s="136"/>
      <c r="LBJ14" s="136"/>
      <c r="LBK14" s="136"/>
      <c r="LBL14" s="136"/>
      <c r="LBM14" s="136"/>
      <c r="LBN14" s="136"/>
      <c r="LBO14" s="136"/>
      <c r="LBP14" s="136"/>
      <c r="LBQ14" s="136"/>
      <c r="LBR14" s="136"/>
      <c r="LBS14" s="136"/>
      <c r="LBT14" s="136"/>
      <c r="LBU14" s="136"/>
      <c r="LBZ14" s="136"/>
      <c r="LCA14" s="136"/>
      <c r="LCB14" s="136"/>
      <c r="LCC14" s="136"/>
      <c r="LCD14" s="136"/>
      <c r="LCE14" s="136"/>
      <c r="LCF14" s="136"/>
      <c r="LCG14" s="136"/>
      <c r="LCH14" s="136"/>
      <c r="LCI14" s="136"/>
      <c r="LCJ14" s="136"/>
      <c r="LCK14" s="136"/>
      <c r="LCP14" s="136"/>
      <c r="LCQ14" s="136"/>
      <c r="LCR14" s="136"/>
      <c r="LCS14" s="136"/>
      <c r="LCT14" s="136"/>
      <c r="LCU14" s="136"/>
      <c r="LCV14" s="136"/>
      <c r="LCW14" s="136"/>
      <c r="LCX14" s="136"/>
      <c r="LCY14" s="136"/>
      <c r="LCZ14" s="136"/>
      <c r="LDA14" s="136"/>
      <c r="LDF14" s="136"/>
      <c r="LDG14" s="136"/>
      <c r="LDH14" s="136"/>
      <c r="LDI14" s="136"/>
      <c r="LDJ14" s="136"/>
      <c r="LDK14" s="136"/>
      <c r="LDL14" s="136"/>
      <c r="LDM14" s="136"/>
      <c r="LDN14" s="136"/>
      <c r="LDO14" s="136"/>
      <c r="LDP14" s="136"/>
      <c r="LDQ14" s="136"/>
      <c r="LDV14" s="136"/>
      <c r="LDW14" s="136"/>
      <c r="LDX14" s="136"/>
      <c r="LDY14" s="136"/>
      <c r="LDZ14" s="136"/>
      <c r="LEA14" s="136"/>
      <c r="LEB14" s="136"/>
      <c r="LEC14" s="136"/>
      <c r="LED14" s="136"/>
      <c r="LEE14" s="136"/>
      <c r="LEF14" s="136"/>
      <c r="LEG14" s="136"/>
      <c r="LEL14" s="136"/>
      <c r="LEM14" s="136"/>
      <c r="LEN14" s="136"/>
      <c r="LEO14" s="136"/>
      <c r="LEP14" s="136"/>
      <c r="LEQ14" s="136"/>
      <c r="LER14" s="136"/>
      <c r="LES14" s="136"/>
      <c r="LET14" s="136"/>
      <c r="LEU14" s="136"/>
      <c r="LEV14" s="136"/>
      <c r="LEW14" s="136"/>
      <c r="LFB14" s="136"/>
      <c r="LFC14" s="136"/>
      <c r="LFD14" s="136"/>
      <c r="LFE14" s="136"/>
      <c r="LFF14" s="136"/>
      <c r="LFG14" s="136"/>
      <c r="LFH14" s="136"/>
      <c r="LFI14" s="136"/>
      <c r="LFJ14" s="136"/>
      <c r="LFK14" s="136"/>
      <c r="LFL14" s="136"/>
      <c r="LFM14" s="136"/>
      <c r="LFR14" s="136"/>
      <c r="LFS14" s="136"/>
      <c r="LFT14" s="136"/>
      <c r="LFU14" s="136"/>
      <c r="LFV14" s="136"/>
      <c r="LFW14" s="136"/>
      <c r="LFX14" s="136"/>
      <c r="LFY14" s="136"/>
      <c r="LFZ14" s="136"/>
      <c r="LGA14" s="136"/>
      <c r="LGB14" s="136"/>
      <c r="LGC14" s="136"/>
      <c r="LGH14" s="136"/>
      <c r="LGI14" s="136"/>
      <c r="LGJ14" s="136"/>
      <c r="LGK14" s="136"/>
      <c r="LGL14" s="136"/>
      <c r="LGM14" s="136"/>
      <c r="LGN14" s="136"/>
      <c r="LGO14" s="136"/>
      <c r="LGP14" s="136"/>
      <c r="LGQ14" s="136"/>
      <c r="LGR14" s="136"/>
      <c r="LGS14" s="136"/>
      <c r="LGX14" s="136"/>
      <c r="LGY14" s="136"/>
      <c r="LGZ14" s="136"/>
      <c r="LHA14" s="136"/>
      <c r="LHB14" s="136"/>
      <c r="LHC14" s="136"/>
      <c r="LHD14" s="136"/>
      <c r="LHE14" s="136"/>
      <c r="LHF14" s="136"/>
      <c r="LHG14" s="136"/>
      <c r="LHH14" s="136"/>
      <c r="LHI14" s="136"/>
      <c r="LHN14" s="136"/>
      <c r="LHO14" s="136"/>
      <c r="LHP14" s="136"/>
      <c r="LHQ14" s="136"/>
      <c r="LHR14" s="136"/>
      <c r="LHS14" s="136"/>
      <c r="LHT14" s="136"/>
      <c r="LHU14" s="136"/>
      <c r="LHV14" s="136"/>
      <c r="LHW14" s="136"/>
      <c r="LHX14" s="136"/>
      <c r="LHY14" s="136"/>
      <c r="LID14" s="136"/>
      <c r="LIE14" s="136"/>
      <c r="LIF14" s="136"/>
      <c r="LIG14" s="136"/>
      <c r="LIH14" s="136"/>
      <c r="LII14" s="136"/>
      <c r="LIJ14" s="136"/>
      <c r="LIK14" s="136"/>
      <c r="LIL14" s="136"/>
      <c r="LIM14" s="136"/>
      <c r="LIN14" s="136"/>
      <c r="LIO14" s="136"/>
      <c r="LIT14" s="136"/>
      <c r="LIU14" s="136"/>
      <c r="LIV14" s="136"/>
      <c r="LIW14" s="136"/>
      <c r="LIX14" s="136"/>
      <c r="LIY14" s="136"/>
      <c r="LIZ14" s="136"/>
      <c r="LJA14" s="136"/>
      <c r="LJB14" s="136"/>
      <c r="LJC14" s="136"/>
      <c r="LJD14" s="136"/>
      <c r="LJE14" s="136"/>
      <c r="LJJ14" s="136"/>
      <c r="LJK14" s="136"/>
      <c r="LJL14" s="136"/>
      <c r="LJM14" s="136"/>
      <c r="LJN14" s="136"/>
      <c r="LJO14" s="136"/>
      <c r="LJP14" s="136"/>
      <c r="LJQ14" s="136"/>
      <c r="LJR14" s="136"/>
      <c r="LJS14" s="136"/>
      <c r="LJT14" s="136"/>
      <c r="LJU14" s="136"/>
      <c r="LJZ14" s="136"/>
      <c r="LKA14" s="136"/>
      <c r="LKB14" s="136"/>
      <c r="LKC14" s="136"/>
      <c r="LKD14" s="136"/>
      <c r="LKE14" s="136"/>
      <c r="LKF14" s="136"/>
      <c r="LKG14" s="136"/>
      <c r="LKH14" s="136"/>
      <c r="LKI14" s="136"/>
      <c r="LKJ14" s="136"/>
      <c r="LKK14" s="136"/>
      <c r="LKP14" s="136"/>
      <c r="LKQ14" s="136"/>
      <c r="LKR14" s="136"/>
      <c r="LKS14" s="136"/>
      <c r="LKT14" s="136"/>
      <c r="LKU14" s="136"/>
      <c r="LKV14" s="136"/>
      <c r="LKW14" s="136"/>
      <c r="LKX14" s="136"/>
      <c r="LKY14" s="136"/>
      <c r="LKZ14" s="136"/>
      <c r="LLA14" s="136"/>
      <c r="LLF14" s="136"/>
      <c r="LLG14" s="136"/>
      <c r="LLH14" s="136"/>
      <c r="LLI14" s="136"/>
      <c r="LLJ14" s="136"/>
      <c r="LLK14" s="136"/>
      <c r="LLL14" s="136"/>
      <c r="LLM14" s="136"/>
      <c r="LLN14" s="136"/>
      <c r="LLO14" s="136"/>
      <c r="LLP14" s="136"/>
      <c r="LLQ14" s="136"/>
      <c r="LLV14" s="136"/>
      <c r="LLW14" s="136"/>
      <c r="LLX14" s="136"/>
      <c r="LLY14" s="136"/>
      <c r="LLZ14" s="136"/>
      <c r="LMA14" s="136"/>
      <c r="LMB14" s="136"/>
      <c r="LMC14" s="136"/>
      <c r="LMD14" s="136"/>
      <c r="LME14" s="136"/>
      <c r="LMF14" s="136"/>
      <c r="LMG14" s="136"/>
      <c r="LML14" s="136"/>
      <c r="LMM14" s="136"/>
      <c r="LMN14" s="136"/>
      <c r="LMO14" s="136"/>
      <c r="LMP14" s="136"/>
      <c r="LMQ14" s="136"/>
      <c r="LMR14" s="136"/>
      <c r="LMS14" s="136"/>
      <c r="LMT14" s="136"/>
      <c r="LMU14" s="136"/>
      <c r="LMV14" s="136"/>
      <c r="LMW14" s="136"/>
      <c r="LNB14" s="136"/>
      <c r="LNC14" s="136"/>
      <c r="LND14" s="136"/>
      <c r="LNE14" s="136"/>
      <c r="LNF14" s="136"/>
      <c r="LNG14" s="136"/>
      <c r="LNH14" s="136"/>
      <c r="LNI14" s="136"/>
      <c r="LNJ14" s="136"/>
      <c r="LNK14" s="136"/>
      <c r="LNL14" s="136"/>
      <c r="LNM14" s="136"/>
      <c r="LNR14" s="136"/>
      <c r="LNS14" s="136"/>
      <c r="LNT14" s="136"/>
      <c r="LNU14" s="136"/>
      <c r="LNV14" s="136"/>
      <c r="LNW14" s="136"/>
      <c r="LNX14" s="136"/>
      <c r="LNY14" s="136"/>
      <c r="LNZ14" s="136"/>
      <c r="LOA14" s="136"/>
      <c r="LOB14" s="136"/>
      <c r="LOC14" s="136"/>
      <c r="LOH14" s="136"/>
      <c r="LOI14" s="136"/>
      <c r="LOJ14" s="136"/>
      <c r="LOK14" s="136"/>
      <c r="LOL14" s="136"/>
      <c r="LOM14" s="136"/>
      <c r="LON14" s="136"/>
      <c r="LOO14" s="136"/>
      <c r="LOP14" s="136"/>
      <c r="LOQ14" s="136"/>
      <c r="LOR14" s="136"/>
      <c r="LOS14" s="136"/>
      <c r="LOX14" s="136"/>
      <c r="LOY14" s="136"/>
      <c r="LOZ14" s="136"/>
      <c r="LPA14" s="136"/>
      <c r="LPB14" s="136"/>
      <c r="LPC14" s="136"/>
      <c r="LPD14" s="136"/>
      <c r="LPE14" s="136"/>
      <c r="LPF14" s="136"/>
      <c r="LPG14" s="136"/>
      <c r="LPH14" s="136"/>
      <c r="LPI14" s="136"/>
      <c r="LPN14" s="136"/>
      <c r="LPO14" s="136"/>
      <c r="LPP14" s="136"/>
      <c r="LPQ14" s="136"/>
      <c r="LPR14" s="136"/>
      <c r="LPS14" s="136"/>
      <c r="LPT14" s="136"/>
      <c r="LPU14" s="136"/>
      <c r="LPV14" s="136"/>
      <c r="LPW14" s="136"/>
      <c r="LPX14" s="136"/>
      <c r="LPY14" s="136"/>
      <c r="LQD14" s="136"/>
      <c r="LQE14" s="136"/>
      <c r="LQF14" s="136"/>
      <c r="LQG14" s="136"/>
      <c r="LQH14" s="136"/>
      <c r="LQI14" s="136"/>
      <c r="LQJ14" s="136"/>
      <c r="LQK14" s="136"/>
      <c r="LQL14" s="136"/>
      <c r="LQM14" s="136"/>
      <c r="LQN14" s="136"/>
      <c r="LQO14" s="136"/>
      <c r="LQT14" s="136"/>
      <c r="LQU14" s="136"/>
      <c r="LQV14" s="136"/>
      <c r="LQW14" s="136"/>
      <c r="LQX14" s="136"/>
      <c r="LQY14" s="136"/>
      <c r="LQZ14" s="136"/>
      <c r="LRA14" s="136"/>
      <c r="LRB14" s="136"/>
      <c r="LRC14" s="136"/>
      <c r="LRD14" s="136"/>
      <c r="LRE14" s="136"/>
      <c r="LRJ14" s="136"/>
      <c r="LRK14" s="136"/>
      <c r="LRL14" s="136"/>
      <c r="LRM14" s="136"/>
      <c r="LRN14" s="136"/>
      <c r="LRO14" s="136"/>
      <c r="LRP14" s="136"/>
      <c r="LRQ14" s="136"/>
      <c r="LRR14" s="136"/>
      <c r="LRS14" s="136"/>
      <c r="LRT14" s="136"/>
      <c r="LRU14" s="136"/>
      <c r="LRZ14" s="136"/>
      <c r="LSA14" s="136"/>
      <c r="LSB14" s="136"/>
      <c r="LSC14" s="136"/>
      <c r="LSD14" s="136"/>
      <c r="LSE14" s="136"/>
      <c r="LSF14" s="136"/>
      <c r="LSG14" s="136"/>
      <c r="LSH14" s="136"/>
      <c r="LSI14" s="136"/>
      <c r="LSJ14" s="136"/>
      <c r="LSK14" s="136"/>
      <c r="LSP14" s="136"/>
      <c r="LSQ14" s="136"/>
      <c r="LSR14" s="136"/>
      <c r="LSS14" s="136"/>
      <c r="LST14" s="136"/>
      <c r="LSU14" s="136"/>
      <c r="LSV14" s="136"/>
      <c r="LSW14" s="136"/>
      <c r="LSX14" s="136"/>
      <c r="LSY14" s="136"/>
      <c r="LSZ14" s="136"/>
      <c r="LTA14" s="136"/>
      <c r="LTF14" s="136"/>
      <c r="LTG14" s="136"/>
      <c r="LTH14" s="136"/>
      <c r="LTI14" s="136"/>
      <c r="LTJ14" s="136"/>
      <c r="LTK14" s="136"/>
      <c r="LTL14" s="136"/>
      <c r="LTM14" s="136"/>
      <c r="LTN14" s="136"/>
      <c r="LTO14" s="136"/>
      <c r="LTP14" s="136"/>
      <c r="LTQ14" s="136"/>
      <c r="LTV14" s="136"/>
      <c r="LTW14" s="136"/>
      <c r="LTX14" s="136"/>
      <c r="LTY14" s="136"/>
      <c r="LTZ14" s="136"/>
      <c r="LUA14" s="136"/>
      <c r="LUB14" s="136"/>
      <c r="LUC14" s="136"/>
      <c r="LUD14" s="136"/>
      <c r="LUE14" s="136"/>
      <c r="LUF14" s="136"/>
      <c r="LUG14" s="136"/>
      <c r="LUL14" s="136"/>
      <c r="LUM14" s="136"/>
      <c r="LUN14" s="136"/>
      <c r="LUO14" s="136"/>
      <c r="LUP14" s="136"/>
      <c r="LUQ14" s="136"/>
      <c r="LUR14" s="136"/>
      <c r="LUS14" s="136"/>
      <c r="LUT14" s="136"/>
      <c r="LUU14" s="136"/>
      <c r="LUV14" s="136"/>
      <c r="LUW14" s="136"/>
      <c r="LVB14" s="136"/>
      <c r="LVC14" s="136"/>
      <c r="LVD14" s="136"/>
      <c r="LVE14" s="136"/>
      <c r="LVF14" s="136"/>
      <c r="LVG14" s="136"/>
      <c r="LVH14" s="136"/>
      <c r="LVI14" s="136"/>
      <c r="LVJ14" s="136"/>
      <c r="LVK14" s="136"/>
      <c r="LVL14" s="136"/>
      <c r="LVM14" s="136"/>
      <c r="LVR14" s="136"/>
      <c r="LVS14" s="136"/>
      <c r="LVT14" s="136"/>
      <c r="LVU14" s="136"/>
      <c r="LVV14" s="136"/>
      <c r="LVW14" s="136"/>
      <c r="LVX14" s="136"/>
      <c r="LVY14" s="136"/>
      <c r="LVZ14" s="136"/>
      <c r="LWA14" s="136"/>
      <c r="LWB14" s="136"/>
      <c r="LWC14" s="136"/>
      <c r="LWH14" s="136"/>
      <c r="LWI14" s="136"/>
      <c r="LWJ14" s="136"/>
      <c r="LWK14" s="136"/>
      <c r="LWL14" s="136"/>
      <c r="LWM14" s="136"/>
      <c r="LWN14" s="136"/>
      <c r="LWO14" s="136"/>
      <c r="LWP14" s="136"/>
      <c r="LWQ14" s="136"/>
      <c r="LWR14" s="136"/>
      <c r="LWS14" s="136"/>
      <c r="LWX14" s="136"/>
      <c r="LWY14" s="136"/>
      <c r="LWZ14" s="136"/>
      <c r="LXA14" s="136"/>
      <c r="LXB14" s="136"/>
      <c r="LXC14" s="136"/>
      <c r="LXD14" s="136"/>
      <c r="LXE14" s="136"/>
      <c r="LXF14" s="136"/>
      <c r="LXG14" s="136"/>
      <c r="LXH14" s="136"/>
      <c r="LXI14" s="136"/>
      <c r="LXN14" s="136"/>
      <c r="LXO14" s="136"/>
      <c r="LXP14" s="136"/>
      <c r="LXQ14" s="136"/>
      <c r="LXR14" s="136"/>
      <c r="LXS14" s="136"/>
      <c r="LXT14" s="136"/>
      <c r="LXU14" s="136"/>
      <c r="LXV14" s="136"/>
      <c r="LXW14" s="136"/>
      <c r="LXX14" s="136"/>
      <c r="LXY14" s="136"/>
      <c r="LYD14" s="136"/>
      <c r="LYE14" s="136"/>
      <c r="LYF14" s="136"/>
      <c r="LYG14" s="136"/>
      <c r="LYH14" s="136"/>
      <c r="LYI14" s="136"/>
      <c r="LYJ14" s="136"/>
      <c r="LYK14" s="136"/>
      <c r="LYL14" s="136"/>
      <c r="LYM14" s="136"/>
      <c r="LYN14" s="136"/>
      <c r="LYO14" s="136"/>
      <c r="LYT14" s="136"/>
      <c r="LYU14" s="136"/>
      <c r="LYV14" s="136"/>
      <c r="LYW14" s="136"/>
      <c r="LYX14" s="136"/>
      <c r="LYY14" s="136"/>
      <c r="LYZ14" s="136"/>
      <c r="LZA14" s="136"/>
      <c r="LZB14" s="136"/>
      <c r="LZC14" s="136"/>
      <c r="LZD14" s="136"/>
      <c r="LZE14" s="136"/>
      <c r="LZJ14" s="136"/>
      <c r="LZK14" s="136"/>
      <c r="LZL14" s="136"/>
      <c r="LZM14" s="136"/>
      <c r="LZN14" s="136"/>
      <c r="LZO14" s="136"/>
      <c r="LZP14" s="136"/>
      <c r="LZQ14" s="136"/>
      <c r="LZR14" s="136"/>
      <c r="LZS14" s="136"/>
      <c r="LZT14" s="136"/>
      <c r="LZU14" s="136"/>
      <c r="LZZ14" s="136"/>
      <c r="MAA14" s="136"/>
      <c r="MAB14" s="136"/>
      <c r="MAC14" s="136"/>
      <c r="MAD14" s="136"/>
      <c r="MAE14" s="136"/>
      <c r="MAF14" s="136"/>
      <c r="MAG14" s="136"/>
      <c r="MAH14" s="136"/>
      <c r="MAI14" s="136"/>
      <c r="MAJ14" s="136"/>
      <c r="MAK14" s="136"/>
      <c r="MAP14" s="136"/>
      <c r="MAQ14" s="136"/>
      <c r="MAR14" s="136"/>
      <c r="MAS14" s="136"/>
      <c r="MAT14" s="136"/>
      <c r="MAU14" s="136"/>
      <c r="MAV14" s="136"/>
      <c r="MAW14" s="136"/>
      <c r="MAX14" s="136"/>
      <c r="MAY14" s="136"/>
      <c r="MAZ14" s="136"/>
      <c r="MBA14" s="136"/>
      <c r="MBF14" s="136"/>
      <c r="MBG14" s="136"/>
      <c r="MBH14" s="136"/>
      <c r="MBI14" s="136"/>
      <c r="MBJ14" s="136"/>
      <c r="MBK14" s="136"/>
      <c r="MBL14" s="136"/>
      <c r="MBM14" s="136"/>
      <c r="MBN14" s="136"/>
      <c r="MBO14" s="136"/>
      <c r="MBP14" s="136"/>
      <c r="MBQ14" s="136"/>
      <c r="MBV14" s="136"/>
      <c r="MBW14" s="136"/>
      <c r="MBX14" s="136"/>
      <c r="MBY14" s="136"/>
      <c r="MBZ14" s="136"/>
      <c r="MCA14" s="136"/>
      <c r="MCB14" s="136"/>
      <c r="MCC14" s="136"/>
      <c r="MCD14" s="136"/>
      <c r="MCE14" s="136"/>
      <c r="MCF14" s="136"/>
      <c r="MCG14" s="136"/>
      <c r="MCL14" s="136"/>
      <c r="MCM14" s="136"/>
      <c r="MCN14" s="136"/>
      <c r="MCO14" s="136"/>
      <c r="MCP14" s="136"/>
      <c r="MCQ14" s="136"/>
      <c r="MCR14" s="136"/>
      <c r="MCS14" s="136"/>
      <c r="MCT14" s="136"/>
      <c r="MCU14" s="136"/>
      <c r="MCV14" s="136"/>
      <c r="MCW14" s="136"/>
      <c r="MDB14" s="136"/>
      <c r="MDC14" s="136"/>
      <c r="MDD14" s="136"/>
      <c r="MDE14" s="136"/>
      <c r="MDF14" s="136"/>
      <c r="MDG14" s="136"/>
      <c r="MDH14" s="136"/>
      <c r="MDI14" s="136"/>
      <c r="MDJ14" s="136"/>
      <c r="MDK14" s="136"/>
      <c r="MDL14" s="136"/>
      <c r="MDM14" s="136"/>
      <c r="MDR14" s="136"/>
      <c r="MDS14" s="136"/>
      <c r="MDT14" s="136"/>
      <c r="MDU14" s="136"/>
      <c r="MDV14" s="136"/>
      <c r="MDW14" s="136"/>
      <c r="MDX14" s="136"/>
      <c r="MDY14" s="136"/>
      <c r="MDZ14" s="136"/>
      <c r="MEA14" s="136"/>
      <c r="MEB14" s="136"/>
      <c r="MEC14" s="136"/>
      <c r="MEH14" s="136"/>
      <c r="MEI14" s="136"/>
      <c r="MEJ14" s="136"/>
      <c r="MEK14" s="136"/>
      <c r="MEL14" s="136"/>
      <c r="MEM14" s="136"/>
      <c r="MEN14" s="136"/>
      <c r="MEO14" s="136"/>
      <c r="MEP14" s="136"/>
      <c r="MEQ14" s="136"/>
      <c r="MER14" s="136"/>
      <c r="MES14" s="136"/>
      <c r="MEX14" s="136"/>
      <c r="MEY14" s="136"/>
      <c r="MEZ14" s="136"/>
      <c r="MFA14" s="136"/>
      <c r="MFB14" s="136"/>
      <c r="MFC14" s="136"/>
      <c r="MFD14" s="136"/>
      <c r="MFE14" s="136"/>
      <c r="MFF14" s="136"/>
      <c r="MFG14" s="136"/>
      <c r="MFH14" s="136"/>
      <c r="MFI14" s="136"/>
      <c r="MFN14" s="136"/>
      <c r="MFO14" s="136"/>
      <c r="MFP14" s="136"/>
      <c r="MFQ14" s="136"/>
      <c r="MFR14" s="136"/>
      <c r="MFS14" s="136"/>
      <c r="MFT14" s="136"/>
      <c r="MFU14" s="136"/>
      <c r="MFV14" s="136"/>
      <c r="MFW14" s="136"/>
      <c r="MFX14" s="136"/>
      <c r="MFY14" s="136"/>
      <c r="MGD14" s="136"/>
      <c r="MGE14" s="136"/>
      <c r="MGF14" s="136"/>
      <c r="MGG14" s="136"/>
      <c r="MGH14" s="136"/>
      <c r="MGI14" s="136"/>
      <c r="MGJ14" s="136"/>
      <c r="MGK14" s="136"/>
      <c r="MGL14" s="136"/>
      <c r="MGM14" s="136"/>
      <c r="MGN14" s="136"/>
      <c r="MGO14" s="136"/>
      <c r="MGT14" s="136"/>
      <c r="MGU14" s="136"/>
      <c r="MGV14" s="136"/>
      <c r="MGW14" s="136"/>
      <c r="MGX14" s="136"/>
      <c r="MGY14" s="136"/>
      <c r="MGZ14" s="136"/>
      <c r="MHA14" s="136"/>
      <c r="MHB14" s="136"/>
      <c r="MHC14" s="136"/>
      <c r="MHD14" s="136"/>
      <c r="MHE14" s="136"/>
      <c r="MHJ14" s="136"/>
      <c r="MHK14" s="136"/>
      <c r="MHL14" s="136"/>
      <c r="MHM14" s="136"/>
      <c r="MHN14" s="136"/>
      <c r="MHO14" s="136"/>
      <c r="MHP14" s="136"/>
      <c r="MHQ14" s="136"/>
      <c r="MHR14" s="136"/>
      <c r="MHS14" s="136"/>
      <c r="MHT14" s="136"/>
      <c r="MHU14" s="136"/>
      <c r="MHZ14" s="136"/>
      <c r="MIA14" s="136"/>
      <c r="MIB14" s="136"/>
      <c r="MIC14" s="136"/>
      <c r="MID14" s="136"/>
      <c r="MIE14" s="136"/>
      <c r="MIF14" s="136"/>
      <c r="MIG14" s="136"/>
      <c r="MIH14" s="136"/>
      <c r="MII14" s="136"/>
      <c r="MIJ14" s="136"/>
      <c r="MIK14" s="136"/>
      <c r="MIP14" s="136"/>
      <c r="MIQ14" s="136"/>
      <c r="MIR14" s="136"/>
      <c r="MIS14" s="136"/>
      <c r="MIT14" s="136"/>
      <c r="MIU14" s="136"/>
      <c r="MIV14" s="136"/>
      <c r="MIW14" s="136"/>
      <c r="MIX14" s="136"/>
      <c r="MIY14" s="136"/>
      <c r="MIZ14" s="136"/>
      <c r="MJA14" s="136"/>
      <c r="MJF14" s="136"/>
      <c r="MJG14" s="136"/>
      <c r="MJH14" s="136"/>
      <c r="MJI14" s="136"/>
      <c r="MJJ14" s="136"/>
      <c r="MJK14" s="136"/>
      <c r="MJL14" s="136"/>
      <c r="MJM14" s="136"/>
      <c r="MJN14" s="136"/>
      <c r="MJO14" s="136"/>
      <c r="MJP14" s="136"/>
      <c r="MJQ14" s="136"/>
      <c r="MJV14" s="136"/>
      <c r="MJW14" s="136"/>
      <c r="MJX14" s="136"/>
      <c r="MJY14" s="136"/>
      <c r="MJZ14" s="136"/>
      <c r="MKA14" s="136"/>
      <c r="MKB14" s="136"/>
      <c r="MKC14" s="136"/>
      <c r="MKD14" s="136"/>
      <c r="MKE14" s="136"/>
      <c r="MKF14" s="136"/>
      <c r="MKG14" s="136"/>
      <c r="MKL14" s="136"/>
      <c r="MKM14" s="136"/>
      <c r="MKN14" s="136"/>
      <c r="MKO14" s="136"/>
      <c r="MKP14" s="136"/>
      <c r="MKQ14" s="136"/>
      <c r="MKR14" s="136"/>
      <c r="MKS14" s="136"/>
      <c r="MKT14" s="136"/>
      <c r="MKU14" s="136"/>
      <c r="MKV14" s="136"/>
      <c r="MKW14" s="136"/>
      <c r="MLB14" s="136"/>
      <c r="MLC14" s="136"/>
      <c r="MLD14" s="136"/>
      <c r="MLE14" s="136"/>
      <c r="MLF14" s="136"/>
      <c r="MLG14" s="136"/>
      <c r="MLH14" s="136"/>
      <c r="MLI14" s="136"/>
      <c r="MLJ14" s="136"/>
      <c r="MLK14" s="136"/>
      <c r="MLL14" s="136"/>
      <c r="MLM14" s="136"/>
      <c r="MLR14" s="136"/>
      <c r="MLS14" s="136"/>
      <c r="MLT14" s="136"/>
      <c r="MLU14" s="136"/>
      <c r="MLV14" s="136"/>
      <c r="MLW14" s="136"/>
      <c r="MLX14" s="136"/>
      <c r="MLY14" s="136"/>
      <c r="MLZ14" s="136"/>
      <c r="MMA14" s="136"/>
      <c r="MMB14" s="136"/>
      <c r="MMC14" s="136"/>
      <c r="MMH14" s="136"/>
      <c r="MMI14" s="136"/>
      <c r="MMJ14" s="136"/>
      <c r="MMK14" s="136"/>
      <c r="MML14" s="136"/>
      <c r="MMM14" s="136"/>
      <c r="MMN14" s="136"/>
      <c r="MMO14" s="136"/>
      <c r="MMP14" s="136"/>
      <c r="MMQ14" s="136"/>
      <c r="MMR14" s="136"/>
      <c r="MMS14" s="136"/>
      <c r="MMX14" s="136"/>
      <c r="MMY14" s="136"/>
      <c r="MMZ14" s="136"/>
      <c r="MNA14" s="136"/>
      <c r="MNB14" s="136"/>
      <c r="MNC14" s="136"/>
      <c r="MND14" s="136"/>
      <c r="MNE14" s="136"/>
      <c r="MNF14" s="136"/>
      <c r="MNG14" s="136"/>
      <c r="MNH14" s="136"/>
      <c r="MNI14" s="136"/>
      <c r="MNN14" s="136"/>
      <c r="MNO14" s="136"/>
      <c r="MNP14" s="136"/>
      <c r="MNQ14" s="136"/>
      <c r="MNR14" s="136"/>
      <c r="MNS14" s="136"/>
      <c r="MNT14" s="136"/>
      <c r="MNU14" s="136"/>
      <c r="MNV14" s="136"/>
      <c r="MNW14" s="136"/>
      <c r="MNX14" s="136"/>
      <c r="MNY14" s="136"/>
      <c r="MOD14" s="136"/>
      <c r="MOE14" s="136"/>
      <c r="MOF14" s="136"/>
      <c r="MOG14" s="136"/>
      <c r="MOH14" s="136"/>
      <c r="MOI14" s="136"/>
      <c r="MOJ14" s="136"/>
      <c r="MOK14" s="136"/>
      <c r="MOL14" s="136"/>
      <c r="MOM14" s="136"/>
      <c r="MON14" s="136"/>
      <c r="MOO14" s="136"/>
      <c r="MOT14" s="136"/>
      <c r="MOU14" s="136"/>
      <c r="MOV14" s="136"/>
      <c r="MOW14" s="136"/>
      <c r="MOX14" s="136"/>
      <c r="MOY14" s="136"/>
      <c r="MOZ14" s="136"/>
      <c r="MPA14" s="136"/>
      <c r="MPB14" s="136"/>
      <c r="MPC14" s="136"/>
      <c r="MPD14" s="136"/>
      <c r="MPE14" s="136"/>
      <c r="MPJ14" s="136"/>
      <c r="MPK14" s="136"/>
      <c r="MPL14" s="136"/>
      <c r="MPM14" s="136"/>
      <c r="MPN14" s="136"/>
      <c r="MPO14" s="136"/>
      <c r="MPP14" s="136"/>
      <c r="MPQ14" s="136"/>
      <c r="MPR14" s="136"/>
      <c r="MPS14" s="136"/>
      <c r="MPT14" s="136"/>
      <c r="MPU14" s="136"/>
      <c r="MPZ14" s="136"/>
      <c r="MQA14" s="136"/>
      <c r="MQB14" s="136"/>
      <c r="MQC14" s="136"/>
      <c r="MQD14" s="136"/>
      <c r="MQE14" s="136"/>
      <c r="MQF14" s="136"/>
      <c r="MQG14" s="136"/>
      <c r="MQH14" s="136"/>
      <c r="MQI14" s="136"/>
      <c r="MQJ14" s="136"/>
      <c r="MQK14" s="136"/>
      <c r="MQP14" s="136"/>
      <c r="MQQ14" s="136"/>
      <c r="MQR14" s="136"/>
      <c r="MQS14" s="136"/>
      <c r="MQT14" s="136"/>
      <c r="MQU14" s="136"/>
      <c r="MQV14" s="136"/>
      <c r="MQW14" s="136"/>
      <c r="MQX14" s="136"/>
      <c r="MQY14" s="136"/>
      <c r="MQZ14" s="136"/>
      <c r="MRA14" s="136"/>
      <c r="MRF14" s="136"/>
      <c r="MRG14" s="136"/>
      <c r="MRH14" s="136"/>
      <c r="MRI14" s="136"/>
      <c r="MRJ14" s="136"/>
      <c r="MRK14" s="136"/>
      <c r="MRL14" s="136"/>
      <c r="MRM14" s="136"/>
      <c r="MRN14" s="136"/>
      <c r="MRO14" s="136"/>
      <c r="MRP14" s="136"/>
      <c r="MRQ14" s="136"/>
      <c r="MRV14" s="136"/>
      <c r="MRW14" s="136"/>
      <c r="MRX14" s="136"/>
      <c r="MRY14" s="136"/>
      <c r="MRZ14" s="136"/>
      <c r="MSA14" s="136"/>
      <c r="MSB14" s="136"/>
      <c r="MSC14" s="136"/>
      <c r="MSD14" s="136"/>
      <c r="MSE14" s="136"/>
      <c r="MSF14" s="136"/>
      <c r="MSG14" s="136"/>
      <c r="MSL14" s="136"/>
      <c r="MSM14" s="136"/>
      <c r="MSN14" s="136"/>
      <c r="MSO14" s="136"/>
      <c r="MSP14" s="136"/>
      <c r="MSQ14" s="136"/>
      <c r="MSR14" s="136"/>
      <c r="MSS14" s="136"/>
      <c r="MST14" s="136"/>
      <c r="MSU14" s="136"/>
      <c r="MSV14" s="136"/>
      <c r="MSW14" s="136"/>
      <c r="MTB14" s="136"/>
      <c r="MTC14" s="136"/>
      <c r="MTD14" s="136"/>
      <c r="MTE14" s="136"/>
      <c r="MTF14" s="136"/>
      <c r="MTG14" s="136"/>
      <c r="MTH14" s="136"/>
      <c r="MTI14" s="136"/>
      <c r="MTJ14" s="136"/>
      <c r="MTK14" s="136"/>
      <c r="MTL14" s="136"/>
      <c r="MTM14" s="136"/>
      <c r="MTR14" s="136"/>
      <c r="MTS14" s="136"/>
      <c r="MTT14" s="136"/>
      <c r="MTU14" s="136"/>
      <c r="MTV14" s="136"/>
      <c r="MTW14" s="136"/>
      <c r="MTX14" s="136"/>
      <c r="MTY14" s="136"/>
      <c r="MTZ14" s="136"/>
      <c r="MUA14" s="136"/>
      <c r="MUB14" s="136"/>
      <c r="MUC14" s="136"/>
      <c r="MUH14" s="136"/>
      <c r="MUI14" s="136"/>
      <c r="MUJ14" s="136"/>
      <c r="MUK14" s="136"/>
      <c r="MUL14" s="136"/>
      <c r="MUM14" s="136"/>
      <c r="MUN14" s="136"/>
      <c r="MUO14" s="136"/>
      <c r="MUP14" s="136"/>
      <c r="MUQ14" s="136"/>
      <c r="MUR14" s="136"/>
      <c r="MUS14" s="136"/>
      <c r="MUX14" s="136"/>
      <c r="MUY14" s="136"/>
      <c r="MUZ14" s="136"/>
      <c r="MVA14" s="136"/>
      <c r="MVB14" s="136"/>
      <c r="MVC14" s="136"/>
      <c r="MVD14" s="136"/>
      <c r="MVE14" s="136"/>
      <c r="MVF14" s="136"/>
      <c r="MVG14" s="136"/>
      <c r="MVH14" s="136"/>
      <c r="MVI14" s="136"/>
      <c r="MVN14" s="136"/>
      <c r="MVO14" s="136"/>
      <c r="MVP14" s="136"/>
      <c r="MVQ14" s="136"/>
      <c r="MVR14" s="136"/>
      <c r="MVS14" s="136"/>
      <c r="MVT14" s="136"/>
      <c r="MVU14" s="136"/>
      <c r="MVV14" s="136"/>
      <c r="MVW14" s="136"/>
      <c r="MVX14" s="136"/>
      <c r="MVY14" s="136"/>
      <c r="MWD14" s="136"/>
      <c r="MWE14" s="136"/>
      <c r="MWF14" s="136"/>
      <c r="MWG14" s="136"/>
      <c r="MWH14" s="136"/>
      <c r="MWI14" s="136"/>
      <c r="MWJ14" s="136"/>
      <c r="MWK14" s="136"/>
      <c r="MWL14" s="136"/>
      <c r="MWM14" s="136"/>
      <c r="MWN14" s="136"/>
      <c r="MWO14" s="136"/>
      <c r="MWT14" s="136"/>
      <c r="MWU14" s="136"/>
      <c r="MWV14" s="136"/>
      <c r="MWW14" s="136"/>
      <c r="MWX14" s="136"/>
      <c r="MWY14" s="136"/>
      <c r="MWZ14" s="136"/>
      <c r="MXA14" s="136"/>
      <c r="MXB14" s="136"/>
      <c r="MXC14" s="136"/>
      <c r="MXD14" s="136"/>
      <c r="MXE14" s="136"/>
      <c r="MXJ14" s="136"/>
      <c r="MXK14" s="136"/>
      <c r="MXL14" s="136"/>
      <c r="MXM14" s="136"/>
      <c r="MXN14" s="136"/>
      <c r="MXO14" s="136"/>
      <c r="MXP14" s="136"/>
      <c r="MXQ14" s="136"/>
      <c r="MXR14" s="136"/>
      <c r="MXS14" s="136"/>
      <c r="MXT14" s="136"/>
      <c r="MXU14" s="136"/>
      <c r="MXZ14" s="136"/>
      <c r="MYA14" s="136"/>
      <c r="MYB14" s="136"/>
      <c r="MYC14" s="136"/>
      <c r="MYD14" s="136"/>
      <c r="MYE14" s="136"/>
      <c r="MYF14" s="136"/>
      <c r="MYG14" s="136"/>
      <c r="MYH14" s="136"/>
      <c r="MYI14" s="136"/>
      <c r="MYJ14" s="136"/>
      <c r="MYK14" s="136"/>
      <c r="MYP14" s="136"/>
      <c r="MYQ14" s="136"/>
      <c r="MYR14" s="136"/>
      <c r="MYS14" s="136"/>
      <c r="MYT14" s="136"/>
      <c r="MYU14" s="136"/>
      <c r="MYV14" s="136"/>
      <c r="MYW14" s="136"/>
      <c r="MYX14" s="136"/>
      <c r="MYY14" s="136"/>
      <c r="MYZ14" s="136"/>
      <c r="MZA14" s="136"/>
      <c r="MZF14" s="136"/>
      <c r="MZG14" s="136"/>
      <c r="MZH14" s="136"/>
      <c r="MZI14" s="136"/>
      <c r="MZJ14" s="136"/>
      <c r="MZK14" s="136"/>
      <c r="MZL14" s="136"/>
      <c r="MZM14" s="136"/>
      <c r="MZN14" s="136"/>
      <c r="MZO14" s="136"/>
      <c r="MZP14" s="136"/>
      <c r="MZQ14" s="136"/>
      <c r="MZV14" s="136"/>
      <c r="MZW14" s="136"/>
      <c r="MZX14" s="136"/>
      <c r="MZY14" s="136"/>
      <c r="MZZ14" s="136"/>
      <c r="NAA14" s="136"/>
      <c r="NAB14" s="136"/>
      <c r="NAC14" s="136"/>
      <c r="NAD14" s="136"/>
      <c r="NAE14" s="136"/>
      <c r="NAF14" s="136"/>
      <c r="NAG14" s="136"/>
      <c r="NAL14" s="136"/>
      <c r="NAM14" s="136"/>
      <c r="NAN14" s="136"/>
      <c r="NAO14" s="136"/>
      <c r="NAP14" s="136"/>
      <c r="NAQ14" s="136"/>
      <c r="NAR14" s="136"/>
      <c r="NAS14" s="136"/>
      <c r="NAT14" s="136"/>
      <c r="NAU14" s="136"/>
      <c r="NAV14" s="136"/>
      <c r="NAW14" s="136"/>
      <c r="NBB14" s="136"/>
      <c r="NBC14" s="136"/>
      <c r="NBD14" s="136"/>
      <c r="NBE14" s="136"/>
      <c r="NBF14" s="136"/>
      <c r="NBG14" s="136"/>
      <c r="NBH14" s="136"/>
      <c r="NBI14" s="136"/>
      <c r="NBJ14" s="136"/>
      <c r="NBK14" s="136"/>
      <c r="NBL14" s="136"/>
      <c r="NBM14" s="136"/>
      <c r="NBR14" s="136"/>
      <c r="NBS14" s="136"/>
      <c r="NBT14" s="136"/>
      <c r="NBU14" s="136"/>
      <c r="NBV14" s="136"/>
      <c r="NBW14" s="136"/>
      <c r="NBX14" s="136"/>
      <c r="NBY14" s="136"/>
      <c r="NBZ14" s="136"/>
      <c r="NCA14" s="136"/>
      <c r="NCB14" s="136"/>
      <c r="NCC14" s="136"/>
      <c r="NCH14" s="136"/>
      <c r="NCI14" s="136"/>
      <c r="NCJ14" s="136"/>
      <c r="NCK14" s="136"/>
      <c r="NCL14" s="136"/>
      <c r="NCM14" s="136"/>
      <c r="NCN14" s="136"/>
      <c r="NCO14" s="136"/>
      <c r="NCP14" s="136"/>
      <c r="NCQ14" s="136"/>
      <c r="NCR14" s="136"/>
      <c r="NCS14" s="136"/>
      <c r="NCX14" s="136"/>
      <c r="NCY14" s="136"/>
      <c r="NCZ14" s="136"/>
      <c r="NDA14" s="136"/>
      <c r="NDB14" s="136"/>
      <c r="NDC14" s="136"/>
      <c r="NDD14" s="136"/>
      <c r="NDE14" s="136"/>
      <c r="NDF14" s="136"/>
      <c r="NDG14" s="136"/>
      <c r="NDH14" s="136"/>
      <c r="NDI14" s="136"/>
      <c r="NDN14" s="136"/>
      <c r="NDO14" s="136"/>
      <c r="NDP14" s="136"/>
      <c r="NDQ14" s="136"/>
      <c r="NDR14" s="136"/>
      <c r="NDS14" s="136"/>
      <c r="NDT14" s="136"/>
      <c r="NDU14" s="136"/>
      <c r="NDV14" s="136"/>
      <c r="NDW14" s="136"/>
      <c r="NDX14" s="136"/>
      <c r="NDY14" s="136"/>
      <c r="NED14" s="136"/>
      <c r="NEE14" s="136"/>
      <c r="NEF14" s="136"/>
      <c r="NEG14" s="136"/>
      <c r="NEH14" s="136"/>
      <c r="NEI14" s="136"/>
      <c r="NEJ14" s="136"/>
      <c r="NEK14" s="136"/>
      <c r="NEL14" s="136"/>
      <c r="NEM14" s="136"/>
      <c r="NEN14" s="136"/>
      <c r="NEO14" s="136"/>
      <c r="NET14" s="136"/>
      <c r="NEU14" s="136"/>
      <c r="NEV14" s="136"/>
      <c r="NEW14" s="136"/>
      <c r="NEX14" s="136"/>
      <c r="NEY14" s="136"/>
      <c r="NEZ14" s="136"/>
      <c r="NFA14" s="136"/>
      <c r="NFB14" s="136"/>
      <c r="NFC14" s="136"/>
      <c r="NFD14" s="136"/>
      <c r="NFE14" s="136"/>
      <c r="NFJ14" s="136"/>
      <c r="NFK14" s="136"/>
      <c r="NFL14" s="136"/>
      <c r="NFM14" s="136"/>
      <c r="NFN14" s="136"/>
      <c r="NFO14" s="136"/>
      <c r="NFP14" s="136"/>
      <c r="NFQ14" s="136"/>
      <c r="NFR14" s="136"/>
      <c r="NFS14" s="136"/>
      <c r="NFT14" s="136"/>
      <c r="NFU14" s="136"/>
      <c r="NFZ14" s="136"/>
      <c r="NGA14" s="136"/>
      <c r="NGB14" s="136"/>
      <c r="NGC14" s="136"/>
      <c r="NGD14" s="136"/>
      <c r="NGE14" s="136"/>
      <c r="NGF14" s="136"/>
      <c r="NGG14" s="136"/>
      <c r="NGH14" s="136"/>
      <c r="NGI14" s="136"/>
      <c r="NGJ14" s="136"/>
      <c r="NGK14" s="136"/>
      <c r="NGP14" s="136"/>
      <c r="NGQ14" s="136"/>
      <c r="NGR14" s="136"/>
      <c r="NGS14" s="136"/>
      <c r="NGT14" s="136"/>
      <c r="NGU14" s="136"/>
      <c r="NGV14" s="136"/>
      <c r="NGW14" s="136"/>
      <c r="NGX14" s="136"/>
      <c r="NGY14" s="136"/>
      <c r="NGZ14" s="136"/>
      <c r="NHA14" s="136"/>
      <c r="NHF14" s="136"/>
      <c r="NHG14" s="136"/>
      <c r="NHH14" s="136"/>
      <c r="NHI14" s="136"/>
      <c r="NHJ14" s="136"/>
      <c r="NHK14" s="136"/>
      <c r="NHL14" s="136"/>
      <c r="NHM14" s="136"/>
      <c r="NHN14" s="136"/>
      <c r="NHO14" s="136"/>
      <c r="NHP14" s="136"/>
      <c r="NHQ14" s="136"/>
      <c r="NHV14" s="136"/>
      <c r="NHW14" s="136"/>
      <c r="NHX14" s="136"/>
      <c r="NHY14" s="136"/>
      <c r="NHZ14" s="136"/>
      <c r="NIA14" s="136"/>
      <c r="NIB14" s="136"/>
      <c r="NIC14" s="136"/>
      <c r="NID14" s="136"/>
      <c r="NIE14" s="136"/>
      <c r="NIF14" s="136"/>
      <c r="NIG14" s="136"/>
      <c r="NIL14" s="136"/>
      <c r="NIM14" s="136"/>
      <c r="NIN14" s="136"/>
      <c r="NIO14" s="136"/>
      <c r="NIP14" s="136"/>
      <c r="NIQ14" s="136"/>
      <c r="NIR14" s="136"/>
      <c r="NIS14" s="136"/>
      <c r="NIT14" s="136"/>
      <c r="NIU14" s="136"/>
      <c r="NIV14" s="136"/>
      <c r="NIW14" s="136"/>
      <c r="NJB14" s="136"/>
      <c r="NJC14" s="136"/>
      <c r="NJD14" s="136"/>
      <c r="NJE14" s="136"/>
      <c r="NJF14" s="136"/>
      <c r="NJG14" s="136"/>
      <c r="NJH14" s="136"/>
      <c r="NJI14" s="136"/>
      <c r="NJJ14" s="136"/>
      <c r="NJK14" s="136"/>
      <c r="NJL14" s="136"/>
      <c r="NJM14" s="136"/>
      <c r="NJR14" s="136"/>
      <c r="NJS14" s="136"/>
      <c r="NJT14" s="136"/>
      <c r="NJU14" s="136"/>
      <c r="NJV14" s="136"/>
      <c r="NJW14" s="136"/>
      <c r="NJX14" s="136"/>
      <c r="NJY14" s="136"/>
      <c r="NJZ14" s="136"/>
      <c r="NKA14" s="136"/>
      <c r="NKB14" s="136"/>
      <c r="NKC14" s="136"/>
      <c r="NKH14" s="136"/>
      <c r="NKI14" s="136"/>
      <c r="NKJ14" s="136"/>
      <c r="NKK14" s="136"/>
      <c r="NKL14" s="136"/>
      <c r="NKM14" s="136"/>
      <c r="NKN14" s="136"/>
      <c r="NKO14" s="136"/>
      <c r="NKP14" s="136"/>
      <c r="NKQ14" s="136"/>
      <c r="NKR14" s="136"/>
      <c r="NKS14" s="136"/>
      <c r="NKX14" s="136"/>
      <c r="NKY14" s="136"/>
      <c r="NKZ14" s="136"/>
      <c r="NLA14" s="136"/>
      <c r="NLB14" s="136"/>
      <c r="NLC14" s="136"/>
      <c r="NLD14" s="136"/>
      <c r="NLE14" s="136"/>
      <c r="NLF14" s="136"/>
      <c r="NLG14" s="136"/>
      <c r="NLH14" s="136"/>
      <c r="NLI14" s="136"/>
      <c r="NLN14" s="136"/>
      <c r="NLO14" s="136"/>
      <c r="NLP14" s="136"/>
      <c r="NLQ14" s="136"/>
      <c r="NLR14" s="136"/>
      <c r="NLS14" s="136"/>
      <c r="NLT14" s="136"/>
      <c r="NLU14" s="136"/>
      <c r="NLV14" s="136"/>
      <c r="NLW14" s="136"/>
      <c r="NLX14" s="136"/>
      <c r="NLY14" s="136"/>
      <c r="NMD14" s="136"/>
      <c r="NME14" s="136"/>
      <c r="NMF14" s="136"/>
      <c r="NMG14" s="136"/>
      <c r="NMH14" s="136"/>
      <c r="NMI14" s="136"/>
      <c r="NMJ14" s="136"/>
      <c r="NMK14" s="136"/>
      <c r="NML14" s="136"/>
      <c r="NMM14" s="136"/>
      <c r="NMN14" s="136"/>
      <c r="NMO14" s="136"/>
      <c r="NMT14" s="136"/>
      <c r="NMU14" s="136"/>
      <c r="NMV14" s="136"/>
      <c r="NMW14" s="136"/>
      <c r="NMX14" s="136"/>
      <c r="NMY14" s="136"/>
      <c r="NMZ14" s="136"/>
      <c r="NNA14" s="136"/>
      <c r="NNB14" s="136"/>
      <c r="NNC14" s="136"/>
      <c r="NND14" s="136"/>
      <c r="NNE14" s="136"/>
      <c r="NNJ14" s="136"/>
      <c r="NNK14" s="136"/>
      <c r="NNL14" s="136"/>
      <c r="NNM14" s="136"/>
      <c r="NNN14" s="136"/>
      <c r="NNO14" s="136"/>
      <c r="NNP14" s="136"/>
      <c r="NNQ14" s="136"/>
      <c r="NNR14" s="136"/>
      <c r="NNS14" s="136"/>
      <c r="NNT14" s="136"/>
      <c r="NNU14" s="136"/>
      <c r="NNZ14" s="136"/>
      <c r="NOA14" s="136"/>
      <c r="NOB14" s="136"/>
      <c r="NOC14" s="136"/>
      <c r="NOD14" s="136"/>
      <c r="NOE14" s="136"/>
      <c r="NOF14" s="136"/>
      <c r="NOG14" s="136"/>
      <c r="NOH14" s="136"/>
      <c r="NOI14" s="136"/>
      <c r="NOJ14" s="136"/>
      <c r="NOK14" s="136"/>
      <c r="NOP14" s="136"/>
      <c r="NOQ14" s="136"/>
      <c r="NOR14" s="136"/>
      <c r="NOS14" s="136"/>
      <c r="NOT14" s="136"/>
      <c r="NOU14" s="136"/>
      <c r="NOV14" s="136"/>
      <c r="NOW14" s="136"/>
      <c r="NOX14" s="136"/>
      <c r="NOY14" s="136"/>
      <c r="NOZ14" s="136"/>
      <c r="NPA14" s="136"/>
      <c r="NPF14" s="136"/>
      <c r="NPG14" s="136"/>
      <c r="NPH14" s="136"/>
      <c r="NPI14" s="136"/>
      <c r="NPJ14" s="136"/>
      <c r="NPK14" s="136"/>
      <c r="NPL14" s="136"/>
      <c r="NPM14" s="136"/>
      <c r="NPN14" s="136"/>
      <c r="NPO14" s="136"/>
      <c r="NPP14" s="136"/>
      <c r="NPQ14" s="136"/>
      <c r="NPV14" s="136"/>
      <c r="NPW14" s="136"/>
      <c r="NPX14" s="136"/>
      <c r="NPY14" s="136"/>
      <c r="NPZ14" s="136"/>
      <c r="NQA14" s="136"/>
      <c r="NQB14" s="136"/>
      <c r="NQC14" s="136"/>
      <c r="NQD14" s="136"/>
      <c r="NQE14" s="136"/>
      <c r="NQF14" s="136"/>
      <c r="NQG14" s="136"/>
      <c r="NQL14" s="136"/>
      <c r="NQM14" s="136"/>
      <c r="NQN14" s="136"/>
      <c r="NQO14" s="136"/>
      <c r="NQP14" s="136"/>
      <c r="NQQ14" s="136"/>
      <c r="NQR14" s="136"/>
      <c r="NQS14" s="136"/>
      <c r="NQT14" s="136"/>
      <c r="NQU14" s="136"/>
      <c r="NQV14" s="136"/>
      <c r="NQW14" s="136"/>
      <c r="NRB14" s="136"/>
      <c r="NRC14" s="136"/>
      <c r="NRD14" s="136"/>
      <c r="NRE14" s="136"/>
      <c r="NRF14" s="136"/>
      <c r="NRG14" s="136"/>
      <c r="NRH14" s="136"/>
      <c r="NRI14" s="136"/>
      <c r="NRJ14" s="136"/>
      <c r="NRK14" s="136"/>
      <c r="NRL14" s="136"/>
      <c r="NRM14" s="136"/>
      <c r="NRR14" s="136"/>
      <c r="NRS14" s="136"/>
      <c r="NRT14" s="136"/>
      <c r="NRU14" s="136"/>
      <c r="NRV14" s="136"/>
      <c r="NRW14" s="136"/>
      <c r="NRX14" s="136"/>
      <c r="NRY14" s="136"/>
      <c r="NRZ14" s="136"/>
      <c r="NSA14" s="136"/>
      <c r="NSB14" s="136"/>
      <c r="NSC14" s="136"/>
      <c r="NSH14" s="136"/>
      <c r="NSI14" s="136"/>
      <c r="NSJ14" s="136"/>
      <c r="NSK14" s="136"/>
      <c r="NSL14" s="136"/>
      <c r="NSM14" s="136"/>
      <c r="NSN14" s="136"/>
      <c r="NSO14" s="136"/>
      <c r="NSP14" s="136"/>
      <c r="NSQ14" s="136"/>
      <c r="NSR14" s="136"/>
      <c r="NSS14" s="136"/>
      <c r="NSX14" s="136"/>
      <c r="NSY14" s="136"/>
      <c r="NSZ14" s="136"/>
      <c r="NTA14" s="136"/>
      <c r="NTB14" s="136"/>
      <c r="NTC14" s="136"/>
      <c r="NTD14" s="136"/>
      <c r="NTE14" s="136"/>
      <c r="NTF14" s="136"/>
      <c r="NTG14" s="136"/>
      <c r="NTH14" s="136"/>
      <c r="NTI14" s="136"/>
      <c r="NTN14" s="136"/>
      <c r="NTO14" s="136"/>
      <c r="NTP14" s="136"/>
      <c r="NTQ14" s="136"/>
      <c r="NTR14" s="136"/>
      <c r="NTS14" s="136"/>
      <c r="NTT14" s="136"/>
      <c r="NTU14" s="136"/>
      <c r="NTV14" s="136"/>
      <c r="NTW14" s="136"/>
      <c r="NTX14" s="136"/>
      <c r="NTY14" s="136"/>
      <c r="NUD14" s="136"/>
      <c r="NUE14" s="136"/>
      <c r="NUF14" s="136"/>
      <c r="NUG14" s="136"/>
      <c r="NUH14" s="136"/>
      <c r="NUI14" s="136"/>
      <c r="NUJ14" s="136"/>
      <c r="NUK14" s="136"/>
      <c r="NUL14" s="136"/>
      <c r="NUM14" s="136"/>
      <c r="NUN14" s="136"/>
      <c r="NUO14" s="136"/>
      <c r="NUT14" s="136"/>
      <c r="NUU14" s="136"/>
      <c r="NUV14" s="136"/>
      <c r="NUW14" s="136"/>
      <c r="NUX14" s="136"/>
      <c r="NUY14" s="136"/>
      <c r="NUZ14" s="136"/>
      <c r="NVA14" s="136"/>
      <c r="NVB14" s="136"/>
      <c r="NVC14" s="136"/>
      <c r="NVD14" s="136"/>
      <c r="NVE14" s="136"/>
      <c r="NVJ14" s="136"/>
      <c r="NVK14" s="136"/>
      <c r="NVL14" s="136"/>
      <c r="NVM14" s="136"/>
      <c r="NVN14" s="136"/>
      <c r="NVO14" s="136"/>
      <c r="NVP14" s="136"/>
      <c r="NVQ14" s="136"/>
      <c r="NVR14" s="136"/>
      <c r="NVS14" s="136"/>
      <c r="NVT14" s="136"/>
      <c r="NVU14" s="136"/>
      <c r="NVZ14" s="136"/>
      <c r="NWA14" s="136"/>
      <c r="NWB14" s="136"/>
      <c r="NWC14" s="136"/>
      <c r="NWD14" s="136"/>
      <c r="NWE14" s="136"/>
      <c r="NWF14" s="136"/>
      <c r="NWG14" s="136"/>
      <c r="NWH14" s="136"/>
      <c r="NWI14" s="136"/>
      <c r="NWJ14" s="136"/>
      <c r="NWK14" s="136"/>
      <c r="NWP14" s="136"/>
      <c r="NWQ14" s="136"/>
      <c r="NWR14" s="136"/>
      <c r="NWS14" s="136"/>
      <c r="NWT14" s="136"/>
      <c r="NWU14" s="136"/>
      <c r="NWV14" s="136"/>
      <c r="NWW14" s="136"/>
      <c r="NWX14" s="136"/>
      <c r="NWY14" s="136"/>
      <c r="NWZ14" s="136"/>
      <c r="NXA14" s="136"/>
      <c r="NXF14" s="136"/>
      <c r="NXG14" s="136"/>
      <c r="NXH14" s="136"/>
      <c r="NXI14" s="136"/>
      <c r="NXJ14" s="136"/>
      <c r="NXK14" s="136"/>
      <c r="NXL14" s="136"/>
      <c r="NXM14" s="136"/>
      <c r="NXN14" s="136"/>
      <c r="NXO14" s="136"/>
      <c r="NXP14" s="136"/>
      <c r="NXQ14" s="136"/>
      <c r="NXV14" s="136"/>
      <c r="NXW14" s="136"/>
      <c r="NXX14" s="136"/>
      <c r="NXY14" s="136"/>
      <c r="NXZ14" s="136"/>
      <c r="NYA14" s="136"/>
      <c r="NYB14" s="136"/>
      <c r="NYC14" s="136"/>
      <c r="NYD14" s="136"/>
      <c r="NYE14" s="136"/>
      <c r="NYF14" s="136"/>
      <c r="NYG14" s="136"/>
      <c r="NYL14" s="136"/>
      <c r="NYM14" s="136"/>
      <c r="NYN14" s="136"/>
      <c r="NYO14" s="136"/>
      <c r="NYP14" s="136"/>
      <c r="NYQ14" s="136"/>
      <c r="NYR14" s="136"/>
      <c r="NYS14" s="136"/>
      <c r="NYT14" s="136"/>
      <c r="NYU14" s="136"/>
      <c r="NYV14" s="136"/>
      <c r="NYW14" s="136"/>
      <c r="NZB14" s="136"/>
      <c r="NZC14" s="136"/>
      <c r="NZD14" s="136"/>
      <c r="NZE14" s="136"/>
      <c r="NZF14" s="136"/>
      <c r="NZG14" s="136"/>
      <c r="NZH14" s="136"/>
      <c r="NZI14" s="136"/>
      <c r="NZJ14" s="136"/>
      <c r="NZK14" s="136"/>
      <c r="NZL14" s="136"/>
      <c r="NZM14" s="136"/>
      <c r="NZR14" s="136"/>
      <c r="NZS14" s="136"/>
      <c r="NZT14" s="136"/>
      <c r="NZU14" s="136"/>
      <c r="NZV14" s="136"/>
      <c r="NZW14" s="136"/>
      <c r="NZX14" s="136"/>
      <c r="NZY14" s="136"/>
      <c r="NZZ14" s="136"/>
      <c r="OAA14" s="136"/>
      <c r="OAB14" s="136"/>
      <c r="OAC14" s="136"/>
      <c r="OAH14" s="136"/>
      <c r="OAI14" s="136"/>
      <c r="OAJ14" s="136"/>
      <c r="OAK14" s="136"/>
      <c r="OAL14" s="136"/>
      <c r="OAM14" s="136"/>
      <c r="OAN14" s="136"/>
      <c r="OAO14" s="136"/>
      <c r="OAP14" s="136"/>
      <c r="OAQ14" s="136"/>
      <c r="OAR14" s="136"/>
      <c r="OAS14" s="136"/>
      <c r="OAX14" s="136"/>
      <c r="OAY14" s="136"/>
      <c r="OAZ14" s="136"/>
      <c r="OBA14" s="136"/>
      <c r="OBB14" s="136"/>
      <c r="OBC14" s="136"/>
      <c r="OBD14" s="136"/>
      <c r="OBE14" s="136"/>
      <c r="OBF14" s="136"/>
      <c r="OBG14" s="136"/>
      <c r="OBH14" s="136"/>
      <c r="OBI14" s="136"/>
      <c r="OBN14" s="136"/>
      <c r="OBO14" s="136"/>
      <c r="OBP14" s="136"/>
      <c r="OBQ14" s="136"/>
      <c r="OBR14" s="136"/>
      <c r="OBS14" s="136"/>
      <c r="OBT14" s="136"/>
      <c r="OBU14" s="136"/>
      <c r="OBV14" s="136"/>
      <c r="OBW14" s="136"/>
      <c r="OBX14" s="136"/>
      <c r="OBY14" s="136"/>
      <c r="OCD14" s="136"/>
      <c r="OCE14" s="136"/>
      <c r="OCF14" s="136"/>
      <c r="OCG14" s="136"/>
      <c r="OCH14" s="136"/>
      <c r="OCI14" s="136"/>
      <c r="OCJ14" s="136"/>
      <c r="OCK14" s="136"/>
      <c r="OCL14" s="136"/>
      <c r="OCM14" s="136"/>
      <c r="OCN14" s="136"/>
      <c r="OCO14" s="136"/>
      <c r="OCT14" s="136"/>
      <c r="OCU14" s="136"/>
      <c r="OCV14" s="136"/>
      <c r="OCW14" s="136"/>
      <c r="OCX14" s="136"/>
      <c r="OCY14" s="136"/>
      <c r="OCZ14" s="136"/>
      <c r="ODA14" s="136"/>
      <c r="ODB14" s="136"/>
      <c r="ODC14" s="136"/>
      <c r="ODD14" s="136"/>
      <c r="ODE14" s="136"/>
      <c r="ODJ14" s="136"/>
      <c r="ODK14" s="136"/>
      <c r="ODL14" s="136"/>
      <c r="ODM14" s="136"/>
      <c r="ODN14" s="136"/>
      <c r="ODO14" s="136"/>
      <c r="ODP14" s="136"/>
      <c r="ODQ14" s="136"/>
      <c r="ODR14" s="136"/>
      <c r="ODS14" s="136"/>
      <c r="ODT14" s="136"/>
      <c r="ODU14" s="136"/>
      <c r="ODZ14" s="136"/>
      <c r="OEA14" s="136"/>
      <c r="OEB14" s="136"/>
      <c r="OEC14" s="136"/>
      <c r="OED14" s="136"/>
      <c r="OEE14" s="136"/>
      <c r="OEF14" s="136"/>
      <c r="OEG14" s="136"/>
      <c r="OEH14" s="136"/>
      <c r="OEI14" s="136"/>
      <c r="OEJ14" s="136"/>
      <c r="OEK14" s="136"/>
      <c r="OEP14" s="136"/>
      <c r="OEQ14" s="136"/>
      <c r="OER14" s="136"/>
      <c r="OES14" s="136"/>
      <c r="OET14" s="136"/>
      <c r="OEU14" s="136"/>
      <c r="OEV14" s="136"/>
      <c r="OEW14" s="136"/>
      <c r="OEX14" s="136"/>
      <c r="OEY14" s="136"/>
      <c r="OEZ14" s="136"/>
      <c r="OFA14" s="136"/>
      <c r="OFF14" s="136"/>
      <c r="OFG14" s="136"/>
      <c r="OFH14" s="136"/>
      <c r="OFI14" s="136"/>
      <c r="OFJ14" s="136"/>
      <c r="OFK14" s="136"/>
      <c r="OFL14" s="136"/>
      <c r="OFM14" s="136"/>
      <c r="OFN14" s="136"/>
      <c r="OFO14" s="136"/>
      <c r="OFP14" s="136"/>
      <c r="OFQ14" s="136"/>
      <c r="OFV14" s="136"/>
      <c r="OFW14" s="136"/>
      <c r="OFX14" s="136"/>
      <c r="OFY14" s="136"/>
      <c r="OFZ14" s="136"/>
      <c r="OGA14" s="136"/>
      <c r="OGB14" s="136"/>
      <c r="OGC14" s="136"/>
      <c r="OGD14" s="136"/>
      <c r="OGE14" s="136"/>
      <c r="OGF14" s="136"/>
      <c r="OGG14" s="136"/>
      <c r="OGL14" s="136"/>
      <c r="OGM14" s="136"/>
      <c r="OGN14" s="136"/>
      <c r="OGO14" s="136"/>
      <c r="OGP14" s="136"/>
      <c r="OGQ14" s="136"/>
      <c r="OGR14" s="136"/>
      <c r="OGS14" s="136"/>
      <c r="OGT14" s="136"/>
      <c r="OGU14" s="136"/>
      <c r="OGV14" s="136"/>
      <c r="OGW14" s="136"/>
      <c r="OHB14" s="136"/>
      <c r="OHC14" s="136"/>
      <c r="OHD14" s="136"/>
      <c r="OHE14" s="136"/>
      <c r="OHF14" s="136"/>
      <c r="OHG14" s="136"/>
      <c r="OHH14" s="136"/>
      <c r="OHI14" s="136"/>
      <c r="OHJ14" s="136"/>
      <c r="OHK14" s="136"/>
      <c r="OHL14" s="136"/>
      <c r="OHM14" s="136"/>
      <c r="OHR14" s="136"/>
      <c r="OHS14" s="136"/>
      <c r="OHT14" s="136"/>
      <c r="OHU14" s="136"/>
      <c r="OHV14" s="136"/>
      <c r="OHW14" s="136"/>
      <c r="OHX14" s="136"/>
      <c r="OHY14" s="136"/>
      <c r="OHZ14" s="136"/>
      <c r="OIA14" s="136"/>
      <c r="OIB14" s="136"/>
      <c r="OIC14" s="136"/>
      <c r="OIH14" s="136"/>
      <c r="OII14" s="136"/>
      <c r="OIJ14" s="136"/>
      <c r="OIK14" s="136"/>
      <c r="OIL14" s="136"/>
      <c r="OIM14" s="136"/>
      <c r="OIN14" s="136"/>
      <c r="OIO14" s="136"/>
      <c r="OIP14" s="136"/>
      <c r="OIQ14" s="136"/>
      <c r="OIR14" s="136"/>
      <c r="OIS14" s="136"/>
      <c r="OIX14" s="136"/>
      <c r="OIY14" s="136"/>
      <c r="OIZ14" s="136"/>
      <c r="OJA14" s="136"/>
      <c r="OJB14" s="136"/>
      <c r="OJC14" s="136"/>
      <c r="OJD14" s="136"/>
      <c r="OJE14" s="136"/>
      <c r="OJF14" s="136"/>
      <c r="OJG14" s="136"/>
      <c r="OJH14" s="136"/>
      <c r="OJI14" s="136"/>
      <c r="OJN14" s="136"/>
      <c r="OJO14" s="136"/>
      <c r="OJP14" s="136"/>
      <c r="OJQ14" s="136"/>
      <c r="OJR14" s="136"/>
      <c r="OJS14" s="136"/>
      <c r="OJT14" s="136"/>
      <c r="OJU14" s="136"/>
      <c r="OJV14" s="136"/>
      <c r="OJW14" s="136"/>
      <c r="OJX14" s="136"/>
      <c r="OJY14" s="136"/>
      <c r="OKD14" s="136"/>
      <c r="OKE14" s="136"/>
      <c r="OKF14" s="136"/>
      <c r="OKG14" s="136"/>
      <c r="OKH14" s="136"/>
      <c r="OKI14" s="136"/>
      <c r="OKJ14" s="136"/>
      <c r="OKK14" s="136"/>
      <c r="OKL14" s="136"/>
      <c r="OKM14" s="136"/>
      <c r="OKN14" s="136"/>
      <c r="OKO14" s="136"/>
      <c r="OKT14" s="136"/>
      <c r="OKU14" s="136"/>
      <c r="OKV14" s="136"/>
      <c r="OKW14" s="136"/>
      <c r="OKX14" s="136"/>
      <c r="OKY14" s="136"/>
      <c r="OKZ14" s="136"/>
      <c r="OLA14" s="136"/>
      <c r="OLB14" s="136"/>
      <c r="OLC14" s="136"/>
      <c r="OLD14" s="136"/>
      <c r="OLE14" s="136"/>
      <c r="OLJ14" s="136"/>
      <c r="OLK14" s="136"/>
      <c r="OLL14" s="136"/>
      <c r="OLM14" s="136"/>
      <c r="OLN14" s="136"/>
      <c r="OLO14" s="136"/>
      <c r="OLP14" s="136"/>
      <c r="OLQ14" s="136"/>
      <c r="OLR14" s="136"/>
      <c r="OLS14" s="136"/>
      <c r="OLT14" s="136"/>
      <c r="OLU14" s="136"/>
      <c r="OLZ14" s="136"/>
      <c r="OMA14" s="136"/>
      <c r="OMB14" s="136"/>
      <c r="OMC14" s="136"/>
      <c r="OMD14" s="136"/>
      <c r="OME14" s="136"/>
      <c r="OMF14" s="136"/>
      <c r="OMG14" s="136"/>
      <c r="OMH14" s="136"/>
      <c r="OMI14" s="136"/>
      <c r="OMJ14" s="136"/>
      <c r="OMK14" s="136"/>
      <c r="OMP14" s="136"/>
      <c r="OMQ14" s="136"/>
      <c r="OMR14" s="136"/>
      <c r="OMS14" s="136"/>
      <c r="OMT14" s="136"/>
      <c r="OMU14" s="136"/>
      <c r="OMV14" s="136"/>
      <c r="OMW14" s="136"/>
      <c r="OMX14" s="136"/>
      <c r="OMY14" s="136"/>
      <c r="OMZ14" s="136"/>
      <c r="ONA14" s="136"/>
      <c r="ONF14" s="136"/>
      <c r="ONG14" s="136"/>
      <c r="ONH14" s="136"/>
      <c r="ONI14" s="136"/>
      <c r="ONJ14" s="136"/>
      <c r="ONK14" s="136"/>
      <c r="ONL14" s="136"/>
      <c r="ONM14" s="136"/>
      <c r="ONN14" s="136"/>
      <c r="ONO14" s="136"/>
      <c r="ONP14" s="136"/>
      <c r="ONQ14" s="136"/>
      <c r="ONV14" s="136"/>
      <c r="ONW14" s="136"/>
      <c r="ONX14" s="136"/>
      <c r="ONY14" s="136"/>
      <c r="ONZ14" s="136"/>
      <c r="OOA14" s="136"/>
      <c r="OOB14" s="136"/>
      <c r="OOC14" s="136"/>
      <c r="OOD14" s="136"/>
      <c r="OOE14" s="136"/>
      <c r="OOF14" s="136"/>
      <c r="OOG14" s="136"/>
      <c r="OOL14" s="136"/>
      <c r="OOM14" s="136"/>
      <c r="OON14" s="136"/>
      <c r="OOO14" s="136"/>
      <c r="OOP14" s="136"/>
      <c r="OOQ14" s="136"/>
      <c r="OOR14" s="136"/>
      <c r="OOS14" s="136"/>
      <c r="OOT14" s="136"/>
      <c r="OOU14" s="136"/>
      <c r="OOV14" s="136"/>
      <c r="OOW14" s="136"/>
      <c r="OPB14" s="136"/>
      <c r="OPC14" s="136"/>
      <c r="OPD14" s="136"/>
      <c r="OPE14" s="136"/>
      <c r="OPF14" s="136"/>
      <c r="OPG14" s="136"/>
      <c r="OPH14" s="136"/>
      <c r="OPI14" s="136"/>
      <c r="OPJ14" s="136"/>
      <c r="OPK14" s="136"/>
      <c r="OPL14" s="136"/>
      <c r="OPM14" s="136"/>
      <c r="OPR14" s="136"/>
      <c r="OPS14" s="136"/>
      <c r="OPT14" s="136"/>
      <c r="OPU14" s="136"/>
      <c r="OPV14" s="136"/>
      <c r="OPW14" s="136"/>
      <c r="OPX14" s="136"/>
      <c r="OPY14" s="136"/>
      <c r="OPZ14" s="136"/>
      <c r="OQA14" s="136"/>
      <c r="OQB14" s="136"/>
      <c r="OQC14" s="136"/>
      <c r="OQH14" s="136"/>
      <c r="OQI14" s="136"/>
      <c r="OQJ14" s="136"/>
      <c r="OQK14" s="136"/>
      <c r="OQL14" s="136"/>
      <c r="OQM14" s="136"/>
      <c r="OQN14" s="136"/>
      <c r="OQO14" s="136"/>
      <c r="OQP14" s="136"/>
      <c r="OQQ14" s="136"/>
      <c r="OQR14" s="136"/>
      <c r="OQS14" s="136"/>
      <c r="OQX14" s="136"/>
      <c r="OQY14" s="136"/>
      <c r="OQZ14" s="136"/>
      <c r="ORA14" s="136"/>
      <c r="ORB14" s="136"/>
      <c r="ORC14" s="136"/>
      <c r="ORD14" s="136"/>
      <c r="ORE14" s="136"/>
      <c r="ORF14" s="136"/>
      <c r="ORG14" s="136"/>
      <c r="ORH14" s="136"/>
      <c r="ORI14" s="136"/>
      <c r="ORN14" s="136"/>
      <c r="ORO14" s="136"/>
      <c r="ORP14" s="136"/>
      <c r="ORQ14" s="136"/>
      <c r="ORR14" s="136"/>
      <c r="ORS14" s="136"/>
      <c r="ORT14" s="136"/>
      <c r="ORU14" s="136"/>
      <c r="ORV14" s="136"/>
      <c r="ORW14" s="136"/>
      <c r="ORX14" s="136"/>
      <c r="ORY14" s="136"/>
      <c r="OSD14" s="136"/>
      <c r="OSE14" s="136"/>
      <c r="OSF14" s="136"/>
      <c r="OSG14" s="136"/>
      <c r="OSH14" s="136"/>
      <c r="OSI14" s="136"/>
      <c r="OSJ14" s="136"/>
      <c r="OSK14" s="136"/>
      <c r="OSL14" s="136"/>
      <c r="OSM14" s="136"/>
      <c r="OSN14" s="136"/>
      <c r="OSO14" s="136"/>
      <c r="OST14" s="136"/>
      <c r="OSU14" s="136"/>
      <c r="OSV14" s="136"/>
      <c r="OSW14" s="136"/>
      <c r="OSX14" s="136"/>
      <c r="OSY14" s="136"/>
      <c r="OSZ14" s="136"/>
      <c r="OTA14" s="136"/>
      <c r="OTB14" s="136"/>
      <c r="OTC14" s="136"/>
      <c r="OTD14" s="136"/>
      <c r="OTE14" s="136"/>
      <c r="OTJ14" s="136"/>
      <c r="OTK14" s="136"/>
      <c r="OTL14" s="136"/>
      <c r="OTM14" s="136"/>
      <c r="OTN14" s="136"/>
      <c r="OTO14" s="136"/>
      <c r="OTP14" s="136"/>
      <c r="OTQ14" s="136"/>
      <c r="OTR14" s="136"/>
      <c r="OTS14" s="136"/>
      <c r="OTT14" s="136"/>
      <c r="OTU14" s="136"/>
      <c r="OTZ14" s="136"/>
      <c r="OUA14" s="136"/>
      <c r="OUB14" s="136"/>
      <c r="OUC14" s="136"/>
      <c r="OUD14" s="136"/>
      <c r="OUE14" s="136"/>
      <c r="OUF14" s="136"/>
      <c r="OUG14" s="136"/>
      <c r="OUH14" s="136"/>
      <c r="OUI14" s="136"/>
      <c r="OUJ14" s="136"/>
      <c r="OUK14" s="136"/>
      <c r="OUP14" s="136"/>
      <c r="OUQ14" s="136"/>
      <c r="OUR14" s="136"/>
      <c r="OUS14" s="136"/>
      <c r="OUT14" s="136"/>
      <c r="OUU14" s="136"/>
      <c r="OUV14" s="136"/>
      <c r="OUW14" s="136"/>
      <c r="OUX14" s="136"/>
      <c r="OUY14" s="136"/>
      <c r="OUZ14" s="136"/>
      <c r="OVA14" s="136"/>
      <c r="OVF14" s="136"/>
      <c r="OVG14" s="136"/>
      <c r="OVH14" s="136"/>
      <c r="OVI14" s="136"/>
      <c r="OVJ14" s="136"/>
      <c r="OVK14" s="136"/>
      <c r="OVL14" s="136"/>
      <c r="OVM14" s="136"/>
      <c r="OVN14" s="136"/>
      <c r="OVO14" s="136"/>
      <c r="OVP14" s="136"/>
      <c r="OVQ14" s="136"/>
      <c r="OVV14" s="136"/>
      <c r="OVW14" s="136"/>
      <c r="OVX14" s="136"/>
      <c r="OVY14" s="136"/>
      <c r="OVZ14" s="136"/>
      <c r="OWA14" s="136"/>
      <c r="OWB14" s="136"/>
      <c r="OWC14" s="136"/>
      <c r="OWD14" s="136"/>
      <c r="OWE14" s="136"/>
      <c r="OWF14" s="136"/>
      <c r="OWG14" s="136"/>
      <c r="OWL14" s="136"/>
      <c r="OWM14" s="136"/>
      <c r="OWN14" s="136"/>
      <c r="OWO14" s="136"/>
      <c r="OWP14" s="136"/>
      <c r="OWQ14" s="136"/>
      <c r="OWR14" s="136"/>
      <c r="OWS14" s="136"/>
      <c r="OWT14" s="136"/>
      <c r="OWU14" s="136"/>
      <c r="OWV14" s="136"/>
      <c r="OWW14" s="136"/>
      <c r="OXB14" s="136"/>
      <c r="OXC14" s="136"/>
      <c r="OXD14" s="136"/>
      <c r="OXE14" s="136"/>
      <c r="OXF14" s="136"/>
      <c r="OXG14" s="136"/>
      <c r="OXH14" s="136"/>
      <c r="OXI14" s="136"/>
      <c r="OXJ14" s="136"/>
      <c r="OXK14" s="136"/>
      <c r="OXL14" s="136"/>
      <c r="OXM14" s="136"/>
      <c r="OXR14" s="136"/>
      <c r="OXS14" s="136"/>
      <c r="OXT14" s="136"/>
      <c r="OXU14" s="136"/>
      <c r="OXV14" s="136"/>
      <c r="OXW14" s="136"/>
      <c r="OXX14" s="136"/>
      <c r="OXY14" s="136"/>
      <c r="OXZ14" s="136"/>
      <c r="OYA14" s="136"/>
      <c r="OYB14" s="136"/>
      <c r="OYC14" s="136"/>
      <c r="OYH14" s="136"/>
      <c r="OYI14" s="136"/>
      <c r="OYJ14" s="136"/>
      <c r="OYK14" s="136"/>
      <c r="OYL14" s="136"/>
      <c r="OYM14" s="136"/>
      <c r="OYN14" s="136"/>
      <c r="OYO14" s="136"/>
      <c r="OYP14" s="136"/>
      <c r="OYQ14" s="136"/>
      <c r="OYR14" s="136"/>
      <c r="OYS14" s="136"/>
      <c r="OYX14" s="136"/>
      <c r="OYY14" s="136"/>
      <c r="OYZ14" s="136"/>
      <c r="OZA14" s="136"/>
      <c r="OZB14" s="136"/>
      <c r="OZC14" s="136"/>
      <c r="OZD14" s="136"/>
      <c r="OZE14" s="136"/>
      <c r="OZF14" s="136"/>
      <c r="OZG14" s="136"/>
      <c r="OZH14" s="136"/>
      <c r="OZI14" s="136"/>
      <c r="OZN14" s="136"/>
      <c r="OZO14" s="136"/>
      <c r="OZP14" s="136"/>
      <c r="OZQ14" s="136"/>
      <c r="OZR14" s="136"/>
      <c r="OZS14" s="136"/>
      <c r="OZT14" s="136"/>
      <c r="OZU14" s="136"/>
      <c r="OZV14" s="136"/>
      <c r="OZW14" s="136"/>
      <c r="OZX14" s="136"/>
      <c r="OZY14" s="136"/>
      <c r="PAD14" s="136"/>
      <c r="PAE14" s="136"/>
      <c r="PAF14" s="136"/>
      <c r="PAG14" s="136"/>
      <c r="PAH14" s="136"/>
      <c r="PAI14" s="136"/>
      <c r="PAJ14" s="136"/>
      <c r="PAK14" s="136"/>
      <c r="PAL14" s="136"/>
      <c r="PAM14" s="136"/>
      <c r="PAN14" s="136"/>
      <c r="PAO14" s="136"/>
      <c r="PAT14" s="136"/>
      <c r="PAU14" s="136"/>
      <c r="PAV14" s="136"/>
      <c r="PAW14" s="136"/>
      <c r="PAX14" s="136"/>
      <c r="PAY14" s="136"/>
      <c r="PAZ14" s="136"/>
      <c r="PBA14" s="136"/>
      <c r="PBB14" s="136"/>
      <c r="PBC14" s="136"/>
      <c r="PBD14" s="136"/>
      <c r="PBE14" s="136"/>
      <c r="PBJ14" s="136"/>
      <c r="PBK14" s="136"/>
      <c r="PBL14" s="136"/>
      <c r="PBM14" s="136"/>
      <c r="PBN14" s="136"/>
      <c r="PBO14" s="136"/>
      <c r="PBP14" s="136"/>
      <c r="PBQ14" s="136"/>
      <c r="PBR14" s="136"/>
      <c r="PBS14" s="136"/>
      <c r="PBT14" s="136"/>
      <c r="PBU14" s="136"/>
      <c r="PBZ14" s="136"/>
      <c r="PCA14" s="136"/>
      <c r="PCB14" s="136"/>
      <c r="PCC14" s="136"/>
      <c r="PCD14" s="136"/>
      <c r="PCE14" s="136"/>
      <c r="PCF14" s="136"/>
      <c r="PCG14" s="136"/>
      <c r="PCH14" s="136"/>
      <c r="PCI14" s="136"/>
      <c r="PCJ14" s="136"/>
      <c r="PCK14" s="136"/>
      <c r="PCP14" s="136"/>
      <c r="PCQ14" s="136"/>
      <c r="PCR14" s="136"/>
      <c r="PCS14" s="136"/>
      <c r="PCT14" s="136"/>
      <c r="PCU14" s="136"/>
      <c r="PCV14" s="136"/>
      <c r="PCW14" s="136"/>
      <c r="PCX14" s="136"/>
      <c r="PCY14" s="136"/>
      <c r="PCZ14" s="136"/>
      <c r="PDA14" s="136"/>
      <c r="PDF14" s="136"/>
      <c r="PDG14" s="136"/>
      <c r="PDH14" s="136"/>
      <c r="PDI14" s="136"/>
      <c r="PDJ14" s="136"/>
      <c r="PDK14" s="136"/>
      <c r="PDL14" s="136"/>
      <c r="PDM14" s="136"/>
      <c r="PDN14" s="136"/>
      <c r="PDO14" s="136"/>
      <c r="PDP14" s="136"/>
      <c r="PDQ14" s="136"/>
      <c r="PDV14" s="136"/>
      <c r="PDW14" s="136"/>
      <c r="PDX14" s="136"/>
      <c r="PDY14" s="136"/>
      <c r="PDZ14" s="136"/>
      <c r="PEA14" s="136"/>
      <c r="PEB14" s="136"/>
      <c r="PEC14" s="136"/>
      <c r="PED14" s="136"/>
      <c r="PEE14" s="136"/>
      <c r="PEF14" s="136"/>
      <c r="PEG14" s="136"/>
      <c r="PEL14" s="136"/>
      <c r="PEM14" s="136"/>
      <c r="PEN14" s="136"/>
      <c r="PEO14" s="136"/>
      <c r="PEP14" s="136"/>
      <c r="PEQ14" s="136"/>
      <c r="PER14" s="136"/>
      <c r="PES14" s="136"/>
      <c r="PET14" s="136"/>
      <c r="PEU14" s="136"/>
      <c r="PEV14" s="136"/>
      <c r="PEW14" s="136"/>
      <c r="PFB14" s="136"/>
      <c r="PFC14" s="136"/>
      <c r="PFD14" s="136"/>
      <c r="PFE14" s="136"/>
      <c r="PFF14" s="136"/>
      <c r="PFG14" s="136"/>
      <c r="PFH14" s="136"/>
      <c r="PFI14" s="136"/>
      <c r="PFJ14" s="136"/>
      <c r="PFK14" s="136"/>
      <c r="PFL14" s="136"/>
      <c r="PFM14" s="136"/>
      <c r="PFR14" s="136"/>
      <c r="PFS14" s="136"/>
      <c r="PFT14" s="136"/>
      <c r="PFU14" s="136"/>
      <c r="PFV14" s="136"/>
      <c r="PFW14" s="136"/>
      <c r="PFX14" s="136"/>
      <c r="PFY14" s="136"/>
      <c r="PFZ14" s="136"/>
      <c r="PGA14" s="136"/>
      <c r="PGB14" s="136"/>
      <c r="PGC14" s="136"/>
      <c r="PGH14" s="136"/>
      <c r="PGI14" s="136"/>
      <c r="PGJ14" s="136"/>
      <c r="PGK14" s="136"/>
      <c r="PGL14" s="136"/>
      <c r="PGM14" s="136"/>
      <c r="PGN14" s="136"/>
      <c r="PGO14" s="136"/>
      <c r="PGP14" s="136"/>
      <c r="PGQ14" s="136"/>
      <c r="PGR14" s="136"/>
      <c r="PGS14" s="136"/>
      <c r="PGX14" s="136"/>
      <c r="PGY14" s="136"/>
      <c r="PGZ14" s="136"/>
      <c r="PHA14" s="136"/>
      <c r="PHB14" s="136"/>
      <c r="PHC14" s="136"/>
      <c r="PHD14" s="136"/>
      <c r="PHE14" s="136"/>
      <c r="PHF14" s="136"/>
      <c r="PHG14" s="136"/>
      <c r="PHH14" s="136"/>
      <c r="PHI14" s="136"/>
      <c r="PHN14" s="136"/>
      <c r="PHO14" s="136"/>
      <c r="PHP14" s="136"/>
      <c r="PHQ14" s="136"/>
      <c r="PHR14" s="136"/>
      <c r="PHS14" s="136"/>
      <c r="PHT14" s="136"/>
      <c r="PHU14" s="136"/>
      <c r="PHV14" s="136"/>
      <c r="PHW14" s="136"/>
      <c r="PHX14" s="136"/>
      <c r="PHY14" s="136"/>
      <c r="PID14" s="136"/>
      <c r="PIE14" s="136"/>
      <c r="PIF14" s="136"/>
      <c r="PIG14" s="136"/>
      <c r="PIH14" s="136"/>
      <c r="PII14" s="136"/>
      <c r="PIJ14" s="136"/>
      <c r="PIK14" s="136"/>
      <c r="PIL14" s="136"/>
      <c r="PIM14" s="136"/>
      <c r="PIN14" s="136"/>
      <c r="PIO14" s="136"/>
      <c r="PIT14" s="136"/>
      <c r="PIU14" s="136"/>
      <c r="PIV14" s="136"/>
      <c r="PIW14" s="136"/>
      <c r="PIX14" s="136"/>
      <c r="PIY14" s="136"/>
      <c r="PIZ14" s="136"/>
      <c r="PJA14" s="136"/>
      <c r="PJB14" s="136"/>
      <c r="PJC14" s="136"/>
      <c r="PJD14" s="136"/>
      <c r="PJE14" s="136"/>
      <c r="PJJ14" s="136"/>
      <c r="PJK14" s="136"/>
      <c r="PJL14" s="136"/>
      <c r="PJM14" s="136"/>
      <c r="PJN14" s="136"/>
      <c r="PJO14" s="136"/>
      <c r="PJP14" s="136"/>
      <c r="PJQ14" s="136"/>
      <c r="PJR14" s="136"/>
      <c r="PJS14" s="136"/>
      <c r="PJT14" s="136"/>
      <c r="PJU14" s="136"/>
      <c r="PJZ14" s="136"/>
      <c r="PKA14" s="136"/>
      <c r="PKB14" s="136"/>
      <c r="PKC14" s="136"/>
      <c r="PKD14" s="136"/>
      <c r="PKE14" s="136"/>
      <c r="PKF14" s="136"/>
      <c r="PKG14" s="136"/>
      <c r="PKH14" s="136"/>
      <c r="PKI14" s="136"/>
      <c r="PKJ14" s="136"/>
      <c r="PKK14" s="136"/>
      <c r="PKP14" s="136"/>
      <c r="PKQ14" s="136"/>
      <c r="PKR14" s="136"/>
      <c r="PKS14" s="136"/>
      <c r="PKT14" s="136"/>
      <c r="PKU14" s="136"/>
      <c r="PKV14" s="136"/>
      <c r="PKW14" s="136"/>
      <c r="PKX14" s="136"/>
      <c r="PKY14" s="136"/>
      <c r="PKZ14" s="136"/>
      <c r="PLA14" s="136"/>
      <c r="PLF14" s="136"/>
      <c r="PLG14" s="136"/>
      <c r="PLH14" s="136"/>
      <c r="PLI14" s="136"/>
      <c r="PLJ14" s="136"/>
      <c r="PLK14" s="136"/>
      <c r="PLL14" s="136"/>
      <c r="PLM14" s="136"/>
      <c r="PLN14" s="136"/>
      <c r="PLO14" s="136"/>
      <c r="PLP14" s="136"/>
      <c r="PLQ14" s="136"/>
      <c r="PLV14" s="136"/>
      <c r="PLW14" s="136"/>
      <c r="PLX14" s="136"/>
      <c r="PLY14" s="136"/>
      <c r="PLZ14" s="136"/>
      <c r="PMA14" s="136"/>
      <c r="PMB14" s="136"/>
      <c r="PMC14" s="136"/>
      <c r="PMD14" s="136"/>
      <c r="PME14" s="136"/>
      <c r="PMF14" s="136"/>
      <c r="PMG14" s="136"/>
      <c r="PML14" s="136"/>
      <c r="PMM14" s="136"/>
      <c r="PMN14" s="136"/>
      <c r="PMO14" s="136"/>
      <c r="PMP14" s="136"/>
      <c r="PMQ14" s="136"/>
      <c r="PMR14" s="136"/>
      <c r="PMS14" s="136"/>
      <c r="PMT14" s="136"/>
      <c r="PMU14" s="136"/>
      <c r="PMV14" s="136"/>
      <c r="PMW14" s="136"/>
      <c r="PNB14" s="136"/>
      <c r="PNC14" s="136"/>
      <c r="PND14" s="136"/>
      <c r="PNE14" s="136"/>
      <c r="PNF14" s="136"/>
      <c r="PNG14" s="136"/>
      <c r="PNH14" s="136"/>
      <c r="PNI14" s="136"/>
      <c r="PNJ14" s="136"/>
      <c r="PNK14" s="136"/>
      <c r="PNL14" s="136"/>
      <c r="PNM14" s="136"/>
      <c r="PNR14" s="136"/>
      <c r="PNS14" s="136"/>
      <c r="PNT14" s="136"/>
      <c r="PNU14" s="136"/>
      <c r="PNV14" s="136"/>
      <c r="PNW14" s="136"/>
      <c r="PNX14" s="136"/>
      <c r="PNY14" s="136"/>
      <c r="PNZ14" s="136"/>
      <c r="POA14" s="136"/>
      <c r="POB14" s="136"/>
      <c r="POC14" s="136"/>
      <c r="POH14" s="136"/>
      <c r="POI14" s="136"/>
      <c r="POJ14" s="136"/>
      <c r="POK14" s="136"/>
      <c r="POL14" s="136"/>
      <c r="POM14" s="136"/>
      <c r="PON14" s="136"/>
      <c r="POO14" s="136"/>
      <c r="POP14" s="136"/>
      <c r="POQ14" s="136"/>
      <c r="POR14" s="136"/>
      <c r="POS14" s="136"/>
      <c r="POX14" s="136"/>
      <c r="POY14" s="136"/>
      <c r="POZ14" s="136"/>
      <c r="PPA14" s="136"/>
      <c r="PPB14" s="136"/>
      <c r="PPC14" s="136"/>
      <c r="PPD14" s="136"/>
      <c r="PPE14" s="136"/>
      <c r="PPF14" s="136"/>
      <c r="PPG14" s="136"/>
      <c r="PPH14" s="136"/>
      <c r="PPI14" s="136"/>
      <c r="PPN14" s="136"/>
      <c r="PPO14" s="136"/>
      <c r="PPP14" s="136"/>
      <c r="PPQ14" s="136"/>
      <c r="PPR14" s="136"/>
      <c r="PPS14" s="136"/>
      <c r="PPT14" s="136"/>
      <c r="PPU14" s="136"/>
      <c r="PPV14" s="136"/>
      <c r="PPW14" s="136"/>
      <c r="PPX14" s="136"/>
      <c r="PPY14" s="136"/>
      <c r="PQD14" s="136"/>
      <c r="PQE14" s="136"/>
      <c r="PQF14" s="136"/>
      <c r="PQG14" s="136"/>
      <c r="PQH14" s="136"/>
      <c r="PQI14" s="136"/>
      <c r="PQJ14" s="136"/>
      <c r="PQK14" s="136"/>
      <c r="PQL14" s="136"/>
      <c r="PQM14" s="136"/>
      <c r="PQN14" s="136"/>
      <c r="PQO14" s="136"/>
      <c r="PQT14" s="136"/>
      <c r="PQU14" s="136"/>
      <c r="PQV14" s="136"/>
      <c r="PQW14" s="136"/>
      <c r="PQX14" s="136"/>
      <c r="PQY14" s="136"/>
      <c r="PQZ14" s="136"/>
      <c r="PRA14" s="136"/>
      <c r="PRB14" s="136"/>
      <c r="PRC14" s="136"/>
      <c r="PRD14" s="136"/>
      <c r="PRE14" s="136"/>
      <c r="PRJ14" s="136"/>
      <c r="PRK14" s="136"/>
      <c r="PRL14" s="136"/>
      <c r="PRM14" s="136"/>
      <c r="PRN14" s="136"/>
      <c r="PRO14" s="136"/>
      <c r="PRP14" s="136"/>
      <c r="PRQ14" s="136"/>
      <c r="PRR14" s="136"/>
      <c r="PRS14" s="136"/>
      <c r="PRT14" s="136"/>
      <c r="PRU14" s="136"/>
      <c r="PRZ14" s="136"/>
      <c r="PSA14" s="136"/>
      <c r="PSB14" s="136"/>
      <c r="PSC14" s="136"/>
      <c r="PSD14" s="136"/>
      <c r="PSE14" s="136"/>
      <c r="PSF14" s="136"/>
      <c r="PSG14" s="136"/>
      <c r="PSH14" s="136"/>
      <c r="PSI14" s="136"/>
      <c r="PSJ14" s="136"/>
      <c r="PSK14" s="136"/>
      <c r="PSP14" s="136"/>
      <c r="PSQ14" s="136"/>
      <c r="PSR14" s="136"/>
      <c r="PSS14" s="136"/>
      <c r="PST14" s="136"/>
      <c r="PSU14" s="136"/>
      <c r="PSV14" s="136"/>
      <c r="PSW14" s="136"/>
      <c r="PSX14" s="136"/>
      <c r="PSY14" s="136"/>
      <c r="PSZ14" s="136"/>
      <c r="PTA14" s="136"/>
      <c r="PTF14" s="136"/>
      <c r="PTG14" s="136"/>
      <c r="PTH14" s="136"/>
      <c r="PTI14" s="136"/>
      <c r="PTJ14" s="136"/>
      <c r="PTK14" s="136"/>
      <c r="PTL14" s="136"/>
      <c r="PTM14" s="136"/>
      <c r="PTN14" s="136"/>
      <c r="PTO14" s="136"/>
      <c r="PTP14" s="136"/>
      <c r="PTQ14" s="136"/>
      <c r="PTV14" s="136"/>
      <c r="PTW14" s="136"/>
      <c r="PTX14" s="136"/>
      <c r="PTY14" s="136"/>
      <c r="PTZ14" s="136"/>
      <c r="PUA14" s="136"/>
      <c r="PUB14" s="136"/>
      <c r="PUC14" s="136"/>
      <c r="PUD14" s="136"/>
      <c r="PUE14" s="136"/>
      <c r="PUF14" s="136"/>
      <c r="PUG14" s="136"/>
      <c r="PUL14" s="136"/>
      <c r="PUM14" s="136"/>
      <c r="PUN14" s="136"/>
      <c r="PUO14" s="136"/>
      <c r="PUP14" s="136"/>
      <c r="PUQ14" s="136"/>
      <c r="PUR14" s="136"/>
      <c r="PUS14" s="136"/>
      <c r="PUT14" s="136"/>
      <c r="PUU14" s="136"/>
      <c r="PUV14" s="136"/>
      <c r="PUW14" s="136"/>
      <c r="PVB14" s="136"/>
      <c r="PVC14" s="136"/>
      <c r="PVD14" s="136"/>
      <c r="PVE14" s="136"/>
      <c r="PVF14" s="136"/>
      <c r="PVG14" s="136"/>
      <c r="PVH14" s="136"/>
      <c r="PVI14" s="136"/>
      <c r="PVJ14" s="136"/>
      <c r="PVK14" s="136"/>
      <c r="PVL14" s="136"/>
      <c r="PVM14" s="136"/>
      <c r="PVR14" s="136"/>
      <c r="PVS14" s="136"/>
      <c r="PVT14" s="136"/>
      <c r="PVU14" s="136"/>
      <c r="PVV14" s="136"/>
      <c r="PVW14" s="136"/>
      <c r="PVX14" s="136"/>
      <c r="PVY14" s="136"/>
      <c r="PVZ14" s="136"/>
      <c r="PWA14" s="136"/>
      <c r="PWB14" s="136"/>
      <c r="PWC14" s="136"/>
      <c r="PWH14" s="136"/>
      <c r="PWI14" s="136"/>
      <c r="PWJ14" s="136"/>
      <c r="PWK14" s="136"/>
      <c r="PWL14" s="136"/>
      <c r="PWM14" s="136"/>
      <c r="PWN14" s="136"/>
      <c r="PWO14" s="136"/>
      <c r="PWP14" s="136"/>
      <c r="PWQ14" s="136"/>
      <c r="PWR14" s="136"/>
      <c r="PWS14" s="136"/>
      <c r="PWX14" s="136"/>
      <c r="PWY14" s="136"/>
      <c r="PWZ14" s="136"/>
      <c r="PXA14" s="136"/>
      <c r="PXB14" s="136"/>
      <c r="PXC14" s="136"/>
      <c r="PXD14" s="136"/>
      <c r="PXE14" s="136"/>
      <c r="PXF14" s="136"/>
      <c r="PXG14" s="136"/>
      <c r="PXH14" s="136"/>
      <c r="PXI14" s="136"/>
      <c r="PXN14" s="136"/>
      <c r="PXO14" s="136"/>
      <c r="PXP14" s="136"/>
      <c r="PXQ14" s="136"/>
      <c r="PXR14" s="136"/>
      <c r="PXS14" s="136"/>
      <c r="PXT14" s="136"/>
      <c r="PXU14" s="136"/>
      <c r="PXV14" s="136"/>
      <c r="PXW14" s="136"/>
      <c r="PXX14" s="136"/>
      <c r="PXY14" s="136"/>
      <c r="PYD14" s="136"/>
      <c r="PYE14" s="136"/>
      <c r="PYF14" s="136"/>
      <c r="PYG14" s="136"/>
      <c r="PYH14" s="136"/>
      <c r="PYI14" s="136"/>
      <c r="PYJ14" s="136"/>
      <c r="PYK14" s="136"/>
      <c r="PYL14" s="136"/>
      <c r="PYM14" s="136"/>
      <c r="PYN14" s="136"/>
      <c r="PYO14" s="136"/>
      <c r="PYT14" s="136"/>
      <c r="PYU14" s="136"/>
      <c r="PYV14" s="136"/>
      <c r="PYW14" s="136"/>
      <c r="PYX14" s="136"/>
      <c r="PYY14" s="136"/>
      <c r="PYZ14" s="136"/>
      <c r="PZA14" s="136"/>
      <c r="PZB14" s="136"/>
      <c r="PZC14" s="136"/>
      <c r="PZD14" s="136"/>
      <c r="PZE14" s="136"/>
      <c r="PZJ14" s="136"/>
      <c r="PZK14" s="136"/>
      <c r="PZL14" s="136"/>
      <c r="PZM14" s="136"/>
      <c r="PZN14" s="136"/>
      <c r="PZO14" s="136"/>
      <c r="PZP14" s="136"/>
      <c r="PZQ14" s="136"/>
      <c r="PZR14" s="136"/>
      <c r="PZS14" s="136"/>
      <c r="PZT14" s="136"/>
      <c r="PZU14" s="136"/>
      <c r="PZZ14" s="136"/>
      <c r="QAA14" s="136"/>
      <c r="QAB14" s="136"/>
      <c r="QAC14" s="136"/>
      <c r="QAD14" s="136"/>
      <c r="QAE14" s="136"/>
      <c r="QAF14" s="136"/>
      <c r="QAG14" s="136"/>
      <c r="QAH14" s="136"/>
      <c r="QAI14" s="136"/>
      <c r="QAJ14" s="136"/>
      <c r="QAK14" s="136"/>
      <c r="QAP14" s="136"/>
      <c r="QAQ14" s="136"/>
      <c r="QAR14" s="136"/>
      <c r="QAS14" s="136"/>
      <c r="QAT14" s="136"/>
      <c r="QAU14" s="136"/>
      <c r="QAV14" s="136"/>
      <c r="QAW14" s="136"/>
      <c r="QAX14" s="136"/>
      <c r="QAY14" s="136"/>
      <c r="QAZ14" s="136"/>
      <c r="QBA14" s="136"/>
      <c r="QBF14" s="136"/>
      <c r="QBG14" s="136"/>
      <c r="QBH14" s="136"/>
      <c r="QBI14" s="136"/>
      <c r="QBJ14" s="136"/>
      <c r="QBK14" s="136"/>
      <c r="QBL14" s="136"/>
      <c r="QBM14" s="136"/>
      <c r="QBN14" s="136"/>
      <c r="QBO14" s="136"/>
      <c r="QBP14" s="136"/>
      <c r="QBQ14" s="136"/>
      <c r="QBV14" s="136"/>
      <c r="QBW14" s="136"/>
      <c r="QBX14" s="136"/>
      <c r="QBY14" s="136"/>
      <c r="QBZ14" s="136"/>
      <c r="QCA14" s="136"/>
      <c r="QCB14" s="136"/>
      <c r="QCC14" s="136"/>
      <c r="QCD14" s="136"/>
      <c r="QCE14" s="136"/>
      <c r="QCF14" s="136"/>
      <c r="QCG14" s="136"/>
      <c r="QCL14" s="136"/>
      <c r="QCM14" s="136"/>
      <c r="QCN14" s="136"/>
      <c r="QCO14" s="136"/>
      <c r="QCP14" s="136"/>
      <c r="QCQ14" s="136"/>
      <c r="QCR14" s="136"/>
      <c r="QCS14" s="136"/>
      <c r="QCT14" s="136"/>
      <c r="QCU14" s="136"/>
      <c r="QCV14" s="136"/>
      <c r="QCW14" s="136"/>
      <c r="QDB14" s="136"/>
      <c r="QDC14" s="136"/>
      <c r="QDD14" s="136"/>
      <c r="QDE14" s="136"/>
      <c r="QDF14" s="136"/>
      <c r="QDG14" s="136"/>
      <c r="QDH14" s="136"/>
      <c r="QDI14" s="136"/>
      <c r="QDJ14" s="136"/>
      <c r="QDK14" s="136"/>
      <c r="QDL14" s="136"/>
      <c r="QDM14" s="136"/>
      <c r="QDR14" s="136"/>
      <c r="QDS14" s="136"/>
      <c r="QDT14" s="136"/>
      <c r="QDU14" s="136"/>
      <c r="QDV14" s="136"/>
      <c r="QDW14" s="136"/>
      <c r="QDX14" s="136"/>
      <c r="QDY14" s="136"/>
      <c r="QDZ14" s="136"/>
      <c r="QEA14" s="136"/>
      <c r="QEB14" s="136"/>
      <c r="QEC14" s="136"/>
      <c r="QEH14" s="136"/>
      <c r="QEI14" s="136"/>
      <c r="QEJ14" s="136"/>
      <c r="QEK14" s="136"/>
      <c r="QEL14" s="136"/>
      <c r="QEM14" s="136"/>
      <c r="QEN14" s="136"/>
      <c r="QEO14" s="136"/>
      <c r="QEP14" s="136"/>
      <c r="QEQ14" s="136"/>
      <c r="QER14" s="136"/>
      <c r="QES14" s="136"/>
      <c r="QEX14" s="136"/>
      <c r="QEY14" s="136"/>
      <c r="QEZ14" s="136"/>
      <c r="QFA14" s="136"/>
      <c r="QFB14" s="136"/>
      <c r="QFC14" s="136"/>
      <c r="QFD14" s="136"/>
      <c r="QFE14" s="136"/>
      <c r="QFF14" s="136"/>
      <c r="QFG14" s="136"/>
      <c r="QFH14" s="136"/>
      <c r="QFI14" s="136"/>
      <c r="QFN14" s="136"/>
      <c r="QFO14" s="136"/>
      <c r="QFP14" s="136"/>
      <c r="QFQ14" s="136"/>
      <c r="QFR14" s="136"/>
      <c r="QFS14" s="136"/>
      <c r="QFT14" s="136"/>
      <c r="QFU14" s="136"/>
      <c r="QFV14" s="136"/>
      <c r="QFW14" s="136"/>
      <c r="QFX14" s="136"/>
      <c r="QFY14" s="136"/>
      <c r="QGD14" s="136"/>
      <c r="QGE14" s="136"/>
      <c r="QGF14" s="136"/>
      <c r="QGG14" s="136"/>
      <c r="QGH14" s="136"/>
      <c r="QGI14" s="136"/>
      <c r="QGJ14" s="136"/>
      <c r="QGK14" s="136"/>
      <c r="QGL14" s="136"/>
      <c r="QGM14" s="136"/>
      <c r="QGN14" s="136"/>
      <c r="QGO14" s="136"/>
      <c r="QGT14" s="136"/>
      <c r="QGU14" s="136"/>
      <c r="QGV14" s="136"/>
      <c r="QGW14" s="136"/>
      <c r="QGX14" s="136"/>
      <c r="QGY14" s="136"/>
      <c r="QGZ14" s="136"/>
      <c r="QHA14" s="136"/>
      <c r="QHB14" s="136"/>
      <c r="QHC14" s="136"/>
      <c r="QHD14" s="136"/>
      <c r="QHE14" s="136"/>
      <c r="QHJ14" s="136"/>
      <c r="QHK14" s="136"/>
      <c r="QHL14" s="136"/>
      <c r="QHM14" s="136"/>
      <c r="QHN14" s="136"/>
      <c r="QHO14" s="136"/>
      <c r="QHP14" s="136"/>
      <c r="QHQ14" s="136"/>
      <c r="QHR14" s="136"/>
      <c r="QHS14" s="136"/>
      <c r="QHT14" s="136"/>
      <c r="QHU14" s="136"/>
      <c r="QHZ14" s="136"/>
      <c r="QIA14" s="136"/>
      <c r="QIB14" s="136"/>
      <c r="QIC14" s="136"/>
      <c r="QID14" s="136"/>
      <c r="QIE14" s="136"/>
      <c r="QIF14" s="136"/>
      <c r="QIG14" s="136"/>
      <c r="QIH14" s="136"/>
      <c r="QII14" s="136"/>
      <c r="QIJ14" s="136"/>
      <c r="QIK14" s="136"/>
      <c r="QIP14" s="136"/>
      <c r="QIQ14" s="136"/>
      <c r="QIR14" s="136"/>
      <c r="QIS14" s="136"/>
      <c r="QIT14" s="136"/>
      <c r="QIU14" s="136"/>
      <c r="QIV14" s="136"/>
      <c r="QIW14" s="136"/>
      <c r="QIX14" s="136"/>
      <c r="QIY14" s="136"/>
      <c r="QIZ14" s="136"/>
      <c r="QJA14" s="136"/>
      <c r="QJF14" s="136"/>
      <c r="QJG14" s="136"/>
      <c r="QJH14" s="136"/>
      <c r="QJI14" s="136"/>
      <c r="QJJ14" s="136"/>
      <c r="QJK14" s="136"/>
      <c r="QJL14" s="136"/>
      <c r="QJM14" s="136"/>
      <c r="QJN14" s="136"/>
      <c r="QJO14" s="136"/>
      <c r="QJP14" s="136"/>
      <c r="QJQ14" s="136"/>
      <c r="QJV14" s="136"/>
      <c r="QJW14" s="136"/>
      <c r="QJX14" s="136"/>
      <c r="QJY14" s="136"/>
      <c r="QJZ14" s="136"/>
      <c r="QKA14" s="136"/>
      <c r="QKB14" s="136"/>
      <c r="QKC14" s="136"/>
      <c r="QKD14" s="136"/>
      <c r="QKE14" s="136"/>
      <c r="QKF14" s="136"/>
      <c r="QKG14" s="136"/>
      <c r="QKL14" s="136"/>
      <c r="QKM14" s="136"/>
      <c r="QKN14" s="136"/>
      <c r="QKO14" s="136"/>
      <c r="QKP14" s="136"/>
      <c r="QKQ14" s="136"/>
      <c r="QKR14" s="136"/>
      <c r="QKS14" s="136"/>
      <c r="QKT14" s="136"/>
      <c r="QKU14" s="136"/>
      <c r="QKV14" s="136"/>
      <c r="QKW14" s="136"/>
      <c r="QLB14" s="136"/>
      <c r="QLC14" s="136"/>
      <c r="QLD14" s="136"/>
      <c r="QLE14" s="136"/>
      <c r="QLF14" s="136"/>
      <c r="QLG14" s="136"/>
      <c r="QLH14" s="136"/>
      <c r="QLI14" s="136"/>
      <c r="QLJ14" s="136"/>
      <c r="QLK14" s="136"/>
      <c r="QLL14" s="136"/>
      <c r="QLM14" s="136"/>
      <c r="QLR14" s="136"/>
      <c r="QLS14" s="136"/>
      <c r="QLT14" s="136"/>
      <c r="QLU14" s="136"/>
      <c r="QLV14" s="136"/>
      <c r="QLW14" s="136"/>
      <c r="QLX14" s="136"/>
      <c r="QLY14" s="136"/>
      <c r="QLZ14" s="136"/>
      <c r="QMA14" s="136"/>
      <c r="QMB14" s="136"/>
      <c r="QMC14" s="136"/>
      <c r="QMH14" s="136"/>
      <c r="QMI14" s="136"/>
      <c r="QMJ14" s="136"/>
      <c r="QMK14" s="136"/>
      <c r="QML14" s="136"/>
      <c r="QMM14" s="136"/>
      <c r="QMN14" s="136"/>
      <c r="QMO14" s="136"/>
      <c r="QMP14" s="136"/>
      <c r="QMQ14" s="136"/>
      <c r="QMR14" s="136"/>
      <c r="QMS14" s="136"/>
      <c r="QMX14" s="136"/>
      <c r="QMY14" s="136"/>
      <c r="QMZ14" s="136"/>
      <c r="QNA14" s="136"/>
      <c r="QNB14" s="136"/>
      <c r="QNC14" s="136"/>
      <c r="QND14" s="136"/>
      <c r="QNE14" s="136"/>
      <c r="QNF14" s="136"/>
      <c r="QNG14" s="136"/>
      <c r="QNH14" s="136"/>
      <c r="QNI14" s="136"/>
      <c r="QNN14" s="136"/>
      <c r="QNO14" s="136"/>
      <c r="QNP14" s="136"/>
      <c r="QNQ14" s="136"/>
      <c r="QNR14" s="136"/>
      <c r="QNS14" s="136"/>
      <c r="QNT14" s="136"/>
      <c r="QNU14" s="136"/>
      <c r="QNV14" s="136"/>
      <c r="QNW14" s="136"/>
      <c r="QNX14" s="136"/>
      <c r="QNY14" s="136"/>
      <c r="QOD14" s="136"/>
      <c r="QOE14" s="136"/>
      <c r="QOF14" s="136"/>
      <c r="QOG14" s="136"/>
      <c r="QOH14" s="136"/>
      <c r="QOI14" s="136"/>
      <c r="QOJ14" s="136"/>
      <c r="QOK14" s="136"/>
      <c r="QOL14" s="136"/>
      <c r="QOM14" s="136"/>
      <c r="QON14" s="136"/>
      <c r="QOO14" s="136"/>
      <c r="QOT14" s="136"/>
      <c r="QOU14" s="136"/>
      <c r="QOV14" s="136"/>
      <c r="QOW14" s="136"/>
      <c r="QOX14" s="136"/>
      <c r="QOY14" s="136"/>
      <c r="QOZ14" s="136"/>
      <c r="QPA14" s="136"/>
      <c r="QPB14" s="136"/>
      <c r="QPC14" s="136"/>
      <c r="QPD14" s="136"/>
      <c r="QPE14" s="136"/>
      <c r="QPJ14" s="136"/>
      <c r="QPK14" s="136"/>
      <c r="QPL14" s="136"/>
      <c r="QPM14" s="136"/>
      <c r="QPN14" s="136"/>
      <c r="QPO14" s="136"/>
      <c r="QPP14" s="136"/>
      <c r="QPQ14" s="136"/>
      <c r="QPR14" s="136"/>
      <c r="QPS14" s="136"/>
      <c r="QPT14" s="136"/>
      <c r="QPU14" s="136"/>
      <c r="QPZ14" s="136"/>
      <c r="QQA14" s="136"/>
      <c r="QQB14" s="136"/>
      <c r="QQC14" s="136"/>
      <c r="QQD14" s="136"/>
      <c r="QQE14" s="136"/>
      <c r="QQF14" s="136"/>
      <c r="QQG14" s="136"/>
      <c r="QQH14" s="136"/>
      <c r="QQI14" s="136"/>
      <c r="QQJ14" s="136"/>
      <c r="QQK14" s="136"/>
      <c r="QQP14" s="136"/>
      <c r="QQQ14" s="136"/>
      <c r="QQR14" s="136"/>
      <c r="QQS14" s="136"/>
      <c r="QQT14" s="136"/>
      <c r="QQU14" s="136"/>
      <c r="QQV14" s="136"/>
      <c r="QQW14" s="136"/>
      <c r="QQX14" s="136"/>
      <c r="QQY14" s="136"/>
      <c r="QQZ14" s="136"/>
      <c r="QRA14" s="136"/>
      <c r="QRF14" s="136"/>
      <c r="QRG14" s="136"/>
      <c r="QRH14" s="136"/>
      <c r="QRI14" s="136"/>
      <c r="QRJ14" s="136"/>
      <c r="QRK14" s="136"/>
      <c r="QRL14" s="136"/>
      <c r="QRM14" s="136"/>
      <c r="QRN14" s="136"/>
      <c r="QRO14" s="136"/>
      <c r="QRP14" s="136"/>
      <c r="QRQ14" s="136"/>
      <c r="QRV14" s="136"/>
      <c r="QRW14" s="136"/>
      <c r="QRX14" s="136"/>
      <c r="QRY14" s="136"/>
      <c r="QRZ14" s="136"/>
      <c r="QSA14" s="136"/>
      <c r="QSB14" s="136"/>
      <c r="QSC14" s="136"/>
      <c r="QSD14" s="136"/>
      <c r="QSE14" s="136"/>
      <c r="QSF14" s="136"/>
      <c r="QSG14" s="136"/>
      <c r="QSL14" s="136"/>
      <c r="QSM14" s="136"/>
      <c r="QSN14" s="136"/>
      <c r="QSO14" s="136"/>
      <c r="QSP14" s="136"/>
      <c r="QSQ14" s="136"/>
      <c r="QSR14" s="136"/>
      <c r="QSS14" s="136"/>
      <c r="QST14" s="136"/>
      <c r="QSU14" s="136"/>
      <c r="QSV14" s="136"/>
      <c r="QSW14" s="136"/>
      <c r="QTB14" s="136"/>
      <c r="QTC14" s="136"/>
      <c r="QTD14" s="136"/>
      <c r="QTE14" s="136"/>
      <c r="QTF14" s="136"/>
      <c r="QTG14" s="136"/>
      <c r="QTH14" s="136"/>
      <c r="QTI14" s="136"/>
      <c r="QTJ14" s="136"/>
      <c r="QTK14" s="136"/>
      <c r="QTL14" s="136"/>
      <c r="QTM14" s="136"/>
      <c r="QTR14" s="136"/>
      <c r="QTS14" s="136"/>
      <c r="QTT14" s="136"/>
      <c r="QTU14" s="136"/>
      <c r="QTV14" s="136"/>
      <c r="QTW14" s="136"/>
      <c r="QTX14" s="136"/>
      <c r="QTY14" s="136"/>
      <c r="QTZ14" s="136"/>
      <c r="QUA14" s="136"/>
      <c r="QUB14" s="136"/>
      <c r="QUC14" s="136"/>
      <c r="QUH14" s="136"/>
      <c r="QUI14" s="136"/>
      <c r="QUJ14" s="136"/>
      <c r="QUK14" s="136"/>
      <c r="QUL14" s="136"/>
      <c r="QUM14" s="136"/>
      <c r="QUN14" s="136"/>
      <c r="QUO14" s="136"/>
      <c r="QUP14" s="136"/>
      <c r="QUQ14" s="136"/>
      <c r="QUR14" s="136"/>
      <c r="QUS14" s="136"/>
      <c r="QUX14" s="136"/>
      <c r="QUY14" s="136"/>
      <c r="QUZ14" s="136"/>
      <c r="QVA14" s="136"/>
      <c r="QVB14" s="136"/>
      <c r="QVC14" s="136"/>
      <c r="QVD14" s="136"/>
      <c r="QVE14" s="136"/>
      <c r="QVF14" s="136"/>
      <c r="QVG14" s="136"/>
      <c r="QVH14" s="136"/>
      <c r="QVI14" s="136"/>
      <c r="QVN14" s="136"/>
      <c r="QVO14" s="136"/>
      <c r="QVP14" s="136"/>
      <c r="QVQ14" s="136"/>
      <c r="QVR14" s="136"/>
      <c r="QVS14" s="136"/>
      <c r="QVT14" s="136"/>
      <c r="QVU14" s="136"/>
      <c r="QVV14" s="136"/>
      <c r="QVW14" s="136"/>
      <c r="QVX14" s="136"/>
      <c r="QVY14" s="136"/>
      <c r="QWD14" s="136"/>
      <c r="QWE14" s="136"/>
      <c r="QWF14" s="136"/>
      <c r="QWG14" s="136"/>
      <c r="QWH14" s="136"/>
      <c r="QWI14" s="136"/>
      <c r="QWJ14" s="136"/>
      <c r="QWK14" s="136"/>
      <c r="QWL14" s="136"/>
      <c r="QWM14" s="136"/>
      <c r="QWN14" s="136"/>
      <c r="QWO14" s="136"/>
      <c r="QWT14" s="136"/>
      <c r="QWU14" s="136"/>
      <c r="QWV14" s="136"/>
      <c r="QWW14" s="136"/>
      <c r="QWX14" s="136"/>
      <c r="QWY14" s="136"/>
      <c r="QWZ14" s="136"/>
      <c r="QXA14" s="136"/>
      <c r="QXB14" s="136"/>
      <c r="QXC14" s="136"/>
      <c r="QXD14" s="136"/>
      <c r="QXE14" s="136"/>
      <c r="QXJ14" s="136"/>
      <c r="QXK14" s="136"/>
      <c r="QXL14" s="136"/>
      <c r="QXM14" s="136"/>
      <c r="QXN14" s="136"/>
      <c r="QXO14" s="136"/>
      <c r="QXP14" s="136"/>
      <c r="QXQ14" s="136"/>
      <c r="QXR14" s="136"/>
      <c r="QXS14" s="136"/>
      <c r="QXT14" s="136"/>
      <c r="QXU14" s="136"/>
      <c r="QXZ14" s="136"/>
      <c r="QYA14" s="136"/>
      <c r="QYB14" s="136"/>
      <c r="QYC14" s="136"/>
      <c r="QYD14" s="136"/>
      <c r="QYE14" s="136"/>
      <c r="QYF14" s="136"/>
      <c r="QYG14" s="136"/>
      <c r="QYH14" s="136"/>
      <c r="QYI14" s="136"/>
      <c r="QYJ14" s="136"/>
      <c r="QYK14" s="136"/>
      <c r="QYP14" s="136"/>
      <c r="QYQ14" s="136"/>
      <c r="QYR14" s="136"/>
      <c r="QYS14" s="136"/>
      <c r="QYT14" s="136"/>
      <c r="QYU14" s="136"/>
      <c r="QYV14" s="136"/>
      <c r="QYW14" s="136"/>
      <c r="QYX14" s="136"/>
      <c r="QYY14" s="136"/>
      <c r="QYZ14" s="136"/>
      <c r="QZA14" s="136"/>
      <c r="QZF14" s="136"/>
      <c r="QZG14" s="136"/>
      <c r="QZH14" s="136"/>
      <c r="QZI14" s="136"/>
      <c r="QZJ14" s="136"/>
      <c r="QZK14" s="136"/>
      <c r="QZL14" s="136"/>
      <c r="QZM14" s="136"/>
      <c r="QZN14" s="136"/>
      <c r="QZO14" s="136"/>
      <c r="QZP14" s="136"/>
      <c r="QZQ14" s="136"/>
      <c r="QZV14" s="136"/>
      <c r="QZW14" s="136"/>
      <c r="QZX14" s="136"/>
      <c r="QZY14" s="136"/>
      <c r="QZZ14" s="136"/>
      <c r="RAA14" s="136"/>
      <c r="RAB14" s="136"/>
      <c r="RAC14" s="136"/>
      <c r="RAD14" s="136"/>
      <c r="RAE14" s="136"/>
      <c r="RAF14" s="136"/>
      <c r="RAG14" s="136"/>
      <c r="RAL14" s="136"/>
      <c r="RAM14" s="136"/>
      <c r="RAN14" s="136"/>
      <c r="RAO14" s="136"/>
      <c r="RAP14" s="136"/>
      <c r="RAQ14" s="136"/>
      <c r="RAR14" s="136"/>
      <c r="RAS14" s="136"/>
      <c r="RAT14" s="136"/>
      <c r="RAU14" s="136"/>
      <c r="RAV14" s="136"/>
      <c r="RAW14" s="136"/>
      <c r="RBB14" s="136"/>
      <c r="RBC14" s="136"/>
      <c r="RBD14" s="136"/>
      <c r="RBE14" s="136"/>
      <c r="RBF14" s="136"/>
      <c r="RBG14" s="136"/>
      <c r="RBH14" s="136"/>
      <c r="RBI14" s="136"/>
      <c r="RBJ14" s="136"/>
      <c r="RBK14" s="136"/>
      <c r="RBL14" s="136"/>
      <c r="RBM14" s="136"/>
      <c r="RBR14" s="136"/>
      <c r="RBS14" s="136"/>
      <c r="RBT14" s="136"/>
      <c r="RBU14" s="136"/>
      <c r="RBV14" s="136"/>
      <c r="RBW14" s="136"/>
      <c r="RBX14" s="136"/>
      <c r="RBY14" s="136"/>
      <c r="RBZ14" s="136"/>
      <c r="RCA14" s="136"/>
      <c r="RCB14" s="136"/>
      <c r="RCC14" s="136"/>
      <c r="RCH14" s="136"/>
      <c r="RCI14" s="136"/>
      <c r="RCJ14" s="136"/>
      <c r="RCK14" s="136"/>
      <c r="RCL14" s="136"/>
      <c r="RCM14" s="136"/>
      <c r="RCN14" s="136"/>
      <c r="RCO14" s="136"/>
      <c r="RCP14" s="136"/>
      <c r="RCQ14" s="136"/>
      <c r="RCR14" s="136"/>
      <c r="RCS14" s="136"/>
      <c r="RCX14" s="136"/>
      <c r="RCY14" s="136"/>
      <c r="RCZ14" s="136"/>
      <c r="RDA14" s="136"/>
      <c r="RDB14" s="136"/>
      <c r="RDC14" s="136"/>
      <c r="RDD14" s="136"/>
      <c r="RDE14" s="136"/>
      <c r="RDF14" s="136"/>
      <c r="RDG14" s="136"/>
      <c r="RDH14" s="136"/>
      <c r="RDI14" s="136"/>
      <c r="RDN14" s="136"/>
      <c r="RDO14" s="136"/>
      <c r="RDP14" s="136"/>
      <c r="RDQ14" s="136"/>
      <c r="RDR14" s="136"/>
      <c r="RDS14" s="136"/>
      <c r="RDT14" s="136"/>
      <c r="RDU14" s="136"/>
      <c r="RDV14" s="136"/>
      <c r="RDW14" s="136"/>
      <c r="RDX14" s="136"/>
      <c r="RDY14" s="136"/>
      <c r="RED14" s="136"/>
      <c r="REE14" s="136"/>
      <c r="REF14" s="136"/>
      <c r="REG14" s="136"/>
      <c r="REH14" s="136"/>
      <c r="REI14" s="136"/>
      <c r="REJ14" s="136"/>
      <c r="REK14" s="136"/>
      <c r="REL14" s="136"/>
      <c r="REM14" s="136"/>
      <c r="REN14" s="136"/>
      <c r="REO14" s="136"/>
      <c r="RET14" s="136"/>
      <c r="REU14" s="136"/>
      <c r="REV14" s="136"/>
      <c r="REW14" s="136"/>
      <c r="REX14" s="136"/>
      <c r="REY14" s="136"/>
      <c r="REZ14" s="136"/>
      <c r="RFA14" s="136"/>
      <c r="RFB14" s="136"/>
      <c r="RFC14" s="136"/>
      <c r="RFD14" s="136"/>
      <c r="RFE14" s="136"/>
      <c r="RFJ14" s="136"/>
      <c r="RFK14" s="136"/>
      <c r="RFL14" s="136"/>
      <c r="RFM14" s="136"/>
      <c r="RFN14" s="136"/>
      <c r="RFO14" s="136"/>
      <c r="RFP14" s="136"/>
      <c r="RFQ14" s="136"/>
      <c r="RFR14" s="136"/>
      <c r="RFS14" s="136"/>
      <c r="RFT14" s="136"/>
      <c r="RFU14" s="136"/>
      <c r="RFZ14" s="136"/>
      <c r="RGA14" s="136"/>
      <c r="RGB14" s="136"/>
      <c r="RGC14" s="136"/>
      <c r="RGD14" s="136"/>
      <c r="RGE14" s="136"/>
      <c r="RGF14" s="136"/>
      <c r="RGG14" s="136"/>
      <c r="RGH14" s="136"/>
      <c r="RGI14" s="136"/>
      <c r="RGJ14" s="136"/>
      <c r="RGK14" s="136"/>
      <c r="RGP14" s="136"/>
      <c r="RGQ14" s="136"/>
      <c r="RGR14" s="136"/>
      <c r="RGS14" s="136"/>
      <c r="RGT14" s="136"/>
      <c r="RGU14" s="136"/>
      <c r="RGV14" s="136"/>
      <c r="RGW14" s="136"/>
      <c r="RGX14" s="136"/>
      <c r="RGY14" s="136"/>
      <c r="RGZ14" s="136"/>
      <c r="RHA14" s="136"/>
      <c r="RHF14" s="136"/>
      <c r="RHG14" s="136"/>
      <c r="RHH14" s="136"/>
      <c r="RHI14" s="136"/>
      <c r="RHJ14" s="136"/>
      <c r="RHK14" s="136"/>
      <c r="RHL14" s="136"/>
      <c r="RHM14" s="136"/>
      <c r="RHN14" s="136"/>
      <c r="RHO14" s="136"/>
      <c r="RHP14" s="136"/>
      <c r="RHQ14" s="136"/>
      <c r="RHV14" s="136"/>
      <c r="RHW14" s="136"/>
      <c r="RHX14" s="136"/>
      <c r="RHY14" s="136"/>
      <c r="RHZ14" s="136"/>
      <c r="RIA14" s="136"/>
      <c r="RIB14" s="136"/>
      <c r="RIC14" s="136"/>
      <c r="RID14" s="136"/>
      <c r="RIE14" s="136"/>
      <c r="RIF14" s="136"/>
      <c r="RIG14" s="136"/>
      <c r="RIL14" s="136"/>
      <c r="RIM14" s="136"/>
      <c r="RIN14" s="136"/>
      <c r="RIO14" s="136"/>
      <c r="RIP14" s="136"/>
      <c r="RIQ14" s="136"/>
      <c r="RIR14" s="136"/>
      <c r="RIS14" s="136"/>
      <c r="RIT14" s="136"/>
      <c r="RIU14" s="136"/>
      <c r="RIV14" s="136"/>
      <c r="RIW14" s="136"/>
      <c r="RJB14" s="136"/>
      <c r="RJC14" s="136"/>
      <c r="RJD14" s="136"/>
      <c r="RJE14" s="136"/>
      <c r="RJF14" s="136"/>
      <c r="RJG14" s="136"/>
      <c r="RJH14" s="136"/>
      <c r="RJI14" s="136"/>
      <c r="RJJ14" s="136"/>
      <c r="RJK14" s="136"/>
      <c r="RJL14" s="136"/>
      <c r="RJM14" s="136"/>
      <c r="RJR14" s="136"/>
      <c r="RJS14" s="136"/>
      <c r="RJT14" s="136"/>
      <c r="RJU14" s="136"/>
      <c r="RJV14" s="136"/>
      <c r="RJW14" s="136"/>
      <c r="RJX14" s="136"/>
      <c r="RJY14" s="136"/>
      <c r="RJZ14" s="136"/>
      <c r="RKA14" s="136"/>
      <c r="RKB14" s="136"/>
      <c r="RKC14" s="136"/>
      <c r="RKH14" s="136"/>
      <c r="RKI14" s="136"/>
      <c r="RKJ14" s="136"/>
      <c r="RKK14" s="136"/>
      <c r="RKL14" s="136"/>
      <c r="RKM14" s="136"/>
      <c r="RKN14" s="136"/>
      <c r="RKO14" s="136"/>
      <c r="RKP14" s="136"/>
      <c r="RKQ14" s="136"/>
      <c r="RKR14" s="136"/>
      <c r="RKS14" s="136"/>
      <c r="RKX14" s="136"/>
      <c r="RKY14" s="136"/>
      <c r="RKZ14" s="136"/>
      <c r="RLA14" s="136"/>
      <c r="RLB14" s="136"/>
      <c r="RLC14" s="136"/>
      <c r="RLD14" s="136"/>
      <c r="RLE14" s="136"/>
      <c r="RLF14" s="136"/>
      <c r="RLG14" s="136"/>
      <c r="RLH14" s="136"/>
      <c r="RLI14" s="136"/>
      <c r="RLN14" s="136"/>
      <c r="RLO14" s="136"/>
      <c r="RLP14" s="136"/>
      <c r="RLQ14" s="136"/>
      <c r="RLR14" s="136"/>
      <c r="RLS14" s="136"/>
      <c r="RLT14" s="136"/>
      <c r="RLU14" s="136"/>
      <c r="RLV14" s="136"/>
      <c r="RLW14" s="136"/>
      <c r="RLX14" s="136"/>
      <c r="RLY14" s="136"/>
      <c r="RMD14" s="136"/>
      <c r="RME14" s="136"/>
      <c r="RMF14" s="136"/>
      <c r="RMG14" s="136"/>
      <c r="RMH14" s="136"/>
      <c r="RMI14" s="136"/>
      <c r="RMJ14" s="136"/>
      <c r="RMK14" s="136"/>
      <c r="RML14" s="136"/>
      <c r="RMM14" s="136"/>
      <c r="RMN14" s="136"/>
      <c r="RMO14" s="136"/>
      <c r="RMT14" s="136"/>
      <c r="RMU14" s="136"/>
      <c r="RMV14" s="136"/>
      <c r="RMW14" s="136"/>
      <c r="RMX14" s="136"/>
      <c r="RMY14" s="136"/>
      <c r="RMZ14" s="136"/>
      <c r="RNA14" s="136"/>
      <c r="RNB14" s="136"/>
      <c r="RNC14" s="136"/>
      <c r="RND14" s="136"/>
      <c r="RNE14" s="136"/>
      <c r="RNJ14" s="136"/>
      <c r="RNK14" s="136"/>
      <c r="RNL14" s="136"/>
      <c r="RNM14" s="136"/>
      <c r="RNN14" s="136"/>
      <c r="RNO14" s="136"/>
      <c r="RNP14" s="136"/>
      <c r="RNQ14" s="136"/>
      <c r="RNR14" s="136"/>
      <c r="RNS14" s="136"/>
      <c r="RNT14" s="136"/>
      <c r="RNU14" s="136"/>
      <c r="RNZ14" s="136"/>
      <c r="ROA14" s="136"/>
      <c r="ROB14" s="136"/>
      <c r="ROC14" s="136"/>
      <c r="ROD14" s="136"/>
      <c r="ROE14" s="136"/>
      <c r="ROF14" s="136"/>
      <c r="ROG14" s="136"/>
      <c r="ROH14" s="136"/>
      <c r="ROI14" s="136"/>
      <c r="ROJ14" s="136"/>
      <c r="ROK14" s="136"/>
      <c r="ROP14" s="136"/>
      <c r="ROQ14" s="136"/>
      <c r="ROR14" s="136"/>
      <c r="ROS14" s="136"/>
      <c r="ROT14" s="136"/>
      <c r="ROU14" s="136"/>
      <c r="ROV14" s="136"/>
      <c r="ROW14" s="136"/>
      <c r="ROX14" s="136"/>
      <c r="ROY14" s="136"/>
      <c r="ROZ14" s="136"/>
      <c r="RPA14" s="136"/>
      <c r="RPF14" s="136"/>
      <c r="RPG14" s="136"/>
      <c r="RPH14" s="136"/>
      <c r="RPI14" s="136"/>
      <c r="RPJ14" s="136"/>
      <c r="RPK14" s="136"/>
      <c r="RPL14" s="136"/>
      <c r="RPM14" s="136"/>
      <c r="RPN14" s="136"/>
      <c r="RPO14" s="136"/>
      <c r="RPP14" s="136"/>
      <c r="RPQ14" s="136"/>
      <c r="RPV14" s="136"/>
      <c r="RPW14" s="136"/>
      <c r="RPX14" s="136"/>
      <c r="RPY14" s="136"/>
      <c r="RPZ14" s="136"/>
      <c r="RQA14" s="136"/>
      <c r="RQB14" s="136"/>
      <c r="RQC14" s="136"/>
      <c r="RQD14" s="136"/>
      <c r="RQE14" s="136"/>
      <c r="RQF14" s="136"/>
      <c r="RQG14" s="136"/>
      <c r="RQL14" s="136"/>
      <c r="RQM14" s="136"/>
      <c r="RQN14" s="136"/>
      <c r="RQO14" s="136"/>
      <c r="RQP14" s="136"/>
      <c r="RQQ14" s="136"/>
      <c r="RQR14" s="136"/>
      <c r="RQS14" s="136"/>
      <c r="RQT14" s="136"/>
      <c r="RQU14" s="136"/>
      <c r="RQV14" s="136"/>
      <c r="RQW14" s="136"/>
      <c r="RRB14" s="136"/>
      <c r="RRC14" s="136"/>
      <c r="RRD14" s="136"/>
      <c r="RRE14" s="136"/>
      <c r="RRF14" s="136"/>
      <c r="RRG14" s="136"/>
      <c r="RRH14" s="136"/>
      <c r="RRI14" s="136"/>
      <c r="RRJ14" s="136"/>
      <c r="RRK14" s="136"/>
      <c r="RRL14" s="136"/>
      <c r="RRM14" s="136"/>
      <c r="RRR14" s="136"/>
      <c r="RRS14" s="136"/>
      <c r="RRT14" s="136"/>
      <c r="RRU14" s="136"/>
      <c r="RRV14" s="136"/>
      <c r="RRW14" s="136"/>
      <c r="RRX14" s="136"/>
      <c r="RRY14" s="136"/>
      <c r="RRZ14" s="136"/>
      <c r="RSA14" s="136"/>
      <c r="RSB14" s="136"/>
      <c r="RSC14" s="136"/>
      <c r="RSH14" s="136"/>
      <c r="RSI14" s="136"/>
      <c r="RSJ14" s="136"/>
      <c r="RSK14" s="136"/>
      <c r="RSL14" s="136"/>
      <c r="RSM14" s="136"/>
      <c r="RSN14" s="136"/>
      <c r="RSO14" s="136"/>
      <c r="RSP14" s="136"/>
      <c r="RSQ14" s="136"/>
      <c r="RSR14" s="136"/>
      <c r="RSS14" s="136"/>
      <c r="RSX14" s="136"/>
      <c r="RSY14" s="136"/>
      <c r="RSZ14" s="136"/>
      <c r="RTA14" s="136"/>
      <c r="RTB14" s="136"/>
      <c r="RTC14" s="136"/>
      <c r="RTD14" s="136"/>
      <c r="RTE14" s="136"/>
      <c r="RTF14" s="136"/>
      <c r="RTG14" s="136"/>
      <c r="RTH14" s="136"/>
      <c r="RTI14" s="136"/>
      <c r="RTN14" s="136"/>
      <c r="RTO14" s="136"/>
      <c r="RTP14" s="136"/>
      <c r="RTQ14" s="136"/>
      <c r="RTR14" s="136"/>
      <c r="RTS14" s="136"/>
      <c r="RTT14" s="136"/>
      <c r="RTU14" s="136"/>
      <c r="RTV14" s="136"/>
      <c r="RTW14" s="136"/>
      <c r="RTX14" s="136"/>
      <c r="RTY14" s="136"/>
      <c r="RUD14" s="136"/>
      <c r="RUE14" s="136"/>
      <c r="RUF14" s="136"/>
      <c r="RUG14" s="136"/>
      <c r="RUH14" s="136"/>
      <c r="RUI14" s="136"/>
      <c r="RUJ14" s="136"/>
      <c r="RUK14" s="136"/>
      <c r="RUL14" s="136"/>
      <c r="RUM14" s="136"/>
      <c r="RUN14" s="136"/>
      <c r="RUO14" s="136"/>
      <c r="RUT14" s="136"/>
      <c r="RUU14" s="136"/>
      <c r="RUV14" s="136"/>
      <c r="RUW14" s="136"/>
      <c r="RUX14" s="136"/>
      <c r="RUY14" s="136"/>
      <c r="RUZ14" s="136"/>
      <c r="RVA14" s="136"/>
      <c r="RVB14" s="136"/>
      <c r="RVC14" s="136"/>
      <c r="RVD14" s="136"/>
      <c r="RVE14" s="136"/>
      <c r="RVJ14" s="136"/>
      <c r="RVK14" s="136"/>
      <c r="RVL14" s="136"/>
      <c r="RVM14" s="136"/>
      <c r="RVN14" s="136"/>
      <c r="RVO14" s="136"/>
      <c r="RVP14" s="136"/>
      <c r="RVQ14" s="136"/>
      <c r="RVR14" s="136"/>
      <c r="RVS14" s="136"/>
      <c r="RVT14" s="136"/>
      <c r="RVU14" s="136"/>
      <c r="RVZ14" s="136"/>
      <c r="RWA14" s="136"/>
      <c r="RWB14" s="136"/>
      <c r="RWC14" s="136"/>
      <c r="RWD14" s="136"/>
      <c r="RWE14" s="136"/>
      <c r="RWF14" s="136"/>
      <c r="RWG14" s="136"/>
      <c r="RWH14" s="136"/>
      <c r="RWI14" s="136"/>
      <c r="RWJ14" s="136"/>
      <c r="RWK14" s="136"/>
      <c r="RWP14" s="136"/>
      <c r="RWQ14" s="136"/>
      <c r="RWR14" s="136"/>
      <c r="RWS14" s="136"/>
      <c r="RWT14" s="136"/>
      <c r="RWU14" s="136"/>
      <c r="RWV14" s="136"/>
      <c r="RWW14" s="136"/>
      <c r="RWX14" s="136"/>
      <c r="RWY14" s="136"/>
      <c r="RWZ14" s="136"/>
      <c r="RXA14" s="136"/>
      <c r="RXF14" s="136"/>
      <c r="RXG14" s="136"/>
      <c r="RXH14" s="136"/>
      <c r="RXI14" s="136"/>
      <c r="RXJ14" s="136"/>
      <c r="RXK14" s="136"/>
      <c r="RXL14" s="136"/>
      <c r="RXM14" s="136"/>
      <c r="RXN14" s="136"/>
      <c r="RXO14" s="136"/>
      <c r="RXP14" s="136"/>
      <c r="RXQ14" s="136"/>
      <c r="RXV14" s="136"/>
      <c r="RXW14" s="136"/>
      <c r="RXX14" s="136"/>
      <c r="RXY14" s="136"/>
      <c r="RXZ14" s="136"/>
      <c r="RYA14" s="136"/>
      <c r="RYB14" s="136"/>
      <c r="RYC14" s="136"/>
      <c r="RYD14" s="136"/>
      <c r="RYE14" s="136"/>
      <c r="RYF14" s="136"/>
      <c r="RYG14" s="136"/>
      <c r="RYL14" s="136"/>
      <c r="RYM14" s="136"/>
      <c r="RYN14" s="136"/>
      <c r="RYO14" s="136"/>
      <c r="RYP14" s="136"/>
      <c r="RYQ14" s="136"/>
      <c r="RYR14" s="136"/>
      <c r="RYS14" s="136"/>
      <c r="RYT14" s="136"/>
      <c r="RYU14" s="136"/>
      <c r="RYV14" s="136"/>
      <c r="RYW14" s="136"/>
      <c r="RZB14" s="136"/>
      <c r="RZC14" s="136"/>
      <c r="RZD14" s="136"/>
      <c r="RZE14" s="136"/>
      <c r="RZF14" s="136"/>
      <c r="RZG14" s="136"/>
      <c r="RZH14" s="136"/>
      <c r="RZI14" s="136"/>
      <c r="RZJ14" s="136"/>
      <c r="RZK14" s="136"/>
      <c r="RZL14" s="136"/>
      <c r="RZM14" s="136"/>
      <c r="RZR14" s="136"/>
      <c r="RZS14" s="136"/>
      <c r="RZT14" s="136"/>
      <c r="RZU14" s="136"/>
      <c r="RZV14" s="136"/>
      <c r="RZW14" s="136"/>
      <c r="RZX14" s="136"/>
      <c r="RZY14" s="136"/>
      <c r="RZZ14" s="136"/>
      <c r="SAA14" s="136"/>
      <c r="SAB14" s="136"/>
      <c r="SAC14" s="136"/>
      <c r="SAH14" s="136"/>
      <c r="SAI14" s="136"/>
      <c r="SAJ14" s="136"/>
      <c r="SAK14" s="136"/>
      <c r="SAL14" s="136"/>
      <c r="SAM14" s="136"/>
      <c r="SAN14" s="136"/>
      <c r="SAO14" s="136"/>
      <c r="SAP14" s="136"/>
      <c r="SAQ14" s="136"/>
      <c r="SAR14" s="136"/>
      <c r="SAS14" s="136"/>
      <c r="SAX14" s="136"/>
      <c r="SAY14" s="136"/>
      <c r="SAZ14" s="136"/>
      <c r="SBA14" s="136"/>
      <c r="SBB14" s="136"/>
      <c r="SBC14" s="136"/>
      <c r="SBD14" s="136"/>
      <c r="SBE14" s="136"/>
      <c r="SBF14" s="136"/>
      <c r="SBG14" s="136"/>
      <c r="SBH14" s="136"/>
      <c r="SBI14" s="136"/>
      <c r="SBN14" s="136"/>
      <c r="SBO14" s="136"/>
      <c r="SBP14" s="136"/>
      <c r="SBQ14" s="136"/>
      <c r="SBR14" s="136"/>
      <c r="SBS14" s="136"/>
      <c r="SBT14" s="136"/>
      <c r="SBU14" s="136"/>
      <c r="SBV14" s="136"/>
      <c r="SBW14" s="136"/>
      <c r="SBX14" s="136"/>
      <c r="SBY14" s="136"/>
      <c r="SCD14" s="136"/>
      <c r="SCE14" s="136"/>
      <c r="SCF14" s="136"/>
      <c r="SCG14" s="136"/>
      <c r="SCH14" s="136"/>
      <c r="SCI14" s="136"/>
      <c r="SCJ14" s="136"/>
      <c r="SCK14" s="136"/>
      <c r="SCL14" s="136"/>
      <c r="SCM14" s="136"/>
      <c r="SCN14" s="136"/>
      <c r="SCO14" s="136"/>
      <c r="SCT14" s="136"/>
      <c r="SCU14" s="136"/>
      <c r="SCV14" s="136"/>
      <c r="SCW14" s="136"/>
      <c r="SCX14" s="136"/>
      <c r="SCY14" s="136"/>
      <c r="SCZ14" s="136"/>
      <c r="SDA14" s="136"/>
      <c r="SDB14" s="136"/>
      <c r="SDC14" s="136"/>
      <c r="SDD14" s="136"/>
      <c r="SDE14" s="136"/>
      <c r="SDJ14" s="136"/>
      <c r="SDK14" s="136"/>
      <c r="SDL14" s="136"/>
      <c r="SDM14" s="136"/>
      <c r="SDN14" s="136"/>
      <c r="SDO14" s="136"/>
      <c r="SDP14" s="136"/>
      <c r="SDQ14" s="136"/>
      <c r="SDR14" s="136"/>
      <c r="SDS14" s="136"/>
      <c r="SDT14" s="136"/>
      <c r="SDU14" s="136"/>
      <c r="SDZ14" s="136"/>
      <c r="SEA14" s="136"/>
      <c r="SEB14" s="136"/>
      <c r="SEC14" s="136"/>
      <c r="SED14" s="136"/>
      <c r="SEE14" s="136"/>
      <c r="SEF14" s="136"/>
      <c r="SEG14" s="136"/>
      <c r="SEH14" s="136"/>
      <c r="SEI14" s="136"/>
      <c r="SEJ14" s="136"/>
      <c r="SEK14" s="136"/>
      <c r="SEP14" s="136"/>
      <c r="SEQ14" s="136"/>
      <c r="SER14" s="136"/>
      <c r="SES14" s="136"/>
      <c r="SET14" s="136"/>
      <c r="SEU14" s="136"/>
      <c r="SEV14" s="136"/>
      <c r="SEW14" s="136"/>
      <c r="SEX14" s="136"/>
      <c r="SEY14" s="136"/>
      <c r="SEZ14" s="136"/>
      <c r="SFA14" s="136"/>
      <c r="SFF14" s="136"/>
      <c r="SFG14" s="136"/>
      <c r="SFH14" s="136"/>
      <c r="SFI14" s="136"/>
      <c r="SFJ14" s="136"/>
      <c r="SFK14" s="136"/>
      <c r="SFL14" s="136"/>
      <c r="SFM14" s="136"/>
      <c r="SFN14" s="136"/>
      <c r="SFO14" s="136"/>
      <c r="SFP14" s="136"/>
      <c r="SFQ14" s="136"/>
      <c r="SFV14" s="136"/>
      <c r="SFW14" s="136"/>
      <c r="SFX14" s="136"/>
      <c r="SFY14" s="136"/>
      <c r="SFZ14" s="136"/>
      <c r="SGA14" s="136"/>
      <c r="SGB14" s="136"/>
      <c r="SGC14" s="136"/>
      <c r="SGD14" s="136"/>
      <c r="SGE14" s="136"/>
      <c r="SGF14" s="136"/>
      <c r="SGG14" s="136"/>
      <c r="SGL14" s="136"/>
      <c r="SGM14" s="136"/>
      <c r="SGN14" s="136"/>
      <c r="SGO14" s="136"/>
      <c r="SGP14" s="136"/>
      <c r="SGQ14" s="136"/>
      <c r="SGR14" s="136"/>
      <c r="SGS14" s="136"/>
      <c r="SGT14" s="136"/>
      <c r="SGU14" s="136"/>
      <c r="SGV14" s="136"/>
      <c r="SGW14" s="136"/>
      <c r="SHB14" s="136"/>
      <c r="SHC14" s="136"/>
      <c r="SHD14" s="136"/>
      <c r="SHE14" s="136"/>
      <c r="SHF14" s="136"/>
      <c r="SHG14" s="136"/>
      <c r="SHH14" s="136"/>
      <c r="SHI14" s="136"/>
      <c r="SHJ14" s="136"/>
      <c r="SHK14" s="136"/>
      <c r="SHL14" s="136"/>
      <c r="SHM14" s="136"/>
      <c r="SHR14" s="136"/>
      <c r="SHS14" s="136"/>
      <c r="SHT14" s="136"/>
      <c r="SHU14" s="136"/>
      <c r="SHV14" s="136"/>
      <c r="SHW14" s="136"/>
      <c r="SHX14" s="136"/>
      <c r="SHY14" s="136"/>
      <c r="SHZ14" s="136"/>
      <c r="SIA14" s="136"/>
      <c r="SIB14" s="136"/>
      <c r="SIC14" s="136"/>
      <c r="SIH14" s="136"/>
      <c r="SII14" s="136"/>
      <c r="SIJ14" s="136"/>
      <c r="SIK14" s="136"/>
      <c r="SIL14" s="136"/>
      <c r="SIM14" s="136"/>
      <c r="SIN14" s="136"/>
      <c r="SIO14" s="136"/>
      <c r="SIP14" s="136"/>
      <c r="SIQ14" s="136"/>
      <c r="SIR14" s="136"/>
      <c r="SIS14" s="136"/>
      <c r="SIX14" s="136"/>
      <c r="SIY14" s="136"/>
      <c r="SIZ14" s="136"/>
      <c r="SJA14" s="136"/>
      <c r="SJB14" s="136"/>
      <c r="SJC14" s="136"/>
      <c r="SJD14" s="136"/>
      <c r="SJE14" s="136"/>
      <c r="SJF14" s="136"/>
      <c r="SJG14" s="136"/>
      <c r="SJH14" s="136"/>
      <c r="SJI14" s="136"/>
      <c r="SJN14" s="136"/>
      <c r="SJO14" s="136"/>
      <c r="SJP14" s="136"/>
      <c r="SJQ14" s="136"/>
      <c r="SJR14" s="136"/>
      <c r="SJS14" s="136"/>
      <c r="SJT14" s="136"/>
      <c r="SJU14" s="136"/>
      <c r="SJV14" s="136"/>
      <c r="SJW14" s="136"/>
      <c r="SJX14" s="136"/>
      <c r="SJY14" s="136"/>
      <c r="SKD14" s="136"/>
      <c r="SKE14" s="136"/>
      <c r="SKF14" s="136"/>
      <c r="SKG14" s="136"/>
      <c r="SKH14" s="136"/>
      <c r="SKI14" s="136"/>
      <c r="SKJ14" s="136"/>
      <c r="SKK14" s="136"/>
      <c r="SKL14" s="136"/>
      <c r="SKM14" s="136"/>
      <c r="SKN14" s="136"/>
      <c r="SKO14" s="136"/>
      <c r="SKT14" s="136"/>
      <c r="SKU14" s="136"/>
      <c r="SKV14" s="136"/>
      <c r="SKW14" s="136"/>
      <c r="SKX14" s="136"/>
      <c r="SKY14" s="136"/>
      <c r="SKZ14" s="136"/>
      <c r="SLA14" s="136"/>
      <c r="SLB14" s="136"/>
      <c r="SLC14" s="136"/>
      <c r="SLD14" s="136"/>
      <c r="SLE14" s="136"/>
      <c r="SLJ14" s="136"/>
      <c r="SLK14" s="136"/>
      <c r="SLL14" s="136"/>
      <c r="SLM14" s="136"/>
      <c r="SLN14" s="136"/>
      <c r="SLO14" s="136"/>
      <c r="SLP14" s="136"/>
      <c r="SLQ14" s="136"/>
      <c r="SLR14" s="136"/>
      <c r="SLS14" s="136"/>
      <c r="SLT14" s="136"/>
      <c r="SLU14" s="136"/>
      <c r="SLZ14" s="136"/>
      <c r="SMA14" s="136"/>
      <c r="SMB14" s="136"/>
      <c r="SMC14" s="136"/>
      <c r="SMD14" s="136"/>
      <c r="SME14" s="136"/>
      <c r="SMF14" s="136"/>
      <c r="SMG14" s="136"/>
      <c r="SMH14" s="136"/>
      <c r="SMI14" s="136"/>
      <c r="SMJ14" s="136"/>
      <c r="SMK14" s="136"/>
      <c r="SMP14" s="136"/>
      <c r="SMQ14" s="136"/>
      <c r="SMR14" s="136"/>
      <c r="SMS14" s="136"/>
      <c r="SMT14" s="136"/>
      <c r="SMU14" s="136"/>
      <c r="SMV14" s="136"/>
      <c r="SMW14" s="136"/>
      <c r="SMX14" s="136"/>
      <c r="SMY14" s="136"/>
      <c r="SMZ14" s="136"/>
      <c r="SNA14" s="136"/>
      <c r="SNF14" s="136"/>
      <c r="SNG14" s="136"/>
      <c r="SNH14" s="136"/>
      <c r="SNI14" s="136"/>
      <c r="SNJ14" s="136"/>
      <c r="SNK14" s="136"/>
      <c r="SNL14" s="136"/>
      <c r="SNM14" s="136"/>
      <c r="SNN14" s="136"/>
      <c r="SNO14" s="136"/>
      <c r="SNP14" s="136"/>
      <c r="SNQ14" s="136"/>
      <c r="SNV14" s="136"/>
      <c r="SNW14" s="136"/>
      <c r="SNX14" s="136"/>
      <c r="SNY14" s="136"/>
      <c r="SNZ14" s="136"/>
      <c r="SOA14" s="136"/>
      <c r="SOB14" s="136"/>
      <c r="SOC14" s="136"/>
      <c r="SOD14" s="136"/>
      <c r="SOE14" s="136"/>
      <c r="SOF14" s="136"/>
      <c r="SOG14" s="136"/>
      <c r="SOL14" s="136"/>
      <c r="SOM14" s="136"/>
      <c r="SON14" s="136"/>
      <c r="SOO14" s="136"/>
      <c r="SOP14" s="136"/>
      <c r="SOQ14" s="136"/>
      <c r="SOR14" s="136"/>
      <c r="SOS14" s="136"/>
      <c r="SOT14" s="136"/>
      <c r="SOU14" s="136"/>
      <c r="SOV14" s="136"/>
      <c r="SOW14" s="136"/>
      <c r="SPB14" s="136"/>
      <c r="SPC14" s="136"/>
      <c r="SPD14" s="136"/>
      <c r="SPE14" s="136"/>
      <c r="SPF14" s="136"/>
      <c r="SPG14" s="136"/>
      <c r="SPH14" s="136"/>
      <c r="SPI14" s="136"/>
      <c r="SPJ14" s="136"/>
      <c r="SPK14" s="136"/>
      <c r="SPL14" s="136"/>
      <c r="SPM14" s="136"/>
      <c r="SPR14" s="136"/>
      <c r="SPS14" s="136"/>
      <c r="SPT14" s="136"/>
      <c r="SPU14" s="136"/>
      <c r="SPV14" s="136"/>
      <c r="SPW14" s="136"/>
      <c r="SPX14" s="136"/>
      <c r="SPY14" s="136"/>
      <c r="SPZ14" s="136"/>
      <c r="SQA14" s="136"/>
      <c r="SQB14" s="136"/>
      <c r="SQC14" s="136"/>
      <c r="SQH14" s="136"/>
      <c r="SQI14" s="136"/>
      <c r="SQJ14" s="136"/>
      <c r="SQK14" s="136"/>
      <c r="SQL14" s="136"/>
      <c r="SQM14" s="136"/>
      <c r="SQN14" s="136"/>
      <c r="SQO14" s="136"/>
      <c r="SQP14" s="136"/>
      <c r="SQQ14" s="136"/>
      <c r="SQR14" s="136"/>
      <c r="SQS14" s="136"/>
      <c r="SQX14" s="136"/>
      <c r="SQY14" s="136"/>
      <c r="SQZ14" s="136"/>
      <c r="SRA14" s="136"/>
      <c r="SRB14" s="136"/>
      <c r="SRC14" s="136"/>
      <c r="SRD14" s="136"/>
      <c r="SRE14" s="136"/>
      <c r="SRF14" s="136"/>
      <c r="SRG14" s="136"/>
      <c r="SRH14" s="136"/>
      <c r="SRI14" s="136"/>
      <c r="SRN14" s="136"/>
      <c r="SRO14" s="136"/>
      <c r="SRP14" s="136"/>
      <c r="SRQ14" s="136"/>
      <c r="SRR14" s="136"/>
      <c r="SRS14" s="136"/>
      <c r="SRT14" s="136"/>
      <c r="SRU14" s="136"/>
      <c r="SRV14" s="136"/>
      <c r="SRW14" s="136"/>
      <c r="SRX14" s="136"/>
      <c r="SRY14" s="136"/>
      <c r="SSD14" s="136"/>
      <c r="SSE14" s="136"/>
      <c r="SSF14" s="136"/>
      <c r="SSG14" s="136"/>
      <c r="SSH14" s="136"/>
      <c r="SSI14" s="136"/>
      <c r="SSJ14" s="136"/>
      <c r="SSK14" s="136"/>
      <c r="SSL14" s="136"/>
      <c r="SSM14" s="136"/>
      <c r="SSN14" s="136"/>
      <c r="SSO14" s="136"/>
      <c r="SST14" s="136"/>
      <c r="SSU14" s="136"/>
      <c r="SSV14" s="136"/>
      <c r="SSW14" s="136"/>
      <c r="SSX14" s="136"/>
      <c r="SSY14" s="136"/>
      <c r="SSZ14" s="136"/>
      <c r="STA14" s="136"/>
      <c r="STB14" s="136"/>
      <c r="STC14" s="136"/>
      <c r="STD14" s="136"/>
      <c r="STE14" s="136"/>
      <c r="STJ14" s="136"/>
      <c r="STK14" s="136"/>
      <c r="STL14" s="136"/>
      <c r="STM14" s="136"/>
      <c r="STN14" s="136"/>
      <c r="STO14" s="136"/>
      <c r="STP14" s="136"/>
      <c r="STQ14" s="136"/>
      <c r="STR14" s="136"/>
      <c r="STS14" s="136"/>
      <c r="STT14" s="136"/>
      <c r="STU14" s="136"/>
      <c r="STZ14" s="136"/>
      <c r="SUA14" s="136"/>
      <c r="SUB14" s="136"/>
      <c r="SUC14" s="136"/>
      <c r="SUD14" s="136"/>
      <c r="SUE14" s="136"/>
      <c r="SUF14" s="136"/>
      <c r="SUG14" s="136"/>
      <c r="SUH14" s="136"/>
      <c r="SUI14" s="136"/>
      <c r="SUJ14" s="136"/>
      <c r="SUK14" s="136"/>
      <c r="SUP14" s="136"/>
      <c r="SUQ14" s="136"/>
      <c r="SUR14" s="136"/>
      <c r="SUS14" s="136"/>
      <c r="SUT14" s="136"/>
      <c r="SUU14" s="136"/>
      <c r="SUV14" s="136"/>
      <c r="SUW14" s="136"/>
      <c r="SUX14" s="136"/>
      <c r="SUY14" s="136"/>
      <c r="SUZ14" s="136"/>
      <c r="SVA14" s="136"/>
      <c r="SVF14" s="136"/>
      <c r="SVG14" s="136"/>
      <c r="SVH14" s="136"/>
      <c r="SVI14" s="136"/>
      <c r="SVJ14" s="136"/>
      <c r="SVK14" s="136"/>
      <c r="SVL14" s="136"/>
      <c r="SVM14" s="136"/>
      <c r="SVN14" s="136"/>
      <c r="SVO14" s="136"/>
      <c r="SVP14" s="136"/>
      <c r="SVQ14" s="136"/>
      <c r="SVV14" s="136"/>
      <c r="SVW14" s="136"/>
      <c r="SVX14" s="136"/>
      <c r="SVY14" s="136"/>
      <c r="SVZ14" s="136"/>
      <c r="SWA14" s="136"/>
      <c r="SWB14" s="136"/>
      <c r="SWC14" s="136"/>
      <c r="SWD14" s="136"/>
      <c r="SWE14" s="136"/>
      <c r="SWF14" s="136"/>
      <c r="SWG14" s="136"/>
      <c r="SWL14" s="136"/>
      <c r="SWM14" s="136"/>
      <c r="SWN14" s="136"/>
      <c r="SWO14" s="136"/>
      <c r="SWP14" s="136"/>
      <c r="SWQ14" s="136"/>
      <c r="SWR14" s="136"/>
      <c r="SWS14" s="136"/>
      <c r="SWT14" s="136"/>
      <c r="SWU14" s="136"/>
      <c r="SWV14" s="136"/>
      <c r="SWW14" s="136"/>
      <c r="SXB14" s="136"/>
      <c r="SXC14" s="136"/>
      <c r="SXD14" s="136"/>
      <c r="SXE14" s="136"/>
      <c r="SXF14" s="136"/>
      <c r="SXG14" s="136"/>
      <c r="SXH14" s="136"/>
      <c r="SXI14" s="136"/>
      <c r="SXJ14" s="136"/>
      <c r="SXK14" s="136"/>
      <c r="SXL14" s="136"/>
      <c r="SXM14" s="136"/>
      <c r="SXR14" s="136"/>
      <c r="SXS14" s="136"/>
      <c r="SXT14" s="136"/>
      <c r="SXU14" s="136"/>
      <c r="SXV14" s="136"/>
      <c r="SXW14" s="136"/>
      <c r="SXX14" s="136"/>
      <c r="SXY14" s="136"/>
      <c r="SXZ14" s="136"/>
      <c r="SYA14" s="136"/>
      <c r="SYB14" s="136"/>
      <c r="SYC14" s="136"/>
      <c r="SYH14" s="136"/>
      <c r="SYI14" s="136"/>
      <c r="SYJ14" s="136"/>
      <c r="SYK14" s="136"/>
      <c r="SYL14" s="136"/>
      <c r="SYM14" s="136"/>
      <c r="SYN14" s="136"/>
      <c r="SYO14" s="136"/>
      <c r="SYP14" s="136"/>
      <c r="SYQ14" s="136"/>
      <c r="SYR14" s="136"/>
      <c r="SYS14" s="136"/>
      <c r="SYX14" s="136"/>
      <c r="SYY14" s="136"/>
      <c r="SYZ14" s="136"/>
      <c r="SZA14" s="136"/>
      <c r="SZB14" s="136"/>
      <c r="SZC14" s="136"/>
      <c r="SZD14" s="136"/>
      <c r="SZE14" s="136"/>
      <c r="SZF14" s="136"/>
      <c r="SZG14" s="136"/>
      <c r="SZH14" s="136"/>
      <c r="SZI14" s="136"/>
      <c r="SZN14" s="136"/>
      <c r="SZO14" s="136"/>
      <c r="SZP14" s="136"/>
      <c r="SZQ14" s="136"/>
      <c r="SZR14" s="136"/>
      <c r="SZS14" s="136"/>
      <c r="SZT14" s="136"/>
      <c r="SZU14" s="136"/>
      <c r="SZV14" s="136"/>
      <c r="SZW14" s="136"/>
      <c r="SZX14" s="136"/>
      <c r="SZY14" s="136"/>
      <c r="TAD14" s="136"/>
      <c r="TAE14" s="136"/>
      <c r="TAF14" s="136"/>
      <c r="TAG14" s="136"/>
      <c r="TAH14" s="136"/>
      <c r="TAI14" s="136"/>
      <c r="TAJ14" s="136"/>
      <c r="TAK14" s="136"/>
      <c r="TAL14" s="136"/>
      <c r="TAM14" s="136"/>
      <c r="TAN14" s="136"/>
      <c r="TAO14" s="136"/>
      <c r="TAT14" s="136"/>
      <c r="TAU14" s="136"/>
      <c r="TAV14" s="136"/>
      <c r="TAW14" s="136"/>
      <c r="TAX14" s="136"/>
      <c r="TAY14" s="136"/>
      <c r="TAZ14" s="136"/>
      <c r="TBA14" s="136"/>
      <c r="TBB14" s="136"/>
      <c r="TBC14" s="136"/>
      <c r="TBD14" s="136"/>
      <c r="TBE14" s="136"/>
      <c r="TBJ14" s="136"/>
      <c r="TBK14" s="136"/>
      <c r="TBL14" s="136"/>
      <c r="TBM14" s="136"/>
      <c r="TBN14" s="136"/>
      <c r="TBO14" s="136"/>
      <c r="TBP14" s="136"/>
      <c r="TBQ14" s="136"/>
      <c r="TBR14" s="136"/>
      <c r="TBS14" s="136"/>
      <c r="TBT14" s="136"/>
      <c r="TBU14" s="136"/>
      <c r="TBZ14" s="136"/>
      <c r="TCA14" s="136"/>
      <c r="TCB14" s="136"/>
      <c r="TCC14" s="136"/>
      <c r="TCD14" s="136"/>
      <c r="TCE14" s="136"/>
      <c r="TCF14" s="136"/>
      <c r="TCG14" s="136"/>
      <c r="TCH14" s="136"/>
      <c r="TCI14" s="136"/>
      <c r="TCJ14" s="136"/>
      <c r="TCK14" s="136"/>
      <c r="TCP14" s="136"/>
      <c r="TCQ14" s="136"/>
      <c r="TCR14" s="136"/>
      <c r="TCS14" s="136"/>
      <c r="TCT14" s="136"/>
      <c r="TCU14" s="136"/>
      <c r="TCV14" s="136"/>
      <c r="TCW14" s="136"/>
      <c r="TCX14" s="136"/>
      <c r="TCY14" s="136"/>
      <c r="TCZ14" s="136"/>
      <c r="TDA14" s="136"/>
      <c r="TDF14" s="136"/>
      <c r="TDG14" s="136"/>
      <c r="TDH14" s="136"/>
      <c r="TDI14" s="136"/>
      <c r="TDJ14" s="136"/>
      <c r="TDK14" s="136"/>
      <c r="TDL14" s="136"/>
      <c r="TDM14" s="136"/>
      <c r="TDN14" s="136"/>
      <c r="TDO14" s="136"/>
      <c r="TDP14" s="136"/>
      <c r="TDQ14" s="136"/>
      <c r="TDV14" s="136"/>
      <c r="TDW14" s="136"/>
      <c r="TDX14" s="136"/>
      <c r="TDY14" s="136"/>
      <c r="TDZ14" s="136"/>
      <c r="TEA14" s="136"/>
      <c r="TEB14" s="136"/>
      <c r="TEC14" s="136"/>
      <c r="TED14" s="136"/>
      <c r="TEE14" s="136"/>
      <c r="TEF14" s="136"/>
      <c r="TEG14" s="136"/>
      <c r="TEL14" s="136"/>
      <c r="TEM14" s="136"/>
      <c r="TEN14" s="136"/>
      <c r="TEO14" s="136"/>
      <c r="TEP14" s="136"/>
      <c r="TEQ14" s="136"/>
      <c r="TER14" s="136"/>
      <c r="TES14" s="136"/>
      <c r="TET14" s="136"/>
      <c r="TEU14" s="136"/>
      <c r="TEV14" s="136"/>
      <c r="TEW14" s="136"/>
      <c r="TFB14" s="136"/>
      <c r="TFC14" s="136"/>
      <c r="TFD14" s="136"/>
      <c r="TFE14" s="136"/>
      <c r="TFF14" s="136"/>
      <c r="TFG14" s="136"/>
      <c r="TFH14" s="136"/>
      <c r="TFI14" s="136"/>
      <c r="TFJ14" s="136"/>
      <c r="TFK14" s="136"/>
      <c r="TFL14" s="136"/>
      <c r="TFM14" s="136"/>
      <c r="TFR14" s="136"/>
      <c r="TFS14" s="136"/>
      <c r="TFT14" s="136"/>
      <c r="TFU14" s="136"/>
      <c r="TFV14" s="136"/>
      <c r="TFW14" s="136"/>
      <c r="TFX14" s="136"/>
      <c r="TFY14" s="136"/>
      <c r="TFZ14" s="136"/>
      <c r="TGA14" s="136"/>
      <c r="TGB14" s="136"/>
      <c r="TGC14" s="136"/>
      <c r="TGH14" s="136"/>
      <c r="TGI14" s="136"/>
      <c r="TGJ14" s="136"/>
      <c r="TGK14" s="136"/>
      <c r="TGL14" s="136"/>
      <c r="TGM14" s="136"/>
      <c r="TGN14" s="136"/>
      <c r="TGO14" s="136"/>
      <c r="TGP14" s="136"/>
      <c r="TGQ14" s="136"/>
      <c r="TGR14" s="136"/>
      <c r="TGS14" s="136"/>
      <c r="TGX14" s="136"/>
      <c r="TGY14" s="136"/>
      <c r="TGZ14" s="136"/>
      <c r="THA14" s="136"/>
      <c r="THB14" s="136"/>
      <c r="THC14" s="136"/>
      <c r="THD14" s="136"/>
      <c r="THE14" s="136"/>
      <c r="THF14" s="136"/>
      <c r="THG14" s="136"/>
      <c r="THH14" s="136"/>
      <c r="THI14" s="136"/>
      <c r="THN14" s="136"/>
      <c r="THO14" s="136"/>
      <c r="THP14" s="136"/>
      <c r="THQ14" s="136"/>
      <c r="THR14" s="136"/>
      <c r="THS14" s="136"/>
      <c r="THT14" s="136"/>
      <c r="THU14" s="136"/>
      <c r="THV14" s="136"/>
      <c r="THW14" s="136"/>
      <c r="THX14" s="136"/>
      <c r="THY14" s="136"/>
      <c r="TID14" s="136"/>
      <c r="TIE14" s="136"/>
      <c r="TIF14" s="136"/>
      <c r="TIG14" s="136"/>
      <c r="TIH14" s="136"/>
      <c r="TII14" s="136"/>
      <c r="TIJ14" s="136"/>
      <c r="TIK14" s="136"/>
      <c r="TIL14" s="136"/>
      <c r="TIM14" s="136"/>
      <c r="TIN14" s="136"/>
      <c r="TIO14" s="136"/>
      <c r="TIT14" s="136"/>
      <c r="TIU14" s="136"/>
      <c r="TIV14" s="136"/>
      <c r="TIW14" s="136"/>
      <c r="TIX14" s="136"/>
      <c r="TIY14" s="136"/>
      <c r="TIZ14" s="136"/>
      <c r="TJA14" s="136"/>
      <c r="TJB14" s="136"/>
      <c r="TJC14" s="136"/>
      <c r="TJD14" s="136"/>
      <c r="TJE14" s="136"/>
      <c r="TJJ14" s="136"/>
      <c r="TJK14" s="136"/>
      <c r="TJL14" s="136"/>
      <c r="TJM14" s="136"/>
      <c r="TJN14" s="136"/>
      <c r="TJO14" s="136"/>
      <c r="TJP14" s="136"/>
      <c r="TJQ14" s="136"/>
      <c r="TJR14" s="136"/>
      <c r="TJS14" s="136"/>
      <c r="TJT14" s="136"/>
      <c r="TJU14" s="136"/>
      <c r="TJZ14" s="136"/>
      <c r="TKA14" s="136"/>
      <c r="TKB14" s="136"/>
      <c r="TKC14" s="136"/>
      <c r="TKD14" s="136"/>
      <c r="TKE14" s="136"/>
      <c r="TKF14" s="136"/>
      <c r="TKG14" s="136"/>
      <c r="TKH14" s="136"/>
      <c r="TKI14" s="136"/>
      <c r="TKJ14" s="136"/>
      <c r="TKK14" s="136"/>
      <c r="TKP14" s="136"/>
      <c r="TKQ14" s="136"/>
      <c r="TKR14" s="136"/>
      <c r="TKS14" s="136"/>
      <c r="TKT14" s="136"/>
      <c r="TKU14" s="136"/>
      <c r="TKV14" s="136"/>
      <c r="TKW14" s="136"/>
      <c r="TKX14" s="136"/>
      <c r="TKY14" s="136"/>
      <c r="TKZ14" s="136"/>
      <c r="TLA14" s="136"/>
      <c r="TLF14" s="136"/>
      <c r="TLG14" s="136"/>
      <c r="TLH14" s="136"/>
      <c r="TLI14" s="136"/>
      <c r="TLJ14" s="136"/>
      <c r="TLK14" s="136"/>
      <c r="TLL14" s="136"/>
      <c r="TLM14" s="136"/>
      <c r="TLN14" s="136"/>
      <c r="TLO14" s="136"/>
      <c r="TLP14" s="136"/>
      <c r="TLQ14" s="136"/>
      <c r="TLV14" s="136"/>
      <c r="TLW14" s="136"/>
      <c r="TLX14" s="136"/>
      <c r="TLY14" s="136"/>
      <c r="TLZ14" s="136"/>
      <c r="TMA14" s="136"/>
      <c r="TMB14" s="136"/>
      <c r="TMC14" s="136"/>
      <c r="TMD14" s="136"/>
      <c r="TME14" s="136"/>
      <c r="TMF14" s="136"/>
      <c r="TMG14" s="136"/>
      <c r="TML14" s="136"/>
      <c r="TMM14" s="136"/>
      <c r="TMN14" s="136"/>
      <c r="TMO14" s="136"/>
      <c r="TMP14" s="136"/>
      <c r="TMQ14" s="136"/>
      <c r="TMR14" s="136"/>
      <c r="TMS14" s="136"/>
      <c r="TMT14" s="136"/>
      <c r="TMU14" s="136"/>
      <c r="TMV14" s="136"/>
      <c r="TMW14" s="136"/>
      <c r="TNB14" s="136"/>
      <c r="TNC14" s="136"/>
      <c r="TND14" s="136"/>
      <c r="TNE14" s="136"/>
      <c r="TNF14" s="136"/>
      <c r="TNG14" s="136"/>
      <c r="TNH14" s="136"/>
      <c r="TNI14" s="136"/>
      <c r="TNJ14" s="136"/>
      <c r="TNK14" s="136"/>
      <c r="TNL14" s="136"/>
      <c r="TNM14" s="136"/>
      <c r="TNR14" s="136"/>
      <c r="TNS14" s="136"/>
      <c r="TNT14" s="136"/>
      <c r="TNU14" s="136"/>
      <c r="TNV14" s="136"/>
      <c r="TNW14" s="136"/>
      <c r="TNX14" s="136"/>
      <c r="TNY14" s="136"/>
      <c r="TNZ14" s="136"/>
      <c r="TOA14" s="136"/>
      <c r="TOB14" s="136"/>
      <c r="TOC14" s="136"/>
      <c r="TOH14" s="136"/>
      <c r="TOI14" s="136"/>
      <c r="TOJ14" s="136"/>
      <c r="TOK14" s="136"/>
      <c r="TOL14" s="136"/>
      <c r="TOM14" s="136"/>
      <c r="TON14" s="136"/>
      <c r="TOO14" s="136"/>
      <c r="TOP14" s="136"/>
      <c r="TOQ14" s="136"/>
      <c r="TOR14" s="136"/>
      <c r="TOS14" s="136"/>
      <c r="TOX14" s="136"/>
      <c r="TOY14" s="136"/>
      <c r="TOZ14" s="136"/>
      <c r="TPA14" s="136"/>
      <c r="TPB14" s="136"/>
      <c r="TPC14" s="136"/>
      <c r="TPD14" s="136"/>
      <c r="TPE14" s="136"/>
      <c r="TPF14" s="136"/>
      <c r="TPG14" s="136"/>
      <c r="TPH14" s="136"/>
      <c r="TPI14" s="136"/>
      <c r="TPN14" s="136"/>
      <c r="TPO14" s="136"/>
      <c r="TPP14" s="136"/>
      <c r="TPQ14" s="136"/>
      <c r="TPR14" s="136"/>
      <c r="TPS14" s="136"/>
      <c r="TPT14" s="136"/>
      <c r="TPU14" s="136"/>
      <c r="TPV14" s="136"/>
      <c r="TPW14" s="136"/>
      <c r="TPX14" s="136"/>
      <c r="TPY14" s="136"/>
      <c r="TQD14" s="136"/>
      <c r="TQE14" s="136"/>
      <c r="TQF14" s="136"/>
      <c r="TQG14" s="136"/>
      <c r="TQH14" s="136"/>
      <c r="TQI14" s="136"/>
      <c r="TQJ14" s="136"/>
      <c r="TQK14" s="136"/>
      <c r="TQL14" s="136"/>
      <c r="TQM14" s="136"/>
      <c r="TQN14" s="136"/>
      <c r="TQO14" s="136"/>
      <c r="TQT14" s="136"/>
      <c r="TQU14" s="136"/>
      <c r="TQV14" s="136"/>
      <c r="TQW14" s="136"/>
      <c r="TQX14" s="136"/>
      <c r="TQY14" s="136"/>
      <c r="TQZ14" s="136"/>
      <c r="TRA14" s="136"/>
      <c r="TRB14" s="136"/>
      <c r="TRC14" s="136"/>
      <c r="TRD14" s="136"/>
      <c r="TRE14" s="136"/>
      <c r="TRJ14" s="136"/>
      <c r="TRK14" s="136"/>
      <c r="TRL14" s="136"/>
      <c r="TRM14" s="136"/>
      <c r="TRN14" s="136"/>
      <c r="TRO14" s="136"/>
      <c r="TRP14" s="136"/>
      <c r="TRQ14" s="136"/>
      <c r="TRR14" s="136"/>
      <c r="TRS14" s="136"/>
      <c r="TRT14" s="136"/>
      <c r="TRU14" s="136"/>
      <c r="TRZ14" s="136"/>
      <c r="TSA14" s="136"/>
      <c r="TSB14" s="136"/>
      <c r="TSC14" s="136"/>
      <c r="TSD14" s="136"/>
      <c r="TSE14" s="136"/>
      <c r="TSF14" s="136"/>
      <c r="TSG14" s="136"/>
      <c r="TSH14" s="136"/>
      <c r="TSI14" s="136"/>
      <c r="TSJ14" s="136"/>
      <c r="TSK14" s="136"/>
      <c r="TSP14" s="136"/>
      <c r="TSQ14" s="136"/>
      <c r="TSR14" s="136"/>
      <c r="TSS14" s="136"/>
      <c r="TST14" s="136"/>
      <c r="TSU14" s="136"/>
      <c r="TSV14" s="136"/>
      <c r="TSW14" s="136"/>
      <c r="TSX14" s="136"/>
      <c r="TSY14" s="136"/>
      <c r="TSZ14" s="136"/>
      <c r="TTA14" s="136"/>
      <c r="TTF14" s="136"/>
      <c r="TTG14" s="136"/>
      <c r="TTH14" s="136"/>
      <c r="TTI14" s="136"/>
      <c r="TTJ14" s="136"/>
      <c r="TTK14" s="136"/>
      <c r="TTL14" s="136"/>
      <c r="TTM14" s="136"/>
      <c r="TTN14" s="136"/>
      <c r="TTO14" s="136"/>
      <c r="TTP14" s="136"/>
      <c r="TTQ14" s="136"/>
      <c r="TTV14" s="136"/>
      <c r="TTW14" s="136"/>
      <c r="TTX14" s="136"/>
      <c r="TTY14" s="136"/>
      <c r="TTZ14" s="136"/>
      <c r="TUA14" s="136"/>
      <c r="TUB14" s="136"/>
      <c r="TUC14" s="136"/>
      <c r="TUD14" s="136"/>
      <c r="TUE14" s="136"/>
      <c r="TUF14" s="136"/>
      <c r="TUG14" s="136"/>
      <c r="TUL14" s="136"/>
      <c r="TUM14" s="136"/>
      <c r="TUN14" s="136"/>
      <c r="TUO14" s="136"/>
      <c r="TUP14" s="136"/>
      <c r="TUQ14" s="136"/>
      <c r="TUR14" s="136"/>
      <c r="TUS14" s="136"/>
      <c r="TUT14" s="136"/>
      <c r="TUU14" s="136"/>
      <c r="TUV14" s="136"/>
      <c r="TUW14" s="136"/>
      <c r="TVB14" s="136"/>
      <c r="TVC14" s="136"/>
      <c r="TVD14" s="136"/>
      <c r="TVE14" s="136"/>
      <c r="TVF14" s="136"/>
      <c r="TVG14" s="136"/>
      <c r="TVH14" s="136"/>
      <c r="TVI14" s="136"/>
      <c r="TVJ14" s="136"/>
      <c r="TVK14" s="136"/>
      <c r="TVL14" s="136"/>
      <c r="TVM14" s="136"/>
      <c r="TVR14" s="136"/>
      <c r="TVS14" s="136"/>
      <c r="TVT14" s="136"/>
      <c r="TVU14" s="136"/>
      <c r="TVV14" s="136"/>
      <c r="TVW14" s="136"/>
      <c r="TVX14" s="136"/>
      <c r="TVY14" s="136"/>
      <c r="TVZ14" s="136"/>
      <c r="TWA14" s="136"/>
      <c r="TWB14" s="136"/>
      <c r="TWC14" s="136"/>
      <c r="TWH14" s="136"/>
      <c r="TWI14" s="136"/>
      <c r="TWJ14" s="136"/>
      <c r="TWK14" s="136"/>
      <c r="TWL14" s="136"/>
      <c r="TWM14" s="136"/>
      <c r="TWN14" s="136"/>
      <c r="TWO14" s="136"/>
      <c r="TWP14" s="136"/>
      <c r="TWQ14" s="136"/>
      <c r="TWR14" s="136"/>
      <c r="TWS14" s="136"/>
      <c r="TWX14" s="136"/>
      <c r="TWY14" s="136"/>
      <c r="TWZ14" s="136"/>
      <c r="TXA14" s="136"/>
      <c r="TXB14" s="136"/>
      <c r="TXC14" s="136"/>
      <c r="TXD14" s="136"/>
      <c r="TXE14" s="136"/>
      <c r="TXF14" s="136"/>
      <c r="TXG14" s="136"/>
      <c r="TXH14" s="136"/>
      <c r="TXI14" s="136"/>
      <c r="TXN14" s="136"/>
      <c r="TXO14" s="136"/>
      <c r="TXP14" s="136"/>
      <c r="TXQ14" s="136"/>
      <c r="TXR14" s="136"/>
      <c r="TXS14" s="136"/>
      <c r="TXT14" s="136"/>
      <c r="TXU14" s="136"/>
      <c r="TXV14" s="136"/>
      <c r="TXW14" s="136"/>
      <c r="TXX14" s="136"/>
      <c r="TXY14" s="136"/>
      <c r="TYD14" s="136"/>
      <c r="TYE14" s="136"/>
      <c r="TYF14" s="136"/>
      <c r="TYG14" s="136"/>
      <c r="TYH14" s="136"/>
      <c r="TYI14" s="136"/>
      <c r="TYJ14" s="136"/>
      <c r="TYK14" s="136"/>
      <c r="TYL14" s="136"/>
      <c r="TYM14" s="136"/>
      <c r="TYN14" s="136"/>
      <c r="TYO14" s="136"/>
      <c r="TYT14" s="136"/>
      <c r="TYU14" s="136"/>
      <c r="TYV14" s="136"/>
      <c r="TYW14" s="136"/>
      <c r="TYX14" s="136"/>
      <c r="TYY14" s="136"/>
      <c r="TYZ14" s="136"/>
      <c r="TZA14" s="136"/>
      <c r="TZB14" s="136"/>
      <c r="TZC14" s="136"/>
      <c r="TZD14" s="136"/>
      <c r="TZE14" s="136"/>
      <c r="TZJ14" s="136"/>
      <c r="TZK14" s="136"/>
      <c r="TZL14" s="136"/>
      <c r="TZM14" s="136"/>
      <c r="TZN14" s="136"/>
      <c r="TZO14" s="136"/>
      <c r="TZP14" s="136"/>
      <c r="TZQ14" s="136"/>
      <c r="TZR14" s="136"/>
      <c r="TZS14" s="136"/>
      <c r="TZT14" s="136"/>
      <c r="TZU14" s="136"/>
      <c r="TZZ14" s="136"/>
      <c r="UAA14" s="136"/>
      <c r="UAB14" s="136"/>
      <c r="UAC14" s="136"/>
      <c r="UAD14" s="136"/>
      <c r="UAE14" s="136"/>
      <c r="UAF14" s="136"/>
      <c r="UAG14" s="136"/>
      <c r="UAH14" s="136"/>
      <c r="UAI14" s="136"/>
      <c r="UAJ14" s="136"/>
      <c r="UAK14" s="136"/>
      <c r="UAP14" s="136"/>
      <c r="UAQ14" s="136"/>
      <c r="UAR14" s="136"/>
      <c r="UAS14" s="136"/>
      <c r="UAT14" s="136"/>
      <c r="UAU14" s="136"/>
      <c r="UAV14" s="136"/>
      <c r="UAW14" s="136"/>
      <c r="UAX14" s="136"/>
      <c r="UAY14" s="136"/>
      <c r="UAZ14" s="136"/>
      <c r="UBA14" s="136"/>
      <c r="UBF14" s="136"/>
      <c r="UBG14" s="136"/>
      <c r="UBH14" s="136"/>
      <c r="UBI14" s="136"/>
      <c r="UBJ14" s="136"/>
      <c r="UBK14" s="136"/>
      <c r="UBL14" s="136"/>
      <c r="UBM14" s="136"/>
      <c r="UBN14" s="136"/>
      <c r="UBO14" s="136"/>
      <c r="UBP14" s="136"/>
      <c r="UBQ14" s="136"/>
      <c r="UBV14" s="136"/>
      <c r="UBW14" s="136"/>
      <c r="UBX14" s="136"/>
      <c r="UBY14" s="136"/>
      <c r="UBZ14" s="136"/>
      <c r="UCA14" s="136"/>
      <c r="UCB14" s="136"/>
      <c r="UCC14" s="136"/>
      <c r="UCD14" s="136"/>
      <c r="UCE14" s="136"/>
      <c r="UCF14" s="136"/>
      <c r="UCG14" s="136"/>
      <c r="UCL14" s="136"/>
      <c r="UCM14" s="136"/>
      <c r="UCN14" s="136"/>
      <c r="UCO14" s="136"/>
      <c r="UCP14" s="136"/>
      <c r="UCQ14" s="136"/>
      <c r="UCR14" s="136"/>
      <c r="UCS14" s="136"/>
      <c r="UCT14" s="136"/>
      <c r="UCU14" s="136"/>
      <c r="UCV14" s="136"/>
      <c r="UCW14" s="136"/>
      <c r="UDB14" s="136"/>
      <c r="UDC14" s="136"/>
      <c r="UDD14" s="136"/>
      <c r="UDE14" s="136"/>
      <c r="UDF14" s="136"/>
      <c r="UDG14" s="136"/>
      <c r="UDH14" s="136"/>
      <c r="UDI14" s="136"/>
      <c r="UDJ14" s="136"/>
      <c r="UDK14" s="136"/>
      <c r="UDL14" s="136"/>
      <c r="UDM14" s="136"/>
      <c r="UDR14" s="136"/>
      <c r="UDS14" s="136"/>
      <c r="UDT14" s="136"/>
      <c r="UDU14" s="136"/>
      <c r="UDV14" s="136"/>
      <c r="UDW14" s="136"/>
      <c r="UDX14" s="136"/>
      <c r="UDY14" s="136"/>
      <c r="UDZ14" s="136"/>
      <c r="UEA14" s="136"/>
      <c r="UEB14" s="136"/>
      <c r="UEC14" s="136"/>
      <c r="UEH14" s="136"/>
      <c r="UEI14" s="136"/>
      <c r="UEJ14" s="136"/>
      <c r="UEK14" s="136"/>
      <c r="UEL14" s="136"/>
      <c r="UEM14" s="136"/>
      <c r="UEN14" s="136"/>
      <c r="UEO14" s="136"/>
      <c r="UEP14" s="136"/>
      <c r="UEQ14" s="136"/>
      <c r="UER14" s="136"/>
      <c r="UES14" s="136"/>
      <c r="UEX14" s="136"/>
      <c r="UEY14" s="136"/>
      <c r="UEZ14" s="136"/>
      <c r="UFA14" s="136"/>
      <c r="UFB14" s="136"/>
      <c r="UFC14" s="136"/>
      <c r="UFD14" s="136"/>
      <c r="UFE14" s="136"/>
      <c r="UFF14" s="136"/>
      <c r="UFG14" s="136"/>
      <c r="UFH14" s="136"/>
      <c r="UFI14" s="136"/>
      <c r="UFN14" s="136"/>
      <c r="UFO14" s="136"/>
      <c r="UFP14" s="136"/>
      <c r="UFQ14" s="136"/>
      <c r="UFR14" s="136"/>
      <c r="UFS14" s="136"/>
      <c r="UFT14" s="136"/>
      <c r="UFU14" s="136"/>
      <c r="UFV14" s="136"/>
      <c r="UFW14" s="136"/>
      <c r="UFX14" s="136"/>
      <c r="UFY14" s="136"/>
      <c r="UGD14" s="136"/>
      <c r="UGE14" s="136"/>
      <c r="UGF14" s="136"/>
      <c r="UGG14" s="136"/>
      <c r="UGH14" s="136"/>
      <c r="UGI14" s="136"/>
      <c r="UGJ14" s="136"/>
      <c r="UGK14" s="136"/>
      <c r="UGL14" s="136"/>
      <c r="UGM14" s="136"/>
      <c r="UGN14" s="136"/>
      <c r="UGO14" s="136"/>
      <c r="UGT14" s="136"/>
      <c r="UGU14" s="136"/>
      <c r="UGV14" s="136"/>
      <c r="UGW14" s="136"/>
      <c r="UGX14" s="136"/>
      <c r="UGY14" s="136"/>
      <c r="UGZ14" s="136"/>
      <c r="UHA14" s="136"/>
      <c r="UHB14" s="136"/>
      <c r="UHC14" s="136"/>
      <c r="UHD14" s="136"/>
      <c r="UHE14" s="136"/>
      <c r="UHJ14" s="136"/>
      <c r="UHK14" s="136"/>
      <c r="UHL14" s="136"/>
      <c r="UHM14" s="136"/>
      <c r="UHN14" s="136"/>
      <c r="UHO14" s="136"/>
      <c r="UHP14" s="136"/>
      <c r="UHQ14" s="136"/>
      <c r="UHR14" s="136"/>
      <c r="UHS14" s="136"/>
      <c r="UHT14" s="136"/>
      <c r="UHU14" s="136"/>
      <c r="UHZ14" s="136"/>
      <c r="UIA14" s="136"/>
      <c r="UIB14" s="136"/>
      <c r="UIC14" s="136"/>
      <c r="UID14" s="136"/>
      <c r="UIE14" s="136"/>
      <c r="UIF14" s="136"/>
      <c r="UIG14" s="136"/>
      <c r="UIH14" s="136"/>
      <c r="UII14" s="136"/>
      <c r="UIJ14" s="136"/>
      <c r="UIK14" s="136"/>
      <c r="UIP14" s="136"/>
      <c r="UIQ14" s="136"/>
      <c r="UIR14" s="136"/>
      <c r="UIS14" s="136"/>
      <c r="UIT14" s="136"/>
      <c r="UIU14" s="136"/>
      <c r="UIV14" s="136"/>
      <c r="UIW14" s="136"/>
      <c r="UIX14" s="136"/>
      <c r="UIY14" s="136"/>
      <c r="UIZ14" s="136"/>
      <c r="UJA14" s="136"/>
      <c r="UJF14" s="136"/>
      <c r="UJG14" s="136"/>
      <c r="UJH14" s="136"/>
      <c r="UJI14" s="136"/>
      <c r="UJJ14" s="136"/>
      <c r="UJK14" s="136"/>
      <c r="UJL14" s="136"/>
      <c r="UJM14" s="136"/>
      <c r="UJN14" s="136"/>
      <c r="UJO14" s="136"/>
      <c r="UJP14" s="136"/>
      <c r="UJQ14" s="136"/>
      <c r="UJV14" s="136"/>
      <c r="UJW14" s="136"/>
      <c r="UJX14" s="136"/>
      <c r="UJY14" s="136"/>
      <c r="UJZ14" s="136"/>
      <c r="UKA14" s="136"/>
      <c r="UKB14" s="136"/>
      <c r="UKC14" s="136"/>
      <c r="UKD14" s="136"/>
      <c r="UKE14" s="136"/>
      <c r="UKF14" s="136"/>
      <c r="UKG14" s="136"/>
      <c r="UKL14" s="136"/>
      <c r="UKM14" s="136"/>
      <c r="UKN14" s="136"/>
      <c r="UKO14" s="136"/>
      <c r="UKP14" s="136"/>
      <c r="UKQ14" s="136"/>
      <c r="UKR14" s="136"/>
      <c r="UKS14" s="136"/>
      <c r="UKT14" s="136"/>
      <c r="UKU14" s="136"/>
      <c r="UKV14" s="136"/>
      <c r="UKW14" s="136"/>
      <c r="ULB14" s="136"/>
      <c r="ULC14" s="136"/>
      <c r="ULD14" s="136"/>
      <c r="ULE14" s="136"/>
      <c r="ULF14" s="136"/>
      <c r="ULG14" s="136"/>
      <c r="ULH14" s="136"/>
      <c r="ULI14" s="136"/>
      <c r="ULJ14" s="136"/>
      <c r="ULK14" s="136"/>
      <c r="ULL14" s="136"/>
      <c r="ULM14" s="136"/>
      <c r="ULR14" s="136"/>
      <c r="ULS14" s="136"/>
      <c r="ULT14" s="136"/>
      <c r="ULU14" s="136"/>
      <c r="ULV14" s="136"/>
      <c r="ULW14" s="136"/>
      <c r="ULX14" s="136"/>
      <c r="ULY14" s="136"/>
      <c r="ULZ14" s="136"/>
      <c r="UMA14" s="136"/>
      <c r="UMB14" s="136"/>
      <c r="UMC14" s="136"/>
      <c r="UMH14" s="136"/>
      <c r="UMI14" s="136"/>
      <c r="UMJ14" s="136"/>
      <c r="UMK14" s="136"/>
      <c r="UML14" s="136"/>
      <c r="UMM14" s="136"/>
      <c r="UMN14" s="136"/>
      <c r="UMO14" s="136"/>
      <c r="UMP14" s="136"/>
      <c r="UMQ14" s="136"/>
      <c r="UMR14" s="136"/>
      <c r="UMS14" s="136"/>
      <c r="UMX14" s="136"/>
      <c r="UMY14" s="136"/>
      <c r="UMZ14" s="136"/>
      <c r="UNA14" s="136"/>
      <c r="UNB14" s="136"/>
      <c r="UNC14" s="136"/>
      <c r="UND14" s="136"/>
      <c r="UNE14" s="136"/>
      <c r="UNF14" s="136"/>
      <c r="UNG14" s="136"/>
      <c r="UNH14" s="136"/>
      <c r="UNI14" s="136"/>
      <c r="UNN14" s="136"/>
      <c r="UNO14" s="136"/>
      <c r="UNP14" s="136"/>
      <c r="UNQ14" s="136"/>
      <c r="UNR14" s="136"/>
      <c r="UNS14" s="136"/>
      <c r="UNT14" s="136"/>
      <c r="UNU14" s="136"/>
      <c r="UNV14" s="136"/>
      <c r="UNW14" s="136"/>
      <c r="UNX14" s="136"/>
      <c r="UNY14" s="136"/>
      <c r="UOD14" s="136"/>
      <c r="UOE14" s="136"/>
      <c r="UOF14" s="136"/>
      <c r="UOG14" s="136"/>
      <c r="UOH14" s="136"/>
      <c r="UOI14" s="136"/>
      <c r="UOJ14" s="136"/>
      <c r="UOK14" s="136"/>
      <c r="UOL14" s="136"/>
      <c r="UOM14" s="136"/>
      <c r="UON14" s="136"/>
      <c r="UOO14" s="136"/>
      <c r="UOT14" s="136"/>
      <c r="UOU14" s="136"/>
      <c r="UOV14" s="136"/>
      <c r="UOW14" s="136"/>
      <c r="UOX14" s="136"/>
      <c r="UOY14" s="136"/>
      <c r="UOZ14" s="136"/>
      <c r="UPA14" s="136"/>
      <c r="UPB14" s="136"/>
      <c r="UPC14" s="136"/>
      <c r="UPD14" s="136"/>
      <c r="UPE14" s="136"/>
      <c r="UPJ14" s="136"/>
      <c r="UPK14" s="136"/>
      <c r="UPL14" s="136"/>
      <c r="UPM14" s="136"/>
      <c r="UPN14" s="136"/>
      <c r="UPO14" s="136"/>
      <c r="UPP14" s="136"/>
      <c r="UPQ14" s="136"/>
      <c r="UPR14" s="136"/>
      <c r="UPS14" s="136"/>
      <c r="UPT14" s="136"/>
      <c r="UPU14" s="136"/>
      <c r="UPZ14" s="136"/>
      <c r="UQA14" s="136"/>
      <c r="UQB14" s="136"/>
      <c r="UQC14" s="136"/>
      <c r="UQD14" s="136"/>
      <c r="UQE14" s="136"/>
      <c r="UQF14" s="136"/>
      <c r="UQG14" s="136"/>
      <c r="UQH14" s="136"/>
      <c r="UQI14" s="136"/>
      <c r="UQJ14" s="136"/>
      <c r="UQK14" s="136"/>
      <c r="UQP14" s="136"/>
      <c r="UQQ14" s="136"/>
      <c r="UQR14" s="136"/>
      <c r="UQS14" s="136"/>
      <c r="UQT14" s="136"/>
      <c r="UQU14" s="136"/>
      <c r="UQV14" s="136"/>
      <c r="UQW14" s="136"/>
      <c r="UQX14" s="136"/>
      <c r="UQY14" s="136"/>
      <c r="UQZ14" s="136"/>
      <c r="URA14" s="136"/>
      <c r="URF14" s="136"/>
      <c r="URG14" s="136"/>
      <c r="URH14" s="136"/>
      <c r="URI14" s="136"/>
      <c r="URJ14" s="136"/>
      <c r="URK14" s="136"/>
      <c r="URL14" s="136"/>
      <c r="URM14" s="136"/>
      <c r="URN14" s="136"/>
      <c r="URO14" s="136"/>
      <c r="URP14" s="136"/>
      <c r="URQ14" s="136"/>
      <c r="URV14" s="136"/>
      <c r="URW14" s="136"/>
      <c r="URX14" s="136"/>
      <c r="URY14" s="136"/>
      <c r="URZ14" s="136"/>
      <c r="USA14" s="136"/>
      <c r="USB14" s="136"/>
      <c r="USC14" s="136"/>
      <c r="USD14" s="136"/>
      <c r="USE14" s="136"/>
      <c r="USF14" s="136"/>
      <c r="USG14" s="136"/>
      <c r="USL14" s="136"/>
      <c r="USM14" s="136"/>
      <c r="USN14" s="136"/>
      <c r="USO14" s="136"/>
      <c r="USP14" s="136"/>
      <c r="USQ14" s="136"/>
      <c r="USR14" s="136"/>
      <c r="USS14" s="136"/>
      <c r="UST14" s="136"/>
      <c r="USU14" s="136"/>
      <c r="USV14" s="136"/>
      <c r="USW14" s="136"/>
      <c r="UTB14" s="136"/>
      <c r="UTC14" s="136"/>
      <c r="UTD14" s="136"/>
      <c r="UTE14" s="136"/>
      <c r="UTF14" s="136"/>
      <c r="UTG14" s="136"/>
      <c r="UTH14" s="136"/>
      <c r="UTI14" s="136"/>
      <c r="UTJ14" s="136"/>
      <c r="UTK14" s="136"/>
      <c r="UTL14" s="136"/>
      <c r="UTM14" s="136"/>
      <c r="UTR14" s="136"/>
      <c r="UTS14" s="136"/>
      <c r="UTT14" s="136"/>
      <c r="UTU14" s="136"/>
      <c r="UTV14" s="136"/>
      <c r="UTW14" s="136"/>
      <c r="UTX14" s="136"/>
      <c r="UTY14" s="136"/>
      <c r="UTZ14" s="136"/>
      <c r="UUA14" s="136"/>
      <c r="UUB14" s="136"/>
      <c r="UUC14" s="136"/>
      <c r="UUH14" s="136"/>
      <c r="UUI14" s="136"/>
      <c r="UUJ14" s="136"/>
      <c r="UUK14" s="136"/>
      <c r="UUL14" s="136"/>
      <c r="UUM14" s="136"/>
      <c r="UUN14" s="136"/>
      <c r="UUO14" s="136"/>
      <c r="UUP14" s="136"/>
      <c r="UUQ14" s="136"/>
      <c r="UUR14" s="136"/>
      <c r="UUS14" s="136"/>
      <c r="UUX14" s="136"/>
      <c r="UUY14" s="136"/>
      <c r="UUZ14" s="136"/>
      <c r="UVA14" s="136"/>
      <c r="UVB14" s="136"/>
      <c r="UVC14" s="136"/>
      <c r="UVD14" s="136"/>
      <c r="UVE14" s="136"/>
      <c r="UVF14" s="136"/>
      <c r="UVG14" s="136"/>
      <c r="UVH14" s="136"/>
      <c r="UVI14" s="136"/>
      <c r="UVN14" s="136"/>
      <c r="UVO14" s="136"/>
      <c r="UVP14" s="136"/>
      <c r="UVQ14" s="136"/>
      <c r="UVR14" s="136"/>
      <c r="UVS14" s="136"/>
      <c r="UVT14" s="136"/>
      <c r="UVU14" s="136"/>
      <c r="UVV14" s="136"/>
      <c r="UVW14" s="136"/>
      <c r="UVX14" s="136"/>
      <c r="UVY14" s="136"/>
      <c r="UWD14" s="136"/>
      <c r="UWE14" s="136"/>
      <c r="UWF14" s="136"/>
      <c r="UWG14" s="136"/>
      <c r="UWH14" s="136"/>
      <c r="UWI14" s="136"/>
      <c r="UWJ14" s="136"/>
      <c r="UWK14" s="136"/>
      <c r="UWL14" s="136"/>
      <c r="UWM14" s="136"/>
      <c r="UWN14" s="136"/>
      <c r="UWO14" s="136"/>
      <c r="UWT14" s="136"/>
      <c r="UWU14" s="136"/>
      <c r="UWV14" s="136"/>
      <c r="UWW14" s="136"/>
      <c r="UWX14" s="136"/>
      <c r="UWY14" s="136"/>
      <c r="UWZ14" s="136"/>
      <c r="UXA14" s="136"/>
      <c r="UXB14" s="136"/>
      <c r="UXC14" s="136"/>
      <c r="UXD14" s="136"/>
      <c r="UXE14" s="136"/>
      <c r="UXJ14" s="136"/>
      <c r="UXK14" s="136"/>
      <c r="UXL14" s="136"/>
      <c r="UXM14" s="136"/>
      <c r="UXN14" s="136"/>
      <c r="UXO14" s="136"/>
      <c r="UXP14" s="136"/>
      <c r="UXQ14" s="136"/>
      <c r="UXR14" s="136"/>
      <c r="UXS14" s="136"/>
      <c r="UXT14" s="136"/>
      <c r="UXU14" s="136"/>
      <c r="UXZ14" s="136"/>
      <c r="UYA14" s="136"/>
      <c r="UYB14" s="136"/>
      <c r="UYC14" s="136"/>
      <c r="UYD14" s="136"/>
      <c r="UYE14" s="136"/>
      <c r="UYF14" s="136"/>
      <c r="UYG14" s="136"/>
      <c r="UYH14" s="136"/>
      <c r="UYI14" s="136"/>
      <c r="UYJ14" s="136"/>
      <c r="UYK14" s="136"/>
      <c r="UYP14" s="136"/>
      <c r="UYQ14" s="136"/>
      <c r="UYR14" s="136"/>
      <c r="UYS14" s="136"/>
      <c r="UYT14" s="136"/>
      <c r="UYU14" s="136"/>
      <c r="UYV14" s="136"/>
      <c r="UYW14" s="136"/>
      <c r="UYX14" s="136"/>
      <c r="UYY14" s="136"/>
      <c r="UYZ14" s="136"/>
      <c r="UZA14" s="136"/>
      <c r="UZF14" s="136"/>
      <c r="UZG14" s="136"/>
      <c r="UZH14" s="136"/>
      <c r="UZI14" s="136"/>
      <c r="UZJ14" s="136"/>
      <c r="UZK14" s="136"/>
      <c r="UZL14" s="136"/>
      <c r="UZM14" s="136"/>
      <c r="UZN14" s="136"/>
      <c r="UZO14" s="136"/>
      <c r="UZP14" s="136"/>
      <c r="UZQ14" s="136"/>
      <c r="UZV14" s="136"/>
      <c r="UZW14" s="136"/>
      <c r="UZX14" s="136"/>
      <c r="UZY14" s="136"/>
      <c r="UZZ14" s="136"/>
      <c r="VAA14" s="136"/>
      <c r="VAB14" s="136"/>
      <c r="VAC14" s="136"/>
      <c r="VAD14" s="136"/>
      <c r="VAE14" s="136"/>
      <c r="VAF14" s="136"/>
      <c r="VAG14" s="136"/>
      <c r="VAL14" s="136"/>
      <c r="VAM14" s="136"/>
      <c r="VAN14" s="136"/>
      <c r="VAO14" s="136"/>
      <c r="VAP14" s="136"/>
      <c r="VAQ14" s="136"/>
      <c r="VAR14" s="136"/>
      <c r="VAS14" s="136"/>
      <c r="VAT14" s="136"/>
      <c r="VAU14" s="136"/>
      <c r="VAV14" s="136"/>
      <c r="VAW14" s="136"/>
      <c r="VBB14" s="136"/>
      <c r="VBC14" s="136"/>
      <c r="VBD14" s="136"/>
      <c r="VBE14" s="136"/>
      <c r="VBF14" s="136"/>
      <c r="VBG14" s="136"/>
      <c r="VBH14" s="136"/>
      <c r="VBI14" s="136"/>
      <c r="VBJ14" s="136"/>
      <c r="VBK14" s="136"/>
      <c r="VBL14" s="136"/>
      <c r="VBM14" s="136"/>
      <c r="VBR14" s="136"/>
      <c r="VBS14" s="136"/>
      <c r="VBT14" s="136"/>
      <c r="VBU14" s="136"/>
      <c r="VBV14" s="136"/>
      <c r="VBW14" s="136"/>
      <c r="VBX14" s="136"/>
      <c r="VBY14" s="136"/>
      <c r="VBZ14" s="136"/>
      <c r="VCA14" s="136"/>
      <c r="VCB14" s="136"/>
      <c r="VCC14" s="136"/>
      <c r="VCH14" s="136"/>
      <c r="VCI14" s="136"/>
      <c r="VCJ14" s="136"/>
      <c r="VCK14" s="136"/>
      <c r="VCL14" s="136"/>
      <c r="VCM14" s="136"/>
      <c r="VCN14" s="136"/>
      <c r="VCO14" s="136"/>
      <c r="VCP14" s="136"/>
      <c r="VCQ14" s="136"/>
      <c r="VCR14" s="136"/>
      <c r="VCS14" s="136"/>
      <c r="VCX14" s="136"/>
      <c r="VCY14" s="136"/>
      <c r="VCZ14" s="136"/>
      <c r="VDA14" s="136"/>
      <c r="VDB14" s="136"/>
      <c r="VDC14" s="136"/>
      <c r="VDD14" s="136"/>
      <c r="VDE14" s="136"/>
      <c r="VDF14" s="136"/>
      <c r="VDG14" s="136"/>
      <c r="VDH14" s="136"/>
      <c r="VDI14" s="136"/>
      <c r="VDN14" s="136"/>
      <c r="VDO14" s="136"/>
      <c r="VDP14" s="136"/>
      <c r="VDQ14" s="136"/>
      <c r="VDR14" s="136"/>
      <c r="VDS14" s="136"/>
      <c r="VDT14" s="136"/>
      <c r="VDU14" s="136"/>
      <c r="VDV14" s="136"/>
      <c r="VDW14" s="136"/>
      <c r="VDX14" s="136"/>
      <c r="VDY14" s="136"/>
      <c r="VED14" s="136"/>
      <c r="VEE14" s="136"/>
      <c r="VEF14" s="136"/>
      <c r="VEG14" s="136"/>
      <c r="VEH14" s="136"/>
      <c r="VEI14" s="136"/>
      <c r="VEJ14" s="136"/>
      <c r="VEK14" s="136"/>
      <c r="VEL14" s="136"/>
      <c r="VEM14" s="136"/>
      <c r="VEN14" s="136"/>
      <c r="VEO14" s="136"/>
      <c r="VET14" s="136"/>
      <c r="VEU14" s="136"/>
      <c r="VEV14" s="136"/>
      <c r="VEW14" s="136"/>
      <c r="VEX14" s="136"/>
      <c r="VEY14" s="136"/>
      <c r="VEZ14" s="136"/>
      <c r="VFA14" s="136"/>
      <c r="VFB14" s="136"/>
      <c r="VFC14" s="136"/>
      <c r="VFD14" s="136"/>
      <c r="VFE14" s="136"/>
      <c r="VFJ14" s="136"/>
      <c r="VFK14" s="136"/>
      <c r="VFL14" s="136"/>
      <c r="VFM14" s="136"/>
      <c r="VFN14" s="136"/>
      <c r="VFO14" s="136"/>
      <c r="VFP14" s="136"/>
      <c r="VFQ14" s="136"/>
      <c r="VFR14" s="136"/>
      <c r="VFS14" s="136"/>
      <c r="VFT14" s="136"/>
      <c r="VFU14" s="136"/>
      <c r="VFZ14" s="136"/>
      <c r="VGA14" s="136"/>
      <c r="VGB14" s="136"/>
      <c r="VGC14" s="136"/>
      <c r="VGD14" s="136"/>
      <c r="VGE14" s="136"/>
      <c r="VGF14" s="136"/>
      <c r="VGG14" s="136"/>
      <c r="VGH14" s="136"/>
      <c r="VGI14" s="136"/>
      <c r="VGJ14" s="136"/>
      <c r="VGK14" s="136"/>
      <c r="VGP14" s="136"/>
      <c r="VGQ14" s="136"/>
      <c r="VGR14" s="136"/>
      <c r="VGS14" s="136"/>
      <c r="VGT14" s="136"/>
      <c r="VGU14" s="136"/>
      <c r="VGV14" s="136"/>
      <c r="VGW14" s="136"/>
      <c r="VGX14" s="136"/>
      <c r="VGY14" s="136"/>
      <c r="VGZ14" s="136"/>
      <c r="VHA14" s="136"/>
      <c r="VHF14" s="136"/>
      <c r="VHG14" s="136"/>
      <c r="VHH14" s="136"/>
      <c r="VHI14" s="136"/>
      <c r="VHJ14" s="136"/>
      <c r="VHK14" s="136"/>
      <c r="VHL14" s="136"/>
      <c r="VHM14" s="136"/>
      <c r="VHN14" s="136"/>
      <c r="VHO14" s="136"/>
      <c r="VHP14" s="136"/>
      <c r="VHQ14" s="136"/>
      <c r="VHV14" s="136"/>
      <c r="VHW14" s="136"/>
      <c r="VHX14" s="136"/>
      <c r="VHY14" s="136"/>
      <c r="VHZ14" s="136"/>
      <c r="VIA14" s="136"/>
      <c r="VIB14" s="136"/>
      <c r="VIC14" s="136"/>
      <c r="VID14" s="136"/>
      <c r="VIE14" s="136"/>
      <c r="VIF14" s="136"/>
      <c r="VIG14" s="136"/>
      <c r="VIL14" s="136"/>
      <c r="VIM14" s="136"/>
      <c r="VIN14" s="136"/>
      <c r="VIO14" s="136"/>
      <c r="VIP14" s="136"/>
      <c r="VIQ14" s="136"/>
      <c r="VIR14" s="136"/>
      <c r="VIS14" s="136"/>
      <c r="VIT14" s="136"/>
      <c r="VIU14" s="136"/>
      <c r="VIV14" s="136"/>
      <c r="VIW14" s="136"/>
      <c r="VJB14" s="136"/>
      <c r="VJC14" s="136"/>
      <c r="VJD14" s="136"/>
      <c r="VJE14" s="136"/>
      <c r="VJF14" s="136"/>
      <c r="VJG14" s="136"/>
      <c r="VJH14" s="136"/>
      <c r="VJI14" s="136"/>
      <c r="VJJ14" s="136"/>
      <c r="VJK14" s="136"/>
      <c r="VJL14" s="136"/>
      <c r="VJM14" s="136"/>
      <c r="VJR14" s="136"/>
      <c r="VJS14" s="136"/>
      <c r="VJT14" s="136"/>
      <c r="VJU14" s="136"/>
      <c r="VJV14" s="136"/>
      <c r="VJW14" s="136"/>
      <c r="VJX14" s="136"/>
      <c r="VJY14" s="136"/>
      <c r="VJZ14" s="136"/>
      <c r="VKA14" s="136"/>
      <c r="VKB14" s="136"/>
      <c r="VKC14" s="136"/>
      <c r="VKH14" s="136"/>
      <c r="VKI14" s="136"/>
      <c r="VKJ14" s="136"/>
      <c r="VKK14" s="136"/>
      <c r="VKL14" s="136"/>
      <c r="VKM14" s="136"/>
      <c r="VKN14" s="136"/>
      <c r="VKO14" s="136"/>
      <c r="VKP14" s="136"/>
      <c r="VKQ14" s="136"/>
      <c r="VKR14" s="136"/>
      <c r="VKS14" s="136"/>
      <c r="VKX14" s="136"/>
      <c r="VKY14" s="136"/>
      <c r="VKZ14" s="136"/>
      <c r="VLA14" s="136"/>
      <c r="VLB14" s="136"/>
      <c r="VLC14" s="136"/>
      <c r="VLD14" s="136"/>
      <c r="VLE14" s="136"/>
      <c r="VLF14" s="136"/>
      <c r="VLG14" s="136"/>
      <c r="VLH14" s="136"/>
      <c r="VLI14" s="136"/>
      <c r="VLN14" s="136"/>
      <c r="VLO14" s="136"/>
      <c r="VLP14" s="136"/>
      <c r="VLQ14" s="136"/>
      <c r="VLR14" s="136"/>
      <c r="VLS14" s="136"/>
      <c r="VLT14" s="136"/>
      <c r="VLU14" s="136"/>
      <c r="VLV14" s="136"/>
      <c r="VLW14" s="136"/>
      <c r="VLX14" s="136"/>
      <c r="VLY14" s="136"/>
      <c r="VMD14" s="136"/>
      <c r="VME14" s="136"/>
      <c r="VMF14" s="136"/>
      <c r="VMG14" s="136"/>
      <c r="VMH14" s="136"/>
      <c r="VMI14" s="136"/>
      <c r="VMJ14" s="136"/>
      <c r="VMK14" s="136"/>
      <c r="VML14" s="136"/>
      <c r="VMM14" s="136"/>
      <c r="VMN14" s="136"/>
      <c r="VMO14" s="136"/>
      <c r="VMT14" s="136"/>
      <c r="VMU14" s="136"/>
      <c r="VMV14" s="136"/>
      <c r="VMW14" s="136"/>
      <c r="VMX14" s="136"/>
      <c r="VMY14" s="136"/>
      <c r="VMZ14" s="136"/>
      <c r="VNA14" s="136"/>
      <c r="VNB14" s="136"/>
      <c r="VNC14" s="136"/>
      <c r="VND14" s="136"/>
      <c r="VNE14" s="136"/>
      <c r="VNJ14" s="136"/>
      <c r="VNK14" s="136"/>
      <c r="VNL14" s="136"/>
      <c r="VNM14" s="136"/>
      <c r="VNN14" s="136"/>
      <c r="VNO14" s="136"/>
      <c r="VNP14" s="136"/>
      <c r="VNQ14" s="136"/>
      <c r="VNR14" s="136"/>
      <c r="VNS14" s="136"/>
      <c r="VNT14" s="136"/>
      <c r="VNU14" s="136"/>
      <c r="VNZ14" s="136"/>
      <c r="VOA14" s="136"/>
      <c r="VOB14" s="136"/>
      <c r="VOC14" s="136"/>
      <c r="VOD14" s="136"/>
      <c r="VOE14" s="136"/>
      <c r="VOF14" s="136"/>
      <c r="VOG14" s="136"/>
      <c r="VOH14" s="136"/>
      <c r="VOI14" s="136"/>
      <c r="VOJ14" s="136"/>
      <c r="VOK14" s="136"/>
      <c r="VOP14" s="136"/>
      <c r="VOQ14" s="136"/>
      <c r="VOR14" s="136"/>
      <c r="VOS14" s="136"/>
      <c r="VOT14" s="136"/>
      <c r="VOU14" s="136"/>
      <c r="VOV14" s="136"/>
      <c r="VOW14" s="136"/>
      <c r="VOX14" s="136"/>
      <c r="VOY14" s="136"/>
      <c r="VOZ14" s="136"/>
      <c r="VPA14" s="136"/>
      <c r="VPF14" s="136"/>
      <c r="VPG14" s="136"/>
      <c r="VPH14" s="136"/>
      <c r="VPI14" s="136"/>
      <c r="VPJ14" s="136"/>
      <c r="VPK14" s="136"/>
      <c r="VPL14" s="136"/>
      <c r="VPM14" s="136"/>
      <c r="VPN14" s="136"/>
      <c r="VPO14" s="136"/>
      <c r="VPP14" s="136"/>
      <c r="VPQ14" s="136"/>
      <c r="VPV14" s="136"/>
      <c r="VPW14" s="136"/>
      <c r="VPX14" s="136"/>
      <c r="VPY14" s="136"/>
      <c r="VPZ14" s="136"/>
      <c r="VQA14" s="136"/>
      <c r="VQB14" s="136"/>
      <c r="VQC14" s="136"/>
      <c r="VQD14" s="136"/>
      <c r="VQE14" s="136"/>
      <c r="VQF14" s="136"/>
      <c r="VQG14" s="136"/>
      <c r="VQL14" s="136"/>
      <c r="VQM14" s="136"/>
      <c r="VQN14" s="136"/>
      <c r="VQO14" s="136"/>
      <c r="VQP14" s="136"/>
      <c r="VQQ14" s="136"/>
      <c r="VQR14" s="136"/>
      <c r="VQS14" s="136"/>
      <c r="VQT14" s="136"/>
      <c r="VQU14" s="136"/>
      <c r="VQV14" s="136"/>
      <c r="VQW14" s="136"/>
      <c r="VRB14" s="136"/>
      <c r="VRC14" s="136"/>
      <c r="VRD14" s="136"/>
      <c r="VRE14" s="136"/>
      <c r="VRF14" s="136"/>
      <c r="VRG14" s="136"/>
      <c r="VRH14" s="136"/>
      <c r="VRI14" s="136"/>
      <c r="VRJ14" s="136"/>
      <c r="VRK14" s="136"/>
      <c r="VRL14" s="136"/>
      <c r="VRM14" s="136"/>
      <c r="VRR14" s="136"/>
      <c r="VRS14" s="136"/>
      <c r="VRT14" s="136"/>
      <c r="VRU14" s="136"/>
      <c r="VRV14" s="136"/>
      <c r="VRW14" s="136"/>
      <c r="VRX14" s="136"/>
      <c r="VRY14" s="136"/>
      <c r="VRZ14" s="136"/>
      <c r="VSA14" s="136"/>
      <c r="VSB14" s="136"/>
      <c r="VSC14" s="136"/>
      <c r="VSH14" s="136"/>
      <c r="VSI14" s="136"/>
      <c r="VSJ14" s="136"/>
      <c r="VSK14" s="136"/>
      <c r="VSL14" s="136"/>
      <c r="VSM14" s="136"/>
      <c r="VSN14" s="136"/>
      <c r="VSO14" s="136"/>
      <c r="VSP14" s="136"/>
      <c r="VSQ14" s="136"/>
      <c r="VSR14" s="136"/>
      <c r="VSS14" s="136"/>
      <c r="VSX14" s="136"/>
      <c r="VSY14" s="136"/>
      <c r="VSZ14" s="136"/>
      <c r="VTA14" s="136"/>
      <c r="VTB14" s="136"/>
      <c r="VTC14" s="136"/>
      <c r="VTD14" s="136"/>
      <c r="VTE14" s="136"/>
      <c r="VTF14" s="136"/>
      <c r="VTG14" s="136"/>
      <c r="VTH14" s="136"/>
      <c r="VTI14" s="136"/>
      <c r="VTN14" s="136"/>
      <c r="VTO14" s="136"/>
      <c r="VTP14" s="136"/>
      <c r="VTQ14" s="136"/>
      <c r="VTR14" s="136"/>
      <c r="VTS14" s="136"/>
      <c r="VTT14" s="136"/>
      <c r="VTU14" s="136"/>
      <c r="VTV14" s="136"/>
      <c r="VTW14" s="136"/>
      <c r="VTX14" s="136"/>
      <c r="VTY14" s="136"/>
      <c r="VUD14" s="136"/>
      <c r="VUE14" s="136"/>
      <c r="VUF14" s="136"/>
      <c r="VUG14" s="136"/>
      <c r="VUH14" s="136"/>
      <c r="VUI14" s="136"/>
      <c r="VUJ14" s="136"/>
      <c r="VUK14" s="136"/>
      <c r="VUL14" s="136"/>
      <c r="VUM14" s="136"/>
      <c r="VUN14" s="136"/>
      <c r="VUO14" s="136"/>
      <c r="VUT14" s="136"/>
      <c r="VUU14" s="136"/>
      <c r="VUV14" s="136"/>
      <c r="VUW14" s="136"/>
      <c r="VUX14" s="136"/>
      <c r="VUY14" s="136"/>
      <c r="VUZ14" s="136"/>
      <c r="VVA14" s="136"/>
      <c r="VVB14" s="136"/>
      <c r="VVC14" s="136"/>
      <c r="VVD14" s="136"/>
      <c r="VVE14" s="136"/>
      <c r="VVJ14" s="136"/>
      <c r="VVK14" s="136"/>
      <c r="VVL14" s="136"/>
      <c r="VVM14" s="136"/>
      <c r="VVN14" s="136"/>
      <c r="VVO14" s="136"/>
      <c r="VVP14" s="136"/>
      <c r="VVQ14" s="136"/>
      <c r="VVR14" s="136"/>
      <c r="VVS14" s="136"/>
      <c r="VVT14" s="136"/>
      <c r="VVU14" s="136"/>
      <c r="VVZ14" s="136"/>
      <c r="VWA14" s="136"/>
      <c r="VWB14" s="136"/>
      <c r="VWC14" s="136"/>
      <c r="VWD14" s="136"/>
      <c r="VWE14" s="136"/>
      <c r="VWF14" s="136"/>
      <c r="VWG14" s="136"/>
      <c r="VWH14" s="136"/>
      <c r="VWI14" s="136"/>
      <c r="VWJ14" s="136"/>
      <c r="VWK14" s="136"/>
      <c r="VWP14" s="136"/>
      <c r="VWQ14" s="136"/>
      <c r="VWR14" s="136"/>
      <c r="VWS14" s="136"/>
      <c r="VWT14" s="136"/>
      <c r="VWU14" s="136"/>
      <c r="VWV14" s="136"/>
      <c r="VWW14" s="136"/>
      <c r="VWX14" s="136"/>
      <c r="VWY14" s="136"/>
      <c r="VWZ14" s="136"/>
      <c r="VXA14" s="136"/>
      <c r="VXF14" s="136"/>
      <c r="VXG14" s="136"/>
      <c r="VXH14" s="136"/>
      <c r="VXI14" s="136"/>
      <c r="VXJ14" s="136"/>
      <c r="VXK14" s="136"/>
      <c r="VXL14" s="136"/>
      <c r="VXM14" s="136"/>
      <c r="VXN14" s="136"/>
      <c r="VXO14" s="136"/>
      <c r="VXP14" s="136"/>
      <c r="VXQ14" s="136"/>
      <c r="VXV14" s="136"/>
      <c r="VXW14" s="136"/>
      <c r="VXX14" s="136"/>
      <c r="VXY14" s="136"/>
      <c r="VXZ14" s="136"/>
      <c r="VYA14" s="136"/>
      <c r="VYB14" s="136"/>
      <c r="VYC14" s="136"/>
      <c r="VYD14" s="136"/>
      <c r="VYE14" s="136"/>
      <c r="VYF14" s="136"/>
      <c r="VYG14" s="136"/>
      <c r="VYL14" s="136"/>
      <c r="VYM14" s="136"/>
      <c r="VYN14" s="136"/>
      <c r="VYO14" s="136"/>
      <c r="VYP14" s="136"/>
      <c r="VYQ14" s="136"/>
      <c r="VYR14" s="136"/>
      <c r="VYS14" s="136"/>
      <c r="VYT14" s="136"/>
      <c r="VYU14" s="136"/>
      <c r="VYV14" s="136"/>
      <c r="VYW14" s="136"/>
      <c r="VZB14" s="136"/>
      <c r="VZC14" s="136"/>
      <c r="VZD14" s="136"/>
      <c r="VZE14" s="136"/>
      <c r="VZF14" s="136"/>
      <c r="VZG14" s="136"/>
      <c r="VZH14" s="136"/>
      <c r="VZI14" s="136"/>
      <c r="VZJ14" s="136"/>
      <c r="VZK14" s="136"/>
      <c r="VZL14" s="136"/>
      <c r="VZM14" s="136"/>
      <c r="VZR14" s="136"/>
      <c r="VZS14" s="136"/>
      <c r="VZT14" s="136"/>
      <c r="VZU14" s="136"/>
      <c r="VZV14" s="136"/>
      <c r="VZW14" s="136"/>
      <c r="VZX14" s="136"/>
      <c r="VZY14" s="136"/>
      <c r="VZZ14" s="136"/>
      <c r="WAA14" s="136"/>
      <c r="WAB14" s="136"/>
      <c r="WAC14" s="136"/>
      <c r="WAH14" s="136"/>
      <c r="WAI14" s="136"/>
      <c r="WAJ14" s="136"/>
      <c r="WAK14" s="136"/>
      <c r="WAL14" s="136"/>
      <c r="WAM14" s="136"/>
      <c r="WAN14" s="136"/>
      <c r="WAO14" s="136"/>
      <c r="WAP14" s="136"/>
      <c r="WAQ14" s="136"/>
      <c r="WAR14" s="136"/>
      <c r="WAS14" s="136"/>
      <c r="WAX14" s="136"/>
      <c r="WAY14" s="136"/>
      <c r="WAZ14" s="136"/>
      <c r="WBA14" s="136"/>
      <c r="WBB14" s="136"/>
      <c r="WBC14" s="136"/>
      <c r="WBD14" s="136"/>
      <c r="WBE14" s="136"/>
      <c r="WBF14" s="136"/>
      <c r="WBG14" s="136"/>
      <c r="WBH14" s="136"/>
      <c r="WBI14" s="136"/>
      <c r="WBN14" s="136"/>
      <c r="WBO14" s="136"/>
      <c r="WBP14" s="136"/>
      <c r="WBQ14" s="136"/>
      <c r="WBR14" s="136"/>
      <c r="WBS14" s="136"/>
      <c r="WBT14" s="136"/>
      <c r="WBU14" s="136"/>
      <c r="WBV14" s="136"/>
      <c r="WBW14" s="136"/>
      <c r="WBX14" s="136"/>
      <c r="WBY14" s="136"/>
      <c r="WCD14" s="136"/>
      <c r="WCE14" s="136"/>
      <c r="WCF14" s="136"/>
      <c r="WCG14" s="136"/>
      <c r="WCH14" s="136"/>
      <c r="WCI14" s="136"/>
      <c r="WCJ14" s="136"/>
      <c r="WCK14" s="136"/>
      <c r="WCL14" s="136"/>
      <c r="WCM14" s="136"/>
      <c r="WCN14" s="136"/>
      <c r="WCO14" s="136"/>
      <c r="WCT14" s="136"/>
      <c r="WCU14" s="136"/>
      <c r="WCV14" s="136"/>
      <c r="WCW14" s="136"/>
      <c r="WCX14" s="136"/>
      <c r="WCY14" s="136"/>
      <c r="WCZ14" s="136"/>
      <c r="WDA14" s="136"/>
      <c r="WDB14" s="136"/>
      <c r="WDC14" s="136"/>
      <c r="WDD14" s="136"/>
      <c r="WDE14" s="136"/>
      <c r="WDJ14" s="136"/>
      <c r="WDK14" s="136"/>
      <c r="WDL14" s="136"/>
      <c r="WDM14" s="136"/>
      <c r="WDN14" s="136"/>
      <c r="WDO14" s="136"/>
      <c r="WDP14" s="136"/>
      <c r="WDQ14" s="136"/>
      <c r="WDR14" s="136"/>
      <c r="WDS14" s="136"/>
      <c r="WDT14" s="136"/>
      <c r="WDU14" s="136"/>
      <c r="WDZ14" s="136"/>
      <c r="WEA14" s="136"/>
      <c r="WEB14" s="136"/>
      <c r="WEC14" s="136"/>
      <c r="WED14" s="136"/>
      <c r="WEE14" s="136"/>
      <c r="WEF14" s="136"/>
      <c r="WEG14" s="136"/>
      <c r="WEH14" s="136"/>
      <c r="WEI14" s="136"/>
      <c r="WEJ14" s="136"/>
      <c r="WEK14" s="136"/>
      <c r="WEP14" s="136"/>
      <c r="WEQ14" s="136"/>
      <c r="WER14" s="136"/>
      <c r="WES14" s="136"/>
      <c r="WET14" s="136"/>
      <c r="WEU14" s="136"/>
      <c r="WEV14" s="136"/>
      <c r="WEW14" s="136"/>
      <c r="WEX14" s="136"/>
      <c r="WEY14" s="136"/>
      <c r="WEZ14" s="136"/>
      <c r="WFA14" s="136"/>
      <c r="WFF14" s="136"/>
      <c r="WFG14" s="136"/>
      <c r="WFH14" s="136"/>
      <c r="WFI14" s="136"/>
      <c r="WFJ14" s="136"/>
      <c r="WFK14" s="136"/>
      <c r="WFL14" s="136"/>
      <c r="WFM14" s="136"/>
      <c r="WFN14" s="136"/>
      <c r="WFO14" s="136"/>
      <c r="WFP14" s="136"/>
      <c r="WFQ14" s="136"/>
      <c r="WFV14" s="136"/>
      <c r="WFW14" s="136"/>
      <c r="WFX14" s="136"/>
      <c r="WFY14" s="136"/>
      <c r="WFZ14" s="136"/>
      <c r="WGA14" s="136"/>
      <c r="WGB14" s="136"/>
      <c r="WGC14" s="136"/>
      <c r="WGD14" s="136"/>
      <c r="WGE14" s="136"/>
      <c r="WGF14" s="136"/>
      <c r="WGG14" s="136"/>
      <c r="WGL14" s="136"/>
      <c r="WGM14" s="136"/>
      <c r="WGN14" s="136"/>
      <c r="WGO14" s="136"/>
      <c r="WGP14" s="136"/>
      <c r="WGQ14" s="136"/>
      <c r="WGR14" s="136"/>
      <c r="WGS14" s="136"/>
      <c r="WGT14" s="136"/>
      <c r="WGU14" s="136"/>
      <c r="WGV14" s="136"/>
      <c r="WGW14" s="136"/>
      <c r="WHB14" s="136"/>
      <c r="WHC14" s="136"/>
      <c r="WHD14" s="136"/>
      <c r="WHE14" s="136"/>
      <c r="WHF14" s="136"/>
      <c r="WHG14" s="136"/>
      <c r="WHH14" s="136"/>
      <c r="WHI14" s="136"/>
      <c r="WHJ14" s="136"/>
      <c r="WHK14" s="136"/>
      <c r="WHL14" s="136"/>
      <c r="WHM14" s="136"/>
      <c r="WHR14" s="136"/>
      <c r="WHS14" s="136"/>
      <c r="WHT14" s="136"/>
      <c r="WHU14" s="136"/>
      <c r="WHV14" s="136"/>
      <c r="WHW14" s="136"/>
      <c r="WHX14" s="136"/>
      <c r="WHY14" s="136"/>
      <c r="WHZ14" s="136"/>
      <c r="WIA14" s="136"/>
      <c r="WIB14" s="136"/>
      <c r="WIC14" s="136"/>
      <c r="WIH14" s="136"/>
      <c r="WII14" s="136"/>
      <c r="WIJ14" s="136"/>
      <c r="WIK14" s="136"/>
      <c r="WIL14" s="136"/>
      <c r="WIM14" s="136"/>
      <c r="WIN14" s="136"/>
      <c r="WIO14" s="136"/>
      <c r="WIP14" s="136"/>
      <c r="WIQ14" s="136"/>
      <c r="WIR14" s="136"/>
      <c r="WIS14" s="136"/>
      <c r="WIX14" s="136"/>
      <c r="WIY14" s="136"/>
      <c r="WIZ14" s="136"/>
      <c r="WJA14" s="136"/>
      <c r="WJB14" s="136"/>
      <c r="WJC14" s="136"/>
      <c r="WJD14" s="136"/>
      <c r="WJE14" s="136"/>
      <c r="WJF14" s="136"/>
      <c r="WJG14" s="136"/>
      <c r="WJH14" s="136"/>
      <c r="WJI14" s="136"/>
      <c r="WJN14" s="136"/>
      <c r="WJO14" s="136"/>
      <c r="WJP14" s="136"/>
      <c r="WJQ14" s="136"/>
      <c r="WJR14" s="136"/>
      <c r="WJS14" s="136"/>
      <c r="WJT14" s="136"/>
      <c r="WJU14" s="136"/>
      <c r="WJV14" s="136"/>
      <c r="WJW14" s="136"/>
      <c r="WJX14" s="136"/>
      <c r="WJY14" s="136"/>
      <c r="WKD14" s="136"/>
      <c r="WKE14" s="136"/>
      <c r="WKF14" s="136"/>
      <c r="WKG14" s="136"/>
      <c r="WKH14" s="136"/>
      <c r="WKI14" s="136"/>
      <c r="WKJ14" s="136"/>
      <c r="WKK14" s="136"/>
      <c r="WKL14" s="136"/>
      <c r="WKM14" s="136"/>
      <c r="WKN14" s="136"/>
      <c r="WKO14" s="136"/>
      <c r="WKT14" s="136"/>
      <c r="WKU14" s="136"/>
      <c r="WKV14" s="136"/>
      <c r="WKW14" s="136"/>
      <c r="WKX14" s="136"/>
      <c r="WKY14" s="136"/>
      <c r="WKZ14" s="136"/>
      <c r="WLA14" s="136"/>
      <c r="WLB14" s="136"/>
      <c r="WLC14" s="136"/>
      <c r="WLD14" s="136"/>
      <c r="WLE14" s="136"/>
      <c r="WLJ14" s="136"/>
      <c r="WLK14" s="136"/>
      <c r="WLL14" s="136"/>
      <c r="WLM14" s="136"/>
      <c r="WLN14" s="136"/>
      <c r="WLO14" s="136"/>
      <c r="WLP14" s="136"/>
      <c r="WLQ14" s="136"/>
      <c r="WLR14" s="136"/>
      <c r="WLS14" s="136"/>
      <c r="WLT14" s="136"/>
      <c r="WLU14" s="136"/>
      <c r="WLZ14" s="136"/>
      <c r="WMA14" s="136"/>
      <c r="WMB14" s="136"/>
      <c r="WMC14" s="136"/>
      <c r="WMD14" s="136"/>
      <c r="WME14" s="136"/>
      <c r="WMF14" s="136"/>
      <c r="WMG14" s="136"/>
      <c r="WMH14" s="136"/>
      <c r="WMI14" s="136"/>
      <c r="WMJ14" s="136"/>
      <c r="WMK14" s="136"/>
      <c r="WMP14" s="136"/>
      <c r="WMQ14" s="136"/>
      <c r="WMR14" s="136"/>
      <c r="WMS14" s="136"/>
      <c r="WMT14" s="136"/>
      <c r="WMU14" s="136"/>
      <c r="WMV14" s="136"/>
      <c r="WMW14" s="136"/>
      <c r="WMX14" s="136"/>
      <c r="WMY14" s="136"/>
      <c r="WMZ14" s="136"/>
      <c r="WNA14" s="136"/>
      <c r="WNF14" s="136"/>
      <c r="WNG14" s="136"/>
      <c r="WNH14" s="136"/>
      <c r="WNI14" s="136"/>
      <c r="WNJ14" s="136"/>
      <c r="WNK14" s="136"/>
      <c r="WNL14" s="136"/>
      <c r="WNM14" s="136"/>
      <c r="WNN14" s="136"/>
      <c r="WNO14" s="136"/>
      <c r="WNP14" s="136"/>
      <c r="WNQ14" s="136"/>
      <c r="WNV14" s="136"/>
      <c r="WNW14" s="136"/>
      <c r="WNX14" s="136"/>
      <c r="WNY14" s="136"/>
      <c r="WNZ14" s="136"/>
      <c r="WOA14" s="136"/>
      <c r="WOB14" s="136"/>
      <c r="WOC14" s="136"/>
      <c r="WOD14" s="136"/>
      <c r="WOE14" s="136"/>
      <c r="WOF14" s="136"/>
      <c r="WOG14" s="136"/>
      <c r="WOL14" s="136"/>
      <c r="WOM14" s="136"/>
      <c r="WON14" s="136"/>
      <c r="WOO14" s="136"/>
      <c r="WOP14" s="136"/>
      <c r="WOQ14" s="136"/>
      <c r="WOR14" s="136"/>
      <c r="WOS14" s="136"/>
      <c r="WOT14" s="136"/>
      <c r="WOU14" s="136"/>
      <c r="WOV14" s="136"/>
      <c r="WOW14" s="136"/>
      <c r="WPB14" s="136"/>
      <c r="WPC14" s="136"/>
      <c r="WPD14" s="136"/>
      <c r="WPE14" s="136"/>
      <c r="WPF14" s="136"/>
      <c r="WPG14" s="136"/>
      <c r="WPH14" s="136"/>
      <c r="WPI14" s="136"/>
      <c r="WPJ14" s="136"/>
      <c r="WPK14" s="136"/>
      <c r="WPL14" s="136"/>
      <c r="WPM14" s="136"/>
      <c r="WPR14" s="136"/>
      <c r="WPS14" s="136"/>
      <c r="WPT14" s="136"/>
      <c r="WPU14" s="136"/>
      <c r="WPV14" s="136"/>
      <c r="WPW14" s="136"/>
      <c r="WPX14" s="136"/>
      <c r="WPY14" s="136"/>
      <c r="WPZ14" s="136"/>
      <c r="WQA14" s="136"/>
      <c r="WQB14" s="136"/>
      <c r="WQC14" s="136"/>
      <c r="WQH14" s="136"/>
      <c r="WQI14" s="136"/>
      <c r="WQJ14" s="136"/>
      <c r="WQK14" s="136"/>
      <c r="WQL14" s="136"/>
      <c r="WQM14" s="136"/>
      <c r="WQN14" s="136"/>
      <c r="WQO14" s="136"/>
      <c r="WQP14" s="136"/>
      <c r="WQQ14" s="136"/>
      <c r="WQR14" s="136"/>
      <c r="WQS14" s="136"/>
      <c r="WQX14" s="136"/>
      <c r="WQY14" s="136"/>
      <c r="WQZ14" s="136"/>
      <c r="WRA14" s="136"/>
      <c r="WRB14" s="136"/>
      <c r="WRC14" s="136"/>
      <c r="WRD14" s="136"/>
      <c r="WRE14" s="136"/>
      <c r="WRF14" s="136"/>
      <c r="WRG14" s="136"/>
      <c r="WRH14" s="136"/>
      <c r="WRI14" s="136"/>
      <c r="WRN14" s="136"/>
      <c r="WRO14" s="136"/>
      <c r="WRP14" s="136"/>
      <c r="WRQ14" s="136"/>
      <c r="WRR14" s="136"/>
      <c r="WRS14" s="136"/>
      <c r="WRT14" s="136"/>
      <c r="WRU14" s="136"/>
      <c r="WRV14" s="136"/>
      <c r="WRW14" s="136"/>
      <c r="WRX14" s="136"/>
      <c r="WRY14" s="136"/>
      <c r="WSD14" s="136"/>
      <c r="WSE14" s="136"/>
      <c r="WSF14" s="136"/>
      <c r="WSG14" s="136"/>
      <c r="WSH14" s="136"/>
      <c r="WSI14" s="136"/>
      <c r="WSJ14" s="136"/>
      <c r="WSK14" s="136"/>
      <c r="WSL14" s="136"/>
      <c r="WSM14" s="136"/>
      <c r="WSN14" s="136"/>
      <c r="WSO14" s="136"/>
      <c r="WST14" s="136"/>
      <c r="WSU14" s="136"/>
      <c r="WSV14" s="136"/>
      <c r="WSW14" s="136"/>
      <c r="WSX14" s="136"/>
      <c r="WSY14" s="136"/>
      <c r="WSZ14" s="136"/>
      <c r="WTA14" s="136"/>
      <c r="WTB14" s="136"/>
      <c r="WTC14" s="136"/>
      <c r="WTD14" s="136"/>
      <c r="WTE14" s="136"/>
      <c r="WTJ14" s="136"/>
      <c r="WTK14" s="136"/>
      <c r="WTL14" s="136"/>
      <c r="WTM14" s="136"/>
      <c r="WTN14" s="136"/>
      <c r="WTO14" s="136"/>
      <c r="WTP14" s="136"/>
      <c r="WTQ14" s="136"/>
      <c r="WTR14" s="136"/>
      <c r="WTS14" s="136"/>
      <c r="WTT14" s="136"/>
      <c r="WTU14" s="136"/>
      <c r="WTZ14" s="136"/>
      <c r="WUA14" s="136"/>
      <c r="WUB14" s="136"/>
      <c r="WUC14" s="136"/>
      <c r="WUD14" s="136"/>
      <c r="WUE14" s="136"/>
      <c r="WUF14" s="136"/>
      <c r="WUG14" s="136"/>
      <c r="WUH14" s="136"/>
      <c r="WUI14" s="136"/>
      <c r="WUJ14" s="136"/>
      <c r="WUK14" s="136"/>
      <c r="WUP14" s="136"/>
      <c r="WUQ14" s="136"/>
      <c r="WUR14" s="136"/>
      <c r="WUS14" s="136"/>
      <c r="WUT14" s="136"/>
      <c r="WUU14" s="136"/>
      <c r="WUV14" s="136"/>
      <c r="WUW14" s="136"/>
      <c r="WUX14" s="136"/>
      <c r="WUY14" s="136"/>
      <c r="WUZ14" s="136"/>
      <c r="WVA14" s="136"/>
      <c r="WVF14" s="136"/>
      <c r="WVG14" s="136"/>
      <c r="WVH14" s="136"/>
      <c r="WVI14" s="136"/>
      <c r="WVJ14" s="136"/>
      <c r="WVK14" s="136"/>
      <c r="WVL14" s="136"/>
      <c r="WVM14" s="136"/>
      <c r="WVN14" s="136"/>
      <c r="WVO14" s="136"/>
      <c r="WVP14" s="136"/>
      <c r="WVQ14" s="136"/>
      <c r="WVV14" s="136"/>
      <c r="WVW14" s="136"/>
      <c r="WVX14" s="136"/>
      <c r="WVY14" s="136"/>
      <c r="WVZ14" s="136"/>
      <c r="WWA14" s="136"/>
      <c r="WWB14" s="136"/>
      <c r="WWC14" s="136"/>
      <c r="WWD14" s="136"/>
      <c r="WWE14" s="136"/>
      <c r="WWF14" s="136"/>
      <c r="WWG14" s="136"/>
      <c r="WWL14" s="136"/>
      <c r="WWM14" s="136"/>
      <c r="WWN14" s="136"/>
      <c r="WWO14" s="136"/>
      <c r="WWP14" s="136"/>
      <c r="WWQ14" s="136"/>
      <c r="WWR14" s="136"/>
      <c r="WWS14" s="136"/>
      <c r="WWT14" s="136"/>
      <c r="WWU14" s="136"/>
      <c r="WWV14" s="136"/>
      <c r="WWW14" s="136"/>
      <c r="WXB14" s="136"/>
      <c r="WXC14" s="136"/>
      <c r="WXD14" s="136"/>
      <c r="WXE14" s="136"/>
      <c r="WXF14" s="136"/>
      <c r="WXG14" s="136"/>
      <c r="WXH14" s="136"/>
      <c r="WXI14" s="136"/>
      <c r="WXJ14" s="136"/>
      <c r="WXK14" s="136"/>
      <c r="WXL14" s="136"/>
      <c r="WXM14" s="136"/>
      <c r="WXR14" s="136"/>
      <c r="WXS14" s="136"/>
      <c r="WXT14" s="136"/>
      <c r="WXU14" s="136"/>
      <c r="WXV14" s="136"/>
      <c r="WXW14" s="136"/>
      <c r="WXX14" s="136"/>
      <c r="WXY14" s="136"/>
      <c r="WXZ14" s="136"/>
      <c r="WYA14" s="136"/>
      <c r="WYB14" s="136"/>
      <c r="WYC14" s="136"/>
      <c r="WYH14" s="136"/>
      <c r="WYI14" s="136"/>
      <c r="WYJ14" s="136"/>
      <c r="WYK14" s="136"/>
      <c r="WYL14" s="136"/>
      <c r="WYM14" s="136"/>
      <c r="WYN14" s="136"/>
      <c r="WYO14" s="136"/>
      <c r="WYP14" s="136"/>
      <c r="WYQ14" s="136"/>
      <c r="WYR14" s="136"/>
      <c r="WYS14" s="136"/>
      <c r="WYX14" s="136"/>
      <c r="WYY14" s="136"/>
      <c r="WYZ14" s="136"/>
      <c r="WZA14" s="136"/>
      <c r="WZB14" s="136"/>
      <c r="WZC14" s="136"/>
      <c r="WZD14" s="136"/>
      <c r="WZE14" s="136"/>
      <c r="WZF14" s="136"/>
      <c r="WZG14" s="136"/>
      <c r="WZH14" s="136"/>
      <c r="WZI14" s="136"/>
      <c r="WZN14" s="136"/>
      <c r="WZO14" s="136"/>
      <c r="WZP14" s="136"/>
      <c r="WZQ14" s="136"/>
      <c r="WZR14" s="136"/>
      <c r="WZS14" s="136"/>
      <c r="WZT14" s="136"/>
      <c r="WZU14" s="136"/>
      <c r="WZV14" s="136"/>
      <c r="WZW14" s="136"/>
      <c r="WZX14" s="136"/>
      <c r="WZY14" s="136"/>
      <c r="XAD14" s="136"/>
      <c r="XAE14" s="136"/>
      <c r="XAF14" s="136"/>
      <c r="XAG14" s="136"/>
      <c r="XAH14" s="136"/>
      <c r="XAI14" s="136"/>
      <c r="XAJ14" s="136"/>
      <c r="XAK14" s="136"/>
      <c r="XAL14" s="136"/>
      <c r="XAM14" s="136"/>
      <c r="XAN14" s="136"/>
      <c r="XAO14" s="136"/>
      <c r="XAT14" s="136"/>
      <c r="XAU14" s="136"/>
      <c r="XAV14" s="136"/>
      <c r="XAW14" s="136"/>
      <c r="XAX14" s="136"/>
      <c r="XAY14" s="136"/>
      <c r="XAZ14" s="136"/>
      <c r="XBA14" s="136"/>
      <c r="XBB14" s="136"/>
      <c r="XBC14" s="136"/>
      <c r="XBD14" s="136"/>
      <c r="XBE14" s="136"/>
      <c r="XBJ14" s="136"/>
      <c r="XBK14" s="136"/>
      <c r="XBL14" s="136"/>
      <c r="XBM14" s="136"/>
      <c r="XBN14" s="136"/>
      <c r="XBO14" s="136"/>
      <c r="XBP14" s="136"/>
      <c r="XBQ14" s="136"/>
      <c r="XBR14" s="136"/>
      <c r="XBS14" s="136"/>
      <c r="XBT14" s="136"/>
      <c r="XBU14" s="136"/>
      <c r="XBZ14" s="136"/>
      <c r="XCA14" s="136"/>
      <c r="XCB14" s="136"/>
      <c r="XCC14" s="136"/>
      <c r="XCD14" s="136"/>
      <c r="XCE14" s="136"/>
      <c r="XCF14" s="136"/>
      <c r="XCG14" s="136"/>
      <c r="XCH14" s="136"/>
      <c r="XCI14" s="136"/>
      <c r="XCJ14" s="136"/>
      <c r="XCK14" s="136"/>
      <c r="XCP14" s="136"/>
      <c r="XCQ14" s="136"/>
      <c r="XCR14" s="136"/>
      <c r="XCS14" s="136"/>
      <c r="XCT14" s="136"/>
      <c r="XCU14" s="136"/>
      <c r="XCV14" s="136"/>
      <c r="XCW14" s="136"/>
      <c r="XCX14" s="136"/>
      <c r="XCY14" s="136"/>
      <c r="XCZ14" s="136"/>
      <c r="XDA14" s="136"/>
      <c r="XDF14" s="136"/>
      <c r="XDG14" s="136"/>
      <c r="XDH14" s="136"/>
      <c r="XDI14" s="136"/>
      <c r="XDJ14" s="136"/>
      <c r="XDK14" s="136"/>
      <c r="XDL14" s="136"/>
      <c r="XDM14" s="136"/>
      <c r="XDN14" s="136"/>
      <c r="XDO14" s="136"/>
      <c r="XDP14" s="136"/>
      <c r="XDQ14" s="136"/>
      <c r="XDV14" s="136"/>
      <c r="XDW14" s="136"/>
      <c r="XDX14" s="136"/>
      <c r="XDY14" s="136"/>
      <c r="XDZ14" s="136"/>
      <c r="XEA14" s="136"/>
      <c r="XEB14" s="136"/>
      <c r="XEC14" s="136"/>
      <c r="XED14" s="136"/>
      <c r="XEE14" s="136"/>
      <c r="XEF14" s="136"/>
      <c r="XEG14" s="136"/>
      <c r="XEL14" s="136"/>
      <c r="XEM14" s="136"/>
      <c r="XEN14" s="136"/>
      <c r="XEO14" s="136"/>
      <c r="XEP14" s="136"/>
      <c r="XEQ14" s="136"/>
      <c r="XER14" s="136"/>
      <c r="XES14" s="136"/>
      <c r="XET14" s="136"/>
      <c r="XEU14" s="136"/>
      <c r="XEV14" s="136"/>
      <c r="XEW14" s="136"/>
    </row>
    <row r="15" spans="1:16381" ht="33" customHeight="1" x14ac:dyDescent="0.25">
      <c r="A15" s="138"/>
      <c r="B15" s="435" t="s">
        <v>281</v>
      </c>
      <c r="C15" s="436"/>
      <c r="D15" s="157" t="s">
        <v>282</v>
      </c>
      <c r="E15" s="165" t="s">
        <v>283</v>
      </c>
      <c r="F15" s="157" t="s">
        <v>284</v>
      </c>
      <c r="G15" s="157" t="s">
        <v>285</v>
      </c>
      <c r="H15" s="140"/>
      <c r="I15" s="140"/>
      <c r="J15" s="140"/>
      <c r="K15" s="140"/>
      <c r="L15" s="140"/>
      <c r="M15" s="140"/>
      <c r="N15" s="138"/>
      <c r="O15" s="138"/>
      <c r="P15" s="138"/>
    </row>
    <row r="16" spans="1:16381" s="136" customFormat="1" ht="33" customHeight="1" x14ac:dyDescent="0.25">
      <c r="A16" s="138"/>
      <c r="B16" s="437" t="s">
        <v>214</v>
      </c>
      <c r="C16" s="438"/>
      <c r="D16" s="194"/>
      <c r="E16" s="194"/>
      <c r="F16" s="194"/>
      <c r="G16" s="194"/>
      <c r="H16" s="140"/>
      <c r="I16" s="140"/>
      <c r="J16" s="140"/>
      <c r="K16" s="140"/>
      <c r="L16" s="140"/>
      <c r="M16" s="140"/>
      <c r="N16" s="138"/>
      <c r="O16" s="138"/>
      <c r="P16" s="138"/>
      <c r="Q16" s="137"/>
      <c r="R16" s="137"/>
      <c r="S16" s="137"/>
      <c r="T16" s="137"/>
      <c r="U16" s="137"/>
      <c r="V16" s="137"/>
      <c r="W16" s="137"/>
      <c r="X16" s="137"/>
      <c r="Y16" s="137"/>
      <c r="Z16" s="137"/>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c r="CN16" s="137"/>
      <c r="CO16" s="137"/>
      <c r="CP16" s="137"/>
      <c r="CQ16" s="137"/>
      <c r="CR16" s="137"/>
      <c r="CS16" s="137"/>
      <c r="CT16" s="137"/>
      <c r="CU16" s="137"/>
      <c r="CV16" s="137"/>
      <c r="CW16" s="137"/>
      <c r="CX16" s="137"/>
      <c r="CY16" s="137"/>
      <c r="CZ16" s="137"/>
      <c r="DA16" s="137"/>
      <c r="DB16" s="137"/>
      <c r="DC16" s="137"/>
      <c r="DD16" s="137"/>
      <c r="DE16" s="137"/>
      <c r="DF16" s="137"/>
      <c r="DG16" s="137"/>
      <c r="DH16" s="137"/>
      <c r="DI16" s="137"/>
      <c r="DJ16" s="137"/>
      <c r="DK16" s="137"/>
      <c r="DL16" s="137"/>
      <c r="DM16" s="137"/>
      <c r="DN16" s="137"/>
      <c r="DO16" s="137"/>
      <c r="DP16" s="137"/>
      <c r="DQ16" s="137"/>
      <c r="DR16" s="137"/>
      <c r="DS16" s="137"/>
      <c r="DT16" s="137"/>
      <c r="DU16" s="137"/>
      <c r="DV16" s="137"/>
      <c r="DW16" s="137"/>
      <c r="DX16" s="137"/>
      <c r="DY16" s="137"/>
      <c r="DZ16" s="137"/>
      <c r="EA16" s="137"/>
      <c r="EB16" s="137"/>
      <c r="EC16" s="137"/>
      <c r="ED16" s="137"/>
      <c r="EE16" s="137"/>
      <c r="EF16" s="137"/>
      <c r="EG16" s="137"/>
      <c r="EH16" s="137"/>
      <c r="EI16" s="137"/>
      <c r="EJ16" s="137"/>
      <c r="EK16" s="137"/>
      <c r="EL16" s="137"/>
      <c r="EM16" s="137"/>
      <c r="EN16" s="137"/>
      <c r="EO16" s="137"/>
      <c r="EP16" s="137"/>
      <c r="EQ16" s="137"/>
      <c r="ER16" s="137"/>
      <c r="ES16" s="137"/>
      <c r="ET16" s="137"/>
      <c r="EU16" s="137"/>
      <c r="EV16" s="137"/>
      <c r="EW16" s="137"/>
      <c r="EX16" s="137"/>
      <c r="EY16" s="137"/>
      <c r="EZ16" s="137"/>
      <c r="FA16" s="137"/>
      <c r="FB16" s="137"/>
      <c r="FC16" s="137"/>
      <c r="FD16" s="137"/>
      <c r="FE16" s="137"/>
      <c r="FF16" s="137"/>
      <c r="FG16" s="137"/>
      <c r="FH16" s="137"/>
      <c r="FI16" s="137"/>
      <c r="FJ16" s="137"/>
      <c r="FK16" s="137"/>
      <c r="FL16" s="137"/>
      <c r="FM16" s="137"/>
      <c r="FN16" s="137"/>
      <c r="FO16" s="137"/>
      <c r="FP16" s="137"/>
      <c r="FQ16" s="137"/>
      <c r="FR16" s="137"/>
      <c r="FS16" s="137"/>
      <c r="FT16" s="137"/>
      <c r="FU16" s="137"/>
      <c r="FV16" s="137"/>
      <c r="FW16" s="137"/>
      <c r="FX16" s="137"/>
      <c r="FY16" s="137"/>
      <c r="FZ16" s="137"/>
      <c r="GA16" s="137"/>
      <c r="GB16" s="137"/>
      <c r="GC16" s="137"/>
      <c r="GD16" s="137"/>
      <c r="GE16" s="137"/>
      <c r="GF16" s="137"/>
      <c r="GG16" s="137"/>
      <c r="GH16" s="137"/>
      <c r="GI16" s="137"/>
      <c r="GJ16" s="137"/>
      <c r="GK16" s="137"/>
      <c r="GL16" s="137"/>
      <c r="GM16" s="137"/>
      <c r="GN16" s="137"/>
      <c r="GO16" s="137"/>
      <c r="GP16" s="137"/>
      <c r="GQ16" s="137"/>
      <c r="GR16" s="137"/>
      <c r="GS16" s="137"/>
      <c r="GT16" s="137"/>
      <c r="GU16" s="137"/>
      <c r="GV16" s="137"/>
      <c r="GW16" s="137"/>
      <c r="GX16" s="137"/>
      <c r="GY16" s="137"/>
      <c r="GZ16" s="137"/>
      <c r="HA16" s="137"/>
      <c r="HB16" s="137"/>
      <c r="HC16" s="137"/>
      <c r="HD16" s="137"/>
      <c r="HE16" s="137"/>
      <c r="HF16" s="137"/>
      <c r="HG16" s="137"/>
      <c r="HH16" s="137"/>
      <c r="HI16" s="137"/>
      <c r="HJ16" s="137"/>
      <c r="HK16" s="137"/>
      <c r="HL16" s="137"/>
      <c r="HM16" s="137"/>
      <c r="HN16" s="137"/>
      <c r="HO16" s="137"/>
      <c r="HP16" s="137"/>
      <c r="HQ16" s="137"/>
      <c r="HR16" s="137"/>
      <c r="HS16" s="137"/>
      <c r="HT16" s="137"/>
      <c r="HU16" s="137"/>
      <c r="HV16" s="137"/>
      <c r="HW16" s="137"/>
      <c r="HX16" s="137"/>
      <c r="HY16" s="137"/>
      <c r="HZ16" s="137"/>
      <c r="IA16" s="137"/>
      <c r="IB16" s="137"/>
      <c r="IC16" s="137"/>
      <c r="ID16" s="137"/>
      <c r="IE16" s="137"/>
      <c r="IF16" s="137"/>
      <c r="IG16" s="137"/>
      <c r="IH16" s="137"/>
      <c r="II16" s="137"/>
      <c r="IJ16" s="137"/>
      <c r="IK16" s="137"/>
      <c r="IL16" s="137"/>
      <c r="IM16" s="137"/>
      <c r="IN16" s="137"/>
      <c r="IO16" s="137"/>
      <c r="IP16" s="137"/>
      <c r="IQ16" s="137"/>
      <c r="IR16" s="137"/>
      <c r="IS16" s="137"/>
      <c r="IT16" s="137"/>
      <c r="IU16" s="137"/>
      <c r="IV16" s="137"/>
      <c r="IW16" s="137"/>
      <c r="IX16" s="137"/>
      <c r="IY16" s="137"/>
      <c r="IZ16" s="137"/>
      <c r="JA16" s="137"/>
      <c r="JB16" s="137"/>
      <c r="JC16" s="137"/>
      <c r="JD16" s="137"/>
      <c r="JE16" s="137"/>
      <c r="JF16" s="137"/>
      <c r="JG16" s="137"/>
      <c r="JH16" s="137"/>
      <c r="JI16" s="137"/>
      <c r="JJ16" s="137"/>
      <c r="JK16" s="137"/>
      <c r="JL16" s="137"/>
      <c r="JM16" s="137"/>
      <c r="JN16" s="137"/>
      <c r="JO16" s="137"/>
      <c r="JP16" s="137"/>
      <c r="JQ16" s="137"/>
      <c r="JR16" s="137"/>
      <c r="JS16" s="137"/>
      <c r="JT16" s="137"/>
      <c r="JU16" s="137"/>
      <c r="JV16" s="137"/>
      <c r="JW16" s="137"/>
      <c r="JX16" s="137"/>
      <c r="JY16" s="137"/>
      <c r="JZ16" s="137"/>
      <c r="KA16" s="137"/>
      <c r="KB16" s="137"/>
      <c r="KC16" s="137"/>
      <c r="KD16" s="137"/>
      <c r="KE16" s="137"/>
      <c r="KF16" s="137"/>
      <c r="KG16" s="137"/>
      <c r="KH16" s="137"/>
      <c r="KI16" s="137"/>
      <c r="KJ16" s="137"/>
      <c r="KK16" s="137"/>
      <c r="KL16" s="137"/>
      <c r="KM16" s="137"/>
      <c r="KN16" s="137"/>
      <c r="KO16" s="137"/>
      <c r="KP16" s="137"/>
      <c r="KQ16" s="137"/>
      <c r="KR16" s="137"/>
      <c r="KS16" s="137"/>
      <c r="KT16" s="137"/>
      <c r="KU16" s="137"/>
      <c r="KV16" s="137"/>
      <c r="KW16" s="137"/>
      <c r="KX16" s="137"/>
      <c r="KY16" s="137"/>
      <c r="KZ16" s="137"/>
      <c r="LA16" s="137"/>
      <c r="LB16" s="137"/>
      <c r="LC16" s="137"/>
      <c r="LD16" s="137"/>
      <c r="LE16" s="137"/>
      <c r="LF16" s="137"/>
      <c r="LG16" s="137"/>
      <c r="LH16" s="137"/>
      <c r="LI16" s="137"/>
      <c r="LJ16" s="137"/>
      <c r="LK16" s="137"/>
      <c r="LL16" s="137"/>
      <c r="LM16" s="137"/>
      <c r="LN16" s="137"/>
      <c r="LO16" s="137"/>
      <c r="LP16" s="137"/>
      <c r="LQ16" s="137"/>
      <c r="LR16" s="137"/>
      <c r="LS16" s="137"/>
      <c r="LT16" s="137"/>
      <c r="LU16" s="137"/>
      <c r="LV16" s="137"/>
      <c r="LW16" s="137"/>
      <c r="LX16" s="137"/>
      <c r="LY16" s="137"/>
      <c r="LZ16" s="137"/>
      <c r="MA16" s="137"/>
      <c r="MB16" s="137"/>
      <c r="MC16" s="137"/>
      <c r="MD16" s="137"/>
      <c r="ME16" s="137"/>
      <c r="MF16" s="137"/>
      <c r="MG16" s="137"/>
      <c r="MH16" s="137"/>
      <c r="MI16" s="137"/>
      <c r="MJ16" s="137"/>
      <c r="MK16" s="137"/>
      <c r="ML16" s="137"/>
      <c r="MM16" s="137"/>
      <c r="MN16" s="137"/>
      <c r="MO16" s="137"/>
      <c r="MP16" s="137"/>
      <c r="MQ16" s="137"/>
      <c r="MR16" s="137"/>
      <c r="MS16" s="137"/>
      <c r="MT16" s="137"/>
      <c r="MU16" s="137"/>
      <c r="MV16" s="137"/>
      <c r="MW16" s="137"/>
      <c r="MX16" s="137"/>
      <c r="MY16" s="137"/>
      <c r="MZ16" s="137"/>
      <c r="NA16" s="137"/>
      <c r="NB16" s="137"/>
      <c r="NC16" s="137"/>
      <c r="ND16" s="137"/>
      <c r="NE16" s="137"/>
      <c r="NF16" s="137"/>
      <c r="NG16" s="137"/>
      <c r="NH16" s="137"/>
      <c r="NI16" s="137"/>
      <c r="NJ16" s="137"/>
      <c r="NK16" s="137"/>
      <c r="NL16" s="137"/>
      <c r="NM16" s="137"/>
      <c r="NN16" s="137"/>
      <c r="NO16" s="137"/>
      <c r="NP16" s="137"/>
      <c r="NQ16" s="137"/>
      <c r="NR16" s="137"/>
      <c r="NS16" s="137"/>
      <c r="NT16" s="137"/>
      <c r="NU16" s="137"/>
      <c r="NV16" s="137"/>
      <c r="NW16" s="137"/>
      <c r="NX16" s="137"/>
      <c r="NY16" s="137"/>
      <c r="NZ16" s="137"/>
      <c r="OA16" s="137"/>
      <c r="OB16" s="137"/>
      <c r="OC16" s="137"/>
      <c r="OD16" s="137"/>
      <c r="OE16" s="137"/>
      <c r="OF16" s="137"/>
      <c r="OG16" s="137"/>
      <c r="OH16" s="137"/>
      <c r="OI16" s="137"/>
      <c r="OJ16" s="137"/>
      <c r="OK16" s="137"/>
      <c r="OL16" s="137"/>
      <c r="OM16" s="137"/>
      <c r="ON16" s="137"/>
      <c r="OO16" s="137"/>
      <c r="OP16" s="137"/>
      <c r="OQ16" s="137"/>
      <c r="OR16" s="137"/>
      <c r="OS16" s="137"/>
      <c r="OT16" s="137"/>
      <c r="OU16" s="137"/>
      <c r="OV16" s="137"/>
      <c r="OW16" s="137"/>
      <c r="OX16" s="137"/>
      <c r="OY16" s="137"/>
      <c r="OZ16" s="137"/>
      <c r="PA16" s="137"/>
      <c r="PB16" s="137"/>
      <c r="PC16" s="137"/>
      <c r="PD16" s="137"/>
      <c r="PE16" s="137"/>
      <c r="PF16" s="137"/>
      <c r="PG16" s="137"/>
      <c r="PH16" s="137"/>
      <c r="PI16" s="137"/>
      <c r="PJ16" s="137"/>
      <c r="PK16" s="137"/>
      <c r="PL16" s="137"/>
      <c r="PM16" s="137"/>
      <c r="PN16" s="137"/>
      <c r="PO16" s="137"/>
      <c r="PP16" s="137"/>
      <c r="PQ16" s="137"/>
      <c r="PR16" s="137"/>
      <c r="PS16" s="137"/>
      <c r="PT16" s="137"/>
      <c r="PU16" s="137"/>
      <c r="PV16" s="137"/>
      <c r="PW16" s="137"/>
      <c r="PX16" s="137"/>
      <c r="PY16" s="137"/>
      <c r="PZ16" s="137"/>
      <c r="QA16" s="137"/>
      <c r="QB16" s="137"/>
      <c r="QC16" s="137"/>
      <c r="QD16" s="137"/>
      <c r="QE16" s="137"/>
      <c r="QF16" s="137"/>
      <c r="QG16" s="137"/>
      <c r="QH16" s="137"/>
      <c r="QI16" s="137"/>
      <c r="QJ16" s="137"/>
      <c r="QK16" s="137"/>
      <c r="QL16" s="137"/>
      <c r="QM16" s="137"/>
      <c r="QN16" s="137"/>
      <c r="QO16" s="137"/>
      <c r="QP16" s="137"/>
      <c r="QQ16" s="137"/>
      <c r="QR16" s="137"/>
      <c r="QS16" s="137"/>
      <c r="QT16" s="137"/>
      <c r="QU16" s="137"/>
      <c r="QV16" s="137"/>
      <c r="QW16" s="137"/>
      <c r="QX16" s="137"/>
      <c r="QY16" s="137"/>
      <c r="QZ16" s="137"/>
      <c r="RA16" s="137"/>
      <c r="RB16" s="137"/>
      <c r="RC16" s="137"/>
      <c r="RD16" s="137"/>
      <c r="RE16" s="137"/>
      <c r="RF16" s="137"/>
      <c r="RG16" s="137"/>
      <c r="RH16" s="137"/>
      <c r="RI16" s="137"/>
      <c r="RJ16" s="137"/>
      <c r="RK16" s="137"/>
      <c r="RL16" s="137"/>
      <c r="RM16" s="137"/>
      <c r="RN16" s="137"/>
      <c r="RO16" s="137"/>
      <c r="RP16" s="137"/>
      <c r="RQ16" s="137"/>
      <c r="RR16" s="137"/>
      <c r="RS16" s="137"/>
      <c r="RT16" s="137"/>
      <c r="RU16" s="137"/>
      <c r="RV16" s="137"/>
      <c r="RW16" s="137"/>
      <c r="RX16" s="137"/>
      <c r="RY16" s="137"/>
      <c r="RZ16" s="137"/>
      <c r="SA16" s="137"/>
      <c r="SB16" s="137"/>
      <c r="SC16" s="137"/>
      <c r="SD16" s="137"/>
      <c r="SE16" s="137"/>
      <c r="SF16" s="137"/>
      <c r="SG16" s="137"/>
      <c r="SH16" s="137"/>
      <c r="SI16" s="137"/>
      <c r="SJ16" s="137"/>
      <c r="SK16" s="137"/>
      <c r="SL16" s="137"/>
      <c r="SM16" s="137"/>
      <c r="SN16" s="137"/>
      <c r="SO16" s="137"/>
      <c r="SP16" s="137"/>
      <c r="SQ16" s="137"/>
      <c r="SR16" s="137"/>
      <c r="SS16" s="137"/>
      <c r="ST16" s="137"/>
      <c r="SU16" s="137"/>
      <c r="SV16" s="137"/>
      <c r="SW16" s="137"/>
      <c r="SX16" s="137"/>
      <c r="SY16" s="137"/>
      <c r="SZ16" s="137"/>
      <c r="TA16" s="137"/>
      <c r="TB16" s="137"/>
      <c r="TC16" s="137"/>
      <c r="TD16" s="137"/>
      <c r="TE16" s="137"/>
      <c r="TF16" s="137"/>
      <c r="TG16" s="137"/>
      <c r="TH16" s="137"/>
      <c r="TI16" s="137"/>
      <c r="TJ16" s="137"/>
      <c r="TK16" s="137"/>
      <c r="TL16" s="137"/>
      <c r="TM16" s="137"/>
      <c r="TN16" s="137"/>
      <c r="TO16" s="137"/>
      <c r="TP16" s="137"/>
      <c r="TQ16" s="137"/>
      <c r="TR16" s="137"/>
      <c r="TS16" s="137"/>
      <c r="TT16" s="137"/>
      <c r="TU16" s="137"/>
      <c r="TV16" s="137"/>
      <c r="TW16" s="137"/>
      <c r="TX16" s="137"/>
      <c r="TY16" s="137"/>
      <c r="TZ16" s="137"/>
      <c r="UA16" s="137"/>
      <c r="UB16" s="137"/>
      <c r="UC16" s="137"/>
      <c r="UD16" s="137"/>
      <c r="UE16" s="137"/>
      <c r="UF16" s="137"/>
      <c r="UG16" s="137"/>
      <c r="UH16" s="137"/>
      <c r="UI16" s="137"/>
      <c r="UJ16" s="137"/>
      <c r="UK16" s="137"/>
      <c r="UL16" s="137"/>
      <c r="UM16" s="137"/>
      <c r="UN16" s="137"/>
      <c r="UO16" s="137"/>
      <c r="UP16" s="137"/>
      <c r="UQ16" s="137"/>
      <c r="UR16" s="137"/>
      <c r="US16" s="137"/>
      <c r="UT16" s="137"/>
      <c r="UU16" s="137"/>
      <c r="UV16" s="137"/>
      <c r="UW16" s="137"/>
      <c r="UX16" s="137"/>
      <c r="UY16" s="137"/>
      <c r="UZ16" s="137"/>
      <c r="VA16" s="137"/>
      <c r="VB16" s="137"/>
      <c r="VC16" s="137"/>
      <c r="VD16" s="137"/>
      <c r="VE16" s="137"/>
      <c r="VF16" s="137"/>
      <c r="VG16" s="137"/>
      <c r="VH16" s="137"/>
      <c r="VI16" s="137"/>
      <c r="VJ16" s="137"/>
      <c r="VK16" s="137"/>
      <c r="VL16" s="137"/>
      <c r="VM16" s="137"/>
      <c r="VN16" s="137"/>
      <c r="VO16" s="137"/>
      <c r="VP16" s="137"/>
      <c r="VQ16" s="137"/>
      <c r="VR16" s="137"/>
      <c r="VS16" s="137"/>
      <c r="VT16" s="137"/>
      <c r="VU16" s="137"/>
      <c r="VV16" s="137"/>
      <c r="VW16" s="137"/>
      <c r="VX16" s="137"/>
      <c r="VY16" s="137"/>
      <c r="VZ16" s="137"/>
      <c r="WA16" s="137"/>
      <c r="WB16" s="137"/>
      <c r="WC16" s="137"/>
      <c r="WD16" s="137"/>
      <c r="WE16" s="137"/>
      <c r="WF16" s="137"/>
      <c r="WG16" s="137"/>
      <c r="WH16" s="137"/>
      <c r="WI16" s="137"/>
      <c r="WJ16" s="137"/>
      <c r="WK16" s="137"/>
      <c r="WL16" s="137"/>
      <c r="WM16" s="137"/>
      <c r="WN16" s="137"/>
      <c r="WO16" s="137"/>
      <c r="WP16" s="137"/>
      <c r="WQ16" s="137"/>
      <c r="WR16" s="137"/>
      <c r="WS16" s="137"/>
      <c r="WT16" s="137"/>
      <c r="WU16" s="137"/>
      <c r="WV16" s="137"/>
      <c r="WW16" s="137"/>
      <c r="WX16" s="137"/>
      <c r="WY16" s="137"/>
      <c r="WZ16" s="137"/>
      <c r="XA16" s="137"/>
      <c r="XB16" s="137"/>
      <c r="XC16" s="137"/>
      <c r="XD16" s="137"/>
      <c r="XE16" s="137"/>
      <c r="XF16" s="137"/>
      <c r="XG16" s="137"/>
      <c r="XH16" s="137"/>
      <c r="XI16" s="137"/>
      <c r="XJ16" s="137"/>
      <c r="XK16" s="137"/>
      <c r="XL16" s="137"/>
      <c r="XM16" s="137"/>
      <c r="XN16" s="137"/>
      <c r="XO16" s="137"/>
      <c r="XP16" s="137"/>
      <c r="XQ16" s="137"/>
      <c r="XR16" s="137"/>
      <c r="XS16" s="137"/>
      <c r="XT16" s="137"/>
      <c r="XU16" s="137"/>
      <c r="XV16" s="137"/>
      <c r="XW16" s="137"/>
      <c r="XX16" s="137"/>
      <c r="XY16" s="137"/>
      <c r="XZ16" s="137"/>
      <c r="YA16" s="137"/>
      <c r="YB16" s="137"/>
      <c r="YC16" s="137"/>
      <c r="YD16" s="137"/>
      <c r="YE16" s="137"/>
      <c r="YF16" s="137"/>
      <c r="YG16" s="137"/>
      <c r="YH16" s="137"/>
      <c r="YI16" s="137"/>
      <c r="YJ16" s="137"/>
      <c r="YK16" s="137"/>
      <c r="YL16" s="137"/>
      <c r="YM16" s="137"/>
      <c r="YN16" s="137"/>
      <c r="YO16" s="137"/>
      <c r="YP16" s="137"/>
      <c r="YQ16" s="137"/>
      <c r="YR16" s="137"/>
      <c r="YS16" s="137"/>
      <c r="YT16" s="137"/>
      <c r="YU16" s="137"/>
      <c r="YV16" s="137"/>
      <c r="YW16" s="137"/>
      <c r="YX16" s="137"/>
      <c r="YY16" s="137"/>
      <c r="YZ16" s="137"/>
      <c r="ZA16" s="137"/>
      <c r="ZB16" s="137"/>
      <c r="ZC16" s="137"/>
      <c r="ZD16" s="137"/>
      <c r="ZE16" s="137"/>
      <c r="ZF16" s="137"/>
      <c r="ZG16" s="137"/>
      <c r="ZH16" s="137"/>
      <c r="ZI16" s="137"/>
      <c r="ZJ16" s="137"/>
      <c r="ZK16" s="137"/>
      <c r="ZL16" s="137"/>
      <c r="ZM16" s="137"/>
      <c r="ZN16" s="137"/>
      <c r="ZO16" s="137"/>
      <c r="ZP16" s="137"/>
      <c r="ZQ16" s="137"/>
      <c r="ZR16" s="137"/>
      <c r="ZS16" s="137"/>
      <c r="ZT16" s="137"/>
      <c r="ZU16" s="137"/>
      <c r="ZV16" s="137"/>
      <c r="ZW16" s="137"/>
      <c r="ZX16" s="137"/>
      <c r="ZY16" s="137"/>
      <c r="ZZ16" s="137"/>
      <c r="AAA16" s="137"/>
      <c r="AAB16" s="137"/>
      <c r="AAC16" s="137"/>
      <c r="AAD16" s="137"/>
      <c r="AAE16" s="137"/>
      <c r="AAF16" s="137"/>
      <c r="AAG16" s="137"/>
      <c r="AAH16" s="137"/>
      <c r="AAI16" s="137"/>
      <c r="AAJ16" s="137"/>
      <c r="AAK16" s="137"/>
      <c r="AAL16" s="137"/>
      <c r="AAM16" s="137"/>
      <c r="AAN16" s="137"/>
      <c r="AAO16" s="137"/>
      <c r="AAP16" s="137"/>
      <c r="AAQ16" s="137"/>
      <c r="AAR16" s="137"/>
      <c r="AAS16" s="137"/>
      <c r="AAT16" s="137"/>
      <c r="AAU16" s="137"/>
      <c r="AAV16" s="137"/>
      <c r="AAW16" s="137"/>
      <c r="AAX16" s="137"/>
      <c r="AAY16" s="137"/>
      <c r="AAZ16" s="137"/>
      <c r="ABA16" s="137"/>
      <c r="ABB16" s="137"/>
      <c r="ABC16" s="137"/>
      <c r="ABD16" s="137"/>
      <c r="ABE16" s="137"/>
      <c r="ABF16" s="137"/>
      <c r="ABG16" s="137"/>
      <c r="ABH16" s="137"/>
      <c r="ABI16" s="137"/>
      <c r="ABJ16" s="137"/>
      <c r="ABK16" s="137"/>
      <c r="ABL16" s="137"/>
      <c r="ABM16" s="137"/>
      <c r="ABN16" s="137"/>
      <c r="ABO16" s="137"/>
      <c r="ABP16" s="137"/>
      <c r="ABQ16" s="137"/>
      <c r="ABR16" s="137"/>
      <c r="ABS16" s="137"/>
      <c r="ABT16" s="137"/>
      <c r="ABU16" s="137"/>
      <c r="ABV16" s="137"/>
      <c r="ABW16" s="137"/>
      <c r="ABX16" s="137"/>
      <c r="ABY16" s="137"/>
      <c r="ABZ16" s="137"/>
      <c r="ACA16" s="137"/>
      <c r="ACB16" s="137"/>
      <c r="ACC16" s="137"/>
      <c r="ACD16" s="137"/>
      <c r="ACE16" s="137"/>
      <c r="ACF16" s="137"/>
      <c r="ACG16" s="137"/>
      <c r="ACH16" s="137"/>
      <c r="ACI16" s="137"/>
      <c r="ACJ16" s="137"/>
      <c r="ACK16" s="137"/>
      <c r="ACL16" s="137"/>
      <c r="ACM16" s="137"/>
      <c r="ACN16" s="137"/>
      <c r="ACO16" s="137"/>
      <c r="ACP16" s="137"/>
      <c r="ACQ16" s="137"/>
      <c r="ACR16" s="137"/>
      <c r="ACS16" s="137"/>
      <c r="ACT16" s="137"/>
      <c r="ACU16" s="137"/>
      <c r="ACV16" s="137"/>
      <c r="ACW16" s="137"/>
      <c r="ACX16" s="137"/>
      <c r="ACY16" s="137"/>
      <c r="ACZ16" s="137"/>
      <c r="ADA16" s="137"/>
      <c r="ADB16" s="137"/>
      <c r="ADC16" s="137"/>
      <c r="ADD16" s="137"/>
      <c r="ADE16" s="137"/>
      <c r="ADF16" s="137"/>
      <c r="ADG16" s="137"/>
      <c r="ADH16" s="137"/>
      <c r="ADI16" s="137"/>
      <c r="ADJ16" s="137"/>
      <c r="ADK16" s="137"/>
      <c r="ADL16" s="137"/>
      <c r="ADM16" s="137"/>
      <c r="ADN16" s="137"/>
      <c r="ADO16" s="137"/>
      <c r="ADP16" s="137"/>
      <c r="ADQ16" s="137"/>
      <c r="ADR16" s="137"/>
      <c r="ADS16" s="137"/>
      <c r="ADT16" s="137"/>
      <c r="ADU16" s="137"/>
      <c r="ADV16" s="137"/>
      <c r="ADW16" s="137"/>
      <c r="ADX16" s="137"/>
      <c r="ADY16" s="137"/>
      <c r="ADZ16" s="137"/>
      <c r="AEA16" s="137"/>
      <c r="AEB16" s="137"/>
      <c r="AEC16" s="137"/>
      <c r="AED16" s="137"/>
      <c r="AEE16" s="137"/>
      <c r="AEF16" s="137"/>
      <c r="AEG16" s="137"/>
      <c r="AEH16" s="137"/>
      <c r="AEI16" s="137"/>
      <c r="AEJ16" s="137"/>
      <c r="AEK16" s="137"/>
      <c r="AEL16" s="137"/>
      <c r="AEM16" s="137"/>
      <c r="AEN16" s="137"/>
      <c r="AEO16" s="137"/>
      <c r="AEP16" s="137"/>
      <c r="AEQ16" s="137"/>
      <c r="AER16" s="137"/>
      <c r="AES16" s="137"/>
      <c r="AET16" s="137"/>
      <c r="AEU16" s="137"/>
      <c r="AEV16" s="137"/>
      <c r="AEW16" s="137"/>
      <c r="AEX16" s="137"/>
      <c r="AEY16" s="137"/>
      <c r="AEZ16" s="137"/>
      <c r="AFA16" s="137"/>
      <c r="AFB16" s="137"/>
      <c r="AFC16" s="137"/>
      <c r="AFD16" s="137"/>
      <c r="AFE16" s="137"/>
      <c r="AFF16" s="137"/>
      <c r="AFG16" s="137"/>
      <c r="AFH16" s="137"/>
      <c r="AFI16" s="137"/>
      <c r="AFJ16" s="137"/>
      <c r="AFK16" s="137"/>
      <c r="AFL16" s="137"/>
      <c r="AFM16" s="137"/>
      <c r="AFN16" s="137"/>
      <c r="AFO16" s="137"/>
      <c r="AFP16" s="137"/>
      <c r="AFQ16" s="137"/>
      <c r="AFR16" s="137"/>
      <c r="AFS16" s="137"/>
      <c r="AFT16" s="137"/>
      <c r="AFU16" s="137"/>
      <c r="AFV16" s="137"/>
      <c r="AFW16" s="137"/>
      <c r="AFX16" s="137"/>
      <c r="AFY16" s="137"/>
      <c r="AFZ16" s="137"/>
      <c r="AGA16" s="137"/>
      <c r="AGB16" s="137"/>
      <c r="AGC16" s="137"/>
      <c r="AGD16" s="137"/>
      <c r="AGE16" s="137"/>
      <c r="AGF16" s="137"/>
      <c r="AGG16" s="137"/>
      <c r="AGH16" s="137"/>
      <c r="AGI16" s="137"/>
      <c r="AGJ16" s="137"/>
      <c r="AGK16" s="137"/>
      <c r="AGL16" s="137"/>
      <c r="AGM16" s="137"/>
      <c r="AGN16" s="137"/>
      <c r="AGO16" s="137"/>
      <c r="AGP16" s="137"/>
      <c r="AGQ16" s="137"/>
      <c r="AGR16" s="137"/>
      <c r="AGS16" s="137"/>
      <c r="AGT16" s="137"/>
      <c r="AGU16" s="137"/>
      <c r="AGV16" s="137"/>
      <c r="AGW16" s="137"/>
      <c r="AGX16" s="137"/>
      <c r="AGY16" s="137"/>
      <c r="AGZ16" s="137"/>
      <c r="AHA16" s="137"/>
      <c r="AHB16" s="137"/>
      <c r="AHC16" s="137"/>
      <c r="AHD16" s="137"/>
      <c r="AHE16" s="137"/>
      <c r="AHF16" s="137"/>
      <c r="AHG16" s="137"/>
      <c r="AHH16" s="137"/>
      <c r="AHI16" s="137"/>
      <c r="AHJ16" s="137"/>
      <c r="AHK16" s="137"/>
      <c r="AHL16" s="137"/>
      <c r="AHM16" s="137"/>
      <c r="AHN16" s="137"/>
      <c r="AHO16" s="137"/>
      <c r="AHP16" s="137"/>
      <c r="AHQ16" s="137"/>
      <c r="AHR16" s="137"/>
      <c r="AHS16" s="137"/>
      <c r="AHT16" s="137"/>
      <c r="AHU16" s="137"/>
      <c r="AHV16" s="137"/>
      <c r="AHW16" s="137"/>
      <c r="AHX16" s="137"/>
      <c r="AHY16" s="137"/>
      <c r="AHZ16" s="137"/>
      <c r="AIA16" s="137"/>
      <c r="AIB16" s="137"/>
      <c r="AIC16" s="137"/>
      <c r="AID16" s="137"/>
      <c r="AIE16" s="137"/>
      <c r="AIF16" s="137"/>
      <c r="AIG16" s="137"/>
      <c r="AIH16" s="137"/>
      <c r="AII16" s="137"/>
      <c r="AIJ16" s="137"/>
      <c r="AIK16" s="137"/>
      <c r="AIL16" s="137"/>
      <c r="AIM16" s="137"/>
      <c r="AIN16" s="137"/>
      <c r="AIO16" s="137"/>
      <c r="AIP16" s="137"/>
      <c r="AIQ16" s="137"/>
      <c r="AIR16" s="137"/>
      <c r="AIS16" s="137"/>
      <c r="AIT16" s="137"/>
      <c r="AIU16" s="137"/>
      <c r="AIV16" s="137"/>
      <c r="AIW16" s="137"/>
      <c r="AIX16" s="137"/>
      <c r="AIY16" s="137"/>
      <c r="AIZ16" s="137"/>
      <c r="AJA16" s="137"/>
      <c r="AJB16" s="137"/>
      <c r="AJC16" s="137"/>
      <c r="AJD16" s="137"/>
      <c r="AJE16" s="137"/>
      <c r="AJF16" s="137"/>
      <c r="AJG16" s="137"/>
      <c r="AJH16" s="137"/>
      <c r="AJI16" s="137"/>
      <c r="AJJ16" s="137"/>
      <c r="AJK16" s="137"/>
      <c r="AJL16" s="137"/>
      <c r="AJM16" s="137"/>
      <c r="AJN16" s="137"/>
      <c r="AJO16" s="137"/>
      <c r="AJP16" s="137"/>
      <c r="AJQ16" s="137"/>
      <c r="AJR16" s="137"/>
      <c r="AJS16" s="137"/>
      <c r="AJT16" s="137"/>
      <c r="AJU16" s="137"/>
      <c r="AJV16" s="137"/>
      <c r="AJW16" s="137"/>
      <c r="AJX16" s="137"/>
      <c r="AJY16" s="137"/>
      <c r="AJZ16" s="137"/>
      <c r="AKA16" s="137"/>
      <c r="AKB16" s="137"/>
      <c r="AKC16" s="137"/>
      <c r="AKD16" s="137"/>
      <c r="AKE16" s="137"/>
      <c r="AKF16" s="137"/>
      <c r="AKG16" s="137"/>
      <c r="AKH16" s="137"/>
      <c r="AKI16" s="137"/>
      <c r="AKJ16" s="137"/>
      <c r="AKK16" s="137"/>
      <c r="AKL16" s="137"/>
      <c r="AKM16" s="137"/>
      <c r="AKN16" s="137"/>
      <c r="AKO16" s="137"/>
      <c r="AKP16" s="137"/>
      <c r="AKQ16" s="137"/>
      <c r="AKR16" s="137"/>
      <c r="AKS16" s="137"/>
      <c r="AKT16" s="137"/>
      <c r="AKU16" s="137"/>
      <c r="AKV16" s="137"/>
      <c r="AKW16" s="137"/>
      <c r="AKX16" s="137"/>
      <c r="AKY16" s="137"/>
      <c r="AKZ16" s="137"/>
      <c r="ALA16" s="137"/>
      <c r="ALB16" s="137"/>
      <c r="ALC16" s="137"/>
      <c r="ALD16" s="137"/>
      <c r="ALE16" s="137"/>
      <c r="ALF16" s="137"/>
      <c r="ALG16" s="137"/>
      <c r="ALH16" s="137"/>
      <c r="ALI16" s="137"/>
      <c r="ALJ16" s="137"/>
      <c r="ALK16" s="137"/>
      <c r="ALL16" s="137"/>
      <c r="ALM16" s="137"/>
      <c r="ALN16" s="137"/>
      <c r="ALO16" s="137"/>
      <c r="ALP16" s="137"/>
      <c r="ALQ16" s="137"/>
      <c r="ALR16" s="137"/>
      <c r="ALS16" s="137"/>
      <c r="ALT16" s="137"/>
      <c r="ALU16" s="137"/>
      <c r="ALV16" s="137"/>
      <c r="ALW16" s="137"/>
      <c r="ALX16" s="137"/>
      <c r="ALY16" s="137"/>
      <c r="ALZ16" s="137"/>
      <c r="AMA16" s="137"/>
      <c r="AMB16" s="137"/>
      <c r="AMC16" s="137"/>
      <c r="AMD16" s="137"/>
      <c r="AME16" s="137"/>
      <c r="AMF16" s="137"/>
      <c r="AMG16" s="137"/>
      <c r="AMH16" s="137"/>
      <c r="AMI16" s="137"/>
      <c r="AMJ16" s="137"/>
      <c r="AMK16" s="137"/>
      <c r="AML16" s="137"/>
      <c r="AMM16" s="137"/>
      <c r="AMN16" s="137"/>
      <c r="AMO16" s="137"/>
      <c r="AMP16" s="137"/>
      <c r="AMQ16" s="137"/>
      <c r="AMR16" s="137"/>
      <c r="AMS16" s="137"/>
      <c r="AMT16" s="137"/>
      <c r="AMU16" s="137"/>
      <c r="AMV16" s="137"/>
      <c r="AMW16" s="137"/>
      <c r="AMX16" s="137"/>
      <c r="AMY16" s="137"/>
      <c r="AMZ16" s="137"/>
      <c r="ANA16" s="137"/>
      <c r="ANB16" s="137"/>
      <c r="ANC16" s="137"/>
      <c r="AND16" s="137"/>
      <c r="ANE16" s="137"/>
      <c r="ANF16" s="137"/>
      <c r="ANG16" s="137"/>
      <c r="ANH16" s="137"/>
      <c r="ANI16" s="137"/>
      <c r="ANJ16" s="137"/>
      <c r="ANK16" s="137"/>
      <c r="ANL16" s="137"/>
      <c r="ANM16" s="137"/>
      <c r="ANN16" s="137"/>
      <c r="ANO16" s="137"/>
      <c r="ANP16" s="137"/>
      <c r="ANQ16" s="137"/>
      <c r="ANR16" s="137"/>
      <c r="ANS16" s="137"/>
      <c r="ANT16" s="137"/>
      <c r="ANU16" s="137"/>
      <c r="ANV16" s="137"/>
      <c r="ANW16" s="137"/>
      <c r="ANX16" s="137"/>
      <c r="ANY16" s="137"/>
      <c r="ANZ16" s="137"/>
      <c r="AOA16" s="137"/>
      <c r="AOB16" s="137"/>
      <c r="AOC16" s="137"/>
      <c r="AOD16" s="137"/>
      <c r="AOE16" s="137"/>
      <c r="AOF16" s="137"/>
      <c r="AOG16" s="137"/>
      <c r="AOH16" s="137"/>
      <c r="AOI16" s="137"/>
      <c r="AOJ16" s="137"/>
      <c r="AOK16" s="137"/>
      <c r="AOL16" s="137"/>
      <c r="AOM16" s="137"/>
      <c r="AON16" s="137"/>
      <c r="AOO16" s="137"/>
      <c r="AOP16" s="137"/>
      <c r="AOQ16" s="137"/>
      <c r="AOR16" s="137"/>
      <c r="AOS16" s="137"/>
      <c r="AOT16" s="137"/>
      <c r="AOU16" s="137"/>
      <c r="AOV16" s="137"/>
      <c r="AOW16" s="137"/>
      <c r="AOX16" s="137"/>
      <c r="AOY16" s="137"/>
      <c r="AOZ16" s="137"/>
      <c r="APA16" s="137"/>
      <c r="APB16" s="137"/>
      <c r="APC16" s="137"/>
      <c r="APD16" s="137"/>
      <c r="APE16" s="137"/>
      <c r="APF16" s="137"/>
      <c r="APG16" s="137"/>
      <c r="APH16" s="137"/>
      <c r="API16" s="137"/>
      <c r="APJ16" s="137"/>
      <c r="APK16" s="137"/>
      <c r="APL16" s="137"/>
      <c r="APM16" s="137"/>
      <c r="APN16" s="137"/>
      <c r="APO16" s="137"/>
      <c r="APP16" s="137"/>
      <c r="APQ16" s="137"/>
      <c r="APR16" s="137"/>
      <c r="APS16" s="137"/>
      <c r="APT16" s="137"/>
      <c r="APU16" s="137"/>
      <c r="APV16" s="137"/>
      <c r="APW16" s="137"/>
      <c r="APX16" s="137"/>
      <c r="APY16" s="137"/>
      <c r="APZ16" s="137"/>
      <c r="AQA16" s="137"/>
      <c r="AQB16" s="137"/>
      <c r="AQC16" s="137"/>
      <c r="AQD16" s="137"/>
      <c r="AQE16" s="137"/>
      <c r="AQF16" s="137"/>
      <c r="AQG16" s="137"/>
      <c r="AQH16" s="137"/>
      <c r="AQI16" s="137"/>
      <c r="AQJ16" s="137"/>
      <c r="AQK16" s="137"/>
      <c r="AQL16" s="137"/>
      <c r="AQM16" s="137"/>
      <c r="AQN16" s="137"/>
      <c r="AQO16" s="137"/>
      <c r="AQP16" s="137"/>
      <c r="AQQ16" s="137"/>
      <c r="AQR16" s="137"/>
      <c r="AQS16" s="137"/>
      <c r="AQT16" s="137"/>
      <c r="AQU16" s="137"/>
      <c r="AQV16" s="137"/>
      <c r="AQW16" s="137"/>
      <c r="AQX16" s="137"/>
      <c r="AQY16" s="137"/>
      <c r="AQZ16" s="137"/>
      <c r="ARA16" s="137"/>
      <c r="ARB16" s="137"/>
      <c r="ARC16" s="137"/>
      <c r="ARD16" s="137"/>
      <c r="ARE16" s="137"/>
      <c r="ARF16" s="137"/>
      <c r="ARG16" s="137"/>
      <c r="ARH16" s="137"/>
      <c r="ARI16" s="137"/>
      <c r="ARJ16" s="137"/>
      <c r="ARK16" s="137"/>
      <c r="ARL16" s="137"/>
      <c r="ARM16" s="137"/>
      <c r="ARN16" s="137"/>
      <c r="ARO16" s="137"/>
      <c r="ARP16" s="137"/>
      <c r="ARQ16" s="137"/>
      <c r="ARR16" s="137"/>
      <c r="ARS16" s="137"/>
      <c r="ART16" s="137"/>
      <c r="ARU16" s="137"/>
      <c r="ARV16" s="137"/>
      <c r="ARW16" s="137"/>
      <c r="ARX16" s="137"/>
      <c r="ARY16" s="137"/>
      <c r="ARZ16" s="137"/>
      <c r="ASA16" s="137"/>
      <c r="ASB16" s="137"/>
      <c r="ASC16" s="137"/>
      <c r="ASD16" s="137"/>
      <c r="ASE16" s="137"/>
      <c r="ASF16" s="137"/>
      <c r="ASG16" s="137"/>
      <c r="ASH16" s="137"/>
      <c r="ASI16" s="137"/>
      <c r="ASJ16" s="137"/>
      <c r="ASK16" s="137"/>
      <c r="ASL16" s="137"/>
      <c r="ASM16" s="137"/>
      <c r="ASN16" s="137"/>
      <c r="ASO16" s="137"/>
      <c r="ASP16" s="137"/>
      <c r="ASQ16" s="137"/>
      <c r="ASR16" s="137"/>
      <c r="ASS16" s="137"/>
      <c r="AST16" s="137"/>
      <c r="ASU16" s="137"/>
      <c r="ASV16" s="137"/>
      <c r="ASW16" s="137"/>
      <c r="ASX16" s="137"/>
      <c r="ASY16" s="137"/>
      <c r="ASZ16" s="137"/>
      <c r="ATA16" s="137"/>
      <c r="ATB16" s="137"/>
      <c r="ATC16" s="137"/>
      <c r="ATD16" s="137"/>
      <c r="ATE16" s="137"/>
      <c r="ATF16" s="137"/>
      <c r="ATG16" s="137"/>
      <c r="ATH16" s="137"/>
      <c r="ATI16" s="137"/>
      <c r="ATJ16" s="137"/>
      <c r="ATK16" s="137"/>
      <c r="ATL16" s="137"/>
      <c r="ATM16" s="137"/>
      <c r="ATN16" s="137"/>
      <c r="ATO16" s="137"/>
      <c r="ATP16" s="137"/>
      <c r="ATQ16" s="137"/>
      <c r="ATR16" s="137"/>
      <c r="ATS16" s="137"/>
      <c r="ATT16" s="137"/>
      <c r="ATU16" s="137"/>
      <c r="ATV16" s="137"/>
      <c r="ATW16" s="137"/>
      <c r="ATX16" s="137"/>
      <c r="ATY16" s="137"/>
      <c r="ATZ16" s="137"/>
      <c r="AUA16" s="137"/>
      <c r="AUB16" s="137"/>
      <c r="AUC16" s="137"/>
      <c r="AUD16" s="137"/>
      <c r="AUE16" s="137"/>
      <c r="AUF16" s="137"/>
      <c r="AUG16" s="137"/>
      <c r="AUH16" s="137"/>
      <c r="AUI16" s="137"/>
      <c r="AUJ16" s="137"/>
      <c r="AUK16" s="137"/>
      <c r="AUL16" s="137"/>
      <c r="AUM16" s="137"/>
      <c r="AUN16" s="137"/>
      <c r="AUO16" s="137"/>
      <c r="AUP16" s="137"/>
      <c r="AUQ16" s="137"/>
      <c r="AUR16" s="137"/>
      <c r="AUS16" s="137"/>
      <c r="AUT16" s="137"/>
      <c r="AUU16" s="137"/>
      <c r="AUV16" s="137"/>
      <c r="AUW16" s="137"/>
      <c r="AUX16" s="137"/>
      <c r="AUY16" s="137"/>
      <c r="AUZ16" s="137"/>
      <c r="AVA16" s="137"/>
      <c r="AVB16" s="137"/>
      <c r="AVC16" s="137"/>
      <c r="AVD16" s="137"/>
      <c r="AVE16" s="137"/>
      <c r="AVF16" s="137"/>
      <c r="AVG16" s="137"/>
      <c r="AVH16" s="137"/>
      <c r="AVI16" s="137"/>
      <c r="AVJ16" s="137"/>
      <c r="AVK16" s="137"/>
      <c r="AVL16" s="137"/>
      <c r="AVM16" s="137"/>
      <c r="AVN16" s="137"/>
      <c r="AVO16" s="137"/>
      <c r="AVP16" s="137"/>
      <c r="AVQ16" s="137"/>
      <c r="AVR16" s="137"/>
      <c r="AVS16" s="137"/>
      <c r="AVT16" s="137"/>
      <c r="AVU16" s="137"/>
      <c r="AVV16" s="137"/>
      <c r="AVW16" s="137"/>
      <c r="AVX16" s="137"/>
      <c r="AVY16" s="137"/>
      <c r="AVZ16" s="137"/>
      <c r="AWA16" s="137"/>
      <c r="AWB16" s="137"/>
      <c r="AWC16" s="137"/>
      <c r="AWD16" s="137"/>
      <c r="AWE16" s="137"/>
      <c r="AWF16" s="137"/>
      <c r="AWG16" s="137"/>
      <c r="AWH16" s="137"/>
      <c r="AWI16" s="137"/>
      <c r="AWJ16" s="137"/>
      <c r="AWK16" s="137"/>
      <c r="AWL16" s="137"/>
      <c r="AWM16" s="137"/>
      <c r="AWN16" s="137"/>
      <c r="AWO16" s="137"/>
      <c r="AWP16" s="137"/>
      <c r="AWQ16" s="137"/>
      <c r="AWR16" s="137"/>
      <c r="AWS16" s="137"/>
      <c r="AWT16" s="137"/>
      <c r="AWU16" s="137"/>
      <c r="AWV16" s="137"/>
      <c r="AWW16" s="137"/>
      <c r="AWX16" s="137"/>
      <c r="AWY16" s="137"/>
      <c r="AWZ16" s="137"/>
      <c r="AXA16" s="137"/>
      <c r="AXB16" s="137"/>
      <c r="AXC16" s="137"/>
      <c r="AXD16" s="137"/>
      <c r="AXE16" s="137"/>
      <c r="AXF16" s="137"/>
      <c r="AXG16" s="137"/>
      <c r="AXH16" s="137"/>
      <c r="AXI16" s="137"/>
      <c r="AXJ16" s="137"/>
      <c r="AXK16" s="137"/>
      <c r="AXL16" s="137"/>
      <c r="AXM16" s="137"/>
      <c r="AXN16" s="137"/>
      <c r="AXO16" s="137"/>
      <c r="AXP16" s="137"/>
      <c r="AXQ16" s="137"/>
      <c r="AXR16" s="137"/>
      <c r="AXS16" s="137"/>
      <c r="AXT16" s="137"/>
      <c r="AXU16" s="137"/>
      <c r="AXV16" s="137"/>
      <c r="AXW16" s="137"/>
      <c r="AXX16" s="137"/>
      <c r="AXY16" s="137"/>
      <c r="AXZ16" s="137"/>
      <c r="AYA16" s="137"/>
      <c r="AYB16" s="137"/>
      <c r="AYC16" s="137"/>
      <c r="AYD16" s="137"/>
      <c r="AYE16" s="137"/>
      <c r="AYF16" s="137"/>
      <c r="AYG16" s="137"/>
      <c r="AYH16" s="137"/>
      <c r="AYI16" s="137"/>
      <c r="AYJ16" s="137"/>
      <c r="AYK16" s="137"/>
      <c r="AYL16" s="137"/>
      <c r="AYM16" s="137"/>
      <c r="AYN16" s="137"/>
      <c r="AYO16" s="137"/>
      <c r="AYP16" s="137"/>
      <c r="AYQ16" s="137"/>
      <c r="AYR16" s="137"/>
      <c r="AYS16" s="137"/>
      <c r="AYT16" s="137"/>
      <c r="AYU16" s="137"/>
      <c r="AYV16" s="137"/>
      <c r="AYW16" s="137"/>
      <c r="AYX16" s="137"/>
      <c r="AYY16" s="137"/>
      <c r="AYZ16" s="137"/>
      <c r="AZA16" s="137"/>
      <c r="AZB16" s="137"/>
      <c r="AZC16" s="137"/>
      <c r="AZD16" s="137"/>
      <c r="AZE16" s="137"/>
      <c r="AZF16" s="137"/>
      <c r="AZG16" s="137"/>
      <c r="AZH16" s="137"/>
      <c r="AZI16" s="137"/>
      <c r="AZJ16" s="137"/>
      <c r="AZK16" s="137"/>
      <c r="AZL16" s="137"/>
      <c r="AZM16" s="137"/>
      <c r="AZN16" s="137"/>
      <c r="AZO16" s="137"/>
      <c r="AZP16" s="137"/>
      <c r="AZQ16" s="137"/>
      <c r="AZR16" s="137"/>
      <c r="AZS16" s="137"/>
      <c r="AZT16" s="137"/>
      <c r="AZU16" s="137"/>
      <c r="AZV16" s="137"/>
      <c r="AZW16" s="137"/>
      <c r="AZX16" s="137"/>
      <c r="AZY16" s="137"/>
      <c r="AZZ16" s="137"/>
      <c r="BAA16" s="137"/>
      <c r="BAB16" s="137"/>
      <c r="BAC16" s="137"/>
      <c r="BAD16" s="137"/>
      <c r="BAE16" s="137"/>
      <c r="BAF16" s="137"/>
      <c r="BAG16" s="137"/>
      <c r="BAH16" s="137"/>
      <c r="BAI16" s="137"/>
      <c r="BAJ16" s="137"/>
      <c r="BAK16" s="137"/>
      <c r="BAL16" s="137"/>
      <c r="BAM16" s="137"/>
      <c r="BAN16" s="137"/>
      <c r="BAO16" s="137"/>
      <c r="BAP16" s="137"/>
      <c r="BAQ16" s="137"/>
      <c r="BAR16" s="137"/>
      <c r="BAS16" s="137"/>
      <c r="BAT16" s="137"/>
      <c r="BAU16" s="137"/>
      <c r="BAV16" s="137"/>
      <c r="BAW16" s="137"/>
      <c r="BAX16" s="137"/>
      <c r="BAY16" s="137"/>
      <c r="BAZ16" s="137"/>
      <c r="BBA16" s="137"/>
      <c r="BBB16" s="137"/>
      <c r="BBC16" s="137"/>
      <c r="BBD16" s="137"/>
      <c r="BBE16" s="137"/>
      <c r="BBF16" s="137"/>
      <c r="BBG16" s="137"/>
      <c r="BBH16" s="137"/>
      <c r="BBI16" s="137"/>
      <c r="BBJ16" s="137"/>
      <c r="BBK16" s="137"/>
      <c r="BBL16" s="137"/>
      <c r="BBM16" s="137"/>
      <c r="BBN16" s="137"/>
      <c r="BBO16" s="137"/>
      <c r="BBP16" s="137"/>
      <c r="BBQ16" s="137"/>
      <c r="BBR16" s="137"/>
      <c r="BBS16" s="137"/>
      <c r="BBT16" s="137"/>
      <c r="BBU16" s="137"/>
      <c r="BBV16" s="137"/>
      <c r="BBW16" s="137"/>
      <c r="BBX16" s="137"/>
      <c r="BBY16" s="137"/>
      <c r="BBZ16" s="137"/>
      <c r="BCA16" s="137"/>
      <c r="BCB16" s="137"/>
      <c r="BCC16" s="137"/>
      <c r="BCD16" s="137"/>
      <c r="BCE16" s="137"/>
      <c r="BCF16" s="137"/>
      <c r="BCG16" s="137"/>
      <c r="BCH16" s="137"/>
      <c r="BCI16" s="137"/>
      <c r="BCJ16" s="137"/>
      <c r="BCK16" s="137"/>
      <c r="BCL16" s="137"/>
      <c r="BCM16" s="137"/>
      <c r="BCN16" s="137"/>
      <c r="BCO16" s="137"/>
      <c r="BCP16" s="137"/>
      <c r="BCQ16" s="137"/>
      <c r="BCR16" s="137"/>
      <c r="BCS16" s="137"/>
      <c r="BCT16" s="137"/>
      <c r="BCU16" s="137"/>
      <c r="BCV16" s="137"/>
      <c r="BCW16" s="137"/>
      <c r="BCX16" s="137"/>
      <c r="BCY16" s="137"/>
      <c r="BCZ16" s="137"/>
      <c r="BDA16" s="137"/>
      <c r="BDB16" s="137"/>
      <c r="BDC16" s="137"/>
      <c r="BDD16" s="137"/>
      <c r="BDE16" s="137"/>
      <c r="BDF16" s="137"/>
      <c r="BDG16" s="137"/>
      <c r="BDH16" s="137"/>
      <c r="BDI16" s="137"/>
      <c r="BDJ16" s="137"/>
      <c r="BDK16" s="137"/>
      <c r="BDL16" s="137"/>
      <c r="BDM16" s="137"/>
      <c r="BDN16" s="137"/>
      <c r="BDO16" s="137"/>
      <c r="BDP16" s="137"/>
      <c r="BDQ16" s="137"/>
      <c r="BDR16" s="137"/>
      <c r="BDS16" s="137"/>
      <c r="BDT16" s="137"/>
      <c r="BDU16" s="137"/>
      <c r="BDV16" s="137"/>
      <c r="BDW16" s="137"/>
      <c r="BDX16" s="137"/>
      <c r="BDY16" s="137"/>
      <c r="BDZ16" s="137"/>
      <c r="BEA16" s="137"/>
      <c r="BEB16" s="137"/>
      <c r="BEC16" s="137"/>
      <c r="BED16" s="137"/>
      <c r="BEE16" s="137"/>
      <c r="BEF16" s="137"/>
      <c r="BEG16" s="137"/>
      <c r="BEH16" s="137"/>
      <c r="BEI16" s="137"/>
      <c r="BEJ16" s="137"/>
      <c r="BEK16" s="137"/>
      <c r="BEL16" s="137"/>
      <c r="BEM16" s="137"/>
      <c r="BEN16" s="137"/>
      <c r="BEO16" s="137"/>
      <c r="BEP16" s="137"/>
      <c r="BEQ16" s="137"/>
      <c r="BER16" s="137"/>
      <c r="BES16" s="137"/>
      <c r="BET16" s="137"/>
      <c r="BEU16" s="137"/>
      <c r="BEV16" s="137"/>
      <c r="BEW16" s="137"/>
      <c r="BEX16" s="137"/>
      <c r="BEY16" s="137"/>
      <c r="BEZ16" s="137"/>
      <c r="BFA16" s="137"/>
      <c r="BFB16" s="137"/>
      <c r="BFC16" s="137"/>
      <c r="BFD16" s="137"/>
      <c r="BFE16" s="137"/>
      <c r="BFF16" s="137"/>
      <c r="BFG16" s="137"/>
      <c r="BFH16" s="137"/>
      <c r="BFI16" s="137"/>
      <c r="BFJ16" s="137"/>
      <c r="BFK16" s="137"/>
      <c r="BFL16" s="137"/>
      <c r="BFM16" s="137"/>
      <c r="BFN16" s="137"/>
      <c r="BFO16" s="137"/>
      <c r="BFP16" s="137"/>
      <c r="BFQ16" s="137"/>
      <c r="BFR16" s="137"/>
      <c r="BFS16" s="137"/>
      <c r="BFT16" s="137"/>
      <c r="BFU16" s="137"/>
      <c r="BFV16" s="137"/>
      <c r="BFW16" s="137"/>
      <c r="BFX16" s="137"/>
      <c r="BFY16" s="137"/>
      <c r="BFZ16" s="137"/>
      <c r="BGA16" s="137"/>
      <c r="BGB16" s="137"/>
      <c r="BGC16" s="137"/>
      <c r="BGD16" s="137"/>
      <c r="BGE16" s="137"/>
      <c r="BGF16" s="137"/>
      <c r="BGG16" s="137"/>
      <c r="BGH16" s="137"/>
      <c r="BGI16" s="137"/>
      <c r="BGJ16" s="137"/>
      <c r="BGK16" s="137"/>
      <c r="BGL16" s="137"/>
      <c r="BGM16" s="137"/>
      <c r="BGN16" s="137"/>
      <c r="BGO16" s="137"/>
      <c r="BGP16" s="137"/>
      <c r="BGQ16" s="137"/>
      <c r="BGR16" s="137"/>
      <c r="BGS16" s="137"/>
      <c r="BGT16" s="137"/>
      <c r="BGU16" s="137"/>
      <c r="BGV16" s="137"/>
      <c r="BGW16" s="137"/>
      <c r="BGX16" s="137"/>
      <c r="BGY16" s="137"/>
      <c r="BGZ16" s="137"/>
      <c r="BHA16" s="137"/>
      <c r="BHB16" s="137"/>
      <c r="BHC16" s="137"/>
      <c r="BHD16" s="137"/>
      <c r="BHE16" s="137"/>
      <c r="BHF16" s="137"/>
      <c r="BHG16" s="137"/>
      <c r="BHH16" s="137"/>
      <c r="BHI16" s="137"/>
      <c r="BHJ16" s="137"/>
      <c r="BHK16" s="137"/>
      <c r="BHL16" s="137"/>
      <c r="BHM16" s="137"/>
      <c r="BHN16" s="137"/>
      <c r="BHO16" s="137"/>
      <c r="BHP16" s="137"/>
      <c r="BHQ16" s="137"/>
      <c r="BHR16" s="137"/>
      <c r="BHS16" s="137"/>
      <c r="BHT16" s="137"/>
      <c r="BHU16" s="137"/>
      <c r="BHV16" s="137"/>
      <c r="BHW16" s="137"/>
      <c r="BHX16" s="137"/>
      <c r="BHY16" s="137"/>
      <c r="BHZ16" s="137"/>
      <c r="BIA16" s="137"/>
      <c r="BIB16" s="137"/>
      <c r="BIC16" s="137"/>
      <c r="BID16" s="137"/>
      <c r="BIE16" s="137"/>
      <c r="BIF16" s="137"/>
      <c r="BIG16" s="137"/>
      <c r="BIH16" s="137"/>
      <c r="BII16" s="137"/>
      <c r="BIJ16" s="137"/>
      <c r="BIK16" s="137"/>
      <c r="BIL16" s="137"/>
      <c r="BIM16" s="137"/>
      <c r="BIN16" s="137"/>
      <c r="BIO16" s="137"/>
      <c r="BIP16" s="137"/>
      <c r="BIQ16" s="137"/>
      <c r="BIR16" s="137"/>
      <c r="BIS16" s="137"/>
      <c r="BIT16" s="137"/>
      <c r="BIU16" s="137"/>
      <c r="BIV16" s="137"/>
      <c r="BIW16" s="137"/>
      <c r="BIX16" s="137"/>
      <c r="BIY16" s="137"/>
      <c r="BIZ16" s="137"/>
      <c r="BJA16" s="137"/>
      <c r="BJB16" s="137"/>
      <c r="BJC16" s="137"/>
      <c r="BJD16" s="137"/>
      <c r="BJE16" s="137"/>
      <c r="BJF16" s="137"/>
      <c r="BJG16" s="137"/>
      <c r="BJH16" s="137"/>
      <c r="BJI16" s="137"/>
      <c r="BJJ16" s="137"/>
      <c r="BJK16" s="137"/>
      <c r="BJL16" s="137"/>
      <c r="BJM16" s="137"/>
      <c r="BJN16" s="137"/>
      <c r="BJO16" s="137"/>
      <c r="BJP16" s="137"/>
      <c r="BJQ16" s="137"/>
      <c r="BJR16" s="137"/>
      <c r="BJS16" s="137"/>
      <c r="BJT16" s="137"/>
      <c r="BJU16" s="137"/>
      <c r="BJV16" s="137"/>
      <c r="BJW16" s="137"/>
      <c r="BJX16" s="137"/>
      <c r="BJY16" s="137"/>
      <c r="BJZ16" s="137"/>
      <c r="BKA16" s="137"/>
      <c r="BKB16" s="137"/>
      <c r="BKC16" s="137"/>
      <c r="BKD16" s="137"/>
      <c r="BKE16" s="137"/>
      <c r="BKF16" s="137"/>
      <c r="BKG16" s="137"/>
      <c r="BKH16" s="137"/>
      <c r="BKI16" s="137"/>
      <c r="BKJ16" s="137"/>
      <c r="BKK16" s="137"/>
      <c r="BKL16" s="137"/>
      <c r="BKM16" s="137"/>
      <c r="BKN16" s="137"/>
      <c r="BKO16" s="137"/>
      <c r="BKP16" s="137"/>
      <c r="BKQ16" s="137"/>
      <c r="BKR16" s="137"/>
      <c r="BKS16" s="137"/>
      <c r="BKT16" s="137"/>
      <c r="BKU16" s="137"/>
      <c r="BKV16" s="137"/>
      <c r="BKW16" s="137"/>
      <c r="BKX16" s="137"/>
      <c r="BKY16" s="137"/>
      <c r="BKZ16" s="137"/>
      <c r="BLA16" s="137"/>
      <c r="BLB16" s="137"/>
      <c r="BLC16" s="137"/>
      <c r="BLD16" s="137"/>
      <c r="BLE16" s="137"/>
      <c r="BLF16" s="137"/>
      <c r="BLG16" s="137"/>
      <c r="BLH16" s="137"/>
      <c r="BLI16" s="137"/>
      <c r="BLJ16" s="137"/>
      <c r="BLK16" s="137"/>
      <c r="BLL16" s="137"/>
      <c r="BLM16" s="137"/>
      <c r="BLN16" s="137"/>
      <c r="BLO16" s="137"/>
      <c r="BLP16" s="137"/>
      <c r="BLQ16" s="137"/>
      <c r="BLR16" s="137"/>
      <c r="BLS16" s="137"/>
      <c r="BLT16" s="137"/>
      <c r="BLU16" s="137"/>
      <c r="BLV16" s="137"/>
      <c r="BLW16" s="137"/>
      <c r="BLX16" s="137"/>
      <c r="BLY16" s="137"/>
      <c r="BLZ16" s="137"/>
      <c r="BMA16" s="137"/>
      <c r="BMB16" s="137"/>
      <c r="BMC16" s="137"/>
      <c r="BMD16" s="137"/>
      <c r="BME16" s="137"/>
      <c r="BMF16" s="137"/>
      <c r="BMG16" s="137"/>
      <c r="BMH16" s="137"/>
      <c r="BMI16" s="137"/>
      <c r="BMJ16" s="137"/>
      <c r="BMK16" s="137"/>
      <c r="BML16" s="137"/>
      <c r="BMM16" s="137"/>
      <c r="BMN16" s="137"/>
      <c r="BMO16" s="137"/>
      <c r="BMP16" s="137"/>
      <c r="BMQ16" s="137"/>
      <c r="BMR16" s="137"/>
      <c r="BMS16" s="137"/>
      <c r="BMT16" s="137"/>
      <c r="BMU16" s="137"/>
      <c r="BMV16" s="137"/>
      <c r="BMW16" s="137"/>
      <c r="BMX16" s="137"/>
      <c r="BMY16" s="137"/>
      <c r="BMZ16" s="137"/>
      <c r="BNA16" s="137"/>
      <c r="BNB16" s="137"/>
      <c r="BNC16" s="137"/>
      <c r="BND16" s="137"/>
      <c r="BNE16" s="137"/>
      <c r="BNF16" s="137"/>
      <c r="BNG16" s="137"/>
      <c r="BNH16" s="137"/>
      <c r="BNI16" s="137"/>
      <c r="BNJ16" s="137"/>
      <c r="BNK16" s="137"/>
      <c r="BNL16" s="137"/>
      <c r="BNM16" s="137"/>
      <c r="BNN16" s="137"/>
      <c r="BNO16" s="137"/>
      <c r="BNP16" s="137"/>
      <c r="BNQ16" s="137"/>
      <c r="BNR16" s="137"/>
      <c r="BNS16" s="137"/>
      <c r="BNT16" s="137"/>
      <c r="BNU16" s="137"/>
      <c r="BNV16" s="137"/>
      <c r="BNW16" s="137"/>
      <c r="BNX16" s="137"/>
      <c r="BNY16" s="137"/>
      <c r="BNZ16" s="137"/>
      <c r="BOA16" s="137"/>
      <c r="BOB16" s="137"/>
      <c r="BOC16" s="137"/>
      <c r="BOD16" s="137"/>
      <c r="BOE16" s="137"/>
      <c r="BOF16" s="137"/>
      <c r="BOG16" s="137"/>
      <c r="BOH16" s="137"/>
      <c r="BOI16" s="137"/>
      <c r="BOJ16" s="137"/>
      <c r="BOK16" s="137"/>
      <c r="BOL16" s="137"/>
      <c r="BOM16" s="137"/>
      <c r="BON16" s="137"/>
      <c r="BOO16" s="137"/>
      <c r="BOP16" s="137"/>
      <c r="BOQ16" s="137"/>
      <c r="BOR16" s="137"/>
      <c r="BOS16" s="137"/>
      <c r="BOT16" s="137"/>
      <c r="BOU16" s="137"/>
      <c r="BOV16" s="137"/>
      <c r="BOW16" s="137"/>
      <c r="BOX16" s="137"/>
      <c r="BOY16" s="137"/>
      <c r="BOZ16" s="137"/>
      <c r="BPA16" s="137"/>
      <c r="BPB16" s="137"/>
      <c r="BPC16" s="137"/>
      <c r="BPD16" s="137"/>
      <c r="BPE16" s="137"/>
      <c r="BPF16" s="137"/>
      <c r="BPG16" s="137"/>
      <c r="BPH16" s="137"/>
      <c r="BPI16" s="137"/>
      <c r="BPJ16" s="137"/>
      <c r="BPK16" s="137"/>
      <c r="BPL16" s="137"/>
      <c r="BPM16" s="137"/>
      <c r="BPN16" s="137"/>
      <c r="BPO16" s="137"/>
      <c r="BPP16" s="137"/>
      <c r="BPQ16" s="137"/>
      <c r="BPR16" s="137"/>
      <c r="BPS16" s="137"/>
      <c r="BPT16" s="137"/>
      <c r="BPU16" s="137"/>
      <c r="BPV16" s="137"/>
      <c r="BPW16" s="137"/>
      <c r="BPX16" s="137"/>
      <c r="BPY16" s="137"/>
      <c r="BPZ16" s="137"/>
      <c r="BQA16" s="137"/>
      <c r="BQB16" s="137"/>
      <c r="BQC16" s="137"/>
      <c r="BQD16" s="137"/>
      <c r="BQE16" s="137"/>
      <c r="BQF16" s="137"/>
      <c r="BQG16" s="137"/>
      <c r="BQH16" s="137"/>
      <c r="BQI16" s="137"/>
      <c r="BQJ16" s="137"/>
      <c r="BQK16" s="137"/>
      <c r="BQL16" s="137"/>
      <c r="BQM16" s="137"/>
      <c r="BQN16" s="137"/>
      <c r="BQO16" s="137"/>
      <c r="BQP16" s="137"/>
      <c r="BQQ16" s="137"/>
      <c r="BQR16" s="137"/>
      <c r="BQS16" s="137"/>
      <c r="BQT16" s="137"/>
      <c r="BQU16" s="137"/>
      <c r="BQV16" s="137"/>
      <c r="BQW16" s="137"/>
      <c r="BQX16" s="137"/>
      <c r="BQY16" s="137"/>
      <c r="BQZ16" s="137"/>
      <c r="BRA16" s="137"/>
      <c r="BRB16" s="137"/>
      <c r="BRC16" s="137"/>
      <c r="BRD16" s="137"/>
      <c r="BRE16" s="137"/>
      <c r="BRF16" s="137"/>
      <c r="BRG16" s="137"/>
      <c r="BRH16" s="137"/>
      <c r="BRI16" s="137"/>
      <c r="BRJ16" s="137"/>
      <c r="BRK16" s="137"/>
      <c r="BRL16" s="137"/>
      <c r="BRM16" s="137"/>
      <c r="BRN16" s="137"/>
      <c r="BRO16" s="137"/>
      <c r="BRP16" s="137"/>
      <c r="BRQ16" s="137"/>
      <c r="BRR16" s="137"/>
      <c r="BRS16" s="137"/>
      <c r="BRT16" s="137"/>
      <c r="BRU16" s="137"/>
      <c r="BRV16" s="137"/>
      <c r="BRW16" s="137"/>
      <c r="BRX16" s="137"/>
      <c r="BRY16" s="137"/>
      <c r="BRZ16" s="137"/>
      <c r="BSA16" s="137"/>
      <c r="BSB16" s="137"/>
      <c r="BSC16" s="137"/>
      <c r="BSD16" s="137"/>
      <c r="BSE16" s="137"/>
      <c r="BSF16" s="137"/>
      <c r="BSG16" s="137"/>
      <c r="BSH16" s="137"/>
      <c r="BSI16" s="137"/>
      <c r="BSJ16" s="137"/>
      <c r="BSK16" s="137"/>
      <c r="BSL16" s="137"/>
      <c r="BSM16" s="137"/>
      <c r="BSN16" s="137"/>
      <c r="BSO16" s="137"/>
      <c r="BSP16" s="137"/>
      <c r="BSQ16" s="137"/>
      <c r="BSR16" s="137"/>
      <c r="BSS16" s="137"/>
      <c r="BST16" s="137"/>
      <c r="BSU16" s="137"/>
      <c r="BSV16" s="137"/>
      <c r="BSW16" s="137"/>
      <c r="BSX16" s="137"/>
      <c r="BSY16" s="137"/>
      <c r="BSZ16" s="137"/>
      <c r="BTA16" s="137"/>
      <c r="BTB16" s="137"/>
      <c r="BTC16" s="137"/>
      <c r="BTD16" s="137"/>
      <c r="BTE16" s="137"/>
      <c r="BTF16" s="137"/>
      <c r="BTG16" s="137"/>
      <c r="BTH16" s="137"/>
      <c r="BTI16" s="137"/>
      <c r="BTJ16" s="137"/>
      <c r="BTK16" s="137"/>
      <c r="BTL16" s="137"/>
      <c r="BTM16" s="137"/>
      <c r="BTN16" s="137"/>
      <c r="BTO16" s="137"/>
      <c r="BTP16" s="137"/>
      <c r="BTQ16" s="137"/>
      <c r="BTR16" s="137"/>
      <c r="BTS16" s="137"/>
      <c r="BTT16" s="137"/>
      <c r="BTU16" s="137"/>
      <c r="BTV16" s="137"/>
      <c r="BTW16" s="137"/>
      <c r="BTX16" s="137"/>
      <c r="BTY16" s="137"/>
      <c r="BTZ16" s="137"/>
      <c r="BUA16" s="137"/>
      <c r="BUB16" s="137"/>
      <c r="BUC16" s="137"/>
      <c r="BUD16" s="137"/>
      <c r="BUE16" s="137"/>
      <c r="BUF16" s="137"/>
      <c r="BUG16" s="137"/>
      <c r="BUH16" s="137"/>
      <c r="BUI16" s="137"/>
      <c r="BUJ16" s="137"/>
      <c r="BUK16" s="137"/>
      <c r="BUL16" s="137"/>
      <c r="BUM16" s="137"/>
      <c r="BUN16" s="137"/>
      <c r="BUO16" s="137"/>
      <c r="BUP16" s="137"/>
      <c r="BUQ16" s="137"/>
      <c r="BUR16" s="137"/>
      <c r="BUS16" s="137"/>
      <c r="BUT16" s="137"/>
      <c r="BUU16" s="137"/>
      <c r="BUV16" s="137"/>
      <c r="BUW16" s="137"/>
      <c r="BUX16" s="137"/>
      <c r="BUY16" s="137"/>
      <c r="BUZ16" s="137"/>
      <c r="BVA16" s="137"/>
      <c r="BVB16" s="137"/>
      <c r="BVC16" s="137"/>
      <c r="BVD16" s="137"/>
      <c r="BVE16" s="137"/>
      <c r="BVF16" s="137"/>
      <c r="BVG16" s="137"/>
      <c r="BVH16" s="137"/>
      <c r="BVI16" s="137"/>
      <c r="BVJ16" s="137"/>
      <c r="BVK16" s="137"/>
      <c r="BVL16" s="137"/>
      <c r="BVM16" s="137"/>
      <c r="BVN16" s="137"/>
      <c r="BVO16" s="137"/>
      <c r="BVP16" s="137"/>
      <c r="BVQ16" s="137"/>
      <c r="BVR16" s="137"/>
      <c r="BVS16" s="137"/>
      <c r="BVT16" s="137"/>
      <c r="BVU16" s="137"/>
      <c r="BVV16" s="137"/>
      <c r="BVW16" s="137"/>
      <c r="BVX16" s="137"/>
      <c r="BVY16" s="137"/>
      <c r="BVZ16" s="137"/>
      <c r="BWA16" s="137"/>
      <c r="BWB16" s="137"/>
      <c r="BWC16" s="137"/>
      <c r="BWD16" s="137"/>
      <c r="BWE16" s="137"/>
      <c r="BWF16" s="137"/>
      <c r="BWG16" s="137"/>
      <c r="BWH16" s="137"/>
      <c r="BWI16" s="137"/>
      <c r="BWJ16" s="137"/>
      <c r="BWK16" s="137"/>
      <c r="BWL16" s="137"/>
      <c r="BWM16" s="137"/>
      <c r="BWN16" s="137"/>
      <c r="BWO16" s="137"/>
      <c r="BWP16" s="137"/>
      <c r="BWQ16" s="137"/>
      <c r="BWR16" s="137"/>
      <c r="BWS16" s="137"/>
      <c r="BWT16" s="137"/>
      <c r="BWU16" s="137"/>
      <c r="BWV16" s="137"/>
      <c r="BWW16" s="137"/>
      <c r="BWX16" s="137"/>
      <c r="BWY16" s="137"/>
      <c r="BWZ16" s="137"/>
      <c r="BXA16" s="137"/>
      <c r="BXB16" s="137"/>
      <c r="BXC16" s="137"/>
      <c r="BXD16" s="137"/>
      <c r="BXE16" s="137"/>
      <c r="BXF16" s="137"/>
      <c r="BXG16" s="137"/>
      <c r="BXH16" s="137"/>
      <c r="BXI16" s="137"/>
      <c r="BXJ16" s="137"/>
      <c r="BXK16" s="137"/>
      <c r="BXL16" s="137"/>
      <c r="BXM16" s="137"/>
      <c r="BXN16" s="137"/>
      <c r="BXO16" s="137"/>
      <c r="BXP16" s="137"/>
      <c r="BXQ16" s="137"/>
      <c r="BXR16" s="137"/>
      <c r="BXS16" s="137"/>
      <c r="BXT16" s="137"/>
      <c r="BXU16" s="137"/>
      <c r="BXV16" s="137"/>
      <c r="BXW16" s="137"/>
      <c r="BXX16" s="137"/>
      <c r="BXY16" s="137"/>
      <c r="BXZ16" s="137"/>
      <c r="BYA16" s="137"/>
      <c r="BYB16" s="137"/>
      <c r="BYC16" s="137"/>
      <c r="BYD16" s="137"/>
      <c r="BYE16" s="137"/>
      <c r="BYF16" s="137"/>
      <c r="BYG16" s="137"/>
      <c r="BYH16" s="137"/>
      <c r="BYI16" s="137"/>
      <c r="BYJ16" s="137"/>
      <c r="BYK16" s="137"/>
      <c r="BYL16" s="137"/>
      <c r="BYM16" s="137"/>
      <c r="BYN16" s="137"/>
      <c r="BYO16" s="137"/>
      <c r="BYP16" s="137"/>
      <c r="BYQ16" s="137"/>
      <c r="BYR16" s="137"/>
      <c r="BYS16" s="137"/>
      <c r="BYT16" s="137"/>
      <c r="BYU16" s="137"/>
      <c r="BYV16" s="137"/>
      <c r="BYW16" s="137"/>
      <c r="BYX16" s="137"/>
      <c r="BYY16" s="137"/>
      <c r="BYZ16" s="137"/>
      <c r="BZA16" s="137"/>
      <c r="BZB16" s="137"/>
      <c r="BZC16" s="137"/>
      <c r="BZD16" s="137"/>
      <c r="BZE16" s="137"/>
      <c r="BZF16" s="137"/>
      <c r="BZG16" s="137"/>
      <c r="BZH16" s="137"/>
      <c r="BZI16" s="137"/>
      <c r="BZJ16" s="137"/>
      <c r="BZK16" s="137"/>
      <c r="BZL16" s="137"/>
      <c r="BZM16" s="137"/>
      <c r="BZN16" s="137"/>
      <c r="BZO16" s="137"/>
      <c r="BZP16" s="137"/>
      <c r="BZQ16" s="137"/>
      <c r="BZR16" s="137"/>
      <c r="BZS16" s="137"/>
      <c r="BZT16" s="137"/>
      <c r="BZU16" s="137"/>
      <c r="BZV16" s="137"/>
      <c r="BZW16" s="137"/>
      <c r="BZX16" s="137"/>
      <c r="BZY16" s="137"/>
      <c r="BZZ16" s="137"/>
      <c r="CAA16" s="137"/>
      <c r="CAB16" s="137"/>
      <c r="CAC16" s="137"/>
      <c r="CAD16" s="137"/>
      <c r="CAE16" s="137"/>
      <c r="CAF16" s="137"/>
      <c r="CAG16" s="137"/>
      <c r="CAH16" s="137"/>
      <c r="CAI16" s="137"/>
      <c r="CAJ16" s="137"/>
      <c r="CAK16" s="137"/>
      <c r="CAL16" s="137"/>
      <c r="CAM16" s="137"/>
      <c r="CAN16" s="137"/>
      <c r="CAO16" s="137"/>
      <c r="CAP16" s="137"/>
      <c r="CAQ16" s="137"/>
      <c r="CAR16" s="137"/>
      <c r="CAS16" s="137"/>
      <c r="CAT16" s="137"/>
      <c r="CAU16" s="137"/>
      <c r="CAV16" s="137"/>
      <c r="CAW16" s="137"/>
      <c r="CAX16" s="137"/>
      <c r="CAY16" s="137"/>
      <c r="CAZ16" s="137"/>
      <c r="CBA16" s="137"/>
      <c r="CBB16" s="137"/>
      <c r="CBC16" s="137"/>
      <c r="CBD16" s="137"/>
      <c r="CBE16" s="137"/>
      <c r="CBF16" s="137"/>
      <c r="CBG16" s="137"/>
      <c r="CBH16" s="137"/>
      <c r="CBI16" s="137"/>
      <c r="CBJ16" s="137"/>
      <c r="CBK16" s="137"/>
      <c r="CBL16" s="137"/>
      <c r="CBM16" s="137"/>
      <c r="CBN16" s="137"/>
      <c r="CBO16" s="137"/>
      <c r="CBP16" s="137"/>
      <c r="CBQ16" s="137"/>
      <c r="CBR16" s="137"/>
      <c r="CBS16" s="137"/>
      <c r="CBT16" s="137"/>
      <c r="CBU16" s="137"/>
      <c r="CBV16" s="137"/>
      <c r="CBW16" s="137"/>
      <c r="CBX16" s="137"/>
      <c r="CBY16" s="137"/>
      <c r="CBZ16" s="137"/>
      <c r="CCA16" s="137"/>
      <c r="CCB16" s="137"/>
      <c r="CCC16" s="137"/>
      <c r="CCD16" s="137"/>
      <c r="CCE16" s="137"/>
      <c r="CCF16" s="137"/>
      <c r="CCG16" s="137"/>
      <c r="CCH16" s="137"/>
      <c r="CCI16" s="137"/>
      <c r="CCJ16" s="137"/>
      <c r="CCK16" s="137"/>
      <c r="CCL16" s="137"/>
      <c r="CCM16" s="137"/>
      <c r="CCN16" s="137"/>
      <c r="CCO16" s="137"/>
      <c r="CCP16" s="137"/>
      <c r="CCQ16" s="137"/>
      <c r="CCR16" s="137"/>
      <c r="CCS16" s="137"/>
      <c r="CCT16" s="137"/>
      <c r="CCU16" s="137"/>
      <c r="CCV16" s="137"/>
      <c r="CCW16" s="137"/>
      <c r="CCX16" s="137"/>
      <c r="CCY16" s="137"/>
      <c r="CCZ16" s="137"/>
      <c r="CDA16" s="137"/>
      <c r="CDB16" s="137"/>
      <c r="CDC16" s="137"/>
      <c r="CDD16" s="137"/>
      <c r="CDE16" s="137"/>
      <c r="CDF16" s="137"/>
      <c r="CDG16" s="137"/>
      <c r="CDH16" s="137"/>
      <c r="CDI16" s="137"/>
      <c r="CDJ16" s="137"/>
      <c r="CDK16" s="137"/>
      <c r="CDL16" s="137"/>
      <c r="CDM16" s="137"/>
      <c r="CDN16" s="137"/>
      <c r="CDO16" s="137"/>
      <c r="CDP16" s="137"/>
      <c r="CDQ16" s="137"/>
      <c r="CDR16" s="137"/>
      <c r="CDS16" s="137"/>
      <c r="CDT16" s="137"/>
      <c r="CDU16" s="137"/>
      <c r="CDV16" s="137"/>
      <c r="CDW16" s="137"/>
      <c r="CDX16" s="137"/>
      <c r="CDY16" s="137"/>
      <c r="CDZ16" s="137"/>
      <c r="CEA16" s="137"/>
      <c r="CEB16" s="137"/>
      <c r="CEC16" s="137"/>
      <c r="CED16" s="137"/>
      <c r="CEE16" s="137"/>
      <c r="CEF16" s="137"/>
      <c r="CEG16" s="137"/>
      <c r="CEH16" s="137"/>
      <c r="CEI16" s="137"/>
      <c r="CEJ16" s="137"/>
      <c r="CEK16" s="137"/>
      <c r="CEL16" s="137"/>
      <c r="CEM16" s="137"/>
      <c r="CEN16" s="137"/>
      <c r="CEO16" s="137"/>
      <c r="CEP16" s="137"/>
      <c r="CEQ16" s="137"/>
      <c r="CER16" s="137"/>
      <c r="CES16" s="137"/>
      <c r="CET16" s="137"/>
      <c r="CEU16" s="137"/>
      <c r="CEV16" s="137"/>
      <c r="CEW16" s="137"/>
      <c r="CEX16" s="137"/>
      <c r="CEY16" s="137"/>
      <c r="CEZ16" s="137"/>
      <c r="CFA16" s="137"/>
      <c r="CFB16" s="137"/>
      <c r="CFC16" s="137"/>
      <c r="CFD16" s="137"/>
      <c r="CFE16" s="137"/>
      <c r="CFF16" s="137"/>
      <c r="CFG16" s="137"/>
      <c r="CFH16" s="137"/>
      <c r="CFI16" s="137"/>
      <c r="CFJ16" s="137"/>
      <c r="CFK16" s="137"/>
      <c r="CFL16" s="137"/>
      <c r="CFM16" s="137"/>
      <c r="CFN16" s="137"/>
      <c r="CFO16" s="137"/>
      <c r="CFP16" s="137"/>
      <c r="CFQ16" s="137"/>
      <c r="CFR16" s="137"/>
      <c r="CFS16" s="137"/>
      <c r="CFT16" s="137"/>
      <c r="CFU16" s="137"/>
      <c r="CFV16" s="137"/>
      <c r="CFW16" s="137"/>
      <c r="CFX16" s="137"/>
      <c r="CFY16" s="137"/>
      <c r="CFZ16" s="137"/>
      <c r="CGA16" s="137"/>
      <c r="CGB16" s="137"/>
      <c r="CGC16" s="137"/>
      <c r="CGD16" s="137"/>
      <c r="CGE16" s="137"/>
      <c r="CGF16" s="137"/>
      <c r="CGG16" s="137"/>
      <c r="CGH16" s="137"/>
      <c r="CGI16" s="137"/>
      <c r="CGJ16" s="137"/>
      <c r="CGK16" s="137"/>
      <c r="CGL16" s="137"/>
      <c r="CGM16" s="137"/>
      <c r="CGN16" s="137"/>
      <c r="CGO16" s="137"/>
      <c r="CGP16" s="137"/>
      <c r="CGQ16" s="137"/>
      <c r="CGR16" s="137"/>
      <c r="CGS16" s="137"/>
      <c r="CGT16" s="137"/>
      <c r="CGU16" s="137"/>
      <c r="CGV16" s="137"/>
      <c r="CGW16" s="137"/>
      <c r="CGX16" s="137"/>
      <c r="CGY16" s="137"/>
      <c r="CGZ16" s="137"/>
      <c r="CHA16" s="137"/>
      <c r="CHB16" s="137"/>
      <c r="CHC16" s="137"/>
      <c r="CHD16" s="137"/>
      <c r="CHE16" s="137"/>
      <c r="CHF16" s="137"/>
      <c r="CHG16" s="137"/>
      <c r="CHH16" s="137"/>
      <c r="CHI16" s="137"/>
      <c r="CHJ16" s="137"/>
      <c r="CHK16" s="137"/>
      <c r="CHL16" s="137"/>
      <c r="CHM16" s="137"/>
      <c r="CHN16" s="137"/>
      <c r="CHO16" s="137"/>
      <c r="CHP16" s="137"/>
      <c r="CHQ16" s="137"/>
      <c r="CHR16" s="137"/>
      <c r="CHS16" s="137"/>
      <c r="CHT16" s="137"/>
      <c r="CHU16" s="137"/>
      <c r="CHV16" s="137"/>
      <c r="CHW16" s="137"/>
      <c r="CHX16" s="137"/>
      <c r="CHY16" s="137"/>
      <c r="CHZ16" s="137"/>
      <c r="CIA16" s="137"/>
      <c r="CIB16" s="137"/>
      <c r="CIC16" s="137"/>
      <c r="CID16" s="137"/>
      <c r="CIE16" s="137"/>
      <c r="CIF16" s="137"/>
      <c r="CIG16" s="137"/>
      <c r="CIH16" s="137"/>
      <c r="CII16" s="137"/>
      <c r="CIJ16" s="137"/>
      <c r="CIK16" s="137"/>
      <c r="CIL16" s="137"/>
      <c r="CIM16" s="137"/>
      <c r="CIN16" s="137"/>
      <c r="CIO16" s="137"/>
      <c r="CIP16" s="137"/>
      <c r="CIQ16" s="137"/>
      <c r="CIR16" s="137"/>
      <c r="CIS16" s="137"/>
      <c r="CIT16" s="137"/>
      <c r="CIU16" s="137"/>
      <c r="CIV16" s="137"/>
      <c r="CIW16" s="137"/>
      <c r="CIX16" s="137"/>
      <c r="CIY16" s="137"/>
      <c r="CIZ16" s="137"/>
      <c r="CJA16" s="137"/>
      <c r="CJB16" s="137"/>
      <c r="CJC16" s="137"/>
      <c r="CJD16" s="137"/>
      <c r="CJE16" s="137"/>
      <c r="CJF16" s="137"/>
      <c r="CJG16" s="137"/>
      <c r="CJH16" s="137"/>
      <c r="CJI16" s="137"/>
      <c r="CJJ16" s="137"/>
      <c r="CJK16" s="137"/>
      <c r="CJL16" s="137"/>
      <c r="CJM16" s="137"/>
      <c r="CJN16" s="137"/>
      <c r="CJO16" s="137"/>
      <c r="CJP16" s="137"/>
      <c r="CJQ16" s="137"/>
      <c r="CJR16" s="137"/>
      <c r="CJS16" s="137"/>
      <c r="CJT16" s="137"/>
      <c r="CJU16" s="137"/>
      <c r="CJV16" s="137"/>
      <c r="CJW16" s="137"/>
      <c r="CJX16" s="137"/>
      <c r="CJY16" s="137"/>
      <c r="CJZ16" s="137"/>
      <c r="CKA16" s="137"/>
      <c r="CKB16" s="137"/>
      <c r="CKC16" s="137"/>
      <c r="CKD16" s="137"/>
      <c r="CKE16" s="137"/>
      <c r="CKF16" s="137"/>
      <c r="CKG16" s="137"/>
      <c r="CKH16" s="137"/>
      <c r="CKI16" s="137"/>
      <c r="CKJ16" s="137"/>
      <c r="CKK16" s="137"/>
      <c r="CKL16" s="137"/>
      <c r="CKM16" s="137"/>
      <c r="CKN16" s="137"/>
      <c r="CKO16" s="137"/>
      <c r="CKP16" s="137"/>
      <c r="CKQ16" s="137"/>
      <c r="CKR16" s="137"/>
      <c r="CKS16" s="137"/>
      <c r="CKT16" s="137"/>
      <c r="CKU16" s="137"/>
      <c r="CKV16" s="137"/>
      <c r="CKW16" s="137"/>
      <c r="CKX16" s="137"/>
      <c r="CKY16" s="137"/>
      <c r="CKZ16" s="137"/>
      <c r="CLA16" s="137"/>
      <c r="CLB16" s="137"/>
      <c r="CLC16" s="137"/>
      <c r="CLD16" s="137"/>
      <c r="CLE16" s="137"/>
      <c r="CLF16" s="137"/>
      <c r="CLG16" s="137"/>
      <c r="CLH16" s="137"/>
      <c r="CLI16" s="137"/>
      <c r="CLJ16" s="137"/>
      <c r="CLK16" s="137"/>
      <c r="CLL16" s="137"/>
      <c r="CLM16" s="137"/>
      <c r="CLN16" s="137"/>
      <c r="CLO16" s="137"/>
      <c r="CLP16" s="137"/>
      <c r="CLQ16" s="137"/>
      <c r="CLR16" s="137"/>
      <c r="CLS16" s="137"/>
      <c r="CLT16" s="137"/>
      <c r="CLU16" s="137"/>
      <c r="CLV16" s="137"/>
      <c r="CLW16" s="137"/>
      <c r="CLX16" s="137"/>
      <c r="CLY16" s="137"/>
      <c r="CLZ16" s="137"/>
      <c r="CMA16" s="137"/>
      <c r="CMB16" s="137"/>
      <c r="CMC16" s="137"/>
      <c r="CMD16" s="137"/>
      <c r="CME16" s="137"/>
      <c r="CMF16" s="137"/>
      <c r="CMG16" s="137"/>
      <c r="CMH16" s="137"/>
      <c r="CMI16" s="137"/>
      <c r="CMJ16" s="137"/>
      <c r="CMK16" s="137"/>
      <c r="CML16" s="137"/>
      <c r="CMM16" s="137"/>
      <c r="CMN16" s="137"/>
      <c r="CMO16" s="137"/>
      <c r="CMP16" s="137"/>
      <c r="CMQ16" s="137"/>
      <c r="CMR16" s="137"/>
      <c r="CMS16" s="137"/>
      <c r="CMT16" s="137"/>
      <c r="CMU16" s="137"/>
      <c r="CMV16" s="137"/>
      <c r="CMW16" s="137"/>
      <c r="CMX16" s="137"/>
      <c r="CMY16" s="137"/>
      <c r="CMZ16" s="137"/>
      <c r="CNA16" s="137"/>
      <c r="CNB16" s="137"/>
      <c r="CNC16" s="137"/>
      <c r="CND16" s="137"/>
      <c r="CNE16" s="137"/>
      <c r="CNF16" s="137"/>
      <c r="CNG16" s="137"/>
      <c r="CNH16" s="137"/>
      <c r="CNI16" s="137"/>
      <c r="CNJ16" s="137"/>
      <c r="CNK16" s="137"/>
      <c r="CNL16" s="137"/>
      <c r="CNM16" s="137"/>
      <c r="CNN16" s="137"/>
      <c r="CNO16" s="137"/>
      <c r="CNP16" s="137"/>
      <c r="CNQ16" s="137"/>
      <c r="CNR16" s="137"/>
      <c r="CNS16" s="137"/>
      <c r="CNT16" s="137"/>
      <c r="CNU16" s="137"/>
      <c r="CNV16" s="137"/>
      <c r="CNW16" s="137"/>
      <c r="CNX16" s="137"/>
      <c r="CNY16" s="137"/>
      <c r="CNZ16" s="137"/>
      <c r="COA16" s="137"/>
      <c r="COB16" s="137"/>
      <c r="COC16" s="137"/>
      <c r="COD16" s="137"/>
      <c r="COE16" s="137"/>
      <c r="COF16" s="137"/>
      <c r="COG16" s="137"/>
      <c r="COH16" s="137"/>
      <c r="COI16" s="137"/>
      <c r="COJ16" s="137"/>
      <c r="COK16" s="137"/>
      <c r="COL16" s="137"/>
      <c r="COM16" s="137"/>
      <c r="CON16" s="137"/>
      <c r="COO16" s="137"/>
      <c r="COP16" s="137"/>
      <c r="COQ16" s="137"/>
      <c r="COR16" s="137"/>
      <c r="COS16" s="137"/>
      <c r="COT16" s="137"/>
      <c r="COU16" s="137"/>
      <c r="COV16" s="137"/>
      <c r="COW16" s="137"/>
      <c r="COX16" s="137"/>
      <c r="COY16" s="137"/>
      <c r="COZ16" s="137"/>
      <c r="CPA16" s="137"/>
      <c r="CPB16" s="137"/>
      <c r="CPC16" s="137"/>
      <c r="CPD16" s="137"/>
      <c r="CPE16" s="137"/>
      <c r="CPF16" s="137"/>
      <c r="CPG16" s="137"/>
      <c r="CPH16" s="137"/>
      <c r="CPI16" s="137"/>
      <c r="CPJ16" s="137"/>
      <c r="CPK16" s="137"/>
      <c r="CPL16" s="137"/>
      <c r="CPM16" s="137"/>
      <c r="CPN16" s="137"/>
      <c r="CPO16" s="137"/>
      <c r="CPP16" s="137"/>
      <c r="CPQ16" s="137"/>
      <c r="CPR16" s="137"/>
      <c r="CPS16" s="137"/>
      <c r="CPT16" s="137"/>
      <c r="CPU16" s="137"/>
      <c r="CPV16" s="137"/>
      <c r="CPW16" s="137"/>
      <c r="CPX16" s="137"/>
      <c r="CPY16" s="137"/>
      <c r="CPZ16" s="137"/>
      <c r="CQA16" s="137"/>
      <c r="CQB16" s="137"/>
      <c r="CQC16" s="137"/>
      <c r="CQD16" s="137"/>
      <c r="CQE16" s="137"/>
      <c r="CQF16" s="137"/>
      <c r="CQG16" s="137"/>
      <c r="CQH16" s="137"/>
      <c r="CQI16" s="137"/>
      <c r="CQJ16" s="137"/>
      <c r="CQK16" s="137"/>
      <c r="CQL16" s="137"/>
      <c r="CQM16" s="137"/>
      <c r="CQN16" s="137"/>
      <c r="CQO16" s="137"/>
      <c r="CQP16" s="137"/>
      <c r="CQQ16" s="137"/>
      <c r="CQR16" s="137"/>
      <c r="CQS16" s="137"/>
      <c r="CQT16" s="137"/>
      <c r="CQU16" s="137"/>
      <c r="CQV16" s="137"/>
      <c r="CQW16" s="137"/>
      <c r="CQX16" s="137"/>
      <c r="CQY16" s="137"/>
      <c r="CQZ16" s="137"/>
      <c r="CRA16" s="137"/>
      <c r="CRB16" s="137"/>
      <c r="CRC16" s="137"/>
      <c r="CRD16" s="137"/>
      <c r="CRE16" s="137"/>
      <c r="CRF16" s="137"/>
      <c r="CRG16" s="137"/>
      <c r="CRH16" s="137"/>
      <c r="CRI16" s="137"/>
      <c r="CRJ16" s="137"/>
      <c r="CRK16" s="137"/>
      <c r="CRL16" s="137"/>
      <c r="CRM16" s="137"/>
      <c r="CRN16" s="137"/>
      <c r="CRO16" s="137"/>
      <c r="CRP16" s="137"/>
      <c r="CRQ16" s="137"/>
      <c r="CRR16" s="137"/>
      <c r="CRS16" s="137"/>
      <c r="CRT16" s="137"/>
      <c r="CRU16" s="137"/>
      <c r="CRV16" s="137"/>
      <c r="CRW16" s="137"/>
      <c r="CRX16" s="137"/>
      <c r="CRY16" s="137"/>
      <c r="CRZ16" s="137"/>
      <c r="CSA16" s="137"/>
      <c r="CSB16" s="137"/>
      <c r="CSC16" s="137"/>
      <c r="CSD16" s="137"/>
      <c r="CSE16" s="137"/>
      <c r="CSF16" s="137"/>
      <c r="CSG16" s="137"/>
      <c r="CSH16" s="137"/>
      <c r="CSI16" s="137"/>
      <c r="CSJ16" s="137"/>
      <c r="CSK16" s="137"/>
      <c r="CSL16" s="137"/>
      <c r="CSM16" s="137"/>
      <c r="CSN16" s="137"/>
      <c r="CSO16" s="137"/>
      <c r="CSP16" s="137"/>
      <c r="CSQ16" s="137"/>
      <c r="CSR16" s="137"/>
      <c r="CSS16" s="137"/>
      <c r="CST16" s="137"/>
      <c r="CSU16" s="137"/>
      <c r="CSV16" s="137"/>
      <c r="CSW16" s="137"/>
      <c r="CSX16" s="137"/>
      <c r="CSY16" s="137"/>
      <c r="CSZ16" s="137"/>
      <c r="CTA16" s="137"/>
      <c r="CTB16" s="137"/>
      <c r="CTC16" s="137"/>
      <c r="CTD16" s="137"/>
      <c r="CTE16" s="137"/>
      <c r="CTF16" s="137"/>
      <c r="CTG16" s="137"/>
      <c r="CTH16" s="137"/>
      <c r="CTI16" s="137"/>
      <c r="CTJ16" s="137"/>
      <c r="CTK16" s="137"/>
      <c r="CTL16" s="137"/>
      <c r="CTM16" s="137"/>
      <c r="CTN16" s="137"/>
      <c r="CTO16" s="137"/>
      <c r="CTP16" s="137"/>
      <c r="CTQ16" s="137"/>
      <c r="CTR16" s="137"/>
      <c r="CTS16" s="137"/>
      <c r="CTT16" s="137"/>
      <c r="CTU16" s="137"/>
      <c r="CTV16" s="137"/>
      <c r="CTW16" s="137"/>
      <c r="CTX16" s="137"/>
      <c r="CTY16" s="137"/>
      <c r="CTZ16" s="137"/>
      <c r="CUA16" s="137"/>
      <c r="CUB16" s="137"/>
      <c r="CUC16" s="137"/>
      <c r="CUD16" s="137"/>
      <c r="CUE16" s="137"/>
      <c r="CUF16" s="137"/>
      <c r="CUG16" s="137"/>
      <c r="CUH16" s="137"/>
      <c r="CUI16" s="137"/>
      <c r="CUJ16" s="137"/>
      <c r="CUK16" s="137"/>
      <c r="CUL16" s="137"/>
      <c r="CUM16" s="137"/>
      <c r="CUN16" s="137"/>
      <c r="CUO16" s="137"/>
      <c r="CUP16" s="137"/>
      <c r="CUQ16" s="137"/>
      <c r="CUR16" s="137"/>
      <c r="CUS16" s="137"/>
      <c r="CUT16" s="137"/>
      <c r="CUU16" s="137"/>
      <c r="CUV16" s="137"/>
      <c r="CUW16" s="137"/>
      <c r="CUX16" s="137"/>
      <c r="CUY16" s="137"/>
      <c r="CUZ16" s="137"/>
      <c r="CVA16" s="137"/>
      <c r="CVB16" s="137"/>
      <c r="CVC16" s="137"/>
      <c r="CVD16" s="137"/>
      <c r="CVE16" s="137"/>
      <c r="CVF16" s="137"/>
      <c r="CVG16" s="137"/>
      <c r="CVH16" s="137"/>
      <c r="CVI16" s="137"/>
      <c r="CVJ16" s="137"/>
      <c r="CVK16" s="137"/>
      <c r="CVL16" s="137"/>
      <c r="CVM16" s="137"/>
      <c r="CVN16" s="137"/>
      <c r="CVO16" s="137"/>
      <c r="CVP16" s="137"/>
      <c r="CVQ16" s="137"/>
      <c r="CVR16" s="137"/>
      <c r="CVS16" s="137"/>
      <c r="CVT16" s="137"/>
      <c r="CVU16" s="137"/>
      <c r="CVV16" s="137"/>
      <c r="CVW16" s="137"/>
      <c r="CVX16" s="137"/>
      <c r="CVY16" s="137"/>
      <c r="CVZ16" s="137"/>
      <c r="CWA16" s="137"/>
      <c r="CWB16" s="137"/>
      <c r="CWC16" s="137"/>
      <c r="CWD16" s="137"/>
      <c r="CWE16" s="137"/>
      <c r="CWF16" s="137"/>
      <c r="CWG16" s="137"/>
      <c r="CWH16" s="137"/>
      <c r="CWI16" s="137"/>
      <c r="CWJ16" s="137"/>
      <c r="CWK16" s="137"/>
      <c r="CWL16" s="137"/>
      <c r="CWM16" s="137"/>
      <c r="CWN16" s="137"/>
      <c r="CWO16" s="137"/>
      <c r="CWP16" s="137"/>
      <c r="CWQ16" s="137"/>
      <c r="CWR16" s="137"/>
      <c r="CWS16" s="137"/>
      <c r="CWT16" s="137"/>
      <c r="CWU16" s="137"/>
      <c r="CWV16" s="137"/>
      <c r="CWW16" s="137"/>
      <c r="CWX16" s="137"/>
      <c r="CWY16" s="137"/>
      <c r="CWZ16" s="137"/>
      <c r="CXA16" s="137"/>
      <c r="CXB16" s="137"/>
      <c r="CXC16" s="137"/>
      <c r="CXD16" s="137"/>
      <c r="CXE16" s="137"/>
      <c r="CXF16" s="137"/>
      <c r="CXG16" s="137"/>
      <c r="CXH16" s="137"/>
      <c r="CXI16" s="137"/>
      <c r="CXJ16" s="137"/>
      <c r="CXK16" s="137"/>
      <c r="CXL16" s="137"/>
      <c r="CXM16" s="137"/>
      <c r="CXN16" s="137"/>
      <c r="CXO16" s="137"/>
      <c r="CXP16" s="137"/>
      <c r="CXQ16" s="137"/>
      <c r="CXR16" s="137"/>
      <c r="CXS16" s="137"/>
      <c r="CXT16" s="137"/>
      <c r="CXU16" s="137"/>
      <c r="CXV16" s="137"/>
      <c r="CXW16" s="137"/>
      <c r="CXX16" s="137"/>
      <c r="CXY16" s="137"/>
      <c r="CXZ16" s="137"/>
      <c r="CYA16" s="137"/>
      <c r="CYB16" s="137"/>
      <c r="CYC16" s="137"/>
      <c r="CYD16" s="137"/>
      <c r="CYE16" s="137"/>
      <c r="CYF16" s="137"/>
      <c r="CYG16" s="137"/>
      <c r="CYH16" s="137"/>
      <c r="CYI16" s="137"/>
      <c r="CYJ16" s="137"/>
      <c r="CYK16" s="137"/>
      <c r="CYL16" s="137"/>
      <c r="CYM16" s="137"/>
      <c r="CYN16" s="137"/>
      <c r="CYO16" s="137"/>
      <c r="CYP16" s="137"/>
      <c r="CYQ16" s="137"/>
      <c r="CYR16" s="137"/>
      <c r="CYS16" s="137"/>
      <c r="CYT16" s="137"/>
      <c r="CYU16" s="137"/>
      <c r="CYV16" s="137"/>
      <c r="CYW16" s="137"/>
      <c r="CYX16" s="137"/>
      <c r="CYY16" s="137"/>
      <c r="CYZ16" s="137"/>
      <c r="CZA16" s="137"/>
      <c r="CZB16" s="137"/>
      <c r="CZC16" s="137"/>
      <c r="CZD16" s="137"/>
      <c r="CZE16" s="137"/>
      <c r="CZF16" s="137"/>
      <c r="CZG16" s="137"/>
      <c r="CZH16" s="137"/>
      <c r="CZI16" s="137"/>
      <c r="CZJ16" s="137"/>
      <c r="CZK16" s="137"/>
      <c r="CZL16" s="137"/>
      <c r="CZM16" s="137"/>
      <c r="CZN16" s="137"/>
      <c r="CZO16" s="137"/>
      <c r="CZP16" s="137"/>
      <c r="CZQ16" s="137"/>
      <c r="CZR16" s="137"/>
      <c r="CZS16" s="137"/>
      <c r="CZT16" s="137"/>
      <c r="CZU16" s="137"/>
      <c r="CZV16" s="137"/>
      <c r="CZW16" s="137"/>
      <c r="CZX16" s="137"/>
      <c r="CZY16" s="137"/>
      <c r="CZZ16" s="137"/>
      <c r="DAA16" s="137"/>
      <c r="DAB16" s="137"/>
      <c r="DAC16" s="137"/>
      <c r="DAD16" s="137"/>
      <c r="DAE16" s="137"/>
      <c r="DAF16" s="137"/>
      <c r="DAG16" s="137"/>
      <c r="DAH16" s="137"/>
      <c r="DAI16" s="137"/>
      <c r="DAJ16" s="137"/>
      <c r="DAK16" s="137"/>
      <c r="DAL16" s="137"/>
      <c r="DAM16" s="137"/>
      <c r="DAN16" s="137"/>
      <c r="DAO16" s="137"/>
      <c r="DAP16" s="137"/>
      <c r="DAQ16" s="137"/>
      <c r="DAR16" s="137"/>
      <c r="DAS16" s="137"/>
      <c r="DAT16" s="137"/>
      <c r="DAU16" s="137"/>
      <c r="DAV16" s="137"/>
      <c r="DAW16" s="137"/>
      <c r="DAX16" s="137"/>
      <c r="DAY16" s="137"/>
      <c r="DAZ16" s="137"/>
      <c r="DBA16" s="137"/>
      <c r="DBB16" s="137"/>
      <c r="DBC16" s="137"/>
      <c r="DBD16" s="137"/>
      <c r="DBE16" s="137"/>
      <c r="DBF16" s="137"/>
      <c r="DBG16" s="137"/>
      <c r="DBH16" s="137"/>
      <c r="DBI16" s="137"/>
      <c r="DBJ16" s="137"/>
      <c r="DBK16" s="137"/>
      <c r="DBL16" s="137"/>
      <c r="DBM16" s="137"/>
      <c r="DBN16" s="137"/>
      <c r="DBO16" s="137"/>
      <c r="DBP16" s="137"/>
      <c r="DBQ16" s="137"/>
      <c r="DBR16" s="137"/>
      <c r="DBS16" s="137"/>
      <c r="DBT16" s="137"/>
      <c r="DBU16" s="137"/>
      <c r="DBV16" s="137"/>
      <c r="DBW16" s="137"/>
      <c r="DBX16" s="137"/>
      <c r="DBY16" s="137"/>
      <c r="DBZ16" s="137"/>
      <c r="DCA16" s="137"/>
      <c r="DCB16" s="137"/>
      <c r="DCC16" s="137"/>
      <c r="DCD16" s="137"/>
      <c r="DCE16" s="137"/>
      <c r="DCF16" s="137"/>
      <c r="DCG16" s="137"/>
      <c r="DCH16" s="137"/>
      <c r="DCI16" s="137"/>
      <c r="DCJ16" s="137"/>
      <c r="DCK16" s="137"/>
      <c r="DCL16" s="137"/>
      <c r="DCM16" s="137"/>
      <c r="DCN16" s="137"/>
      <c r="DCO16" s="137"/>
      <c r="DCP16" s="137"/>
      <c r="DCQ16" s="137"/>
      <c r="DCR16" s="137"/>
      <c r="DCS16" s="137"/>
      <c r="DCT16" s="137"/>
      <c r="DCU16" s="137"/>
      <c r="DCV16" s="137"/>
      <c r="DCW16" s="137"/>
      <c r="DCX16" s="137"/>
      <c r="DCY16" s="137"/>
      <c r="DCZ16" s="137"/>
      <c r="DDA16" s="137"/>
      <c r="DDB16" s="137"/>
      <c r="DDC16" s="137"/>
      <c r="DDD16" s="137"/>
      <c r="DDE16" s="137"/>
      <c r="DDF16" s="137"/>
      <c r="DDG16" s="137"/>
      <c r="DDH16" s="137"/>
      <c r="DDI16" s="137"/>
      <c r="DDJ16" s="137"/>
      <c r="DDK16" s="137"/>
      <c r="DDL16" s="137"/>
      <c r="DDM16" s="137"/>
      <c r="DDN16" s="137"/>
      <c r="DDO16" s="137"/>
      <c r="DDP16" s="137"/>
      <c r="DDQ16" s="137"/>
      <c r="DDR16" s="137"/>
      <c r="DDS16" s="137"/>
      <c r="DDT16" s="137"/>
      <c r="DDU16" s="137"/>
      <c r="DDV16" s="137"/>
      <c r="DDW16" s="137"/>
      <c r="DDX16" s="137"/>
      <c r="DDY16" s="137"/>
      <c r="DDZ16" s="137"/>
      <c r="DEA16" s="137"/>
      <c r="DEB16" s="137"/>
      <c r="DEC16" s="137"/>
      <c r="DED16" s="137"/>
      <c r="DEE16" s="137"/>
      <c r="DEF16" s="137"/>
      <c r="DEG16" s="137"/>
      <c r="DEH16" s="137"/>
      <c r="DEI16" s="137"/>
      <c r="DEJ16" s="137"/>
      <c r="DEK16" s="137"/>
      <c r="DEL16" s="137"/>
      <c r="DEM16" s="137"/>
      <c r="DEN16" s="137"/>
      <c r="DEO16" s="137"/>
      <c r="DEP16" s="137"/>
      <c r="DEQ16" s="137"/>
      <c r="DER16" s="137"/>
      <c r="DES16" s="137"/>
      <c r="DET16" s="137"/>
      <c r="DEU16" s="137"/>
      <c r="DEV16" s="137"/>
      <c r="DEW16" s="137"/>
      <c r="DEX16" s="137"/>
      <c r="DEY16" s="137"/>
      <c r="DEZ16" s="137"/>
      <c r="DFA16" s="137"/>
      <c r="DFB16" s="137"/>
      <c r="DFC16" s="137"/>
      <c r="DFD16" s="137"/>
      <c r="DFE16" s="137"/>
      <c r="DFF16" s="137"/>
      <c r="DFG16" s="137"/>
      <c r="DFH16" s="137"/>
      <c r="DFI16" s="137"/>
      <c r="DFJ16" s="137"/>
      <c r="DFK16" s="137"/>
      <c r="DFL16" s="137"/>
      <c r="DFM16" s="137"/>
      <c r="DFN16" s="137"/>
      <c r="DFO16" s="137"/>
      <c r="DFP16" s="137"/>
      <c r="DFQ16" s="137"/>
      <c r="DFR16" s="137"/>
      <c r="DFS16" s="137"/>
      <c r="DFT16" s="137"/>
      <c r="DFU16" s="137"/>
      <c r="DFV16" s="137"/>
      <c r="DFW16" s="137"/>
      <c r="DFX16" s="137"/>
      <c r="DFY16" s="137"/>
      <c r="DFZ16" s="137"/>
      <c r="DGA16" s="137"/>
      <c r="DGB16" s="137"/>
      <c r="DGC16" s="137"/>
      <c r="DGD16" s="137"/>
      <c r="DGE16" s="137"/>
      <c r="DGF16" s="137"/>
      <c r="DGG16" s="137"/>
      <c r="DGH16" s="137"/>
      <c r="DGI16" s="137"/>
      <c r="DGJ16" s="137"/>
      <c r="DGK16" s="137"/>
      <c r="DGL16" s="137"/>
      <c r="DGM16" s="137"/>
      <c r="DGN16" s="137"/>
      <c r="DGO16" s="137"/>
      <c r="DGP16" s="137"/>
      <c r="DGQ16" s="137"/>
      <c r="DGR16" s="137"/>
      <c r="DGS16" s="137"/>
      <c r="DGT16" s="137"/>
      <c r="DGU16" s="137"/>
      <c r="DGV16" s="137"/>
      <c r="DGW16" s="137"/>
      <c r="DGX16" s="137"/>
      <c r="DGY16" s="137"/>
      <c r="DGZ16" s="137"/>
      <c r="DHA16" s="137"/>
      <c r="DHB16" s="137"/>
      <c r="DHC16" s="137"/>
      <c r="DHD16" s="137"/>
      <c r="DHE16" s="137"/>
      <c r="DHF16" s="137"/>
      <c r="DHG16" s="137"/>
      <c r="DHH16" s="137"/>
      <c r="DHI16" s="137"/>
      <c r="DHJ16" s="137"/>
      <c r="DHK16" s="137"/>
      <c r="DHL16" s="137"/>
      <c r="DHM16" s="137"/>
      <c r="DHN16" s="137"/>
      <c r="DHO16" s="137"/>
      <c r="DHP16" s="137"/>
      <c r="DHQ16" s="137"/>
      <c r="DHR16" s="137"/>
      <c r="DHS16" s="137"/>
      <c r="DHT16" s="137"/>
      <c r="DHU16" s="137"/>
      <c r="DHV16" s="137"/>
      <c r="DHW16" s="137"/>
      <c r="DHX16" s="137"/>
      <c r="DHY16" s="137"/>
      <c r="DHZ16" s="137"/>
      <c r="DIA16" s="137"/>
      <c r="DIB16" s="137"/>
      <c r="DIC16" s="137"/>
      <c r="DID16" s="137"/>
      <c r="DIE16" s="137"/>
      <c r="DIF16" s="137"/>
      <c r="DIG16" s="137"/>
      <c r="DIH16" s="137"/>
      <c r="DII16" s="137"/>
      <c r="DIJ16" s="137"/>
      <c r="DIK16" s="137"/>
      <c r="DIL16" s="137"/>
      <c r="DIM16" s="137"/>
      <c r="DIN16" s="137"/>
      <c r="DIO16" s="137"/>
      <c r="DIP16" s="137"/>
      <c r="DIQ16" s="137"/>
      <c r="DIR16" s="137"/>
      <c r="DIS16" s="137"/>
      <c r="DIT16" s="137"/>
      <c r="DIU16" s="137"/>
      <c r="DIV16" s="137"/>
      <c r="DIW16" s="137"/>
      <c r="DIX16" s="137"/>
      <c r="DIY16" s="137"/>
      <c r="DIZ16" s="137"/>
      <c r="DJA16" s="137"/>
      <c r="DJB16" s="137"/>
      <c r="DJC16" s="137"/>
      <c r="DJD16" s="137"/>
      <c r="DJE16" s="137"/>
      <c r="DJF16" s="137"/>
      <c r="DJG16" s="137"/>
      <c r="DJH16" s="137"/>
      <c r="DJI16" s="137"/>
      <c r="DJJ16" s="137"/>
      <c r="DJK16" s="137"/>
      <c r="DJL16" s="137"/>
      <c r="DJM16" s="137"/>
      <c r="DJN16" s="137"/>
      <c r="DJO16" s="137"/>
      <c r="DJP16" s="137"/>
      <c r="DJQ16" s="137"/>
      <c r="DJR16" s="137"/>
      <c r="DJS16" s="137"/>
      <c r="DJT16" s="137"/>
      <c r="DJU16" s="137"/>
      <c r="DJV16" s="137"/>
      <c r="DJW16" s="137"/>
      <c r="DJX16" s="137"/>
      <c r="DJY16" s="137"/>
      <c r="DJZ16" s="137"/>
      <c r="DKA16" s="137"/>
      <c r="DKB16" s="137"/>
      <c r="DKC16" s="137"/>
      <c r="DKD16" s="137"/>
      <c r="DKE16" s="137"/>
      <c r="DKF16" s="137"/>
      <c r="DKG16" s="137"/>
      <c r="DKH16" s="137"/>
      <c r="DKI16" s="137"/>
      <c r="DKJ16" s="137"/>
      <c r="DKK16" s="137"/>
      <c r="DKL16" s="137"/>
      <c r="DKM16" s="137"/>
      <c r="DKN16" s="137"/>
      <c r="DKO16" s="137"/>
      <c r="DKP16" s="137"/>
      <c r="DKQ16" s="137"/>
      <c r="DKR16" s="137"/>
      <c r="DKS16" s="137"/>
      <c r="DKT16" s="137"/>
      <c r="DKU16" s="137"/>
      <c r="DKV16" s="137"/>
      <c r="DKW16" s="137"/>
      <c r="DKX16" s="137"/>
      <c r="DKY16" s="137"/>
      <c r="DKZ16" s="137"/>
      <c r="DLA16" s="137"/>
      <c r="DLB16" s="137"/>
      <c r="DLC16" s="137"/>
      <c r="DLD16" s="137"/>
      <c r="DLE16" s="137"/>
      <c r="DLF16" s="137"/>
      <c r="DLG16" s="137"/>
      <c r="DLH16" s="137"/>
      <c r="DLI16" s="137"/>
      <c r="DLJ16" s="137"/>
      <c r="DLK16" s="137"/>
      <c r="DLL16" s="137"/>
      <c r="DLM16" s="137"/>
      <c r="DLN16" s="137"/>
      <c r="DLO16" s="137"/>
      <c r="DLP16" s="137"/>
      <c r="DLQ16" s="137"/>
      <c r="DLR16" s="137"/>
      <c r="DLS16" s="137"/>
      <c r="DLT16" s="137"/>
      <c r="DLU16" s="137"/>
      <c r="DLV16" s="137"/>
      <c r="DLW16" s="137"/>
      <c r="DLX16" s="137"/>
      <c r="DLY16" s="137"/>
      <c r="DLZ16" s="137"/>
      <c r="DMA16" s="137"/>
      <c r="DMB16" s="137"/>
      <c r="DMC16" s="137"/>
      <c r="DMD16" s="137"/>
      <c r="DME16" s="137"/>
      <c r="DMF16" s="137"/>
      <c r="DMG16" s="137"/>
      <c r="DMH16" s="137"/>
      <c r="DMI16" s="137"/>
      <c r="DMJ16" s="137"/>
      <c r="DMK16" s="137"/>
      <c r="DML16" s="137"/>
      <c r="DMM16" s="137"/>
      <c r="DMN16" s="137"/>
      <c r="DMO16" s="137"/>
      <c r="DMP16" s="137"/>
      <c r="DMQ16" s="137"/>
      <c r="DMR16" s="137"/>
      <c r="DMS16" s="137"/>
      <c r="DMT16" s="137"/>
      <c r="DMU16" s="137"/>
      <c r="DMV16" s="137"/>
      <c r="DMW16" s="137"/>
      <c r="DMX16" s="137"/>
      <c r="DMY16" s="137"/>
      <c r="DMZ16" s="137"/>
      <c r="DNA16" s="137"/>
      <c r="DNB16" s="137"/>
      <c r="DNC16" s="137"/>
      <c r="DND16" s="137"/>
      <c r="DNE16" s="137"/>
      <c r="DNF16" s="137"/>
      <c r="DNG16" s="137"/>
      <c r="DNH16" s="137"/>
      <c r="DNI16" s="137"/>
      <c r="DNJ16" s="137"/>
      <c r="DNK16" s="137"/>
      <c r="DNL16" s="137"/>
      <c r="DNM16" s="137"/>
      <c r="DNN16" s="137"/>
      <c r="DNO16" s="137"/>
      <c r="DNP16" s="137"/>
      <c r="DNQ16" s="137"/>
      <c r="DNR16" s="137"/>
      <c r="DNS16" s="137"/>
      <c r="DNT16" s="137"/>
      <c r="DNU16" s="137"/>
      <c r="DNV16" s="137"/>
      <c r="DNW16" s="137"/>
      <c r="DNX16" s="137"/>
      <c r="DNY16" s="137"/>
      <c r="DNZ16" s="137"/>
      <c r="DOA16" s="137"/>
      <c r="DOB16" s="137"/>
      <c r="DOC16" s="137"/>
      <c r="DOD16" s="137"/>
      <c r="DOE16" s="137"/>
      <c r="DOF16" s="137"/>
      <c r="DOG16" s="137"/>
      <c r="DOH16" s="137"/>
      <c r="DOI16" s="137"/>
      <c r="DOJ16" s="137"/>
      <c r="DOK16" s="137"/>
      <c r="DOL16" s="137"/>
      <c r="DOM16" s="137"/>
      <c r="DON16" s="137"/>
      <c r="DOO16" s="137"/>
      <c r="DOP16" s="137"/>
      <c r="DOQ16" s="137"/>
      <c r="DOR16" s="137"/>
      <c r="DOS16" s="137"/>
      <c r="DOT16" s="137"/>
      <c r="DOU16" s="137"/>
      <c r="DOV16" s="137"/>
      <c r="DOW16" s="137"/>
      <c r="DOX16" s="137"/>
      <c r="DOY16" s="137"/>
      <c r="DOZ16" s="137"/>
      <c r="DPA16" s="137"/>
      <c r="DPB16" s="137"/>
      <c r="DPC16" s="137"/>
      <c r="DPD16" s="137"/>
      <c r="DPE16" s="137"/>
      <c r="DPF16" s="137"/>
      <c r="DPG16" s="137"/>
      <c r="DPH16" s="137"/>
      <c r="DPI16" s="137"/>
      <c r="DPJ16" s="137"/>
      <c r="DPK16" s="137"/>
      <c r="DPL16" s="137"/>
      <c r="DPM16" s="137"/>
      <c r="DPN16" s="137"/>
      <c r="DPO16" s="137"/>
      <c r="DPP16" s="137"/>
      <c r="DPQ16" s="137"/>
      <c r="DPR16" s="137"/>
      <c r="DPS16" s="137"/>
      <c r="DPT16" s="137"/>
      <c r="DPU16" s="137"/>
      <c r="DPV16" s="137"/>
      <c r="DPW16" s="137"/>
      <c r="DPX16" s="137"/>
      <c r="DPY16" s="137"/>
      <c r="DPZ16" s="137"/>
      <c r="DQA16" s="137"/>
      <c r="DQB16" s="137"/>
      <c r="DQC16" s="137"/>
      <c r="DQD16" s="137"/>
      <c r="DQE16" s="137"/>
      <c r="DQF16" s="137"/>
      <c r="DQG16" s="137"/>
      <c r="DQH16" s="137"/>
      <c r="DQI16" s="137"/>
      <c r="DQJ16" s="137"/>
      <c r="DQK16" s="137"/>
      <c r="DQL16" s="137"/>
      <c r="DQM16" s="137"/>
      <c r="DQN16" s="137"/>
      <c r="DQO16" s="137"/>
      <c r="DQP16" s="137"/>
      <c r="DQQ16" s="137"/>
      <c r="DQR16" s="137"/>
      <c r="DQS16" s="137"/>
      <c r="DQT16" s="137"/>
      <c r="DQU16" s="137"/>
      <c r="DQV16" s="137"/>
      <c r="DQW16" s="137"/>
      <c r="DQX16" s="137"/>
      <c r="DQY16" s="137"/>
      <c r="DQZ16" s="137"/>
      <c r="DRA16" s="137"/>
      <c r="DRB16" s="137"/>
      <c r="DRC16" s="137"/>
      <c r="DRD16" s="137"/>
      <c r="DRE16" s="137"/>
      <c r="DRF16" s="137"/>
      <c r="DRG16" s="137"/>
      <c r="DRH16" s="137"/>
      <c r="DRI16" s="137"/>
      <c r="DRJ16" s="137"/>
      <c r="DRK16" s="137"/>
      <c r="DRL16" s="137"/>
      <c r="DRM16" s="137"/>
      <c r="DRN16" s="137"/>
      <c r="DRO16" s="137"/>
      <c r="DRP16" s="137"/>
      <c r="DRQ16" s="137"/>
      <c r="DRR16" s="137"/>
      <c r="DRS16" s="137"/>
      <c r="DRT16" s="137"/>
      <c r="DRU16" s="137"/>
      <c r="DRV16" s="137"/>
      <c r="DRW16" s="137"/>
      <c r="DRX16" s="137"/>
      <c r="DRY16" s="137"/>
      <c r="DRZ16" s="137"/>
      <c r="DSA16" s="137"/>
      <c r="DSB16" s="137"/>
      <c r="DSC16" s="137"/>
      <c r="DSD16" s="137"/>
      <c r="DSE16" s="137"/>
      <c r="DSF16" s="137"/>
      <c r="DSG16" s="137"/>
      <c r="DSH16" s="137"/>
      <c r="DSI16" s="137"/>
      <c r="DSJ16" s="137"/>
      <c r="DSK16" s="137"/>
      <c r="DSL16" s="137"/>
      <c r="DSM16" s="137"/>
      <c r="DSN16" s="137"/>
      <c r="DSO16" s="137"/>
      <c r="DSP16" s="137"/>
      <c r="DSQ16" s="137"/>
      <c r="DSR16" s="137"/>
      <c r="DSS16" s="137"/>
      <c r="DST16" s="137"/>
      <c r="DSU16" s="137"/>
      <c r="DSV16" s="137"/>
      <c r="DSW16" s="137"/>
      <c r="DSX16" s="137"/>
      <c r="DSY16" s="137"/>
      <c r="DSZ16" s="137"/>
      <c r="DTA16" s="137"/>
      <c r="DTB16" s="137"/>
      <c r="DTC16" s="137"/>
      <c r="DTD16" s="137"/>
      <c r="DTE16" s="137"/>
      <c r="DTF16" s="137"/>
      <c r="DTG16" s="137"/>
      <c r="DTH16" s="137"/>
      <c r="DTI16" s="137"/>
      <c r="DTJ16" s="137"/>
      <c r="DTK16" s="137"/>
      <c r="DTL16" s="137"/>
      <c r="DTM16" s="137"/>
      <c r="DTN16" s="137"/>
      <c r="DTO16" s="137"/>
      <c r="DTP16" s="137"/>
      <c r="DTQ16" s="137"/>
      <c r="DTR16" s="137"/>
      <c r="DTS16" s="137"/>
      <c r="DTT16" s="137"/>
      <c r="DTU16" s="137"/>
      <c r="DTV16" s="137"/>
      <c r="DTW16" s="137"/>
      <c r="DTX16" s="137"/>
      <c r="DTY16" s="137"/>
      <c r="DTZ16" s="137"/>
      <c r="DUA16" s="137"/>
      <c r="DUB16" s="137"/>
      <c r="DUC16" s="137"/>
      <c r="DUD16" s="137"/>
      <c r="DUE16" s="137"/>
      <c r="DUF16" s="137"/>
      <c r="DUG16" s="137"/>
      <c r="DUH16" s="137"/>
      <c r="DUI16" s="137"/>
      <c r="DUJ16" s="137"/>
      <c r="DUK16" s="137"/>
      <c r="DUL16" s="137"/>
      <c r="DUM16" s="137"/>
      <c r="DUN16" s="137"/>
      <c r="DUO16" s="137"/>
      <c r="DUP16" s="137"/>
      <c r="DUQ16" s="137"/>
      <c r="DUR16" s="137"/>
      <c r="DUS16" s="137"/>
      <c r="DUT16" s="137"/>
      <c r="DUU16" s="137"/>
      <c r="DUV16" s="137"/>
      <c r="DUW16" s="137"/>
      <c r="DUX16" s="137"/>
      <c r="DUY16" s="137"/>
      <c r="DUZ16" s="137"/>
      <c r="DVA16" s="137"/>
      <c r="DVB16" s="137"/>
      <c r="DVC16" s="137"/>
      <c r="DVD16" s="137"/>
      <c r="DVE16" s="137"/>
      <c r="DVF16" s="137"/>
      <c r="DVG16" s="137"/>
      <c r="DVH16" s="137"/>
      <c r="DVI16" s="137"/>
      <c r="DVJ16" s="137"/>
      <c r="DVK16" s="137"/>
      <c r="DVL16" s="137"/>
      <c r="DVM16" s="137"/>
      <c r="DVN16" s="137"/>
      <c r="DVO16" s="137"/>
      <c r="DVP16" s="137"/>
      <c r="DVQ16" s="137"/>
      <c r="DVR16" s="137"/>
      <c r="DVS16" s="137"/>
      <c r="DVT16" s="137"/>
      <c r="DVU16" s="137"/>
      <c r="DVV16" s="137"/>
      <c r="DVW16" s="137"/>
      <c r="DVX16" s="137"/>
      <c r="DVY16" s="137"/>
      <c r="DVZ16" s="137"/>
      <c r="DWA16" s="137"/>
      <c r="DWB16" s="137"/>
      <c r="DWC16" s="137"/>
      <c r="DWD16" s="137"/>
      <c r="DWE16" s="137"/>
      <c r="DWF16" s="137"/>
      <c r="DWG16" s="137"/>
      <c r="DWH16" s="137"/>
      <c r="DWI16" s="137"/>
      <c r="DWJ16" s="137"/>
      <c r="DWK16" s="137"/>
      <c r="DWL16" s="137"/>
      <c r="DWM16" s="137"/>
      <c r="DWN16" s="137"/>
      <c r="DWO16" s="137"/>
      <c r="DWP16" s="137"/>
      <c r="DWQ16" s="137"/>
      <c r="DWR16" s="137"/>
      <c r="DWS16" s="137"/>
      <c r="DWT16" s="137"/>
      <c r="DWU16" s="137"/>
      <c r="DWV16" s="137"/>
      <c r="DWW16" s="137"/>
      <c r="DWX16" s="137"/>
      <c r="DWY16" s="137"/>
      <c r="DWZ16" s="137"/>
      <c r="DXA16" s="137"/>
      <c r="DXB16" s="137"/>
      <c r="DXC16" s="137"/>
      <c r="DXD16" s="137"/>
      <c r="DXE16" s="137"/>
      <c r="DXF16" s="137"/>
      <c r="DXG16" s="137"/>
      <c r="DXH16" s="137"/>
      <c r="DXI16" s="137"/>
      <c r="DXJ16" s="137"/>
      <c r="DXK16" s="137"/>
      <c r="DXL16" s="137"/>
      <c r="DXM16" s="137"/>
      <c r="DXN16" s="137"/>
      <c r="DXO16" s="137"/>
      <c r="DXP16" s="137"/>
      <c r="DXQ16" s="137"/>
      <c r="DXR16" s="137"/>
      <c r="DXS16" s="137"/>
      <c r="DXT16" s="137"/>
      <c r="DXU16" s="137"/>
      <c r="DXV16" s="137"/>
      <c r="DXW16" s="137"/>
      <c r="DXX16" s="137"/>
      <c r="DXY16" s="137"/>
      <c r="DXZ16" s="137"/>
      <c r="DYA16" s="137"/>
      <c r="DYB16" s="137"/>
      <c r="DYC16" s="137"/>
      <c r="DYD16" s="137"/>
      <c r="DYE16" s="137"/>
      <c r="DYF16" s="137"/>
      <c r="DYG16" s="137"/>
      <c r="DYH16" s="137"/>
      <c r="DYI16" s="137"/>
      <c r="DYJ16" s="137"/>
      <c r="DYK16" s="137"/>
      <c r="DYL16" s="137"/>
      <c r="DYM16" s="137"/>
      <c r="DYN16" s="137"/>
      <c r="DYO16" s="137"/>
      <c r="DYP16" s="137"/>
      <c r="DYQ16" s="137"/>
      <c r="DYR16" s="137"/>
      <c r="DYS16" s="137"/>
      <c r="DYT16" s="137"/>
      <c r="DYU16" s="137"/>
      <c r="DYV16" s="137"/>
      <c r="DYW16" s="137"/>
      <c r="DYX16" s="137"/>
      <c r="DYY16" s="137"/>
      <c r="DYZ16" s="137"/>
      <c r="DZA16" s="137"/>
      <c r="DZB16" s="137"/>
      <c r="DZC16" s="137"/>
      <c r="DZD16" s="137"/>
      <c r="DZE16" s="137"/>
      <c r="DZF16" s="137"/>
      <c r="DZG16" s="137"/>
      <c r="DZH16" s="137"/>
      <c r="DZI16" s="137"/>
      <c r="DZJ16" s="137"/>
      <c r="DZK16" s="137"/>
      <c r="DZL16" s="137"/>
      <c r="DZM16" s="137"/>
      <c r="DZN16" s="137"/>
      <c r="DZO16" s="137"/>
      <c r="DZP16" s="137"/>
      <c r="DZQ16" s="137"/>
      <c r="DZR16" s="137"/>
      <c r="DZS16" s="137"/>
      <c r="DZT16" s="137"/>
      <c r="DZU16" s="137"/>
      <c r="DZV16" s="137"/>
      <c r="DZW16" s="137"/>
      <c r="DZX16" s="137"/>
      <c r="DZY16" s="137"/>
      <c r="DZZ16" s="137"/>
      <c r="EAA16" s="137"/>
      <c r="EAB16" s="137"/>
      <c r="EAC16" s="137"/>
      <c r="EAD16" s="137"/>
      <c r="EAE16" s="137"/>
      <c r="EAF16" s="137"/>
      <c r="EAG16" s="137"/>
      <c r="EAH16" s="137"/>
      <c r="EAI16" s="137"/>
      <c r="EAJ16" s="137"/>
      <c r="EAK16" s="137"/>
      <c r="EAL16" s="137"/>
      <c r="EAM16" s="137"/>
      <c r="EAN16" s="137"/>
      <c r="EAO16" s="137"/>
      <c r="EAP16" s="137"/>
      <c r="EAQ16" s="137"/>
      <c r="EAR16" s="137"/>
      <c r="EAS16" s="137"/>
      <c r="EAT16" s="137"/>
      <c r="EAU16" s="137"/>
      <c r="EAV16" s="137"/>
      <c r="EAW16" s="137"/>
      <c r="EAX16" s="137"/>
      <c r="EAY16" s="137"/>
      <c r="EAZ16" s="137"/>
      <c r="EBA16" s="137"/>
      <c r="EBB16" s="137"/>
      <c r="EBC16" s="137"/>
      <c r="EBD16" s="137"/>
      <c r="EBE16" s="137"/>
      <c r="EBF16" s="137"/>
      <c r="EBG16" s="137"/>
      <c r="EBH16" s="137"/>
      <c r="EBI16" s="137"/>
      <c r="EBJ16" s="137"/>
      <c r="EBK16" s="137"/>
      <c r="EBL16" s="137"/>
      <c r="EBM16" s="137"/>
      <c r="EBN16" s="137"/>
      <c r="EBO16" s="137"/>
      <c r="EBP16" s="137"/>
      <c r="EBQ16" s="137"/>
      <c r="EBR16" s="137"/>
      <c r="EBS16" s="137"/>
      <c r="EBT16" s="137"/>
      <c r="EBU16" s="137"/>
      <c r="EBV16" s="137"/>
      <c r="EBW16" s="137"/>
      <c r="EBX16" s="137"/>
      <c r="EBY16" s="137"/>
      <c r="EBZ16" s="137"/>
      <c r="ECA16" s="137"/>
      <c r="ECB16" s="137"/>
      <c r="ECC16" s="137"/>
      <c r="ECD16" s="137"/>
      <c r="ECE16" s="137"/>
      <c r="ECF16" s="137"/>
      <c r="ECG16" s="137"/>
      <c r="ECH16" s="137"/>
      <c r="ECI16" s="137"/>
      <c r="ECJ16" s="137"/>
      <c r="ECK16" s="137"/>
      <c r="ECL16" s="137"/>
      <c r="ECM16" s="137"/>
      <c r="ECN16" s="137"/>
      <c r="ECO16" s="137"/>
      <c r="ECP16" s="137"/>
      <c r="ECQ16" s="137"/>
      <c r="ECR16" s="137"/>
      <c r="ECS16" s="137"/>
      <c r="ECT16" s="137"/>
      <c r="ECU16" s="137"/>
      <c r="ECV16" s="137"/>
      <c r="ECW16" s="137"/>
      <c r="ECX16" s="137"/>
      <c r="ECY16" s="137"/>
      <c r="ECZ16" s="137"/>
      <c r="EDA16" s="137"/>
      <c r="EDB16" s="137"/>
      <c r="EDC16" s="137"/>
      <c r="EDD16" s="137"/>
      <c r="EDE16" s="137"/>
      <c r="EDF16" s="137"/>
      <c r="EDG16" s="137"/>
      <c r="EDH16" s="137"/>
      <c r="EDI16" s="137"/>
      <c r="EDJ16" s="137"/>
      <c r="EDK16" s="137"/>
      <c r="EDL16" s="137"/>
      <c r="EDM16" s="137"/>
      <c r="EDN16" s="137"/>
      <c r="EDO16" s="137"/>
      <c r="EDP16" s="137"/>
      <c r="EDQ16" s="137"/>
      <c r="EDR16" s="137"/>
      <c r="EDS16" s="137"/>
      <c r="EDT16" s="137"/>
      <c r="EDU16" s="137"/>
      <c r="EDV16" s="137"/>
      <c r="EDW16" s="137"/>
      <c r="EDX16" s="137"/>
      <c r="EDY16" s="137"/>
      <c r="EDZ16" s="137"/>
      <c r="EEA16" s="137"/>
      <c r="EEB16" s="137"/>
      <c r="EEC16" s="137"/>
      <c r="EED16" s="137"/>
      <c r="EEE16" s="137"/>
      <c r="EEF16" s="137"/>
      <c r="EEG16" s="137"/>
      <c r="EEH16" s="137"/>
      <c r="EEI16" s="137"/>
      <c r="EEJ16" s="137"/>
      <c r="EEK16" s="137"/>
      <c r="EEL16" s="137"/>
      <c r="EEM16" s="137"/>
      <c r="EEN16" s="137"/>
      <c r="EEO16" s="137"/>
      <c r="EEP16" s="137"/>
      <c r="EEQ16" s="137"/>
      <c r="EER16" s="137"/>
      <c r="EES16" s="137"/>
      <c r="EET16" s="137"/>
      <c r="EEU16" s="137"/>
      <c r="EEV16" s="137"/>
      <c r="EEW16" s="137"/>
      <c r="EEX16" s="137"/>
      <c r="EEY16" s="137"/>
      <c r="EEZ16" s="137"/>
      <c r="EFA16" s="137"/>
      <c r="EFB16" s="137"/>
      <c r="EFC16" s="137"/>
      <c r="EFD16" s="137"/>
      <c r="EFE16" s="137"/>
      <c r="EFF16" s="137"/>
      <c r="EFG16" s="137"/>
      <c r="EFH16" s="137"/>
      <c r="EFI16" s="137"/>
      <c r="EFJ16" s="137"/>
      <c r="EFK16" s="137"/>
      <c r="EFL16" s="137"/>
      <c r="EFM16" s="137"/>
      <c r="EFN16" s="137"/>
      <c r="EFO16" s="137"/>
      <c r="EFP16" s="137"/>
      <c r="EFQ16" s="137"/>
      <c r="EFR16" s="137"/>
      <c r="EFS16" s="137"/>
      <c r="EFT16" s="137"/>
      <c r="EFU16" s="137"/>
      <c r="EFV16" s="137"/>
      <c r="EFW16" s="137"/>
      <c r="EFX16" s="137"/>
      <c r="EFY16" s="137"/>
      <c r="EFZ16" s="137"/>
      <c r="EGA16" s="137"/>
      <c r="EGB16" s="137"/>
      <c r="EGC16" s="137"/>
      <c r="EGD16" s="137"/>
      <c r="EGE16" s="137"/>
      <c r="EGF16" s="137"/>
      <c r="EGG16" s="137"/>
      <c r="EGH16" s="137"/>
      <c r="EGI16" s="137"/>
      <c r="EGJ16" s="137"/>
      <c r="EGK16" s="137"/>
      <c r="EGL16" s="137"/>
      <c r="EGM16" s="137"/>
      <c r="EGN16" s="137"/>
      <c r="EGO16" s="137"/>
      <c r="EGP16" s="137"/>
      <c r="EGQ16" s="137"/>
      <c r="EGR16" s="137"/>
      <c r="EGS16" s="137"/>
      <c r="EGT16" s="137"/>
      <c r="EGU16" s="137"/>
      <c r="EGV16" s="137"/>
      <c r="EGW16" s="137"/>
      <c r="EGX16" s="137"/>
      <c r="EGY16" s="137"/>
      <c r="EGZ16" s="137"/>
      <c r="EHA16" s="137"/>
      <c r="EHB16" s="137"/>
      <c r="EHC16" s="137"/>
      <c r="EHD16" s="137"/>
      <c r="EHE16" s="137"/>
      <c r="EHF16" s="137"/>
      <c r="EHG16" s="137"/>
      <c r="EHH16" s="137"/>
      <c r="EHI16" s="137"/>
      <c r="EHJ16" s="137"/>
      <c r="EHK16" s="137"/>
      <c r="EHL16" s="137"/>
      <c r="EHM16" s="137"/>
      <c r="EHN16" s="137"/>
      <c r="EHO16" s="137"/>
      <c r="EHP16" s="137"/>
      <c r="EHQ16" s="137"/>
      <c r="EHR16" s="137"/>
      <c r="EHS16" s="137"/>
      <c r="EHT16" s="137"/>
      <c r="EHU16" s="137"/>
      <c r="EHV16" s="137"/>
      <c r="EHW16" s="137"/>
      <c r="EHX16" s="137"/>
      <c r="EHY16" s="137"/>
      <c r="EHZ16" s="137"/>
      <c r="EIA16" s="137"/>
      <c r="EIB16" s="137"/>
      <c r="EIC16" s="137"/>
      <c r="EID16" s="137"/>
      <c r="EIE16" s="137"/>
      <c r="EIF16" s="137"/>
      <c r="EIG16" s="137"/>
      <c r="EIH16" s="137"/>
      <c r="EII16" s="137"/>
      <c r="EIJ16" s="137"/>
      <c r="EIK16" s="137"/>
      <c r="EIL16" s="137"/>
      <c r="EIM16" s="137"/>
      <c r="EIN16" s="137"/>
      <c r="EIO16" s="137"/>
      <c r="EIP16" s="137"/>
      <c r="EIQ16" s="137"/>
      <c r="EIR16" s="137"/>
      <c r="EIS16" s="137"/>
      <c r="EIT16" s="137"/>
      <c r="EIU16" s="137"/>
      <c r="EIV16" s="137"/>
      <c r="EIW16" s="137"/>
      <c r="EIX16" s="137"/>
      <c r="EIY16" s="137"/>
      <c r="EIZ16" s="137"/>
      <c r="EJA16" s="137"/>
      <c r="EJB16" s="137"/>
      <c r="EJC16" s="137"/>
      <c r="EJD16" s="137"/>
      <c r="EJE16" s="137"/>
      <c r="EJF16" s="137"/>
      <c r="EJG16" s="137"/>
      <c r="EJH16" s="137"/>
      <c r="EJI16" s="137"/>
      <c r="EJJ16" s="137"/>
      <c r="EJK16" s="137"/>
      <c r="EJL16" s="137"/>
      <c r="EJM16" s="137"/>
      <c r="EJN16" s="137"/>
      <c r="EJO16" s="137"/>
      <c r="EJP16" s="137"/>
      <c r="EJQ16" s="137"/>
      <c r="EJR16" s="137"/>
      <c r="EJS16" s="137"/>
      <c r="EJT16" s="137"/>
      <c r="EJU16" s="137"/>
      <c r="EJV16" s="137"/>
      <c r="EJW16" s="137"/>
      <c r="EJX16" s="137"/>
      <c r="EJY16" s="137"/>
      <c r="EJZ16" s="137"/>
      <c r="EKA16" s="137"/>
      <c r="EKB16" s="137"/>
      <c r="EKC16" s="137"/>
      <c r="EKD16" s="137"/>
      <c r="EKE16" s="137"/>
      <c r="EKF16" s="137"/>
      <c r="EKG16" s="137"/>
      <c r="EKH16" s="137"/>
      <c r="EKI16" s="137"/>
      <c r="EKJ16" s="137"/>
      <c r="EKK16" s="137"/>
      <c r="EKL16" s="137"/>
      <c r="EKM16" s="137"/>
      <c r="EKN16" s="137"/>
      <c r="EKO16" s="137"/>
      <c r="EKP16" s="137"/>
      <c r="EKQ16" s="137"/>
      <c r="EKR16" s="137"/>
      <c r="EKS16" s="137"/>
      <c r="EKT16" s="137"/>
      <c r="EKU16" s="137"/>
      <c r="EKV16" s="137"/>
      <c r="EKW16" s="137"/>
      <c r="EKX16" s="137"/>
      <c r="EKY16" s="137"/>
      <c r="EKZ16" s="137"/>
      <c r="ELA16" s="137"/>
      <c r="ELB16" s="137"/>
      <c r="ELC16" s="137"/>
      <c r="ELD16" s="137"/>
      <c r="ELE16" s="137"/>
      <c r="ELF16" s="137"/>
      <c r="ELG16" s="137"/>
      <c r="ELH16" s="137"/>
      <c r="ELI16" s="137"/>
      <c r="ELJ16" s="137"/>
      <c r="ELK16" s="137"/>
      <c r="ELL16" s="137"/>
      <c r="ELM16" s="137"/>
      <c r="ELN16" s="137"/>
      <c r="ELO16" s="137"/>
      <c r="ELP16" s="137"/>
      <c r="ELQ16" s="137"/>
      <c r="ELR16" s="137"/>
      <c r="ELS16" s="137"/>
      <c r="ELT16" s="137"/>
      <c r="ELU16" s="137"/>
      <c r="ELV16" s="137"/>
      <c r="ELW16" s="137"/>
      <c r="ELX16" s="137"/>
      <c r="ELY16" s="137"/>
      <c r="ELZ16" s="137"/>
      <c r="EMA16" s="137"/>
      <c r="EMB16" s="137"/>
      <c r="EMC16" s="137"/>
      <c r="EMD16" s="137"/>
      <c r="EME16" s="137"/>
      <c r="EMF16" s="137"/>
      <c r="EMG16" s="137"/>
      <c r="EMH16" s="137"/>
      <c r="EMI16" s="137"/>
      <c r="EMJ16" s="137"/>
      <c r="EMK16" s="137"/>
      <c r="EML16" s="137"/>
      <c r="EMM16" s="137"/>
      <c r="EMN16" s="137"/>
      <c r="EMO16" s="137"/>
      <c r="EMP16" s="137"/>
      <c r="EMQ16" s="137"/>
      <c r="EMR16" s="137"/>
      <c r="EMS16" s="137"/>
      <c r="EMT16" s="137"/>
      <c r="EMU16" s="137"/>
      <c r="EMV16" s="137"/>
      <c r="EMW16" s="137"/>
      <c r="EMX16" s="137"/>
      <c r="EMY16" s="137"/>
      <c r="EMZ16" s="137"/>
      <c r="ENA16" s="137"/>
      <c r="ENB16" s="137"/>
      <c r="ENC16" s="137"/>
      <c r="END16" s="137"/>
      <c r="ENE16" s="137"/>
      <c r="ENF16" s="137"/>
      <c r="ENG16" s="137"/>
      <c r="ENH16" s="137"/>
      <c r="ENI16" s="137"/>
      <c r="ENJ16" s="137"/>
      <c r="ENK16" s="137"/>
      <c r="ENL16" s="137"/>
      <c r="ENM16" s="137"/>
      <c r="ENN16" s="137"/>
      <c r="ENO16" s="137"/>
      <c r="ENP16" s="137"/>
      <c r="ENQ16" s="137"/>
      <c r="ENR16" s="137"/>
      <c r="ENS16" s="137"/>
      <c r="ENT16" s="137"/>
      <c r="ENU16" s="137"/>
      <c r="ENV16" s="137"/>
      <c r="ENW16" s="137"/>
      <c r="ENX16" s="137"/>
      <c r="ENY16" s="137"/>
      <c r="ENZ16" s="137"/>
      <c r="EOA16" s="137"/>
      <c r="EOB16" s="137"/>
      <c r="EOC16" s="137"/>
      <c r="EOD16" s="137"/>
      <c r="EOE16" s="137"/>
      <c r="EOF16" s="137"/>
      <c r="EOG16" s="137"/>
      <c r="EOH16" s="137"/>
      <c r="EOI16" s="137"/>
      <c r="EOJ16" s="137"/>
      <c r="EOK16" s="137"/>
      <c r="EOL16" s="137"/>
      <c r="EOM16" s="137"/>
      <c r="EON16" s="137"/>
      <c r="EOO16" s="137"/>
      <c r="EOP16" s="137"/>
      <c r="EOQ16" s="137"/>
      <c r="EOR16" s="137"/>
      <c r="EOS16" s="137"/>
      <c r="EOT16" s="137"/>
      <c r="EOU16" s="137"/>
      <c r="EOV16" s="137"/>
      <c r="EOW16" s="137"/>
      <c r="EOX16" s="137"/>
      <c r="EOY16" s="137"/>
      <c r="EOZ16" s="137"/>
      <c r="EPA16" s="137"/>
      <c r="EPB16" s="137"/>
      <c r="EPC16" s="137"/>
      <c r="EPD16" s="137"/>
      <c r="EPE16" s="137"/>
      <c r="EPF16" s="137"/>
      <c r="EPG16" s="137"/>
      <c r="EPH16" s="137"/>
      <c r="EPI16" s="137"/>
      <c r="EPJ16" s="137"/>
      <c r="EPK16" s="137"/>
      <c r="EPL16" s="137"/>
      <c r="EPM16" s="137"/>
      <c r="EPN16" s="137"/>
      <c r="EPO16" s="137"/>
      <c r="EPP16" s="137"/>
      <c r="EPQ16" s="137"/>
      <c r="EPR16" s="137"/>
      <c r="EPS16" s="137"/>
      <c r="EPT16" s="137"/>
      <c r="EPU16" s="137"/>
      <c r="EPV16" s="137"/>
      <c r="EPW16" s="137"/>
      <c r="EPX16" s="137"/>
      <c r="EPY16" s="137"/>
      <c r="EPZ16" s="137"/>
      <c r="EQA16" s="137"/>
      <c r="EQB16" s="137"/>
      <c r="EQC16" s="137"/>
      <c r="EQD16" s="137"/>
      <c r="EQE16" s="137"/>
      <c r="EQF16" s="137"/>
      <c r="EQG16" s="137"/>
      <c r="EQH16" s="137"/>
      <c r="EQI16" s="137"/>
      <c r="EQJ16" s="137"/>
      <c r="EQK16" s="137"/>
      <c r="EQL16" s="137"/>
      <c r="EQM16" s="137"/>
      <c r="EQN16" s="137"/>
      <c r="EQO16" s="137"/>
      <c r="EQP16" s="137"/>
      <c r="EQQ16" s="137"/>
      <c r="EQR16" s="137"/>
      <c r="EQS16" s="137"/>
      <c r="EQT16" s="137"/>
      <c r="EQU16" s="137"/>
      <c r="EQV16" s="137"/>
      <c r="EQW16" s="137"/>
      <c r="EQX16" s="137"/>
      <c r="EQY16" s="137"/>
      <c r="EQZ16" s="137"/>
      <c r="ERA16" s="137"/>
      <c r="ERB16" s="137"/>
      <c r="ERC16" s="137"/>
      <c r="ERD16" s="137"/>
      <c r="ERE16" s="137"/>
      <c r="ERF16" s="137"/>
      <c r="ERG16" s="137"/>
      <c r="ERH16" s="137"/>
      <c r="ERI16" s="137"/>
      <c r="ERJ16" s="137"/>
      <c r="ERK16" s="137"/>
      <c r="ERL16" s="137"/>
      <c r="ERM16" s="137"/>
      <c r="ERN16" s="137"/>
      <c r="ERO16" s="137"/>
      <c r="ERP16" s="137"/>
      <c r="ERQ16" s="137"/>
      <c r="ERR16" s="137"/>
      <c r="ERS16" s="137"/>
      <c r="ERT16" s="137"/>
      <c r="ERU16" s="137"/>
      <c r="ERV16" s="137"/>
      <c r="ERW16" s="137"/>
      <c r="ERX16" s="137"/>
      <c r="ERY16" s="137"/>
      <c r="ERZ16" s="137"/>
      <c r="ESA16" s="137"/>
      <c r="ESB16" s="137"/>
      <c r="ESC16" s="137"/>
      <c r="ESD16" s="137"/>
      <c r="ESE16" s="137"/>
      <c r="ESF16" s="137"/>
      <c r="ESG16" s="137"/>
      <c r="ESH16" s="137"/>
      <c r="ESI16" s="137"/>
      <c r="ESJ16" s="137"/>
      <c r="ESK16" s="137"/>
      <c r="ESL16" s="137"/>
      <c r="ESM16" s="137"/>
      <c r="ESN16" s="137"/>
      <c r="ESO16" s="137"/>
      <c r="ESP16" s="137"/>
      <c r="ESQ16" s="137"/>
      <c r="ESR16" s="137"/>
      <c r="ESS16" s="137"/>
      <c r="EST16" s="137"/>
      <c r="ESU16" s="137"/>
      <c r="ESV16" s="137"/>
      <c r="ESW16" s="137"/>
      <c r="ESX16" s="137"/>
      <c r="ESY16" s="137"/>
      <c r="ESZ16" s="137"/>
      <c r="ETA16" s="137"/>
      <c r="ETB16" s="137"/>
      <c r="ETC16" s="137"/>
      <c r="ETD16" s="137"/>
      <c r="ETE16" s="137"/>
      <c r="ETF16" s="137"/>
      <c r="ETG16" s="137"/>
      <c r="ETH16" s="137"/>
      <c r="ETI16" s="137"/>
      <c r="ETJ16" s="137"/>
      <c r="ETK16" s="137"/>
      <c r="ETL16" s="137"/>
      <c r="ETM16" s="137"/>
      <c r="ETN16" s="137"/>
      <c r="ETO16" s="137"/>
      <c r="ETP16" s="137"/>
      <c r="ETQ16" s="137"/>
      <c r="ETR16" s="137"/>
      <c r="ETS16" s="137"/>
      <c r="ETT16" s="137"/>
      <c r="ETU16" s="137"/>
      <c r="ETV16" s="137"/>
      <c r="ETW16" s="137"/>
      <c r="ETX16" s="137"/>
      <c r="ETY16" s="137"/>
      <c r="ETZ16" s="137"/>
      <c r="EUA16" s="137"/>
      <c r="EUB16" s="137"/>
      <c r="EUC16" s="137"/>
      <c r="EUD16" s="137"/>
      <c r="EUE16" s="137"/>
      <c r="EUF16" s="137"/>
      <c r="EUG16" s="137"/>
      <c r="EUH16" s="137"/>
      <c r="EUI16" s="137"/>
      <c r="EUJ16" s="137"/>
      <c r="EUK16" s="137"/>
      <c r="EUL16" s="137"/>
      <c r="EUM16" s="137"/>
      <c r="EUN16" s="137"/>
      <c r="EUO16" s="137"/>
      <c r="EUP16" s="137"/>
      <c r="EUQ16" s="137"/>
      <c r="EUR16" s="137"/>
      <c r="EUS16" s="137"/>
      <c r="EUT16" s="137"/>
      <c r="EUU16" s="137"/>
      <c r="EUV16" s="137"/>
      <c r="EUW16" s="137"/>
      <c r="EUX16" s="137"/>
      <c r="EUY16" s="137"/>
      <c r="EUZ16" s="137"/>
      <c r="EVA16" s="137"/>
      <c r="EVB16" s="137"/>
      <c r="EVC16" s="137"/>
      <c r="EVD16" s="137"/>
      <c r="EVE16" s="137"/>
      <c r="EVF16" s="137"/>
      <c r="EVG16" s="137"/>
      <c r="EVH16" s="137"/>
      <c r="EVI16" s="137"/>
      <c r="EVJ16" s="137"/>
      <c r="EVK16" s="137"/>
      <c r="EVL16" s="137"/>
      <c r="EVM16" s="137"/>
      <c r="EVN16" s="137"/>
      <c r="EVO16" s="137"/>
      <c r="EVP16" s="137"/>
      <c r="EVQ16" s="137"/>
      <c r="EVR16" s="137"/>
      <c r="EVS16" s="137"/>
      <c r="EVT16" s="137"/>
      <c r="EVU16" s="137"/>
      <c r="EVV16" s="137"/>
      <c r="EVW16" s="137"/>
      <c r="EVX16" s="137"/>
      <c r="EVY16" s="137"/>
      <c r="EVZ16" s="137"/>
      <c r="EWA16" s="137"/>
      <c r="EWB16" s="137"/>
      <c r="EWC16" s="137"/>
      <c r="EWD16" s="137"/>
      <c r="EWE16" s="137"/>
      <c r="EWF16" s="137"/>
      <c r="EWG16" s="137"/>
      <c r="EWH16" s="137"/>
      <c r="EWI16" s="137"/>
      <c r="EWJ16" s="137"/>
      <c r="EWK16" s="137"/>
      <c r="EWL16" s="137"/>
      <c r="EWM16" s="137"/>
      <c r="EWN16" s="137"/>
      <c r="EWO16" s="137"/>
      <c r="EWP16" s="137"/>
      <c r="EWQ16" s="137"/>
      <c r="EWR16" s="137"/>
      <c r="EWS16" s="137"/>
      <c r="EWT16" s="137"/>
      <c r="EWU16" s="137"/>
      <c r="EWV16" s="137"/>
      <c r="EWW16" s="137"/>
      <c r="EWX16" s="137"/>
      <c r="EWY16" s="137"/>
      <c r="EWZ16" s="137"/>
      <c r="EXA16" s="137"/>
      <c r="EXB16" s="137"/>
      <c r="EXC16" s="137"/>
      <c r="EXD16" s="137"/>
      <c r="EXE16" s="137"/>
      <c r="EXF16" s="137"/>
      <c r="EXG16" s="137"/>
      <c r="EXH16" s="137"/>
      <c r="EXI16" s="137"/>
      <c r="EXJ16" s="137"/>
      <c r="EXK16" s="137"/>
      <c r="EXL16" s="137"/>
      <c r="EXM16" s="137"/>
      <c r="EXN16" s="137"/>
      <c r="EXO16" s="137"/>
      <c r="EXP16" s="137"/>
      <c r="EXQ16" s="137"/>
      <c r="EXR16" s="137"/>
      <c r="EXS16" s="137"/>
      <c r="EXT16" s="137"/>
      <c r="EXU16" s="137"/>
      <c r="EXV16" s="137"/>
      <c r="EXW16" s="137"/>
      <c r="EXX16" s="137"/>
      <c r="EXY16" s="137"/>
      <c r="EXZ16" s="137"/>
      <c r="EYA16" s="137"/>
      <c r="EYB16" s="137"/>
      <c r="EYC16" s="137"/>
      <c r="EYD16" s="137"/>
      <c r="EYE16" s="137"/>
      <c r="EYF16" s="137"/>
      <c r="EYG16" s="137"/>
      <c r="EYH16" s="137"/>
      <c r="EYI16" s="137"/>
      <c r="EYJ16" s="137"/>
      <c r="EYK16" s="137"/>
      <c r="EYL16" s="137"/>
      <c r="EYM16" s="137"/>
      <c r="EYN16" s="137"/>
      <c r="EYO16" s="137"/>
      <c r="EYP16" s="137"/>
      <c r="EYQ16" s="137"/>
      <c r="EYR16" s="137"/>
      <c r="EYS16" s="137"/>
      <c r="EYT16" s="137"/>
      <c r="EYU16" s="137"/>
      <c r="EYV16" s="137"/>
      <c r="EYW16" s="137"/>
      <c r="EYX16" s="137"/>
      <c r="EYY16" s="137"/>
      <c r="EYZ16" s="137"/>
      <c r="EZA16" s="137"/>
      <c r="EZB16" s="137"/>
      <c r="EZC16" s="137"/>
      <c r="EZD16" s="137"/>
      <c r="EZE16" s="137"/>
      <c r="EZF16" s="137"/>
      <c r="EZG16" s="137"/>
      <c r="EZH16" s="137"/>
      <c r="EZI16" s="137"/>
      <c r="EZJ16" s="137"/>
      <c r="EZK16" s="137"/>
      <c r="EZL16" s="137"/>
      <c r="EZM16" s="137"/>
      <c r="EZN16" s="137"/>
      <c r="EZO16" s="137"/>
      <c r="EZP16" s="137"/>
      <c r="EZQ16" s="137"/>
      <c r="EZR16" s="137"/>
      <c r="EZS16" s="137"/>
      <c r="EZT16" s="137"/>
      <c r="EZU16" s="137"/>
      <c r="EZV16" s="137"/>
      <c r="EZW16" s="137"/>
      <c r="EZX16" s="137"/>
      <c r="EZY16" s="137"/>
      <c r="EZZ16" s="137"/>
      <c r="FAA16" s="137"/>
      <c r="FAB16" s="137"/>
      <c r="FAC16" s="137"/>
      <c r="FAD16" s="137"/>
      <c r="FAE16" s="137"/>
      <c r="FAF16" s="137"/>
      <c r="FAG16" s="137"/>
      <c r="FAH16" s="137"/>
      <c r="FAI16" s="137"/>
      <c r="FAJ16" s="137"/>
      <c r="FAK16" s="137"/>
      <c r="FAL16" s="137"/>
      <c r="FAM16" s="137"/>
      <c r="FAN16" s="137"/>
      <c r="FAO16" s="137"/>
      <c r="FAP16" s="137"/>
      <c r="FAQ16" s="137"/>
      <c r="FAR16" s="137"/>
      <c r="FAS16" s="137"/>
      <c r="FAT16" s="137"/>
      <c r="FAU16" s="137"/>
      <c r="FAV16" s="137"/>
      <c r="FAW16" s="137"/>
      <c r="FAX16" s="137"/>
      <c r="FAY16" s="137"/>
      <c r="FAZ16" s="137"/>
      <c r="FBA16" s="137"/>
      <c r="FBB16" s="137"/>
      <c r="FBC16" s="137"/>
      <c r="FBD16" s="137"/>
      <c r="FBE16" s="137"/>
      <c r="FBF16" s="137"/>
      <c r="FBG16" s="137"/>
      <c r="FBH16" s="137"/>
      <c r="FBI16" s="137"/>
      <c r="FBJ16" s="137"/>
      <c r="FBK16" s="137"/>
      <c r="FBL16" s="137"/>
      <c r="FBM16" s="137"/>
      <c r="FBN16" s="137"/>
      <c r="FBO16" s="137"/>
      <c r="FBP16" s="137"/>
      <c r="FBQ16" s="137"/>
      <c r="FBR16" s="137"/>
      <c r="FBS16" s="137"/>
      <c r="FBT16" s="137"/>
      <c r="FBU16" s="137"/>
      <c r="FBV16" s="137"/>
      <c r="FBW16" s="137"/>
      <c r="FBX16" s="137"/>
      <c r="FBY16" s="137"/>
      <c r="FBZ16" s="137"/>
      <c r="FCA16" s="137"/>
      <c r="FCB16" s="137"/>
      <c r="FCC16" s="137"/>
      <c r="FCD16" s="137"/>
      <c r="FCE16" s="137"/>
      <c r="FCF16" s="137"/>
      <c r="FCG16" s="137"/>
      <c r="FCH16" s="137"/>
      <c r="FCI16" s="137"/>
      <c r="FCJ16" s="137"/>
      <c r="FCK16" s="137"/>
      <c r="FCL16" s="137"/>
      <c r="FCM16" s="137"/>
      <c r="FCN16" s="137"/>
      <c r="FCO16" s="137"/>
      <c r="FCP16" s="137"/>
      <c r="FCQ16" s="137"/>
      <c r="FCR16" s="137"/>
      <c r="FCS16" s="137"/>
      <c r="FCT16" s="137"/>
      <c r="FCU16" s="137"/>
      <c r="FCV16" s="137"/>
      <c r="FCW16" s="137"/>
      <c r="FCX16" s="137"/>
      <c r="FCY16" s="137"/>
      <c r="FCZ16" s="137"/>
      <c r="FDA16" s="137"/>
      <c r="FDB16" s="137"/>
      <c r="FDC16" s="137"/>
      <c r="FDD16" s="137"/>
      <c r="FDE16" s="137"/>
      <c r="FDF16" s="137"/>
      <c r="FDG16" s="137"/>
      <c r="FDH16" s="137"/>
      <c r="FDI16" s="137"/>
      <c r="FDJ16" s="137"/>
      <c r="FDK16" s="137"/>
      <c r="FDL16" s="137"/>
      <c r="FDM16" s="137"/>
      <c r="FDN16" s="137"/>
      <c r="FDO16" s="137"/>
      <c r="FDP16" s="137"/>
      <c r="FDQ16" s="137"/>
      <c r="FDR16" s="137"/>
      <c r="FDS16" s="137"/>
      <c r="FDT16" s="137"/>
      <c r="FDU16" s="137"/>
      <c r="FDV16" s="137"/>
      <c r="FDW16" s="137"/>
      <c r="FDX16" s="137"/>
      <c r="FDY16" s="137"/>
      <c r="FDZ16" s="137"/>
      <c r="FEA16" s="137"/>
      <c r="FEB16" s="137"/>
      <c r="FEC16" s="137"/>
      <c r="FED16" s="137"/>
      <c r="FEE16" s="137"/>
      <c r="FEF16" s="137"/>
      <c r="FEG16" s="137"/>
      <c r="FEH16" s="137"/>
      <c r="FEI16" s="137"/>
      <c r="FEJ16" s="137"/>
      <c r="FEK16" s="137"/>
      <c r="FEL16" s="137"/>
      <c r="FEM16" s="137"/>
      <c r="FEN16" s="137"/>
      <c r="FEO16" s="137"/>
      <c r="FEP16" s="137"/>
      <c r="FEQ16" s="137"/>
      <c r="FER16" s="137"/>
      <c r="FES16" s="137"/>
      <c r="FET16" s="137"/>
      <c r="FEU16" s="137"/>
      <c r="FEV16" s="137"/>
      <c r="FEW16" s="137"/>
      <c r="FEX16" s="137"/>
      <c r="FEY16" s="137"/>
      <c r="FEZ16" s="137"/>
      <c r="FFA16" s="137"/>
      <c r="FFB16" s="137"/>
      <c r="FFC16" s="137"/>
      <c r="FFD16" s="137"/>
      <c r="FFE16" s="137"/>
      <c r="FFF16" s="137"/>
      <c r="FFG16" s="137"/>
      <c r="FFH16" s="137"/>
      <c r="FFI16" s="137"/>
      <c r="FFJ16" s="137"/>
      <c r="FFK16" s="137"/>
      <c r="FFL16" s="137"/>
      <c r="FFM16" s="137"/>
      <c r="FFN16" s="137"/>
      <c r="FFO16" s="137"/>
      <c r="FFP16" s="137"/>
      <c r="FFQ16" s="137"/>
      <c r="FFR16" s="137"/>
      <c r="FFS16" s="137"/>
      <c r="FFT16" s="137"/>
      <c r="FFU16" s="137"/>
      <c r="FFV16" s="137"/>
      <c r="FFW16" s="137"/>
      <c r="FFX16" s="137"/>
      <c r="FFY16" s="137"/>
      <c r="FFZ16" s="137"/>
      <c r="FGA16" s="137"/>
      <c r="FGB16" s="137"/>
      <c r="FGC16" s="137"/>
      <c r="FGD16" s="137"/>
      <c r="FGE16" s="137"/>
      <c r="FGF16" s="137"/>
      <c r="FGG16" s="137"/>
      <c r="FGH16" s="137"/>
      <c r="FGI16" s="137"/>
      <c r="FGJ16" s="137"/>
      <c r="FGK16" s="137"/>
      <c r="FGL16" s="137"/>
      <c r="FGM16" s="137"/>
      <c r="FGN16" s="137"/>
      <c r="FGO16" s="137"/>
      <c r="FGP16" s="137"/>
      <c r="FGQ16" s="137"/>
      <c r="FGR16" s="137"/>
      <c r="FGS16" s="137"/>
      <c r="FGT16" s="137"/>
      <c r="FGU16" s="137"/>
      <c r="FGV16" s="137"/>
      <c r="FGW16" s="137"/>
      <c r="FGX16" s="137"/>
      <c r="FGY16" s="137"/>
      <c r="FGZ16" s="137"/>
      <c r="FHA16" s="137"/>
      <c r="FHB16" s="137"/>
      <c r="FHC16" s="137"/>
      <c r="FHD16" s="137"/>
      <c r="FHE16" s="137"/>
      <c r="FHF16" s="137"/>
      <c r="FHG16" s="137"/>
      <c r="FHH16" s="137"/>
      <c r="FHI16" s="137"/>
      <c r="FHJ16" s="137"/>
      <c r="FHK16" s="137"/>
      <c r="FHL16" s="137"/>
      <c r="FHM16" s="137"/>
      <c r="FHN16" s="137"/>
      <c r="FHO16" s="137"/>
      <c r="FHP16" s="137"/>
      <c r="FHQ16" s="137"/>
      <c r="FHR16" s="137"/>
      <c r="FHS16" s="137"/>
      <c r="FHT16" s="137"/>
      <c r="FHU16" s="137"/>
      <c r="FHV16" s="137"/>
      <c r="FHW16" s="137"/>
      <c r="FHX16" s="137"/>
      <c r="FHY16" s="137"/>
      <c r="FHZ16" s="137"/>
      <c r="FIA16" s="137"/>
      <c r="FIB16" s="137"/>
      <c r="FIC16" s="137"/>
      <c r="FID16" s="137"/>
      <c r="FIE16" s="137"/>
      <c r="FIF16" s="137"/>
      <c r="FIG16" s="137"/>
      <c r="FIH16" s="137"/>
      <c r="FII16" s="137"/>
      <c r="FIJ16" s="137"/>
      <c r="FIK16" s="137"/>
      <c r="FIL16" s="137"/>
      <c r="FIM16" s="137"/>
      <c r="FIN16" s="137"/>
      <c r="FIO16" s="137"/>
      <c r="FIP16" s="137"/>
      <c r="FIQ16" s="137"/>
      <c r="FIR16" s="137"/>
      <c r="FIS16" s="137"/>
      <c r="FIT16" s="137"/>
      <c r="FIU16" s="137"/>
      <c r="FIV16" s="137"/>
      <c r="FIW16" s="137"/>
      <c r="FIX16" s="137"/>
      <c r="FIY16" s="137"/>
      <c r="FIZ16" s="137"/>
      <c r="FJA16" s="137"/>
      <c r="FJB16" s="137"/>
      <c r="FJC16" s="137"/>
      <c r="FJD16" s="137"/>
      <c r="FJE16" s="137"/>
      <c r="FJF16" s="137"/>
      <c r="FJG16" s="137"/>
      <c r="FJH16" s="137"/>
      <c r="FJI16" s="137"/>
      <c r="FJJ16" s="137"/>
      <c r="FJK16" s="137"/>
      <c r="FJL16" s="137"/>
      <c r="FJM16" s="137"/>
      <c r="FJN16" s="137"/>
      <c r="FJO16" s="137"/>
      <c r="FJP16" s="137"/>
      <c r="FJQ16" s="137"/>
      <c r="FJR16" s="137"/>
      <c r="FJS16" s="137"/>
      <c r="FJT16" s="137"/>
      <c r="FJU16" s="137"/>
      <c r="FJV16" s="137"/>
      <c r="FJW16" s="137"/>
      <c r="FJX16" s="137"/>
      <c r="FJY16" s="137"/>
      <c r="FJZ16" s="137"/>
      <c r="FKA16" s="137"/>
      <c r="FKB16" s="137"/>
      <c r="FKC16" s="137"/>
      <c r="FKD16" s="137"/>
      <c r="FKE16" s="137"/>
      <c r="FKF16" s="137"/>
      <c r="FKG16" s="137"/>
      <c r="FKH16" s="137"/>
      <c r="FKI16" s="137"/>
      <c r="FKJ16" s="137"/>
      <c r="FKK16" s="137"/>
      <c r="FKL16" s="137"/>
      <c r="FKM16" s="137"/>
      <c r="FKN16" s="137"/>
      <c r="FKO16" s="137"/>
      <c r="FKP16" s="137"/>
      <c r="FKQ16" s="137"/>
      <c r="FKR16" s="137"/>
      <c r="FKS16" s="137"/>
      <c r="FKT16" s="137"/>
      <c r="FKU16" s="137"/>
      <c r="FKV16" s="137"/>
      <c r="FKW16" s="137"/>
      <c r="FKX16" s="137"/>
      <c r="FKY16" s="137"/>
      <c r="FKZ16" s="137"/>
      <c r="FLA16" s="137"/>
      <c r="FLB16" s="137"/>
      <c r="FLC16" s="137"/>
      <c r="FLD16" s="137"/>
      <c r="FLE16" s="137"/>
      <c r="FLF16" s="137"/>
      <c r="FLG16" s="137"/>
      <c r="FLH16" s="137"/>
      <c r="FLI16" s="137"/>
      <c r="FLJ16" s="137"/>
      <c r="FLK16" s="137"/>
      <c r="FLL16" s="137"/>
      <c r="FLM16" s="137"/>
      <c r="FLN16" s="137"/>
      <c r="FLO16" s="137"/>
      <c r="FLP16" s="137"/>
      <c r="FLQ16" s="137"/>
      <c r="FLR16" s="137"/>
      <c r="FLS16" s="137"/>
      <c r="FLT16" s="137"/>
      <c r="FLU16" s="137"/>
      <c r="FLV16" s="137"/>
      <c r="FLW16" s="137"/>
      <c r="FLX16" s="137"/>
      <c r="FLY16" s="137"/>
      <c r="FLZ16" s="137"/>
      <c r="FMA16" s="137"/>
      <c r="FMB16" s="137"/>
      <c r="FMC16" s="137"/>
      <c r="FMD16" s="137"/>
      <c r="FME16" s="137"/>
      <c r="FMF16" s="137"/>
      <c r="FMG16" s="137"/>
      <c r="FMH16" s="137"/>
      <c r="FMI16" s="137"/>
      <c r="FMJ16" s="137"/>
      <c r="FMK16" s="137"/>
      <c r="FML16" s="137"/>
      <c r="FMM16" s="137"/>
      <c r="FMN16" s="137"/>
      <c r="FMO16" s="137"/>
      <c r="FMP16" s="137"/>
      <c r="FMQ16" s="137"/>
      <c r="FMR16" s="137"/>
      <c r="FMS16" s="137"/>
      <c r="FMT16" s="137"/>
      <c r="FMU16" s="137"/>
      <c r="FMV16" s="137"/>
      <c r="FMW16" s="137"/>
      <c r="FMX16" s="137"/>
      <c r="FMY16" s="137"/>
      <c r="FMZ16" s="137"/>
      <c r="FNA16" s="137"/>
      <c r="FNB16" s="137"/>
      <c r="FNC16" s="137"/>
      <c r="FND16" s="137"/>
      <c r="FNE16" s="137"/>
      <c r="FNF16" s="137"/>
      <c r="FNG16" s="137"/>
      <c r="FNH16" s="137"/>
      <c r="FNI16" s="137"/>
      <c r="FNJ16" s="137"/>
      <c r="FNK16" s="137"/>
      <c r="FNL16" s="137"/>
      <c r="FNM16" s="137"/>
      <c r="FNN16" s="137"/>
      <c r="FNO16" s="137"/>
      <c r="FNP16" s="137"/>
      <c r="FNQ16" s="137"/>
      <c r="FNR16" s="137"/>
      <c r="FNS16" s="137"/>
      <c r="FNT16" s="137"/>
      <c r="FNU16" s="137"/>
      <c r="FNV16" s="137"/>
      <c r="FNW16" s="137"/>
      <c r="FNX16" s="137"/>
      <c r="FNY16" s="137"/>
      <c r="FNZ16" s="137"/>
      <c r="FOA16" s="137"/>
      <c r="FOB16" s="137"/>
      <c r="FOC16" s="137"/>
      <c r="FOD16" s="137"/>
      <c r="FOE16" s="137"/>
      <c r="FOF16" s="137"/>
      <c r="FOG16" s="137"/>
      <c r="FOH16" s="137"/>
      <c r="FOI16" s="137"/>
      <c r="FOJ16" s="137"/>
      <c r="FOK16" s="137"/>
      <c r="FOL16" s="137"/>
      <c r="FOM16" s="137"/>
      <c r="FON16" s="137"/>
      <c r="FOO16" s="137"/>
      <c r="FOP16" s="137"/>
      <c r="FOQ16" s="137"/>
      <c r="FOR16" s="137"/>
      <c r="FOS16" s="137"/>
      <c r="FOT16" s="137"/>
      <c r="FOU16" s="137"/>
      <c r="FOV16" s="137"/>
      <c r="FOW16" s="137"/>
      <c r="FOX16" s="137"/>
      <c r="FOY16" s="137"/>
      <c r="FOZ16" s="137"/>
      <c r="FPA16" s="137"/>
      <c r="FPB16" s="137"/>
      <c r="FPC16" s="137"/>
      <c r="FPD16" s="137"/>
      <c r="FPE16" s="137"/>
      <c r="FPF16" s="137"/>
      <c r="FPG16" s="137"/>
      <c r="FPH16" s="137"/>
      <c r="FPI16" s="137"/>
      <c r="FPJ16" s="137"/>
      <c r="FPK16" s="137"/>
      <c r="FPL16" s="137"/>
      <c r="FPM16" s="137"/>
      <c r="FPN16" s="137"/>
      <c r="FPO16" s="137"/>
      <c r="FPP16" s="137"/>
      <c r="FPQ16" s="137"/>
      <c r="FPR16" s="137"/>
      <c r="FPS16" s="137"/>
      <c r="FPT16" s="137"/>
      <c r="FPU16" s="137"/>
      <c r="FPV16" s="137"/>
      <c r="FPW16" s="137"/>
      <c r="FPX16" s="137"/>
      <c r="FPY16" s="137"/>
      <c r="FPZ16" s="137"/>
      <c r="FQA16" s="137"/>
      <c r="FQB16" s="137"/>
      <c r="FQC16" s="137"/>
      <c r="FQD16" s="137"/>
      <c r="FQE16" s="137"/>
      <c r="FQF16" s="137"/>
      <c r="FQG16" s="137"/>
      <c r="FQH16" s="137"/>
      <c r="FQI16" s="137"/>
      <c r="FQJ16" s="137"/>
      <c r="FQK16" s="137"/>
      <c r="FQL16" s="137"/>
      <c r="FQM16" s="137"/>
      <c r="FQN16" s="137"/>
      <c r="FQO16" s="137"/>
      <c r="FQP16" s="137"/>
      <c r="FQQ16" s="137"/>
      <c r="FQR16" s="137"/>
      <c r="FQS16" s="137"/>
      <c r="FQT16" s="137"/>
      <c r="FQU16" s="137"/>
      <c r="FQV16" s="137"/>
      <c r="FQW16" s="137"/>
      <c r="FQX16" s="137"/>
      <c r="FQY16" s="137"/>
      <c r="FQZ16" s="137"/>
      <c r="FRA16" s="137"/>
      <c r="FRB16" s="137"/>
      <c r="FRC16" s="137"/>
      <c r="FRD16" s="137"/>
      <c r="FRE16" s="137"/>
      <c r="FRF16" s="137"/>
      <c r="FRG16" s="137"/>
      <c r="FRH16" s="137"/>
      <c r="FRI16" s="137"/>
      <c r="FRJ16" s="137"/>
      <c r="FRK16" s="137"/>
      <c r="FRL16" s="137"/>
      <c r="FRM16" s="137"/>
      <c r="FRN16" s="137"/>
      <c r="FRO16" s="137"/>
      <c r="FRP16" s="137"/>
      <c r="FRQ16" s="137"/>
      <c r="FRR16" s="137"/>
      <c r="FRS16" s="137"/>
      <c r="FRT16" s="137"/>
      <c r="FRU16" s="137"/>
      <c r="FRV16" s="137"/>
      <c r="FRW16" s="137"/>
      <c r="FRX16" s="137"/>
      <c r="FRY16" s="137"/>
      <c r="FRZ16" s="137"/>
      <c r="FSA16" s="137"/>
      <c r="FSB16" s="137"/>
      <c r="FSC16" s="137"/>
      <c r="FSD16" s="137"/>
      <c r="FSE16" s="137"/>
      <c r="FSF16" s="137"/>
      <c r="FSG16" s="137"/>
      <c r="FSH16" s="137"/>
      <c r="FSI16" s="137"/>
      <c r="FSJ16" s="137"/>
      <c r="FSK16" s="137"/>
      <c r="FSL16" s="137"/>
      <c r="FSM16" s="137"/>
      <c r="FSN16" s="137"/>
      <c r="FSO16" s="137"/>
      <c r="FSP16" s="137"/>
      <c r="FSQ16" s="137"/>
      <c r="FSR16" s="137"/>
      <c r="FSS16" s="137"/>
      <c r="FST16" s="137"/>
      <c r="FSU16" s="137"/>
      <c r="FSV16" s="137"/>
      <c r="FSW16" s="137"/>
      <c r="FSX16" s="137"/>
      <c r="FSY16" s="137"/>
      <c r="FSZ16" s="137"/>
      <c r="FTA16" s="137"/>
      <c r="FTB16" s="137"/>
      <c r="FTC16" s="137"/>
      <c r="FTD16" s="137"/>
      <c r="FTE16" s="137"/>
      <c r="FTF16" s="137"/>
      <c r="FTG16" s="137"/>
      <c r="FTH16" s="137"/>
      <c r="FTI16" s="137"/>
      <c r="FTJ16" s="137"/>
      <c r="FTK16" s="137"/>
      <c r="FTL16" s="137"/>
      <c r="FTM16" s="137"/>
      <c r="FTN16" s="137"/>
      <c r="FTO16" s="137"/>
      <c r="FTP16" s="137"/>
      <c r="FTQ16" s="137"/>
      <c r="FTR16" s="137"/>
      <c r="FTS16" s="137"/>
      <c r="FTT16" s="137"/>
      <c r="FTU16" s="137"/>
      <c r="FTV16" s="137"/>
      <c r="FTW16" s="137"/>
      <c r="FTX16" s="137"/>
      <c r="FTY16" s="137"/>
      <c r="FTZ16" s="137"/>
      <c r="FUA16" s="137"/>
      <c r="FUB16" s="137"/>
      <c r="FUC16" s="137"/>
      <c r="FUD16" s="137"/>
      <c r="FUE16" s="137"/>
      <c r="FUF16" s="137"/>
      <c r="FUG16" s="137"/>
      <c r="FUH16" s="137"/>
      <c r="FUI16" s="137"/>
      <c r="FUJ16" s="137"/>
      <c r="FUK16" s="137"/>
      <c r="FUL16" s="137"/>
      <c r="FUM16" s="137"/>
      <c r="FUN16" s="137"/>
      <c r="FUO16" s="137"/>
      <c r="FUP16" s="137"/>
      <c r="FUQ16" s="137"/>
      <c r="FUR16" s="137"/>
      <c r="FUS16" s="137"/>
      <c r="FUT16" s="137"/>
      <c r="FUU16" s="137"/>
      <c r="FUV16" s="137"/>
      <c r="FUW16" s="137"/>
      <c r="FUX16" s="137"/>
      <c r="FUY16" s="137"/>
      <c r="FUZ16" s="137"/>
      <c r="FVA16" s="137"/>
      <c r="FVB16" s="137"/>
      <c r="FVC16" s="137"/>
      <c r="FVD16" s="137"/>
      <c r="FVE16" s="137"/>
      <c r="FVF16" s="137"/>
      <c r="FVG16" s="137"/>
      <c r="FVH16" s="137"/>
      <c r="FVI16" s="137"/>
      <c r="FVJ16" s="137"/>
      <c r="FVK16" s="137"/>
      <c r="FVL16" s="137"/>
      <c r="FVM16" s="137"/>
      <c r="FVN16" s="137"/>
      <c r="FVO16" s="137"/>
      <c r="FVP16" s="137"/>
      <c r="FVQ16" s="137"/>
      <c r="FVR16" s="137"/>
      <c r="FVS16" s="137"/>
      <c r="FVT16" s="137"/>
      <c r="FVU16" s="137"/>
      <c r="FVV16" s="137"/>
      <c r="FVW16" s="137"/>
      <c r="FVX16" s="137"/>
      <c r="FVY16" s="137"/>
      <c r="FVZ16" s="137"/>
      <c r="FWA16" s="137"/>
      <c r="FWB16" s="137"/>
      <c r="FWC16" s="137"/>
      <c r="FWD16" s="137"/>
      <c r="FWE16" s="137"/>
      <c r="FWF16" s="137"/>
      <c r="FWG16" s="137"/>
      <c r="FWH16" s="137"/>
      <c r="FWI16" s="137"/>
      <c r="FWJ16" s="137"/>
      <c r="FWK16" s="137"/>
      <c r="FWL16" s="137"/>
      <c r="FWM16" s="137"/>
      <c r="FWN16" s="137"/>
      <c r="FWO16" s="137"/>
      <c r="FWP16" s="137"/>
      <c r="FWQ16" s="137"/>
      <c r="FWR16" s="137"/>
      <c r="FWS16" s="137"/>
      <c r="FWT16" s="137"/>
      <c r="FWU16" s="137"/>
      <c r="FWV16" s="137"/>
      <c r="FWW16" s="137"/>
      <c r="FWX16" s="137"/>
      <c r="FWY16" s="137"/>
      <c r="FWZ16" s="137"/>
      <c r="FXA16" s="137"/>
      <c r="FXB16" s="137"/>
      <c r="FXC16" s="137"/>
      <c r="FXD16" s="137"/>
      <c r="FXE16" s="137"/>
      <c r="FXF16" s="137"/>
      <c r="FXG16" s="137"/>
      <c r="FXH16" s="137"/>
      <c r="FXI16" s="137"/>
      <c r="FXJ16" s="137"/>
      <c r="FXK16" s="137"/>
      <c r="FXL16" s="137"/>
      <c r="FXM16" s="137"/>
      <c r="FXN16" s="137"/>
      <c r="FXO16" s="137"/>
      <c r="FXP16" s="137"/>
      <c r="FXQ16" s="137"/>
      <c r="FXR16" s="137"/>
      <c r="FXS16" s="137"/>
      <c r="FXT16" s="137"/>
      <c r="FXU16" s="137"/>
      <c r="FXV16" s="137"/>
      <c r="FXW16" s="137"/>
      <c r="FXX16" s="137"/>
      <c r="FXY16" s="137"/>
      <c r="FXZ16" s="137"/>
      <c r="FYA16" s="137"/>
      <c r="FYB16" s="137"/>
      <c r="FYC16" s="137"/>
      <c r="FYD16" s="137"/>
      <c r="FYE16" s="137"/>
      <c r="FYF16" s="137"/>
      <c r="FYG16" s="137"/>
      <c r="FYH16" s="137"/>
      <c r="FYI16" s="137"/>
      <c r="FYJ16" s="137"/>
      <c r="FYK16" s="137"/>
      <c r="FYL16" s="137"/>
      <c r="FYM16" s="137"/>
      <c r="FYN16" s="137"/>
      <c r="FYO16" s="137"/>
      <c r="FYP16" s="137"/>
      <c r="FYQ16" s="137"/>
      <c r="FYR16" s="137"/>
      <c r="FYS16" s="137"/>
      <c r="FYT16" s="137"/>
      <c r="FYU16" s="137"/>
      <c r="FYV16" s="137"/>
      <c r="FYW16" s="137"/>
      <c r="FYX16" s="137"/>
      <c r="FYY16" s="137"/>
      <c r="FYZ16" s="137"/>
      <c r="FZA16" s="137"/>
      <c r="FZB16" s="137"/>
      <c r="FZC16" s="137"/>
      <c r="FZD16" s="137"/>
      <c r="FZE16" s="137"/>
      <c r="FZF16" s="137"/>
      <c r="FZG16" s="137"/>
      <c r="FZH16" s="137"/>
      <c r="FZI16" s="137"/>
      <c r="FZJ16" s="137"/>
      <c r="FZK16" s="137"/>
      <c r="FZL16" s="137"/>
      <c r="FZM16" s="137"/>
      <c r="FZN16" s="137"/>
      <c r="FZO16" s="137"/>
      <c r="FZP16" s="137"/>
      <c r="FZQ16" s="137"/>
      <c r="FZR16" s="137"/>
      <c r="FZS16" s="137"/>
      <c r="FZT16" s="137"/>
      <c r="FZU16" s="137"/>
      <c r="FZV16" s="137"/>
      <c r="FZW16" s="137"/>
      <c r="FZX16" s="137"/>
      <c r="FZY16" s="137"/>
      <c r="FZZ16" s="137"/>
      <c r="GAA16" s="137"/>
      <c r="GAB16" s="137"/>
      <c r="GAC16" s="137"/>
      <c r="GAD16" s="137"/>
      <c r="GAE16" s="137"/>
      <c r="GAF16" s="137"/>
      <c r="GAG16" s="137"/>
      <c r="GAH16" s="137"/>
      <c r="GAI16" s="137"/>
      <c r="GAJ16" s="137"/>
      <c r="GAK16" s="137"/>
      <c r="GAL16" s="137"/>
      <c r="GAM16" s="137"/>
      <c r="GAN16" s="137"/>
      <c r="GAO16" s="137"/>
      <c r="GAP16" s="137"/>
      <c r="GAQ16" s="137"/>
      <c r="GAR16" s="137"/>
      <c r="GAS16" s="137"/>
      <c r="GAT16" s="137"/>
      <c r="GAU16" s="137"/>
      <c r="GAV16" s="137"/>
      <c r="GAW16" s="137"/>
      <c r="GAX16" s="137"/>
      <c r="GAY16" s="137"/>
      <c r="GAZ16" s="137"/>
      <c r="GBA16" s="137"/>
      <c r="GBB16" s="137"/>
      <c r="GBC16" s="137"/>
      <c r="GBD16" s="137"/>
      <c r="GBE16" s="137"/>
      <c r="GBF16" s="137"/>
      <c r="GBG16" s="137"/>
      <c r="GBH16" s="137"/>
      <c r="GBI16" s="137"/>
      <c r="GBJ16" s="137"/>
      <c r="GBK16" s="137"/>
      <c r="GBL16" s="137"/>
      <c r="GBM16" s="137"/>
      <c r="GBN16" s="137"/>
      <c r="GBO16" s="137"/>
      <c r="GBP16" s="137"/>
      <c r="GBQ16" s="137"/>
      <c r="GBR16" s="137"/>
      <c r="GBS16" s="137"/>
      <c r="GBT16" s="137"/>
      <c r="GBU16" s="137"/>
      <c r="GBV16" s="137"/>
      <c r="GBW16" s="137"/>
      <c r="GBX16" s="137"/>
      <c r="GBY16" s="137"/>
      <c r="GBZ16" s="137"/>
      <c r="GCA16" s="137"/>
      <c r="GCB16" s="137"/>
      <c r="GCC16" s="137"/>
      <c r="GCD16" s="137"/>
      <c r="GCE16" s="137"/>
      <c r="GCF16" s="137"/>
      <c r="GCG16" s="137"/>
      <c r="GCH16" s="137"/>
      <c r="GCI16" s="137"/>
      <c r="GCJ16" s="137"/>
      <c r="GCK16" s="137"/>
      <c r="GCL16" s="137"/>
      <c r="GCM16" s="137"/>
      <c r="GCN16" s="137"/>
      <c r="GCO16" s="137"/>
      <c r="GCP16" s="137"/>
      <c r="GCQ16" s="137"/>
      <c r="GCR16" s="137"/>
      <c r="GCS16" s="137"/>
      <c r="GCT16" s="137"/>
      <c r="GCU16" s="137"/>
      <c r="GCV16" s="137"/>
      <c r="GCW16" s="137"/>
      <c r="GCX16" s="137"/>
      <c r="GCY16" s="137"/>
      <c r="GCZ16" s="137"/>
      <c r="GDA16" s="137"/>
      <c r="GDB16" s="137"/>
      <c r="GDC16" s="137"/>
      <c r="GDD16" s="137"/>
      <c r="GDE16" s="137"/>
      <c r="GDF16" s="137"/>
      <c r="GDG16" s="137"/>
      <c r="GDH16" s="137"/>
      <c r="GDI16" s="137"/>
      <c r="GDJ16" s="137"/>
      <c r="GDK16" s="137"/>
      <c r="GDL16" s="137"/>
      <c r="GDM16" s="137"/>
      <c r="GDN16" s="137"/>
      <c r="GDO16" s="137"/>
      <c r="GDP16" s="137"/>
      <c r="GDQ16" s="137"/>
      <c r="GDR16" s="137"/>
      <c r="GDS16" s="137"/>
      <c r="GDT16" s="137"/>
      <c r="GDU16" s="137"/>
      <c r="GDV16" s="137"/>
      <c r="GDW16" s="137"/>
      <c r="GDX16" s="137"/>
      <c r="GDY16" s="137"/>
      <c r="GDZ16" s="137"/>
      <c r="GEA16" s="137"/>
      <c r="GEB16" s="137"/>
      <c r="GEC16" s="137"/>
      <c r="GED16" s="137"/>
      <c r="GEE16" s="137"/>
      <c r="GEF16" s="137"/>
      <c r="GEG16" s="137"/>
      <c r="GEH16" s="137"/>
      <c r="GEI16" s="137"/>
      <c r="GEJ16" s="137"/>
      <c r="GEK16" s="137"/>
      <c r="GEL16" s="137"/>
      <c r="GEM16" s="137"/>
      <c r="GEN16" s="137"/>
      <c r="GEO16" s="137"/>
      <c r="GEP16" s="137"/>
      <c r="GEQ16" s="137"/>
      <c r="GER16" s="137"/>
      <c r="GES16" s="137"/>
      <c r="GET16" s="137"/>
      <c r="GEU16" s="137"/>
      <c r="GEV16" s="137"/>
      <c r="GEW16" s="137"/>
      <c r="GEX16" s="137"/>
      <c r="GEY16" s="137"/>
      <c r="GEZ16" s="137"/>
      <c r="GFA16" s="137"/>
      <c r="GFB16" s="137"/>
      <c r="GFC16" s="137"/>
      <c r="GFD16" s="137"/>
      <c r="GFE16" s="137"/>
      <c r="GFF16" s="137"/>
      <c r="GFG16" s="137"/>
      <c r="GFH16" s="137"/>
      <c r="GFI16" s="137"/>
      <c r="GFJ16" s="137"/>
      <c r="GFK16" s="137"/>
      <c r="GFL16" s="137"/>
      <c r="GFM16" s="137"/>
      <c r="GFN16" s="137"/>
      <c r="GFO16" s="137"/>
      <c r="GFP16" s="137"/>
      <c r="GFQ16" s="137"/>
      <c r="GFR16" s="137"/>
      <c r="GFS16" s="137"/>
      <c r="GFT16" s="137"/>
      <c r="GFU16" s="137"/>
      <c r="GFV16" s="137"/>
      <c r="GFW16" s="137"/>
      <c r="GFX16" s="137"/>
      <c r="GFY16" s="137"/>
      <c r="GFZ16" s="137"/>
      <c r="GGA16" s="137"/>
      <c r="GGB16" s="137"/>
      <c r="GGC16" s="137"/>
      <c r="GGD16" s="137"/>
      <c r="GGE16" s="137"/>
      <c r="GGF16" s="137"/>
      <c r="GGG16" s="137"/>
      <c r="GGH16" s="137"/>
      <c r="GGI16" s="137"/>
      <c r="GGJ16" s="137"/>
      <c r="GGK16" s="137"/>
      <c r="GGL16" s="137"/>
      <c r="GGM16" s="137"/>
      <c r="GGN16" s="137"/>
      <c r="GGO16" s="137"/>
      <c r="GGP16" s="137"/>
      <c r="GGQ16" s="137"/>
      <c r="GGR16" s="137"/>
      <c r="GGS16" s="137"/>
      <c r="GGT16" s="137"/>
      <c r="GGU16" s="137"/>
      <c r="GGV16" s="137"/>
      <c r="GGW16" s="137"/>
      <c r="GGX16" s="137"/>
      <c r="GGY16" s="137"/>
      <c r="GGZ16" s="137"/>
      <c r="GHA16" s="137"/>
      <c r="GHB16" s="137"/>
      <c r="GHC16" s="137"/>
      <c r="GHD16" s="137"/>
      <c r="GHE16" s="137"/>
      <c r="GHF16" s="137"/>
      <c r="GHG16" s="137"/>
      <c r="GHH16" s="137"/>
      <c r="GHI16" s="137"/>
      <c r="GHJ16" s="137"/>
      <c r="GHK16" s="137"/>
      <c r="GHL16" s="137"/>
      <c r="GHM16" s="137"/>
      <c r="GHN16" s="137"/>
      <c r="GHO16" s="137"/>
      <c r="GHP16" s="137"/>
      <c r="GHQ16" s="137"/>
      <c r="GHR16" s="137"/>
      <c r="GHS16" s="137"/>
      <c r="GHT16" s="137"/>
      <c r="GHU16" s="137"/>
      <c r="GHV16" s="137"/>
      <c r="GHW16" s="137"/>
      <c r="GHX16" s="137"/>
      <c r="GHY16" s="137"/>
      <c r="GHZ16" s="137"/>
      <c r="GIA16" s="137"/>
      <c r="GIB16" s="137"/>
      <c r="GIC16" s="137"/>
      <c r="GID16" s="137"/>
      <c r="GIE16" s="137"/>
      <c r="GIF16" s="137"/>
      <c r="GIG16" s="137"/>
      <c r="GIH16" s="137"/>
      <c r="GII16" s="137"/>
      <c r="GIJ16" s="137"/>
      <c r="GIK16" s="137"/>
      <c r="GIL16" s="137"/>
      <c r="GIM16" s="137"/>
      <c r="GIN16" s="137"/>
      <c r="GIO16" s="137"/>
      <c r="GIP16" s="137"/>
      <c r="GIQ16" s="137"/>
      <c r="GIR16" s="137"/>
      <c r="GIS16" s="137"/>
      <c r="GIT16" s="137"/>
      <c r="GIU16" s="137"/>
      <c r="GIV16" s="137"/>
      <c r="GIW16" s="137"/>
      <c r="GIX16" s="137"/>
      <c r="GIY16" s="137"/>
      <c r="GIZ16" s="137"/>
      <c r="GJA16" s="137"/>
      <c r="GJB16" s="137"/>
      <c r="GJC16" s="137"/>
      <c r="GJD16" s="137"/>
      <c r="GJE16" s="137"/>
      <c r="GJF16" s="137"/>
      <c r="GJG16" s="137"/>
      <c r="GJH16" s="137"/>
      <c r="GJI16" s="137"/>
      <c r="GJJ16" s="137"/>
      <c r="GJK16" s="137"/>
      <c r="GJL16" s="137"/>
      <c r="GJM16" s="137"/>
      <c r="GJN16" s="137"/>
      <c r="GJO16" s="137"/>
      <c r="GJP16" s="137"/>
      <c r="GJQ16" s="137"/>
      <c r="GJR16" s="137"/>
      <c r="GJS16" s="137"/>
      <c r="GJT16" s="137"/>
      <c r="GJU16" s="137"/>
      <c r="GJV16" s="137"/>
      <c r="GJW16" s="137"/>
      <c r="GJX16" s="137"/>
      <c r="GJY16" s="137"/>
      <c r="GJZ16" s="137"/>
      <c r="GKA16" s="137"/>
      <c r="GKB16" s="137"/>
      <c r="GKC16" s="137"/>
      <c r="GKD16" s="137"/>
      <c r="GKE16" s="137"/>
      <c r="GKF16" s="137"/>
      <c r="GKG16" s="137"/>
      <c r="GKH16" s="137"/>
      <c r="GKI16" s="137"/>
      <c r="GKJ16" s="137"/>
      <c r="GKK16" s="137"/>
      <c r="GKL16" s="137"/>
      <c r="GKM16" s="137"/>
      <c r="GKN16" s="137"/>
      <c r="GKO16" s="137"/>
      <c r="GKP16" s="137"/>
      <c r="GKQ16" s="137"/>
      <c r="GKR16" s="137"/>
      <c r="GKS16" s="137"/>
      <c r="GKT16" s="137"/>
      <c r="GKU16" s="137"/>
      <c r="GKV16" s="137"/>
      <c r="GKW16" s="137"/>
      <c r="GKX16" s="137"/>
      <c r="GKY16" s="137"/>
      <c r="GKZ16" s="137"/>
      <c r="GLA16" s="137"/>
      <c r="GLB16" s="137"/>
      <c r="GLC16" s="137"/>
      <c r="GLD16" s="137"/>
      <c r="GLE16" s="137"/>
      <c r="GLF16" s="137"/>
      <c r="GLG16" s="137"/>
      <c r="GLH16" s="137"/>
      <c r="GLI16" s="137"/>
      <c r="GLJ16" s="137"/>
      <c r="GLK16" s="137"/>
      <c r="GLL16" s="137"/>
      <c r="GLM16" s="137"/>
      <c r="GLN16" s="137"/>
      <c r="GLO16" s="137"/>
      <c r="GLP16" s="137"/>
      <c r="GLQ16" s="137"/>
      <c r="GLR16" s="137"/>
      <c r="GLS16" s="137"/>
      <c r="GLT16" s="137"/>
      <c r="GLU16" s="137"/>
      <c r="GLV16" s="137"/>
      <c r="GLW16" s="137"/>
      <c r="GLX16" s="137"/>
      <c r="GLY16" s="137"/>
      <c r="GLZ16" s="137"/>
      <c r="GMA16" s="137"/>
      <c r="GMB16" s="137"/>
      <c r="GMC16" s="137"/>
      <c r="GMD16" s="137"/>
      <c r="GME16" s="137"/>
      <c r="GMF16" s="137"/>
      <c r="GMG16" s="137"/>
      <c r="GMH16" s="137"/>
      <c r="GMI16" s="137"/>
      <c r="GMJ16" s="137"/>
      <c r="GMK16" s="137"/>
      <c r="GML16" s="137"/>
      <c r="GMM16" s="137"/>
      <c r="GMN16" s="137"/>
      <c r="GMO16" s="137"/>
      <c r="GMP16" s="137"/>
      <c r="GMQ16" s="137"/>
      <c r="GMR16" s="137"/>
      <c r="GMS16" s="137"/>
      <c r="GMT16" s="137"/>
      <c r="GMU16" s="137"/>
      <c r="GMV16" s="137"/>
      <c r="GMW16" s="137"/>
      <c r="GMX16" s="137"/>
      <c r="GMY16" s="137"/>
      <c r="GMZ16" s="137"/>
      <c r="GNA16" s="137"/>
      <c r="GNB16" s="137"/>
      <c r="GNC16" s="137"/>
      <c r="GND16" s="137"/>
      <c r="GNE16" s="137"/>
      <c r="GNF16" s="137"/>
      <c r="GNG16" s="137"/>
      <c r="GNH16" s="137"/>
      <c r="GNI16" s="137"/>
      <c r="GNJ16" s="137"/>
      <c r="GNK16" s="137"/>
      <c r="GNL16" s="137"/>
      <c r="GNM16" s="137"/>
      <c r="GNN16" s="137"/>
      <c r="GNO16" s="137"/>
      <c r="GNP16" s="137"/>
      <c r="GNQ16" s="137"/>
      <c r="GNR16" s="137"/>
      <c r="GNS16" s="137"/>
      <c r="GNT16" s="137"/>
      <c r="GNU16" s="137"/>
      <c r="GNV16" s="137"/>
      <c r="GNW16" s="137"/>
      <c r="GNX16" s="137"/>
      <c r="GNY16" s="137"/>
      <c r="GNZ16" s="137"/>
      <c r="GOA16" s="137"/>
      <c r="GOB16" s="137"/>
      <c r="GOC16" s="137"/>
      <c r="GOD16" s="137"/>
      <c r="GOE16" s="137"/>
      <c r="GOF16" s="137"/>
      <c r="GOG16" s="137"/>
      <c r="GOH16" s="137"/>
      <c r="GOI16" s="137"/>
      <c r="GOJ16" s="137"/>
      <c r="GOK16" s="137"/>
      <c r="GOL16" s="137"/>
      <c r="GOM16" s="137"/>
      <c r="GON16" s="137"/>
      <c r="GOO16" s="137"/>
      <c r="GOP16" s="137"/>
      <c r="GOQ16" s="137"/>
      <c r="GOR16" s="137"/>
      <c r="GOS16" s="137"/>
      <c r="GOT16" s="137"/>
      <c r="GOU16" s="137"/>
      <c r="GOV16" s="137"/>
      <c r="GOW16" s="137"/>
      <c r="GOX16" s="137"/>
      <c r="GOY16" s="137"/>
      <c r="GOZ16" s="137"/>
      <c r="GPA16" s="137"/>
      <c r="GPB16" s="137"/>
      <c r="GPC16" s="137"/>
      <c r="GPD16" s="137"/>
      <c r="GPE16" s="137"/>
      <c r="GPF16" s="137"/>
      <c r="GPG16" s="137"/>
      <c r="GPH16" s="137"/>
      <c r="GPI16" s="137"/>
      <c r="GPJ16" s="137"/>
      <c r="GPK16" s="137"/>
      <c r="GPL16" s="137"/>
      <c r="GPM16" s="137"/>
      <c r="GPN16" s="137"/>
      <c r="GPO16" s="137"/>
      <c r="GPP16" s="137"/>
      <c r="GPQ16" s="137"/>
      <c r="GPR16" s="137"/>
      <c r="GPS16" s="137"/>
      <c r="GPT16" s="137"/>
      <c r="GPU16" s="137"/>
      <c r="GPV16" s="137"/>
      <c r="GPW16" s="137"/>
      <c r="GPX16" s="137"/>
      <c r="GPY16" s="137"/>
      <c r="GPZ16" s="137"/>
      <c r="GQA16" s="137"/>
      <c r="GQB16" s="137"/>
      <c r="GQC16" s="137"/>
      <c r="GQD16" s="137"/>
      <c r="GQE16" s="137"/>
      <c r="GQF16" s="137"/>
      <c r="GQG16" s="137"/>
      <c r="GQH16" s="137"/>
      <c r="GQI16" s="137"/>
      <c r="GQJ16" s="137"/>
      <c r="GQK16" s="137"/>
      <c r="GQL16" s="137"/>
      <c r="GQM16" s="137"/>
      <c r="GQN16" s="137"/>
      <c r="GQO16" s="137"/>
      <c r="GQP16" s="137"/>
      <c r="GQQ16" s="137"/>
      <c r="GQR16" s="137"/>
      <c r="GQS16" s="137"/>
      <c r="GQT16" s="137"/>
      <c r="GQU16" s="137"/>
      <c r="GQV16" s="137"/>
      <c r="GQW16" s="137"/>
      <c r="GQX16" s="137"/>
      <c r="GQY16" s="137"/>
      <c r="GQZ16" s="137"/>
      <c r="GRA16" s="137"/>
      <c r="GRB16" s="137"/>
      <c r="GRC16" s="137"/>
      <c r="GRD16" s="137"/>
      <c r="GRE16" s="137"/>
      <c r="GRF16" s="137"/>
      <c r="GRG16" s="137"/>
      <c r="GRH16" s="137"/>
      <c r="GRI16" s="137"/>
      <c r="GRJ16" s="137"/>
      <c r="GRK16" s="137"/>
      <c r="GRL16" s="137"/>
      <c r="GRM16" s="137"/>
      <c r="GRN16" s="137"/>
      <c r="GRO16" s="137"/>
      <c r="GRP16" s="137"/>
      <c r="GRQ16" s="137"/>
      <c r="GRR16" s="137"/>
      <c r="GRS16" s="137"/>
      <c r="GRT16" s="137"/>
      <c r="GRU16" s="137"/>
      <c r="GRV16" s="137"/>
      <c r="GRW16" s="137"/>
      <c r="GRX16" s="137"/>
      <c r="GRY16" s="137"/>
      <c r="GRZ16" s="137"/>
      <c r="GSA16" s="137"/>
      <c r="GSB16" s="137"/>
      <c r="GSC16" s="137"/>
      <c r="GSD16" s="137"/>
      <c r="GSE16" s="137"/>
      <c r="GSF16" s="137"/>
      <c r="GSG16" s="137"/>
      <c r="GSH16" s="137"/>
      <c r="GSI16" s="137"/>
      <c r="GSJ16" s="137"/>
      <c r="GSK16" s="137"/>
      <c r="GSL16" s="137"/>
      <c r="GSM16" s="137"/>
      <c r="GSN16" s="137"/>
      <c r="GSO16" s="137"/>
      <c r="GSP16" s="137"/>
      <c r="GSQ16" s="137"/>
      <c r="GSR16" s="137"/>
      <c r="GSS16" s="137"/>
      <c r="GST16" s="137"/>
      <c r="GSU16" s="137"/>
      <c r="GSV16" s="137"/>
      <c r="GSW16" s="137"/>
      <c r="GSX16" s="137"/>
      <c r="GSY16" s="137"/>
      <c r="GSZ16" s="137"/>
      <c r="GTA16" s="137"/>
      <c r="GTB16" s="137"/>
      <c r="GTC16" s="137"/>
      <c r="GTD16" s="137"/>
      <c r="GTE16" s="137"/>
      <c r="GTF16" s="137"/>
      <c r="GTG16" s="137"/>
      <c r="GTH16" s="137"/>
      <c r="GTI16" s="137"/>
      <c r="GTJ16" s="137"/>
      <c r="GTK16" s="137"/>
      <c r="GTL16" s="137"/>
      <c r="GTM16" s="137"/>
      <c r="GTN16" s="137"/>
      <c r="GTO16" s="137"/>
      <c r="GTP16" s="137"/>
      <c r="GTQ16" s="137"/>
      <c r="GTR16" s="137"/>
      <c r="GTS16" s="137"/>
      <c r="GTT16" s="137"/>
      <c r="GTU16" s="137"/>
      <c r="GTV16" s="137"/>
      <c r="GTW16" s="137"/>
      <c r="GTX16" s="137"/>
      <c r="GTY16" s="137"/>
      <c r="GTZ16" s="137"/>
      <c r="GUA16" s="137"/>
      <c r="GUB16" s="137"/>
      <c r="GUC16" s="137"/>
      <c r="GUD16" s="137"/>
      <c r="GUE16" s="137"/>
      <c r="GUF16" s="137"/>
      <c r="GUG16" s="137"/>
      <c r="GUH16" s="137"/>
      <c r="GUI16" s="137"/>
      <c r="GUJ16" s="137"/>
      <c r="GUK16" s="137"/>
      <c r="GUL16" s="137"/>
      <c r="GUM16" s="137"/>
      <c r="GUN16" s="137"/>
      <c r="GUO16" s="137"/>
      <c r="GUP16" s="137"/>
      <c r="GUQ16" s="137"/>
      <c r="GUR16" s="137"/>
      <c r="GUS16" s="137"/>
      <c r="GUT16" s="137"/>
      <c r="GUU16" s="137"/>
      <c r="GUV16" s="137"/>
      <c r="GUW16" s="137"/>
      <c r="GUX16" s="137"/>
      <c r="GUY16" s="137"/>
      <c r="GUZ16" s="137"/>
      <c r="GVA16" s="137"/>
      <c r="GVB16" s="137"/>
      <c r="GVC16" s="137"/>
      <c r="GVD16" s="137"/>
      <c r="GVE16" s="137"/>
      <c r="GVF16" s="137"/>
      <c r="GVG16" s="137"/>
      <c r="GVH16" s="137"/>
      <c r="GVI16" s="137"/>
      <c r="GVJ16" s="137"/>
      <c r="GVK16" s="137"/>
      <c r="GVL16" s="137"/>
      <c r="GVM16" s="137"/>
      <c r="GVN16" s="137"/>
      <c r="GVO16" s="137"/>
      <c r="GVP16" s="137"/>
      <c r="GVQ16" s="137"/>
      <c r="GVR16" s="137"/>
      <c r="GVS16" s="137"/>
      <c r="GVT16" s="137"/>
      <c r="GVU16" s="137"/>
      <c r="GVV16" s="137"/>
      <c r="GVW16" s="137"/>
      <c r="GVX16" s="137"/>
      <c r="GVY16" s="137"/>
      <c r="GVZ16" s="137"/>
      <c r="GWA16" s="137"/>
      <c r="GWB16" s="137"/>
      <c r="GWC16" s="137"/>
      <c r="GWD16" s="137"/>
      <c r="GWE16" s="137"/>
      <c r="GWF16" s="137"/>
      <c r="GWG16" s="137"/>
      <c r="GWH16" s="137"/>
      <c r="GWI16" s="137"/>
      <c r="GWJ16" s="137"/>
      <c r="GWK16" s="137"/>
      <c r="GWL16" s="137"/>
      <c r="GWM16" s="137"/>
      <c r="GWN16" s="137"/>
      <c r="GWO16" s="137"/>
      <c r="GWP16" s="137"/>
      <c r="GWQ16" s="137"/>
      <c r="GWR16" s="137"/>
      <c r="GWS16" s="137"/>
      <c r="GWT16" s="137"/>
      <c r="GWU16" s="137"/>
      <c r="GWV16" s="137"/>
      <c r="GWW16" s="137"/>
      <c r="GWX16" s="137"/>
      <c r="GWY16" s="137"/>
      <c r="GWZ16" s="137"/>
      <c r="GXA16" s="137"/>
      <c r="GXB16" s="137"/>
      <c r="GXC16" s="137"/>
      <c r="GXD16" s="137"/>
      <c r="GXE16" s="137"/>
      <c r="GXF16" s="137"/>
      <c r="GXG16" s="137"/>
      <c r="GXH16" s="137"/>
      <c r="GXI16" s="137"/>
      <c r="GXJ16" s="137"/>
      <c r="GXK16" s="137"/>
      <c r="GXL16" s="137"/>
      <c r="GXM16" s="137"/>
      <c r="GXN16" s="137"/>
      <c r="GXO16" s="137"/>
      <c r="GXP16" s="137"/>
      <c r="GXQ16" s="137"/>
      <c r="GXR16" s="137"/>
      <c r="GXS16" s="137"/>
      <c r="GXT16" s="137"/>
      <c r="GXU16" s="137"/>
      <c r="GXV16" s="137"/>
      <c r="GXW16" s="137"/>
      <c r="GXX16" s="137"/>
      <c r="GXY16" s="137"/>
      <c r="GXZ16" s="137"/>
      <c r="GYA16" s="137"/>
      <c r="GYB16" s="137"/>
      <c r="GYC16" s="137"/>
      <c r="GYD16" s="137"/>
      <c r="GYE16" s="137"/>
      <c r="GYF16" s="137"/>
      <c r="GYG16" s="137"/>
      <c r="GYH16" s="137"/>
      <c r="GYI16" s="137"/>
      <c r="GYJ16" s="137"/>
      <c r="GYK16" s="137"/>
      <c r="GYL16" s="137"/>
      <c r="GYM16" s="137"/>
      <c r="GYN16" s="137"/>
      <c r="GYO16" s="137"/>
      <c r="GYP16" s="137"/>
      <c r="GYQ16" s="137"/>
      <c r="GYR16" s="137"/>
      <c r="GYS16" s="137"/>
      <c r="GYT16" s="137"/>
      <c r="GYU16" s="137"/>
      <c r="GYV16" s="137"/>
      <c r="GYW16" s="137"/>
      <c r="GYX16" s="137"/>
      <c r="GYY16" s="137"/>
      <c r="GYZ16" s="137"/>
      <c r="GZA16" s="137"/>
      <c r="GZB16" s="137"/>
      <c r="GZC16" s="137"/>
      <c r="GZD16" s="137"/>
      <c r="GZE16" s="137"/>
      <c r="GZF16" s="137"/>
      <c r="GZG16" s="137"/>
      <c r="GZH16" s="137"/>
      <c r="GZI16" s="137"/>
      <c r="GZJ16" s="137"/>
      <c r="GZK16" s="137"/>
      <c r="GZL16" s="137"/>
      <c r="GZM16" s="137"/>
      <c r="GZN16" s="137"/>
      <c r="GZO16" s="137"/>
      <c r="GZP16" s="137"/>
      <c r="GZQ16" s="137"/>
      <c r="GZR16" s="137"/>
      <c r="GZS16" s="137"/>
      <c r="GZT16" s="137"/>
      <c r="GZU16" s="137"/>
      <c r="GZV16" s="137"/>
      <c r="GZW16" s="137"/>
      <c r="GZX16" s="137"/>
      <c r="GZY16" s="137"/>
      <c r="GZZ16" s="137"/>
      <c r="HAA16" s="137"/>
      <c r="HAB16" s="137"/>
      <c r="HAC16" s="137"/>
      <c r="HAD16" s="137"/>
      <c r="HAE16" s="137"/>
      <c r="HAF16" s="137"/>
      <c r="HAG16" s="137"/>
      <c r="HAH16" s="137"/>
      <c r="HAI16" s="137"/>
      <c r="HAJ16" s="137"/>
      <c r="HAK16" s="137"/>
      <c r="HAL16" s="137"/>
      <c r="HAM16" s="137"/>
      <c r="HAN16" s="137"/>
      <c r="HAO16" s="137"/>
      <c r="HAP16" s="137"/>
      <c r="HAQ16" s="137"/>
      <c r="HAR16" s="137"/>
      <c r="HAS16" s="137"/>
      <c r="HAT16" s="137"/>
      <c r="HAU16" s="137"/>
      <c r="HAV16" s="137"/>
      <c r="HAW16" s="137"/>
      <c r="HAX16" s="137"/>
      <c r="HAY16" s="137"/>
      <c r="HAZ16" s="137"/>
      <c r="HBA16" s="137"/>
      <c r="HBB16" s="137"/>
      <c r="HBC16" s="137"/>
      <c r="HBD16" s="137"/>
      <c r="HBE16" s="137"/>
      <c r="HBF16" s="137"/>
      <c r="HBG16" s="137"/>
      <c r="HBH16" s="137"/>
      <c r="HBI16" s="137"/>
      <c r="HBJ16" s="137"/>
      <c r="HBK16" s="137"/>
      <c r="HBL16" s="137"/>
      <c r="HBM16" s="137"/>
      <c r="HBN16" s="137"/>
      <c r="HBO16" s="137"/>
      <c r="HBP16" s="137"/>
      <c r="HBQ16" s="137"/>
      <c r="HBR16" s="137"/>
      <c r="HBS16" s="137"/>
      <c r="HBT16" s="137"/>
      <c r="HBU16" s="137"/>
      <c r="HBV16" s="137"/>
      <c r="HBW16" s="137"/>
      <c r="HBX16" s="137"/>
      <c r="HBY16" s="137"/>
      <c r="HBZ16" s="137"/>
      <c r="HCA16" s="137"/>
      <c r="HCB16" s="137"/>
      <c r="HCC16" s="137"/>
      <c r="HCD16" s="137"/>
      <c r="HCE16" s="137"/>
      <c r="HCF16" s="137"/>
      <c r="HCG16" s="137"/>
      <c r="HCH16" s="137"/>
      <c r="HCI16" s="137"/>
      <c r="HCJ16" s="137"/>
      <c r="HCK16" s="137"/>
      <c r="HCL16" s="137"/>
      <c r="HCM16" s="137"/>
      <c r="HCN16" s="137"/>
      <c r="HCO16" s="137"/>
      <c r="HCP16" s="137"/>
      <c r="HCQ16" s="137"/>
      <c r="HCR16" s="137"/>
      <c r="HCS16" s="137"/>
      <c r="HCT16" s="137"/>
      <c r="HCU16" s="137"/>
      <c r="HCV16" s="137"/>
      <c r="HCW16" s="137"/>
      <c r="HCX16" s="137"/>
      <c r="HCY16" s="137"/>
      <c r="HCZ16" s="137"/>
      <c r="HDA16" s="137"/>
      <c r="HDB16" s="137"/>
      <c r="HDC16" s="137"/>
      <c r="HDD16" s="137"/>
      <c r="HDE16" s="137"/>
      <c r="HDF16" s="137"/>
      <c r="HDG16" s="137"/>
      <c r="HDH16" s="137"/>
      <c r="HDI16" s="137"/>
      <c r="HDJ16" s="137"/>
      <c r="HDK16" s="137"/>
      <c r="HDL16" s="137"/>
      <c r="HDM16" s="137"/>
      <c r="HDN16" s="137"/>
      <c r="HDO16" s="137"/>
      <c r="HDP16" s="137"/>
      <c r="HDQ16" s="137"/>
      <c r="HDR16" s="137"/>
      <c r="HDS16" s="137"/>
      <c r="HDT16" s="137"/>
      <c r="HDU16" s="137"/>
      <c r="HDV16" s="137"/>
      <c r="HDW16" s="137"/>
      <c r="HDX16" s="137"/>
      <c r="HDY16" s="137"/>
      <c r="HDZ16" s="137"/>
      <c r="HEA16" s="137"/>
      <c r="HEB16" s="137"/>
      <c r="HEC16" s="137"/>
      <c r="HED16" s="137"/>
      <c r="HEE16" s="137"/>
      <c r="HEF16" s="137"/>
      <c r="HEG16" s="137"/>
      <c r="HEH16" s="137"/>
      <c r="HEI16" s="137"/>
      <c r="HEJ16" s="137"/>
      <c r="HEK16" s="137"/>
      <c r="HEL16" s="137"/>
      <c r="HEM16" s="137"/>
      <c r="HEN16" s="137"/>
      <c r="HEO16" s="137"/>
      <c r="HEP16" s="137"/>
      <c r="HEQ16" s="137"/>
      <c r="HER16" s="137"/>
      <c r="HES16" s="137"/>
      <c r="HET16" s="137"/>
      <c r="HEU16" s="137"/>
      <c r="HEV16" s="137"/>
      <c r="HEW16" s="137"/>
      <c r="HEX16" s="137"/>
      <c r="HEY16" s="137"/>
      <c r="HEZ16" s="137"/>
      <c r="HFA16" s="137"/>
      <c r="HFB16" s="137"/>
      <c r="HFC16" s="137"/>
      <c r="HFD16" s="137"/>
      <c r="HFE16" s="137"/>
      <c r="HFF16" s="137"/>
      <c r="HFG16" s="137"/>
      <c r="HFH16" s="137"/>
      <c r="HFI16" s="137"/>
      <c r="HFJ16" s="137"/>
      <c r="HFK16" s="137"/>
      <c r="HFL16" s="137"/>
      <c r="HFM16" s="137"/>
      <c r="HFN16" s="137"/>
      <c r="HFO16" s="137"/>
      <c r="HFP16" s="137"/>
      <c r="HFQ16" s="137"/>
      <c r="HFR16" s="137"/>
      <c r="HFS16" s="137"/>
      <c r="HFT16" s="137"/>
      <c r="HFU16" s="137"/>
      <c r="HFV16" s="137"/>
      <c r="HFW16" s="137"/>
      <c r="HFX16" s="137"/>
      <c r="HFY16" s="137"/>
      <c r="HFZ16" s="137"/>
      <c r="HGA16" s="137"/>
      <c r="HGB16" s="137"/>
      <c r="HGC16" s="137"/>
      <c r="HGD16" s="137"/>
      <c r="HGE16" s="137"/>
      <c r="HGF16" s="137"/>
      <c r="HGG16" s="137"/>
      <c r="HGH16" s="137"/>
      <c r="HGI16" s="137"/>
      <c r="HGJ16" s="137"/>
      <c r="HGK16" s="137"/>
      <c r="HGL16" s="137"/>
      <c r="HGM16" s="137"/>
      <c r="HGN16" s="137"/>
      <c r="HGO16" s="137"/>
      <c r="HGP16" s="137"/>
      <c r="HGQ16" s="137"/>
      <c r="HGR16" s="137"/>
      <c r="HGS16" s="137"/>
      <c r="HGT16" s="137"/>
      <c r="HGU16" s="137"/>
      <c r="HGV16" s="137"/>
      <c r="HGW16" s="137"/>
      <c r="HGX16" s="137"/>
      <c r="HGY16" s="137"/>
      <c r="HGZ16" s="137"/>
      <c r="HHA16" s="137"/>
      <c r="HHB16" s="137"/>
      <c r="HHC16" s="137"/>
      <c r="HHD16" s="137"/>
      <c r="HHE16" s="137"/>
      <c r="HHF16" s="137"/>
      <c r="HHG16" s="137"/>
      <c r="HHH16" s="137"/>
      <c r="HHI16" s="137"/>
      <c r="HHJ16" s="137"/>
      <c r="HHK16" s="137"/>
      <c r="HHL16" s="137"/>
      <c r="HHM16" s="137"/>
      <c r="HHN16" s="137"/>
      <c r="HHO16" s="137"/>
      <c r="HHP16" s="137"/>
      <c r="HHQ16" s="137"/>
      <c r="HHR16" s="137"/>
      <c r="HHS16" s="137"/>
      <c r="HHT16" s="137"/>
      <c r="HHU16" s="137"/>
      <c r="HHV16" s="137"/>
      <c r="HHW16" s="137"/>
      <c r="HHX16" s="137"/>
      <c r="HHY16" s="137"/>
      <c r="HHZ16" s="137"/>
      <c r="HIA16" s="137"/>
      <c r="HIB16" s="137"/>
      <c r="HIC16" s="137"/>
      <c r="HID16" s="137"/>
      <c r="HIE16" s="137"/>
      <c r="HIF16" s="137"/>
      <c r="HIG16" s="137"/>
      <c r="HIH16" s="137"/>
      <c r="HII16" s="137"/>
      <c r="HIJ16" s="137"/>
      <c r="HIK16" s="137"/>
      <c r="HIL16" s="137"/>
      <c r="HIM16" s="137"/>
      <c r="HIN16" s="137"/>
      <c r="HIO16" s="137"/>
      <c r="HIP16" s="137"/>
      <c r="HIQ16" s="137"/>
      <c r="HIR16" s="137"/>
      <c r="HIS16" s="137"/>
      <c r="HIT16" s="137"/>
      <c r="HIU16" s="137"/>
      <c r="HIV16" s="137"/>
      <c r="HIW16" s="137"/>
      <c r="HIX16" s="137"/>
      <c r="HIY16" s="137"/>
      <c r="HIZ16" s="137"/>
      <c r="HJA16" s="137"/>
      <c r="HJB16" s="137"/>
      <c r="HJC16" s="137"/>
      <c r="HJD16" s="137"/>
      <c r="HJE16" s="137"/>
      <c r="HJF16" s="137"/>
      <c r="HJG16" s="137"/>
      <c r="HJH16" s="137"/>
      <c r="HJI16" s="137"/>
      <c r="HJJ16" s="137"/>
      <c r="HJK16" s="137"/>
      <c r="HJL16" s="137"/>
      <c r="HJM16" s="137"/>
      <c r="HJN16" s="137"/>
      <c r="HJO16" s="137"/>
      <c r="HJP16" s="137"/>
      <c r="HJQ16" s="137"/>
      <c r="HJR16" s="137"/>
      <c r="HJS16" s="137"/>
      <c r="HJT16" s="137"/>
      <c r="HJU16" s="137"/>
      <c r="HJV16" s="137"/>
      <c r="HJW16" s="137"/>
      <c r="HJX16" s="137"/>
      <c r="HJY16" s="137"/>
      <c r="HJZ16" s="137"/>
      <c r="HKA16" s="137"/>
      <c r="HKB16" s="137"/>
      <c r="HKC16" s="137"/>
      <c r="HKD16" s="137"/>
      <c r="HKE16" s="137"/>
      <c r="HKF16" s="137"/>
      <c r="HKG16" s="137"/>
      <c r="HKH16" s="137"/>
      <c r="HKI16" s="137"/>
      <c r="HKJ16" s="137"/>
      <c r="HKK16" s="137"/>
      <c r="HKL16" s="137"/>
      <c r="HKM16" s="137"/>
      <c r="HKN16" s="137"/>
      <c r="HKO16" s="137"/>
      <c r="HKP16" s="137"/>
      <c r="HKQ16" s="137"/>
      <c r="HKR16" s="137"/>
      <c r="HKS16" s="137"/>
      <c r="HKT16" s="137"/>
      <c r="HKU16" s="137"/>
      <c r="HKV16" s="137"/>
      <c r="HKW16" s="137"/>
      <c r="HKX16" s="137"/>
      <c r="HKY16" s="137"/>
      <c r="HKZ16" s="137"/>
      <c r="HLA16" s="137"/>
      <c r="HLB16" s="137"/>
      <c r="HLC16" s="137"/>
      <c r="HLD16" s="137"/>
      <c r="HLE16" s="137"/>
      <c r="HLF16" s="137"/>
      <c r="HLG16" s="137"/>
      <c r="HLH16" s="137"/>
      <c r="HLI16" s="137"/>
      <c r="HLJ16" s="137"/>
      <c r="HLK16" s="137"/>
      <c r="HLL16" s="137"/>
      <c r="HLM16" s="137"/>
      <c r="HLN16" s="137"/>
      <c r="HLO16" s="137"/>
      <c r="HLP16" s="137"/>
      <c r="HLQ16" s="137"/>
      <c r="HLR16" s="137"/>
      <c r="HLS16" s="137"/>
      <c r="HLT16" s="137"/>
      <c r="HLU16" s="137"/>
      <c r="HLV16" s="137"/>
      <c r="HLW16" s="137"/>
      <c r="HLX16" s="137"/>
      <c r="HLY16" s="137"/>
      <c r="HLZ16" s="137"/>
      <c r="HMA16" s="137"/>
      <c r="HMB16" s="137"/>
      <c r="HMC16" s="137"/>
      <c r="HMD16" s="137"/>
      <c r="HME16" s="137"/>
      <c r="HMF16" s="137"/>
      <c r="HMG16" s="137"/>
      <c r="HMH16" s="137"/>
      <c r="HMI16" s="137"/>
      <c r="HMJ16" s="137"/>
      <c r="HMK16" s="137"/>
      <c r="HML16" s="137"/>
      <c r="HMM16" s="137"/>
      <c r="HMN16" s="137"/>
      <c r="HMO16" s="137"/>
      <c r="HMP16" s="137"/>
      <c r="HMQ16" s="137"/>
      <c r="HMR16" s="137"/>
      <c r="HMS16" s="137"/>
      <c r="HMT16" s="137"/>
      <c r="HMU16" s="137"/>
      <c r="HMV16" s="137"/>
      <c r="HMW16" s="137"/>
      <c r="HMX16" s="137"/>
      <c r="HMY16" s="137"/>
      <c r="HMZ16" s="137"/>
      <c r="HNA16" s="137"/>
      <c r="HNB16" s="137"/>
      <c r="HNC16" s="137"/>
      <c r="HND16" s="137"/>
      <c r="HNE16" s="137"/>
      <c r="HNF16" s="137"/>
      <c r="HNG16" s="137"/>
      <c r="HNH16" s="137"/>
      <c r="HNI16" s="137"/>
      <c r="HNJ16" s="137"/>
      <c r="HNK16" s="137"/>
      <c r="HNL16" s="137"/>
      <c r="HNM16" s="137"/>
      <c r="HNN16" s="137"/>
      <c r="HNO16" s="137"/>
      <c r="HNP16" s="137"/>
      <c r="HNQ16" s="137"/>
      <c r="HNR16" s="137"/>
      <c r="HNS16" s="137"/>
      <c r="HNT16" s="137"/>
      <c r="HNU16" s="137"/>
      <c r="HNV16" s="137"/>
      <c r="HNW16" s="137"/>
      <c r="HNX16" s="137"/>
      <c r="HNY16" s="137"/>
      <c r="HNZ16" s="137"/>
      <c r="HOA16" s="137"/>
      <c r="HOB16" s="137"/>
      <c r="HOC16" s="137"/>
      <c r="HOD16" s="137"/>
      <c r="HOE16" s="137"/>
      <c r="HOF16" s="137"/>
      <c r="HOG16" s="137"/>
      <c r="HOH16" s="137"/>
      <c r="HOI16" s="137"/>
      <c r="HOJ16" s="137"/>
      <c r="HOK16" s="137"/>
      <c r="HOL16" s="137"/>
      <c r="HOM16" s="137"/>
      <c r="HON16" s="137"/>
      <c r="HOO16" s="137"/>
      <c r="HOP16" s="137"/>
      <c r="HOQ16" s="137"/>
      <c r="HOR16" s="137"/>
      <c r="HOS16" s="137"/>
      <c r="HOT16" s="137"/>
      <c r="HOU16" s="137"/>
      <c r="HOV16" s="137"/>
      <c r="HOW16" s="137"/>
      <c r="HOX16" s="137"/>
      <c r="HOY16" s="137"/>
      <c r="HOZ16" s="137"/>
      <c r="HPA16" s="137"/>
      <c r="HPB16" s="137"/>
      <c r="HPC16" s="137"/>
      <c r="HPD16" s="137"/>
      <c r="HPE16" s="137"/>
      <c r="HPF16" s="137"/>
      <c r="HPG16" s="137"/>
      <c r="HPH16" s="137"/>
      <c r="HPI16" s="137"/>
      <c r="HPJ16" s="137"/>
      <c r="HPK16" s="137"/>
      <c r="HPL16" s="137"/>
      <c r="HPM16" s="137"/>
      <c r="HPN16" s="137"/>
      <c r="HPO16" s="137"/>
      <c r="HPP16" s="137"/>
      <c r="HPQ16" s="137"/>
      <c r="HPR16" s="137"/>
      <c r="HPS16" s="137"/>
      <c r="HPT16" s="137"/>
      <c r="HPU16" s="137"/>
      <c r="HPV16" s="137"/>
      <c r="HPW16" s="137"/>
      <c r="HPX16" s="137"/>
      <c r="HPY16" s="137"/>
      <c r="HPZ16" s="137"/>
      <c r="HQA16" s="137"/>
      <c r="HQB16" s="137"/>
      <c r="HQC16" s="137"/>
      <c r="HQD16" s="137"/>
      <c r="HQE16" s="137"/>
      <c r="HQF16" s="137"/>
      <c r="HQG16" s="137"/>
      <c r="HQH16" s="137"/>
      <c r="HQI16" s="137"/>
      <c r="HQJ16" s="137"/>
      <c r="HQK16" s="137"/>
      <c r="HQL16" s="137"/>
      <c r="HQM16" s="137"/>
      <c r="HQN16" s="137"/>
      <c r="HQO16" s="137"/>
      <c r="HQP16" s="137"/>
      <c r="HQQ16" s="137"/>
      <c r="HQR16" s="137"/>
      <c r="HQS16" s="137"/>
      <c r="HQT16" s="137"/>
      <c r="HQU16" s="137"/>
      <c r="HQV16" s="137"/>
      <c r="HQW16" s="137"/>
      <c r="HQX16" s="137"/>
      <c r="HQY16" s="137"/>
      <c r="HQZ16" s="137"/>
      <c r="HRA16" s="137"/>
      <c r="HRB16" s="137"/>
      <c r="HRC16" s="137"/>
      <c r="HRD16" s="137"/>
      <c r="HRE16" s="137"/>
      <c r="HRF16" s="137"/>
      <c r="HRG16" s="137"/>
      <c r="HRH16" s="137"/>
      <c r="HRI16" s="137"/>
      <c r="HRJ16" s="137"/>
      <c r="HRK16" s="137"/>
      <c r="HRL16" s="137"/>
      <c r="HRM16" s="137"/>
      <c r="HRN16" s="137"/>
      <c r="HRO16" s="137"/>
      <c r="HRP16" s="137"/>
      <c r="HRQ16" s="137"/>
      <c r="HRR16" s="137"/>
      <c r="HRS16" s="137"/>
      <c r="HRT16" s="137"/>
      <c r="HRU16" s="137"/>
      <c r="HRV16" s="137"/>
      <c r="HRW16" s="137"/>
      <c r="HRX16" s="137"/>
      <c r="HRY16" s="137"/>
      <c r="HRZ16" s="137"/>
      <c r="HSA16" s="137"/>
      <c r="HSB16" s="137"/>
      <c r="HSC16" s="137"/>
      <c r="HSD16" s="137"/>
      <c r="HSE16" s="137"/>
      <c r="HSF16" s="137"/>
      <c r="HSG16" s="137"/>
      <c r="HSH16" s="137"/>
      <c r="HSI16" s="137"/>
      <c r="HSJ16" s="137"/>
      <c r="HSK16" s="137"/>
      <c r="HSL16" s="137"/>
      <c r="HSM16" s="137"/>
      <c r="HSN16" s="137"/>
      <c r="HSO16" s="137"/>
      <c r="HSP16" s="137"/>
      <c r="HSQ16" s="137"/>
      <c r="HSR16" s="137"/>
      <c r="HSS16" s="137"/>
      <c r="HST16" s="137"/>
      <c r="HSU16" s="137"/>
      <c r="HSV16" s="137"/>
      <c r="HSW16" s="137"/>
      <c r="HSX16" s="137"/>
      <c r="HSY16" s="137"/>
      <c r="HSZ16" s="137"/>
      <c r="HTA16" s="137"/>
      <c r="HTB16" s="137"/>
      <c r="HTC16" s="137"/>
      <c r="HTD16" s="137"/>
      <c r="HTE16" s="137"/>
      <c r="HTF16" s="137"/>
      <c r="HTG16" s="137"/>
      <c r="HTH16" s="137"/>
      <c r="HTI16" s="137"/>
      <c r="HTJ16" s="137"/>
      <c r="HTK16" s="137"/>
      <c r="HTL16" s="137"/>
      <c r="HTM16" s="137"/>
      <c r="HTN16" s="137"/>
      <c r="HTO16" s="137"/>
      <c r="HTP16" s="137"/>
      <c r="HTQ16" s="137"/>
      <c r="HTR16" s="137"/>
      <c r="HTS16" s="137"/>
      <c r="HTT16" s="137"/>
      <c r="HTU16" s="137"/>
      <c r="HTV16" s="137"/>
      <c r="HTW16" s="137"/>
      <c r="HTX16" s="137"/>
      <c r="HTY16" s="137"/>
      <c r="HTZ16" s="137"/>
      <c r="HUA16" s="137"/>
      <c r="HUB16" s="137"/>
      <c r="HUC16" s="137"/>
      <c r="HUD16" s="137"/>
      <c r="HUE16" s="137"/>
      <c r="HUF16" s="137"/>
      <c r="HUG16" s="137"/>
      <c r="HUH16" s="137"/>
      <c r="HUI16" s="137"/>
      <c r="HUJ16" s="137"/>
      <c r="HUK16" s="137"/>
      <c r="HUL16" s="137"/>
      <c r="HUM16" s="137"/>
      <c r="HUN16" s="137"/>
      <c r="HUO16" s="137"/>
      <c r="HUP16" s="137"/>
      <c r="HUQ16" s="137"/>
      <c r="HUR16" s="137"/>
      <c r="HUS16" s="137"/>
      <c r="HUT16" s="137"/>
      <c r="HUU16" s="137"/>
      <c r="HUV16" s="137"/>
      <c r="HUW16" s="137"/>
      <c r="HUX16" s="137"/>
      <c r="HUY16" s="137"/>
      <c r="HUZ16" s="137"/>
      <c r="HVA16" s="137"/>
      <c r="HVB16" s="137"/>
      <c r="HVC16" s="137"/>
      <c r="HVD16" s="137"/>
      <c r="HVE16" s="137"/>
      <c r="HVF16" s="137"/>
      <c r="HVG16" s="137"/>
      <c r="HVH16" s="137"/>
      <c r="HVI16" s="137"/>
      <c r="HVJ16" s="137"/>
      <c r="HVK16" s="137"/>
      <c r="HVL16" s="137"/>
      <c r="HVM16" s="137"/>
      <c r="HVN16" s="137"/>
      <c r="HVO16" s="137"/>
      <c r="HVP16" s="137"/>
      <c r="HVQ16" s="137"/>
      <c r="HVR16" s="137"/>
      <c r="HVS16" s="137"/>
      <c r="HVT16" s="137"/>
      <c r="HVU16" s="137"/>
      <c r="HVV16" s="137"/>
      <c r="HVW16" s="137"/>
      <c r="HVX16" s="137"/>
      <c r="HVY16" s="137"/>
      <c r="HVZ16" s="137"/>
      <c r="HWA16" s="137"/>
      <c r="HWB16" s="137"/>
      <c r="HWC16" s="137"/>
      <c r="HWD16" s="137"/>
      <c r="HWE16" s="137"/>
      <c r="HWF16" s="137"/>
      <c r="HWG16" s="137"/>
      <c r="HWH16" s="137"/>
      <c r="HWI16" s="137"/>
      <c r="HWJ16" s="137"/>
      <c r="HWK16" s="137"/>
      <c r="HWL16" s="137"/>
      <c r="HWM16" s="137"/>
      <c r="HWN16" s="137"/>
      <c r="HWO16" s="137"/>
      <c r="HWP16" s="137"/>
      <c r="HWQ16" s="137"/>
      <c r="HWR16" s="137"/>
      <c r="HWS16" s="137"/>
      <c r="HWT16" s="137"/>
      <c r="HWU16" s="137"/>
      <c r="HWV16" s="137"/>
      <c r="HWW16" s="137"/>
      <c r="HWX16" s="137"/>
      <c r="HWY16" s="137"/>
      <c r="HWZ16" s="137"/>
      <c r="HXA16" s="137"/>
      <c r="HXB16" s="137"/>
      <c r="HXC16" s="137"/>
      <c r="HXD16" s="137"/>
      <c r="HXE16" s="137"/>
      <c r="HXF16" s="137"/>
      <c r="HXG16" s="137"/>
      <c r="HXH16" s="137"/>
      <c r="HXI16" s="137"/>
      <c r="HXJ16" s="137"/>
      <c r="HXK16" s="137"/>
      <c r="HXL16" s="137"/>
      <c r="HXM16" s="137"/>
      <c r="HXN16" s="137"/>
      <c r="HXO16" s="137"/>
      <c r="HXP16" s="137"/>
      <c r="HXQ16" s="137"/>
      <c r="HXR16" s="137"/>
      <c r="HXS16" s="137"/>
      <c r="HXT16" s="137"/>
      <c r="HXU16" s="137"/>
      <c r="HXV16" s="137"/>
      <c r="HXW16" s="137"/>
      <c r="HXX16" s="137"/>
      <c r="HXY16" s="137"/>
      <c r="HXZ16" s="137"/>
      <c r="HYA16" s="137"/>
      <c r="HYB16" s="137"/>
      <c r="HYC16" s="137"/>
      <c r="HYD16" s="137"/>
      <c r="HYE16" s="137"/>
      <c r="HYF16" s="137"/>
      <c r="HYG16" s="137"/>
      <c r="HYH16" s="137"/>
      <c r="HYI16" s="137"/>
      <c r="HYJ16" s="137"/>
      <c r="HYK16" s="137"/>
      <c r="HYL16" s="137"/>
      <c r="HYM16" s="137"/>
      <c r="HYN16" s="137"/>
      <c r="HYO16" s="137"/>
      <c r="HYP16" s="137"/>
      <c r="HYQ16" s="137"/>
      <c r="HYR16" s="137"/>
      <c r="HYS16" s="137"/>
      <c r="HYT16" s="137"/>
      <c r="HYU16" s="137"/>
      <c r="HYV16" s="137"/>
      <c r="HYW16" s="137"/>
      <c r="HYX16" s="137"/>
      <c r="HYY16" s="137"/>
      <c r="HYZ16" s="137"/>
      <c r="HZA16" s="137"/>
      <c r="HZB16" s="137"/>
      <c r="HZC16" s="137"/>
      <c r="HZD16" s="137"/>
      <c r="HZE16" s="137"/>
      <c r="HZF16" s="137"/>
      <c r="HZG16" s="137"/>
      <c r="HZH16" s="137"/>
      <c r="HZI16" s="137"/>
      <c r="HZJ16" s="137"/>
      <c r="HZK16" s="137"/>
      <c r="HZL16" s="137"/>
      <c r="HZM16" s="137"/>
      <c r="HZN16" s="137"/>
      <c r="HZO16" s="137"/>
      <c r="HZP16" s="137"/>
      <c r="HZQ16" s="137"/>
      <c r="HZR16" s="137"/>
      <c r="HZS16" s="137"/>
      <c r="HZT16" s="137"/>
      <c r="HZU16" s="137"/>
      <c r="HZV16" s="137"/>
      <c r="HZW16" s="137"/>
      <c r="HZX16" s="137"/>
      <c r="HZY16" s="137"/>
      <c r="HZZ16" s="137"/>
      <c r="IAA16" s="137"/>
      <c r="IAB16" s="137"/>
      <c r="IAC16" s="137"/>
      <c r="IAD16" s="137"/>
      <c r="IAE16" s="137"/>
      <c r="IAF16" s="137"/>
      <c r="IAG16" s="137"/>
      <c r="IAH16" s="137"/>
      <c r="IAI16" s="137"/>
      <c r="IAJ16" s="137"/>
      <c r="IAK16" s="137"/>
      <c r="IAL16" s="137"/>
      <c r="IAM16" s="137"/>
      <c r="IAN16" s="137"/>
      <c r="IAO16" s="137"/>
      <c r="IAP16" s="137"/>
      <c r="IAQ16" s="137"/>
      <c r="IAR16" s="137"/>
      <c r="IAS16" s="137"/>
      <c r="IAT16" s="137"/>
      <c r="IAU16" s="137"/>
      <c r="IAV16" s="137"/>
      <c r="IAW16" s="137"/>
      <c r="IAX16" s="137"/>
      <c r="IAY16" s="137"/>
      <c r="IAZ16" s="137"/>
      <c r="IBA16" s="137"/>
      <c r="IBB16" s="137"/>
      <c r="IBC16" s="137"/>
      <c r="IBD16" s="137"/>
      <c r="IBE16" s="137"/>
      <c r="IBF16" s="137"/>
      <c r="IBG16" s="137"/>
      <c r="IBH16" s="137"/>
      <c r="IBI16" s="137"/>
      <c r="IBJ16" s="137"/>
      <c r="IBK16" s="137"/>
      <c r="IBL16" s="137"/>
      <c r="IBM16" s="137"/>
      <c r="IBN16" s="137"/>
      <c r="IBO16" s="137"/>
      <c r="IBP16" s="137"/>
      <c r="IBQ16" s="137"/>
      <c r="IBR16" s="137"/>
      <c r="IBS16" s="137"/>
      <c r="IBT16" s="137"/>
      <c r="IBU16" s="137"/>
      <c r="IBV16" s="137"/>
      <c r="IBW16" s="137"/>
      <c r="IBX16" s="137"/>
      <c r="IBY16" s="137"/>
      <c r="IBZ16" s="137"/>
      <c r="ICA16" s="137"/>
      <c r="ICB16" s="137"/>
      <c r="ICC16" s="137"/>
      <c r="ICD16" s="137"/>
      <c r="ICE16" s="137"/>
      <c r="ICF16" s="137"/>
      <c r="ICG16" s="137"/>
      <c r="ICH16" s="137"/>
      <c r="ICI16" s="137"/>
      <c r="ICJ16" s="137"/>
      <c r="ICK16" s="137"/>
      <c r="ICL16" s="137"/>
      <c r="ICM16" s="137"/>
      <c r="ICN16" s="137"/>
      <c r="ICO16" s="137"/>
      <c r="ICP16" s="137"/>
      <c r="ICQ16" s="137"/>
      <c r="ICR16" s="137"/>
      <c r="ICS16" s="137"/>
      <c r="ICT16" s="137"/>
      <c r="ICU16" s="137"/>
      <c r="ICV16" s="137"/>
      <c r="ICW16" s="137"/>
      <c r="ICX16" s="137"/>
      <c r="ICY16" s="137"/>
      <c r="ICZ16" s="137"/>
      <c r="IDA16" s="137"/>
      <c r="IDB16" s="137"/>
      <c r="IDC16" s="137"/>
      <c r="IDD16" s="137"/>
      <c r="IDE16" s="137"/>
      <c r="IDF16" s="137"/>
      <c r="IDG16" s="137"/>
      <c r="IDH16" s="137"/>
      <c r="IDI16" s="137"/>
      <c r="IDJ16" s="137"/>
      <c r="IDK16" s="137"/>
      <c r="IDL16" s="137"/>
      <c r="IDM16" s="137"/>
      <c r="IDN16" s="137"/>
      <c r="IDO16" s="137"/>
      <c r="IDP16" s="137"/>
      <c r="IDQ16" s="137"/>
      <c r="IDR16" s="137"/>
      <c r="IDS16" s="137"/>
      <c r="IDT16" s="137"/>
      <c r="IDU16" s="137"/>
      <c r="IDV16" s="137"/>
      <c r="IDW16" s="137"/>
      <c r="IDX16" s="137"/>
      <c r="IDY16" s="137"/>
      <c r="IDZ16" s="137"/>
      <c r="IEA16" s="137"/>
      <c r="IEB16" s="137"/>
      <c r="IEC16" s="137"/>
      <c r="IED16" s="137"/>
      <c r="IEE16" s="137"/>
      <c r="IEF16" s="137"/>
      <c r="IEG16" s="137"/>
      <c r="IEH16" s="137"/>
      <c r="IEI16" s="137"/>
      <c r="IEJ16" s="137"/>
      <c r="IEK16" s="137"/>
      <c r="IEL16" s="137"/>
      <c r="IEM16" s="137"/>
      <c r="IEN16" s="137"/>
      <c r="IEO16" s="137"/>
      <c r="IEP16" s="137"/>
      <c r="IEQ16" s="137"/>
      <c r="IER16" s="137"/>
      <c r="IES16" s="137"/>
      <c r="IET16" s="137"/>
      <c r="IEU16" s="137"/>
      <c r="IEV16" s="137"/>
      <c r="IEW16" s="137"/>
      <c r="IEX16" s="137"/>
      <c r="IEY16" s="137"/>
      <c r="IEZ16" s="137"/>
      <c r="IFA16" s="137"/>
      <c r="IFB16" s="137"/>
      <c r="IFC16" s="137"/>
      <c r="IFD16" s="137"/>
      <c r="IFE16" s="137"/>
      <c r="IFF16" s="137"/>
      <c r="IFG16" s="137"/>
      <c r="IFH16" s="137"/>
      <c r="IFI16" s="137"/>
      <c r="IFJ16" s="137"/>
      <c r="IFK16" s="137"/>
      <c r="IFL16" s="137"/>
      <c r="IFM16" s="137"/>
      <c r="IFN16" s="137"/>
      <c r="IFO16" s="137"/>
      <c r="IFP16" s="137"/>
      <c r="IFQ16" s="137"/>
      <c r="IFR16" s="137"/>
      <c r="IFS16" s="137"/>
      <c r="IFT16" s="137"/>
      <c r="IFU16" s="137"/>
      <c r="IFV16" s="137"/>
      <c r="IFW16" s="137"/>
      <c r="IFX16" s="137"/>
      <c r="IFY16" s="137"/>
      <c r="IFZ16" s="137"/>
      <c r="IGA16" s="137"/>
      <c r="IGB16" s="137"/>
      <c r="IGC16" s="137"/>
      <c r="IGD16" s="137"/>
      <c r="IGE16" s="137"/>
      <c r="IGF16" s="137"/>
      <c r="IGG16" s="137"/>
      <c r="IGH16" s="137"/>
      <c r="IGI16" s="137"/>
      <c r="IGJ16" s="137"/>
      <c r="IGK16" s="137"/>
      <c r="IGL16" s="137"/>
      <c r="IGM16" s="137"/>
      <c r="IGN16" s="137"/>
      <c r="IGO16" s="137"/>
      <c r="IGP16" s="137"/>
      <c r="IGQ16" s="137"/>
      <c r="IGR16" s="137"/>
      <c r="IGS16" s="137"/>
      <c r="IGT16" s="137"/>
      <c r="IGU16" s="137"/>
      <c r="IGV16" s="137"/>
      <c r="IGW16" s="137"/>
      <c r="IGX16" s="137"/>
      <c r="IGY16" s="137"/>
      <c r="IGZ16" s="137"/>
      <c r="IHA16" s="137"/>
      <c r="IHB16" s="137"/>
      <c r="IHC16" s="137"/>
      <c r="IHD16" s="137"/>
      <c r="IHE16" s="137"/>
      <c r="IHF16" s="137"/>
      <c r="IHG16" s="137"/>
      <c r="IHH16" s="137"/>
      <c r="IHI16" s="137"/>
      <c r="IHJ16" s="137"/>
      <c r="IHK16" s="137"/>
      <c r="IHL16" s="137"/>
      <c r="IHM16" s="137"/>
      <c r="IHN16" s="137"/>
      <c r="IHO16" s="137"/>
      <c r="IHP16" s="137"/>
      <c r="IHQ16" s="137"/>
      <c r="IHR16" s="137"/>
      <c r="IHS16" s="137"/>
      <c r="IHT16" s="137"/>
      <c r="IHU16" s="137"/>
      <c r="IHV16" s="137"/>
      <c r="IHW16" s="137"/>
      <c r="IHX16" s="137"/>
      <c r="IHY16" s="137"/>
      <c r="IHZ16" s="137"/>
      <c r="IIA16" s="137"/>
      <c r="IIB16" s="137"/>
      <c r="IIC16" s="137"/>
      <c r="IID16" s="137"/>
      <c r="IIE16" s="137"/>
      <c r="IIF16" s="137"/>
      <c r="IIG16" s="137"/>
      <c r="IIH16" s="137"/>
      <c r="III16" s="137"/>
      <c r="IIJ16" s="137"/>
      <c r="IIK16" s="137"/>
      <c r="IIL16" s="137"/>
      <c r="IIM16" s="137"/>
      <c r="IIN16" s="137"/>
      <c r="IIO16" s="137"/>
      <c r="IIP16" s="137"/>
      <c r="IIQ16" s="137"/>
      <c r="IIR16" s="137"/>
      <c r="IIS16" s="137"/>
      <c r="IIT16" s="137"/>
      <c r="IIU16" s="137"/>
      <c r="IIV16" s="137"/>
      <c r="IIW16" s="137"/>
      <c r="IIX16" s="137"/>
      <c r="IIY16" s="137"/>
      <c r="IIZ16" s="137"/>
      <c r="IJA16" s="137"/>
      <c r="IJB16" s="137"/>
      <c r="IJC16" s="137"/>
      <c r="IJD16" s="137"/>
      <c r="IJE16" s="137"/>
      <c r="IJF16" s="137"/>
      <c r="IJG16" s="137"/>
      <c r="IJH16" s="137"/>
      <c r="IJI16" s="137"/>
      <c r="IJJ16" s="137"/>
      <c r="IJK16" s="137"/>
      <c r="IJL16" s="137"/>
      <c r="IJM16" s="137"/>
      <c r="IJN16" s="137"/>
      <c r="IJO16" s="137"/>
      <c r="IJP16" s="137"/>
      <c r="IJQ16" s="137"/>
      <c r="IJR16" s="137"/>
      <c r="IJS16" s="137"/>
      <c r="IJT16" s="137"/>
      <c r="IJU16" s="137"/>
      <c r="IJV16" s="137"/>
      <c r="IJW16" s="137"/>
      <c r="IJX16" s="137"/>
      <c r="IJY16" s="137"/>
      <c r="IJZ16" s="137"/>
      <c r="IKA16" s="137"/>
      <c r="IKB16" s="137"/>
      <c r="IKC16" s="137"/>
      <c r="IKD16" s="137"/>
      <c r="IKE16" s="137"/>
      <c r="IKF16" s="137"/>
      <c r="IKG16" s="137"/>
      <c r="IKH16" s="137"/>
      <c r="IKI16" s="137"/>
      <c r="IKJ16" s="137"/>
      <c r="IKK16" s="137"/>
      <c r="IKL16" s="137"/>
      <c r="IKM16" s="137"/>
      <c r="IKN16" s="137"/>
      <c r="IKO16" s="137"/>
      <c r="IKP16" s="137"/>
      <c r="IKQ16" s="137"/>
      <c r="IKR16" s="137"/>
      <c r="IKS16" s="137"/>
      <c r="IKT16" s="137"/>
      <c r="IKU16" s="137"/>
      <c r="IKV16" s="137"/>
      <c r="IKW16" s="137"/>
      <c r="IKX16" s="137"/>
      <c r="IKY16" s="137"/>
      <c r="IKZ16" s="137"/>
      <c r="ILA16" s="137"/>
      <c r="ILB16" s="137"/>
      <c r="ILC16" s="137"/>
      <c r="ILD16" s="137"/>
      <c r="ILE16" s="137"/>
      <c r="ILF16" s="137"/>
      <c r="ILG16" s="137"/>
      <c r="ILH16" s="137"/>
      <c r="ILI16" s="137"/>
      <c r="ILJ16" s="137"/>
      <c r="ILK16" s="137"/>
      <c r="ILL16" s="137"/>
      <c r="ILM16" s="137"/>
      <c r="ILN16" s="137"/>
      <c r="ILO16" s="137"/>
      <c r="ILP16" s="137"/>
      <c r="ILQ16" s="137"/>
      <c r="ILR16" s="137"/>
      <c r="ILS16" s="137"/>
      <c r="ILT16" s="137"/>
      <c r="ILU16" s="137"/>
      <c r="ILV16" s="137"/>
      <c r="ILW16" s="137"/>
      <c r="ILX16" s="137"/>
      <c r="ILY16" s="137"/>
      <c r="ILZ16" s="137"/>
      <c r="IMA16" s="137"/>
      <c r="IMB16" s="137"/>
      <c r="IMC16" s="137"/>
      <c r="IMD16" s="137"/>
      <c r="IME16" s="137"/>
      <c r="IMF16" s="137"/>
      <c r="IMG16" s="137"/>
      <c r="IMH16" s="137"/>
      <c r="IMI16" s="137"/>
      <c r="IMJ16" s="137"/>
      <c r="IMK16" s="137"/>
      <c r="IML16" s="137"/>
      <c r="IMM16" s="137"/>
      <c r="IMN16" s="137"/>
      <c r="IMO16" s="137"/>
      <c r="IMP16" s="137"/>
      <c r="IMQ16" s="137"/>
      <c r="IMR16" s="137"/>
      <c r="IMS16" s="137"/>
      <c r="IMT16" s="137"/>
      <c r="IMU16" s="137"/>
      <c r="IMV16" s="137"/>
      <c r="IMW16" s="137"/>
      <c r="IMX16" s="137"/>
      <c r="IMY16" s="137"/>
      <c r="IMZ16" s="137"/>
      <c r="INA16" s="137"/>
      <c r="INB16" s="137"/>
      <c r="INC16" s="137"/>
      <c r="IND16" s="137"/>
      <c r="INE16" s="137"/>
      <c r="INF16" s="137"/>
      <c r="ING16" s="137"/>
      <c r="INH16" s="137"/>
      <c r="INI16" s="137"/>
      <c r="INJ16" s="137"/>
      <c r="INK16" s="137"/>
      <c r="INL16" s="137"/>
      <c r="INM16" s="137"/>
      <c r="INN16" s="137"/>
      <c r="INO16" s="137"/>
      <c r="INP16" s="137"/>
      <c r="INQ16" s="137"/>
      <c r="INR16" s="137"/>
      <c r="INS16" s="137"/>
      <c r="INT16" s="137"/>
      <c r="INU16" s="137"/>
      <c r="INV16" s="137"/>
      <c r="INW16" s="137"/>
      <c r="INX16" s="137"/>
      <c r="INY16" s="137"/>
      <c r="INZ16" s="137"/>
      <c r="IOA16" s="137"/>
      <c r="IOB16" s="137"/>
      <c r="IOC16" s="137"/>
      <c r="IOD16" s="137"/>
      <c r="IOE16" s="137"/>
      <c r="IOF16" s="137"/>
      <c r="IOG16" s="137"/>
      <c r="IOH16" s="137"/>
      <c r="IOI16" s="137"/>
      <c r="IOJ16" s="137"/>
      <c r="IOK16" s="137"/>
      <c r="IOL16" s="137"/>
      <c r="IOM16" s="137"/>
      <c r="ION16" s="137"/>
      <c r="IOO16" s="137"/>
      <c r="IOP16" s="137"/>
      <c r="IOQ16" s="137"/>
      <c r="IOR16" s="137"/>
      <c r="IOS16" s="137"/>
      <c r="IOT16" s="137"/>
      <c r="IOU16" s="137"/>
      <c r="IOV16" s="137"/>
      <c r="IOW16" s="137"/>
      <c r="IOX16" s="137"/>
      <c r="IOY16" s="137"/>
      <c r="IOZ16" s="137"/>
      <c r="IPA16" s="137"/>
      <c r="IPB16" s="137"/>
      <c r="IPC16" s="137"/>
      <c r="IPD16" s="137"/>
      <c r="IPE16" s="137"/>
      <c r="IPF16" s="137"/>
      <c r="IPG16" s="137"/>
      <c r="IPH16" s="137"/>
      <c r="IPI16" s="137"/>
      <c r="IPJ16" s="137"/>
      <c r="IPK16" s="137"/>
      <c r="IPL16" s="137"/>
      <c r="IPM16" s="137"/>
      <c r="IPN16" s="137"/>
      <c r="IPO16" s="137"/>
      <c r="IPP16" s="137"/>
      <c r="IPQ16" s="137"/>
      <c r="IPR16" s="137"/>
      <c r="IPS16" s="137"/>
      <c r="IPT16" s="137"/>
      <c r="IPU16" s="137"/>
      <c r="IPV16" s="137"/>
      <c r="IPW16" s="137"/>
      <c r="IPX16" s="137"/>
      <c r="IPY16" s="137"/>
      <c r="IPZ16" s="137"/>
      <c r="IQA16" s="137"/>
      <c r="IQB16" s="137"/>
      <c r="IQC16" s="137"/>
      <c r="IQD16" s="137"/>
      <c r="IQE16" s="137"/>
      <c r="IQF16" s="137"/>
      <c r="IQG16" s="137"/>
      <c r="IQH16" s="137"/>
      <c r="IQI16" s="137"/>
      <c r="IQJ16" s="137"/>
      <c r="IQK16" s="137"/>
      <c r="IQL16" s="137"/>
      <c r="IQM16" s="137"/>
      <c r="IQN16" s="137"/>
      <c r="IQO16" s="137"/>
      <c r="IQP16" s="137"/>
      <c r="IQQ16" s="137"/>
      <c r="IQR16" s="137"/>
      <c r="IQS16" s="137"/>
      <c r="IQT16" s="137"/>
      <c r="IQU16" s="137"/>
      <c r="IQV16" s="137"/>
      <c r="IQW16" s="137"/>
      <c r="IQX16" s="137"/>
      <c r="IQY16" s="137"/>
      <c r="IQZ16" s="137"/>
      <c r="IRA16" s="137"/>
      <c r="IRB16" s="137"/>
      <c r="IRC16" s="137"/>
      <c r="IRD16" s="137"/>
      <c r="IRE16" s="137"/>
      <c r="IRF16" s="137"/>
      <c r="IRG16" s="137"/>
      <c r="IRH16" s="137"/>
      <c r="IRI16" s="137"/>
      <c r="IRJ16" s="137"/>
      <c r="IRK16" s="137"/>
      <c r="IRL16" s="137"/>
      <c r="IRM16" s="137"/>
      <c r="IRN16" s="137"/>
      <c r="IRO16" s="137"/>
      <c r="IRP16" s="137"/>
      <c r="IRQ16" s="137"/>
      <c r="IRR16" s="137"/>
      <c r="IRS16" s="137"/>
      <c r="IRT16" s="137"/>
      <c r="IRU16" s="137"/>
      <c r="IRV16" s="137"/>
      <c r="IRW16" s="137"/>
      <c r="IRX16" s="137"/>
      <c r="IRY16" s="137"/>
      <c r="IRZ16" s="137"/>
      <c r="ISA16" s="137"/>
      <c r="ISB16" s="137"/>
      <c r="ISC16" s="137"/>
      <c r="ISD16" s="137"/>
      <c r="ISE16" s="137"/>
      <c r="ISF16" s="137"/>
      <c r="ISG16" s="137"/>
      <c r="ISH16" s="137"/>
      <c r="ISI16" s="137"/>
      <c r="ISJ16" s="137"/>
      <c r="ISK16" s="137"/>
      <c r="ISL16" s="137"/>
      <c r="ISM16" s="137"/>
      <c r="ISN16" s="137"/>
      <c r="ISO16" s="137"/>
      <c r="ISP16" s="137"/>
      <c r="ISQ16" s="137"/>
      <c r="ISR16" s="137"/>
      <c r="ISS16" s="137"/>
      <c r="IST16" s="137"/>
      <c r="ISU16" s="137"/>
      <c r="ISV16" s="137"/>
      <c r="ISW16" s="137"/>
      <c r="ISX16" s="137"/>
      <c r="ISY16" s="137"/>
      <c r="ISZ16" s="137"/>
      <c r="ITA16" s="137"/>
      <c r="ITB16" s="137"/>
      <c r="ITC16" s="137"/>
      <c r="ITD16" s="137"/>
      <c r="ITE16" s="137"/>
      <c r="ITF16" s="137"/>
      <c r="ITG16" s="137"/>
      <c r="ITH16" s="137"/>
      <c r="ITI16" s="137"/>
      <c r="ITJ16" s="137"/>
      <c r="ITK16" s="137"/>
      <c r="ITL16" s="137"/>
      <c r="ITM16" s="137"/>
      <c r="ITN16" s="137"/>
      <c r="ITO16" s="137"/>
      <c r="ITP16" s="137"/>
      <c r="ITQ16" s="137"/>
      <c r="ITR16" s="137"/>
      <c r="ITS16" s="137"/>
      <c r="ITT16" s="137"/>
      <c r="ITU16" s="137"/>
      <c r="ITV16" s="137"/>
      <c r="ITW16" s="137"/>
      <c r="ITX16" s="137"/>
      <c r="ITY16" s="137"/>
      <c r="ITZ16" s="137"/>
      <c r="IUA16" s="137"/>
      <c r="IUB16" s="137"/>
      <c r="IUC16" s="137"/>
      <c r="IUD16" s="137"/>
      <c r="IUE16" s="137"/>
      <c r="IUF16" s="137"/>
      <c r="IUG16" s="137"/>
      <c r="IUH16" s="137"/>
      <c r="IUI16" s="137"/>
      <c r="IUJ16" s="137"/>
      <c r="IUK16" s="137"/>
      <c r="IUL16" s="137"/>
      <c r="IUM16" s="137"/>
      <c r="IUN16" s="137"/>
      <c r="IUO16" s="137"/>
      <c r="IUP16" s="137"/>
      <c r="IUQ16" s="137"/>
      <c r="IUR16" s="137"/>
      <c r="IUS16" s="137"/>
      <c r="IUT16" s="137"/>
      <c r="IUU16" s="137"/>
      <c r="IUV16" s="137"/>
      <c r="IUW16" s="137"/>
      <c r="IUX16" s="137"/>
      <c r="IUY16" s="137"/>
      <c r="IUZ16" s="137"/>
      <c r="IVA16" s="137"/>
      <c r="IVB16" s="137"/>
      <c r="IVC16" s="137"/>
      <c r="IVD16" s="137"/>
      <c r="IVE16" s="137"/>
      <c r="IVF16" s="137"/>
      <c r="IVG16" s="137"/>
      <c r="IVH16" s="137"/>
      <c r="IVI16" s="137"/>
      <c r="IVJ16" s="137"/>
      <c r="IVK16" s="137"/>
      <c r="IVL16" s="137"/>
      <c r="IVM16" s="137"/>
      <c r="IVN16" s="137"/>
      <c r="IVO16" s="137"/>
      <c r="IVP16" s="137"/>
      <c r="IVQ16" s="137"/>
      <c r="IVR16" s="137"/>
      <c r="IVS16" s="137"/>
      <c r="IVT16" s="137"/>
      <c r="IVU16" s="137"/>
      <c r="IVV16" s="137"/>
      <c r="IVW16" s="137"/>
      <c r="IVX16" s="137"/>
      <c r="IVY16" s="137"/>
      <c r="IVZ16" s="137"/>
      <c r="IWA16" s="137"/>
      <c r="IWB16" s="137"/>
      <c r="IWC16" s="137"/>
      <c r="IWD16" s="137"/>
      <c r="IWE16" s="137"/>
      <c r="IWF16" s="137"/>
      <c r="IWG16" s="137"/>
      <c r="IWH16" s="137"/>
      <c r="IWI16" s="137"/>
      <c r="IWJ16" s="137"/>
      <c r="IWK16" s="137"/>
      <c r="IWL16" s="137"/>
      <c r="IWM16" s="137"/>
      <c r="IWN16" s="137"/>
      <c r="IWO16" s="137"/>
      <c r="IWP16" s="137"/>
      <c r="IWQ16" s="137"/>
      <c r="IWR16" s="137"/>
      <c r="IWS16" s="137"/>
      <c r="IWT16" s="137"/>
      <c r="IWU16" s="137"/>
      <c r="IWV16" s="137"/>
      <c r="IWW16" s="137"/>
      <c r="IWX16" s="137"/>
      <c r="IWY16" s="137"/>
      <c r="IWZ16" s="137"/>
      <c r="IXA16" s="137"/>
      <c r="IXB16" s="137"/>
      <c r="IXC16" s="137"/>
      <c r="IXD16" s="137"/>
      <c r="IXE16" s="137"/>
      <c r="IXF16" s="137"/>
      <c r="IXG16" s="137"/>
      <c r="IXH16" s="137"/>
      <c r="IXI16" s="137"/>
      <c r="IXJ16" s="137"/>
      <c r="IXK16" s="137"/>
      <c r="IXL16" s="137"/>
      <c r="IXM16" s="137"/>
      <c r="IXN16" s="137"/>
      <c r="IXO16" s="137"/>
      <c r="IXP16" s="137"/>
      <c r="IXQ16" s="137"/>
      <c r="IXR16" s="137"/>
      <c r="IXS16" s="137"/>
      <c r="IXT16" s="137"/>
      <c r="IXU16" s="137"/>
      <c r="IXV16" s="137"/>
      <c r="IXW16" s="137"/>
      <c r="IXX16" s="137"/>
      <c r="IXY16" s="137"/>
      <c r="IXZ16" s="137"/>
      <c r="IYA16" s="137"/>
      <c r="IYB16" s="137"/>
      <c r="IYC16" s="137"/>
      <c r="IYD16" s="137"/>
      <c r="IYE16" s="137"/>
      <c r="IYF16" s="137"/>
      <c r="IYG16" s="137"/>
      <c r="IYH16" s="137"/>
      <c r="IYI16" s="137"/>
      <c r="IYJ16" s="137"/>
      <c r="IYK16" s="137"/>
      <c r="IYL16" s="137"/>
      <c r="IYM16" s="137"/>
      <c r="IYN16" s="137"/>
      <c r="IYO16" s="137"/>
      <c r="IYP16" s="137"/>
      <c r="IYQ16" s="137"/>
      <c r="IYR16" s="137"/>
      <c r="IYS16" s="137"/>
      <c r="IYT16" s="137"/>
      <c r="IYU16" s="137"/>
      <c r="IYV16" s="137"/>
      <c r="IYW16" s="137"/>
      <c r="IYX16" s="137"/>
      <c r="IYY16" s="137"/>
      <c r="IYZ16" s="137"/>
      <c r="IZA16" s="137"/>
      <c r="IZB16" s="137"/>
      <c r="IZC16" s="137"/>
      <c r="IZD16" s="137"/>
      <c r="IZE16" s="137"/>
      <c r="IZF16" s="137"/>
      <c r="IZG16" s="137"/>
      <c r="IZH16" s="137"/>
      <c r="IZI16" s="137"/>
      <c r="IZJ16" s="137"/>
      <c r="IZK16" s="137"/>
      <c r="IZL16" s="137"/>
      <c r="IZM16" s="137"/>
      <c r="IZN16" s="137"/>
      <c r="IZO16" s="137"/>
      <c r="IZP16" s="137"/>
      <c r="IZQ16" s="137"/>
      <c r="IZR16" s="137"/>
      <c r="IZS16" s="137"/>
      <c r="IZT16" s="137"/>
      <c r="IZU16" s="137"/>
      <c r="IZV16" s="137"/>
      <c r="IZW16" s="137"/>
      <c r="IZX16" s="137"/>
      <c r="IZY16" s="137"/>
      <c r="IZZ16" s="137"/>
      <c r="JAA16" s="137"/>
      <c r="JAB16" s="137"/>
      <c r="JAC16" s="137"/>
      <c r="JAD16" s="137"/>
      <c r="JAE16" s="137"/>
      <c r="JAF16" s="137"/>
      <c r="JAG16" s="137"/>
      <c r="JAH16" s="137"/>
      <c r="JAI16" s="137"/>
      <c r="JAJ16" s="137"/>
      <c r="JAK16" s="137"/>
      <c r="JAL16" s="137"/>
      <c r="JAM16" s="137"/>
      <c r="JAN16" s="137"/>
      <c r="JAO16" s="137"/>
      <c r="JAP16" s="137"/>
      <c r="JAQ16" s="137"/>
      <c r="JAR16" s="137"/>
      <c r="JAS16" s="137"/>
      <c r="JAT16" s="137"/>
      <c r="JAU16" s="137"/>
      <c r="JAV16" s="137"/>
      <c r="JAW16" s="137"/>
      <c r="JAX16" s="137"/>
      <c r="JAY16" s="137"/>
      <c r="JAZ16" s="137"/>
      <c r="JBA16" s="137"/>
      <c r="JBB16" s="137"/>
      <c r="JBC16" s="137"/>
      <c r="JBD16" s="137"/>
      <c r="JBE16" s="137"/>
      <c r="JBF16" s="137"/>
      <c r="JBG16" s="137"/>
      <c r="JBH16" s="137"/>
      <c r="JBI16" s="137"/>
      <c r="JBJ16" s="137"/>
      <c r="JBK16" s="137"/>
      <c r="JBL16" s="137"/>
      <c r="JBM16" s="137"/>
      <c r="JBN16" s="137"/>
      <c r="JBO16" s="137"/>
      <c r="JBP16" s="137"/>
      <c r="JBQ16" s="137"/>
      <c r="JBR16" s="137"/>
      <c r="JBS16" s="137"/>
      <c r="JBT16" s="137"/>
      <c r="JBU16" s="137"/>
      <c r="JBV16" s="137"/>
      <c r="JBW16" s="137"/>
      <c r="JBX16" s="137"/>
      <c r="JBY16" s="137"/>
      <c r="JBZ16" s="137"/>
      <c r="JCA16" s="137"/>
      <c r="JCB16" s="137"/>
      <c r="JCC16" s="137"/>
      <c r="JCD16" s="137"/>
      <c r="JCE16" s="137"/>
      <c r="JCF16" s="137"/>
      <c r="JCG16" s="137"/>
      <c r="JCH16" s="137"/>
      <c r="JCI16" s="137"/>
      <c r="JCJ16" s="137"/>
      <c r="JCK16" s="137"/>
      <c r="JCL16" s="137"/>
      <c r="JCM16" s="137"/>
      <c r="JCN16" s="137"/>
      <c r="JCO16" s="137"/>
      <c r="JCP16" s="137"/>
      <c r="JCQ16" s="137"/>
      <c r="JCR16" s="137"/>
      <c r="JCS16" s="137"/>
      <c r="JCT16" s="137"/>
      <c r="JCU16" s="137"/>
      <c r="JCV16" s="137"/>
      <c r="JCW16" s="137"/>
      <c r="JCX16" s="137"/>
      <c r="JCY16" s="137"/>
      <c r="JCZ16" s="137"/>
      <c r="JDA16" s="137"/>
      <c r="JDB16" s="137"/>
      <c r="JDC16" s="137"/>
      <c r="JDD16" s="137"/>
      <c r="JDE16" s="137"/>
      <c r="JDF16" s="137"/>
      <c r="JDG16" s="137"/>
      <c r="JDH16" s="137"/>
      <c r="JDI16" s="137"/>
      <c r="JDJ16" s="137"/>
      <c r="JDK16" s="137"/>
      <c r="JDL16" s="137"/>
      <c r="JDM16" s="137"/>
      <c r="JDN16" s="137"/>
      <c r="JDO16" s="137"/>
      <c r="JDP16" s="137"/>
      <c r="JDQ16" s="137"/>
      <c r="JDR16" s="137"/>
      <c r="JDS16" s="137"/>
      <c r="JDT16" s="137"/>
      <c r="JDU16" s="137"/>
      <c r="JDV16" s="137"/>
      <c r="JDW16" s="137"/>
      <c r="JDX16" s="137"/>
      <c r="JDY16" s="137"/>
      <c r="JDZ16" s="137"/>
      <c r="JEA16" s="137"/>
      <c r="JEB16" s="137"/>
      <c r="JEC16" s="137"/>
      <c r="JED16" s="137"/>
      <c r="JEE16" s="137"/>
      <c r="JEF16" s="137"/>
      <c r="JEG16" s="137"/>
      <c r="JEH16" s="137"/>
      <c r="JEI16" s="137"/>
      <c r="JEJ16" s="137"/>
      <c r="JEK16" s="137"/>
      <c r="JEL16" s="137"/>
      <c r="JEM16" s="137"/>
      <c r="JEN16" s="137"/>
      <c r="JEO16" s="137"/>
      <c r="JEP16" s="137"/>
      <c r="JEQ16" s="137"/>
      <c r="JER16" s="137"/>
      <c r="JES16" s="137"/>
      <c r="JET16" s="137"/>
      <c r="JEU16" s="137"/>
      <c r="JEV16" s="137"/>
      <c r="JEW16" s="137"/>
      <c r="JEX16" s="137"/>
      <c r="JEY16" s="137"/>
      <c r="JEZ16" s="137"/>
      <c r="JFA16" s="137"/>
      <c r="JFB16" s="137"/>
      <c r="JFC16" s="137"/>
      <c r="JFD16" s="137"/>
      <c r="JFE16" s="137"/>
      <c r="JFF16" s="137"/>
      <c r="JFG16" s="137"/>
      <c r="JFH16" s="137"/>
      <c r="JFI16" s="137"/>
      <c r="JFJ16" s="137"/>
      <c r="JFK16" s="137"/>
      <c r="JFL16" s="137"/>
      <c r="JFM16" s="137"/>
      <c r="JFN16" s="137"/>
      <c r="JFO16" s="137"/>
      <c r="JFP16" s="137"/>
      <c r="JFQ16" s="137"/>
      <c r="JFR16" s="137"/>
      <c r="JFS16" s="137"/>
      <c r="JFT16" s="137"/>
      <c r="JFU16" s="137"/>
      <c r="JFV16" s="137"/>
      <c r="JFW16" s="137"/>
      <c r="JFX16" s="137"/>
      <c r="JFY16" s="137"/>
      <c r="JFZ16" s="137"/>
      <c r="JGA16" s="137"/>
      <c r="JGB16" s="137"/>
      <c r="JGC16" s="137"/>
      <c r="JGD16" s="137"/>
      <c r="JGE16" s="137"/>
      <c r="JGF16" s="137"/>
      <c r="JGG16" s="137"/>
      <c r="JGH16" s="137"/>
      <c r="JGI16" s="137"/>
      <c r="JGJ16" s="137"/>
      <c r="JGK16" s="137"/>
      <c r="JGL16" s="137"/>
      <c r="JGM16" s="137"/>
      <c r="JGN16" s="137"/>
      <c r="JGO16" s="137"/>
      <c r="JGP16" s="137"/>
      <c r="JGQ16" s="137"/>
      <c r="JGR16" s="137"/>
      <c r="JGS16" s="137"/>
      <c r="JGT16" s="137"/>
      <c r="JGU16" s="137"/>
      <c r="JGV16" s="137"/>
      <c r="JGW16" s="137"/>
      <c r="JGX16" s="137"/>
      <c r="JGY16" s="137"/>
      <c r="JGZ16" s="137"/>
      <c r="JHA16" s="137"/>
      <c r="JHB16" s="137"/>
      <c r="JHC16" s="137"/>
      <c r="JHD16" s="137"/>
      <c r="JHE16" s="137"/>
      <c r="JHF16" s="137"/>
      <c r="JHG16" s="137"/>
      <c r="JHH16" s="137"/>
      <c r="JHI16" s="137"/>
      <c r="JHJ16" s="137"/>
      <c r="JHK16" s="137"/>
      <c r="JHL16" s="137"/>
      <c r="JHM16" s="137"/>
      <c r="JHN16" s="137"/>
      <c r="JHO16" s="137"/>
      <c r="JHP16" s="137"/>
      <c r="JHQ16" s="137"/>
      <c r="JHR16" s="137"/>
      <c r="JHS16" s="137"/>
      <c r="JHT16" s="137"/>
      <c r="JHU16" s="137"/>
      <c r="JHV16" s="137"/>
      <c r="JHW16" s="137"/>
      <c r="JHX16" s="137"/>
      <c r="JHY16" s="137"/>
      <c r="JHZ16" s="137"/>
      <c r="JIA16" s="137"/>
      <c r="JIB16" s="137"/>
      <c r="JIC16" s="137"/>
      <c r="JID16" s="137"/>
      <c r="JIE16" s="137"/>
      <c r="JIF16" s="137"/>
      <c r="JIG16" s="137"/>
      <c r="JIH16" s="137"/>
      <c r="JII16" s="137"/>
      <c r="JIJ16" s="137"/>
      <c r="JIK16" s="137"/>
      <c r="JIL16" s="137"/>
      <c r="JIM16" s="137"/>
      <c r="JIN16" s="137"/>
      <c r="JIO16" s="137"/>
      <c r="JIP16" s="137"/>
      <c r="JIQ16" s="137"/>
      <c r="JIR16" s="137"/>
      <c r="JIS16" s="137"/>
      <c r="JIT16" s="137"/>
      <c r="JIU16" s="137"/>
      <c r="JIV16" s="137"/>
      <c r="JIW16" s="137"/>
      <c r="JIX16" s="137"/>
      <c r="JIY16" s="137"/>
      <c r="JIZ16" s="137"/>
      <c r="JJA16" s="137"/>
      <c r="JJB16" s="137"/>
      <c r="JJC16" s="137"/>
      <c r="JJD16" s="137"/>
      <c r="JJE16" s="137"/>
      <c r="JJF16" s="137"/>
      <c r="JJG16" s="137"/>
      <c r="JJH16" s="137"/>
      <c r="JJI16" s="137"/>
      <c r="JJJ16" s="137"/>
      <c r="JJK16" s="137"/>
      <c r="JJL16" s="137"/>
      <c r="JJM16" s="137"/>
      <c r="JJN16" s="137"/>
      <c r="JJO16" s="137"/>
      <c r="JJP16" s="137"/>
      <c r="JJQ16" s="137"/>
      <c r="JJR16" s="137"/>
      <c r="JJS16" s="137"/>
      <c r="JJT16" s="137"/>
      <c r="JJU16" s="137"/>
      <c r="JJV16" s="137"/>
      <c r="JJW16" s="137"/>
      <c r="JJX16" s="137"/>
      <c r="JJY16" s="137"/>
      <c r="JJZ16" s="137"/>
      <c r="JKA16" s="137"/>
      <c r="JKB16" s="137"/>
      <c r="JKC16" s="137"/>
      <c r="JKD16" s="137"/>
      <c r="JKE16" s="137"/>
      <c r="JKF16" s="137"/>
      <c r="JKG16" s="137"/>
      <c r="JKH16" s="137"/>
      <c r="JKI16" s="137"/>
      <c r="JKJ16" s="137"/>
      <c r="JKK16" s="137"/>
      <c r="JKL16" s="137"/>
      <c r="JKM16" s="137"/>
      <c r="JKN16" s="137"/>
      <c r="JKO16" s="137"/>
      <c r="JKP16" s="137"/>
      <c r="JKQ16" s="137"/>
      <c r="JKR16" s="137"/>
      <c r="JKS16" s="137"/>
      <c r="JKT16" s="137"/>
      <c r="JKU16" s="137"/>
      <c r="JKV16" s="137"/>
      <c r="JKW16" s="137"/>
      <c r="JKX16" s="137"/>
      <c r="JKY16" s="137"/>
      <c r="JKZ16" s="137"/>
      <c r="JLA16" s="137"/>
      <c r="JLB16" s="137"/>
      <c r="JLC16" s="137"/>
      <c r="JLD16" s="137"/>
      <c r="JLE16" s="137"/>
      <c r="JLF16" s="137"/>
      <c r="JLG16" s="137"/>
      <c r="JLH16" s="137"/>
      <c r="JLI16" s="137"/>
      <c r="JLJ16" s="137"/>
      <c r="JLK16" s="137"/>
      <c r="JLL16" s="137"/>
      <c r="JLM16" s="137"/>
      <c r="JLN16" s="137"/>
      <c r="JLO16" s="137"/>
      <c r="JLP16" s="137"/>
      <c r="JLQ16" s="137"/>
      <c r="JLR16" s="137"/>
      <c r="JLS16" s="137"/>
      <c r="JLT16" s="137"/>
      <c r="JLU16" s="137"/>
      <c r="JLV16" s="137"/>
      <c r="JLW16" s="137"/>
      <c r="JLX16" s="137"/>
      <c r="JLY16" s="137"/>
      <c r="JLZ16" s="137"/>
      <c r="JMA16" s="137"/>
      <c r="JMB16" s="137"/>
      <c r="JMC16" s="137"/>
      <c r="JMD16" s="137"/>
      <c r="JME16" s="137"/>
      <c r="JMF16" s="137"/>
      <c r="JMG16" s="137"/>
      <c r="JMH16" s="137"/>
      <c r="JMI16" s="137"/>
      <c r="JMJ16" s="137"/>
      <c r="JMK16" s="137"/>
      <c r="JML16" s="137"/>
      <c r="JMM16" s="137"/>
      <c r="JMN16" s="137"/>
      <c r="JMO16" s="137"/>
      <c r="JMP16" s="137"/>
      <c r="JMQ16" s="137"/>
      <c r="JMR16" s="137"/>
      <c r="JMS16" s="137"/>
      <c r="JMT16" s="137"/>
      <c r="JMU16" s="137"/>
      <c r="JMV16" s="137"/>
      <c r="JMW16" s="137"/>
      <c r="JMX16" s="137"/>
      <c r="JMY16" s="137"/>
      <c r="JMZ16" s="137"/>
      <c r="JNA16" s="137"/>
      <c r="JNB16" s="137"/>
      <c r="JNC16" s="137"/>
      <c r="JND16" s="137"/>
      <c r="JNE16" s="137"/>
      <c r="JNF16" s="137"/>
      <c r="JNG16" s="137"/>
      <c r="JNH16" s="137"/>
      <c r="JNI16" s="137"/>
      <c r="JNJ16" s="137"/>
      <c r="JNK16" s="137"/>
      <c r="JNL16" s="137"/>
      <c r="JNM16" s="137"/>
      <c r="JNN16" s="137"/>
      <c r="JNO16" s="137"/>
      <c r="JNP16" s="137"/>
      <c r="JNQ16" s="137"/>
      <c r="JNR16" s="137"/>
      <c r="JNS16" s="137"/>
      <c r="JNT16" s="137"/>
      <c r="JNU16" s="137"/>
      <c r="JNV16" s="137"/>
      <c r="JNW16" s="137"/>
      <c r="JNX16" s="137"/>
      <c r="JNY16" s="137"/>
      <c r="JNZ16" s="137"/>
      <c r="JOA16" s="137"/>
      <c r="JOB16" s="137"/>
      <c r="JOC16" s="137"/>
      <c r="JOD16" s="137"/>
      <c r="JOE16" s="137"/>
      <c r="JOF16" s="137"/>
      <c r="JOG16" s="137"/>
      <c r="JOH16" s="137"/>
      <c r="JOI16" s="137"/>
      <c r="JOJ16" s="137"/>
      <c r="JOK16" s="137"/>
      <c r="JOL16" s="137"/>
      <c r="JOM16" s="137"/>
      <c r="JON16" s="137"/>
      <c r="JOO16" s="137"/>
      <c r="JOP16" s="137"/>
      <c r="JOQ16" s="137"/>
      <c r="JOR16" s="137"/>
      <c r="JOS16" s="137"/>
      <c r="JOT16" s="137"/>
      <c r="JOU16" s="137"/>
      <c r="JOV16" s="137"/>
      <c r="JOW16" s="137"/>
      <c r="JOX16" s="137"/>
      <c r="JOY16" s="137"/>
      <c r="JOZ16" s="137"/>
      <c r="JPA16" s="137"/>
      <c r="JPB16" s="137"/>
      <c r="JPC16" s="137"/>
      <c r="JPD16" s="137"/>
      <c r="JPE16" s="137"/>
      <c r="JPF16" s="137"/>
      <c r="JPG16" s="137"/>
      <c r="JPH16" s="137"/>
      <c r="JPI16" s="137"/>
      <c r="JPJ16" s="137"/>
      <c r="JPK16" s="137"/>
      <c r="JPL16" s="137"/>
      <c r="JPM16" s="137"/>
      <c r="JPN16" s="137"/>
      <c r="JPO16" s="137"/>
      <c r="JPP16" s="137"/>
      <c r="JPQ16" s="137"/>
      <c r="JPR16" s="137"/>
      <c r="JPS16" s="137"/>
      <c r="JPT16" s="137"/>
      <c r="JPU16" s="137"/>
      <c r="JPV16" s="137"/>
      <c r="JPW16" s="137"/>
      <c r="JPX16" s="137"/>
      <c r="JPY16" s="137"/>
      <c r="JPZ16" s="137"/>
      <c r="JQA16" s="137"/>
      <c r="JQB16" s="137"/>
      <c r="JQC16" s="137"/>
      <c r="JQD16" s="137"/>
      <c r="JQE16" s="137"/>
      <c r="JQF16" s="137"/>
      <c r="JQG16" s="137"/>
      <c r="JQH16" s="137"/>
      <c r="JQI16" s="137"/>
      <c r="JQJ16" s="137"/>
      <c r="JQK16" s="137"/>
      <c r="JQL16" s="137"/>
      <c r="JQM16" s="137"/>
      <c r="JQN16" s="137"/>
      <c r="JQO16" s="137"/>
      <c r="JQP16" s="137"/>
      <c r="JQQ16" s="137"/>
      <c r="JQR16" s="137"/>
      <c r="JQS16" s="137"/>
      <c r="JQT16" s="137"/>
      <c r="JQU16" s="137"/>
      <c r="JQV16" s="137"/>
      <c r="JQW16" s="137"/>
      <c r="JQX16" s="137"/>
      <c r="JQY16" s="137"/>
      <c r="JQZ16" s="137"/>
      <c r="JRA16" s="137"/>
      <c r="JRB16" s="137"/>
      <c r="JRC16" s="137"/>
      <c r="JRD16" s="137"/>
      <c r="JRE16" s="137"/>
      <c r="JRF16" s="137"/>
      <c r="JRG16" s="137"/>
      <c r="JRH16" s="137"/>
      <c r="JRI16" s="137"/>
      <c r="JRJ16" s="137"/>
      <c r="JRK16" s="137"/>
      <c r="JRL16" s="137"/>
      <c r="JRM16" s="137"/>
      <c r="JRN16" s="137"/>
      <c r="JRO16" s="137"/>
      <c r="JRP16" s="137"/>
      <c r="JRQ16" s="137"/>
      <c r="JRR16" s="137"/>
      <c r="JRS16" s="137"/>
      <c r="JRT16" s="137"/>
      <c r="JRU16" s="137"/>
      <c r="JRV16" s="137"/>
      <c r="JRW16" s="137"/>
      <c r="JRX16" s="137"/>
      <c r="JRY16" s="137"/>
      <c r="JRZ16" s="137"/>
      <c r="JSA16" s="137"/>
      <c r="JSB16" s="137"/>
      <c r="JSC16" s="137"/>
      <c r="JSD16" s="137"/>
      <c r="JSE16" s="137"/>
      <c r="JSF16" s="137"/>
      <c r="JSG16" s="137"/>
      <c r="JSH16" s="137"/>
      <c r="JSI16" s="137"/>
      <c r="JSJ16" s="137"/>
      <c r="JSK16" s="137"/>
      <c r="JSL16" s="137"/>
      <c r="JSM16" s="137"/>
      <c r="JSN16" s="137"/>
      <c r="JSO16" s="137"/>
      <c r="JSP16" s="137"/>
      <c r="JSQ16" s="137"/>
      <c r="JSR16" s="137"/>
      <c r="JSS16" s="137"/>
      <c r="JST16" s="137"/>
      <c r="JSU16" s="137"/>
      <c r="JSV16" s="137"/>
      <c r="JSW16" s="137"/>
      <c r="JSX16" s="137"/>
      <c r="JSY16" s="137"/>
      <c r="JSZ16" s="137"/>
      <c r="JTA16" s="137"/>
      <c r="JTB16" s="137"/>
      <c r="JTC16" s="137"/>
      <c r="JTD16" s="137"/>
      <c r="JTE16" s="137"/>
      <c r="JTF16" s="137"/>
      <c r="JTG16" s="137"/>
      <c r="JTH16" s="137"/>
      <c r="JTI16" s="137"/>
      <c r="JTJ16" s="137"/>
      <c r="JTK16" s="137"/>
      <c r="JTL16" s="137"/>
      <c r="JTM16" s="137"/>
      <c r="JTN16" s="137"/>
      <c r="JTO16" s="137"/>
      <c r="JTP16" s="137"/>
      <c r="JTQ16" s="137"/>
      <c r="JTR16" s="137"/>
      <c r="JTS16" s="137"/>
      <c r="JTT16" s="137"/>
      <c r="JTU16" s="137"/>
      <c r="JTV16" s="137"/>
      <c r="JTW16" s="137"/>
      <c r="JTX16" s="137"/>
      <c r="JTY16" s="137"/>
      <c r="JTZ16" s="137"/>
      <c r="JUA16" s="137"/>
      <c r="JUB16" s="137"/>
      <c r="JUC16" s="137"/>
      <c r="JUD16" s="137"/>
      <c r="JUE16" s="137"/>
      <c r="JUF16" s="137"/>
      <c r="JUG16" s="137"/>
      <c r="JUH16" s="137"/>
      <c r="JUI16" s="137"/>
      <c r="JUJ16" s="137"/>
      <c r="JUK16" s="137"/>
      <c r="JUL16" s="137"/>
      <c r="JUM16" s="137"/>
      <c r="JUN16" s="137"/>
      <c r="JUO16" s="137"/>
      <c r="JUP16" s="137"/>
      <c r="JUQ16" s="137"/>
      <c r="JUR16" s="137"/>
      <c r="JUS16" s="137"/>
      <c r="JUT16" s="137"/>
      <c r="JUU16" s="137"/>
      <c r="JUV16" s="137"/>
      <c r="JUW16" s="137"/>
      <c r="JUX16" s="137"/>
      <c r="JUY16" s="137"/>
      <c r="JUZ16" s="137"/>
      <c r="JVA16" s="137"/>
      <c r="JVB16" s="137"/>
      <c r="JVC16" s="137"/>
      <c r="JVD16" s="137"/>
      <c r="JVE16" s="137"/>
      <c r="JVF16" s="137"/>
      <c r="JVG16" s="137"/>
      <c r="JVH16" s="137"/>
      <c r="JVI16" s="137"/>
      <c r="JVJ16" s="137"/>
      <c r="JVK16" s="137"/>
      <c r="JVL16" s="137"/>
      <c r="JVM16" s="137"/>
      <c r="JVN16" s="137"/>
      <c r="JVO16" s="137"/>
      <c r="JVP16" s="137"/>
      <c r="JVQ16" s="137"/>
      <c r="JVR16" s="137"/>
      <c r="JVS16" s="137"/>
      <c r="JVT16" s="137"/>
      <c r="JVU16" s="137"/>
      <c r="JVV16" s="137"/>
      <c r="JVW16" s="137"/>
      <c r="JVX16" s="137"/>
      <c r="JVY16" s="137"/>
      <c r="JVZ16" s="137"/>
      <c r="JWA16" s="137"/>
      <c r="JWB16" s="137"/>
      <c r="JWC16" s="137"/>
      <c r="JWD16" s="137"/>
      <c r="JWE16" s="137"/>
      <c r="JWF16" s="137"/>
      <c r="JWG16" s="137"/>
      <c r="JWH16" s="137"/>
      <c r="JWI16" s="137"/>
      <c r="JWJ16" s="137"/>
      <c r="JWK16" s="137"/>
      <c r="JWL16" s="137"/>
      <c r="JWM16" s="137"/>
      <c r="JWN16" s="137"/>
      <c r="JWO16" s="137"/>
      <c r="JWP16" s="137"/>
      <c r="JWQ16" s="137"/>
      <c r="JWR16" s="137"/>
      <c r="JWS16" s="137"/>
      <c r="JWT16" s="137"/>
      <c r="JWU16" s="137"/>
      <c r="JWV16" s="137"/>
      <c r="JWW16" s="137"/>
      <c r="JWX16" s="137"/>
      <c r="JWY16" s="137"/>
      <c r="JWZ16" s="137"/>
      <c r="JXA16" s="137"/>
      <c r="JXB16" s="137"/>
      <c r="JXC16" s="137"/>
      <c r="JXD16" s="137"/>
      <c r="JXE16" s="137"/>
      <c r="JXF16" s="137"/>
      <c r="JXG16" s="137"/>
      <c r="JXH16" s="137"/>
      <c r="JXI16" s="137"/>
      <c r="JXJ16" s="137"/>
      <c r="JXK16" s="137"/>
      <c r="JXL16" s="137"/>
      <c r="JXM16" s="137"/>
      <c r="JXN16" s="137"/>
      <c r="JXO16" s="137"/>
      <c r="JXP16" s="137"/>
      <c r="JXQ16" s="137"/>
      <c r="JXR16" s="137"/>
      <c r="JXS16" s="137"/>
      <c r="JXT16" s="137"/>
      <c r="JXU16" s="137"/>
      <c r="JXV16" s="137"/>
      <c r="JXW16" s="137"/>
      <c r="JXX16" s="137"/>
      <c r="JXY16" s="137"/>
      <c r="JXZ16" s="137"/>
      <c r="JYA16" s="137"/>
      <c r="JYB16" s="137"/>
      <c r="JYC16" s="137"/>
      <c r="JYD16" s="137"/>
      <c r="JYE16" s="137"/>
      <c r="JYF16" s="137"/>
      <c r="JYG16" s="137"/>
      <c r="JYH16" s="137"/>
      <c r="JYI16" s="137"/>
      <c r="JYJ16" s="137"/>
      <c r="JYK16" s="137"/>
      <c r="JYL16" s="137"/>
      <c r="JYM16" s="137"/>
      <c r="JYN16" s="137"/>
      <c r="JYO16" s="137"/>
      <c r="JYP16" s="137"/>
      <c r="JYQ16" s="137"/>
      <c r="JYR16" s="137"/>
      <c r="JYS16" s="137"/>
      <c r="JYT16" s="137"/>
      <c r="JYU16" s="137"/>
      <c r="JYV16" s="137"/>
      <c r="JYW16" s="137"/>
      <c r="JYX16" s="137"/>
      <c r="JYY16" s="137"/>
      <c r="JYZ16" s="137"/>
      <c r="JZA16" s="137"/>
      <c r="JZB16" s="137"/>
      <c r="JZC16" s="137"/>
      <c r="JZD16" s="137"/>
      <c r="JZE16" s="137"/>
      <c r="JZF16" s="137"/>
      <c r="JZG16" s="137"/>
      <c r="JZH16" s="137"/>
      <c r="JZI16" s="137"/>
      <c r="JZJ16" s="137"/>
      <c r="JZK16" s="137"/>
      <c r="JZL16" s="137"/>
      <c r="JZM16" s="137"/>
      <c r="JZN16" s="137"/>
      <c r="JZO16" s="137"/>
      <c r="JZP16" s="137"/>
      <c r="JZQ16" s="137"/>
      <c r="JZR16" s="137"/>
      <c r="JZS16" s="137"/>
      <c r="JZT16" s="137"/>
      <c r="JZU16" s="137"/>
      <c r="JZV16" s="137"/>
      <c r="JZW16" s="137"/>
      <c r="JZX16" s="137"/>
      <c r="JZY16" s="137"/>
      <c r="JZZ16" s="137"/>
      <c r="KAA16" s="137"/>
      <c r="KAB16" s="137"/>
      <c r="KAC16" s="137"/>
      <c r="KAD16" s="137"/>
      <c r="KAE16" s="137"/>
      <c r="KAF16" s="137"/>
      <c r="KAG16" s="137"/>
      <c r="KAH16" s="137"/>
      <c r="KAI16" s="137"/>
      <c r="KAJ16" s="137"/>
      <c r="KAK16" s="137"/>
      <c r="KAL16" s="137"/>
      <c r="KAM16" s="137"/>
      <c r="KAN16" s="137"/>
      <c r="KAO16" s="137"/>
      <c r="KAP16" s="137"/>
      <c r="KAQ16" s="137"/>
      <c r="KAR16" s="137"/>
      <c r="KAS16" s="137"/>
      <c r="KAT16" s="137"/>
      <c r="KAU16" s="137"/>
      <c r="KAV16" s="137"/>
      <c r="KAW16" s="137"/>
      <c r="KAX16" s="137"/>
      <c r="KAY16" s="137"/>
      <c r="KAZ16" s="137"/>
      <c r="KBA16" s="137"/>
      <c r="KBB16" s="137"/>
      <c r="KBC16" s="137"/>
      <c r="KBD16" s="137"/>
      <c r="KBE16" s="137"/>
      <c r="KBF16" s="137"/>
      <c r="KBG16" s="137"/>
      <c r="KBH16" s="137"/>
      <c r="KBI16" s="137"/>
      <c r="KBJ16" s="137"/>
      <c r="KBK16" s="137"/>
      <c r="KBL16" s="137"/>
      <c r="KBM16" s="137"/>
      <c r="KBN16" s="137"/>
      <c r="KBO16" s="137"/>
      <c r="KBP16" s="137"/>
      <c r="KBQ16" s="137"/>
      <c r="KBR16" s="137"/>
      <c r="KBS16" s="137"/>
      <c r="KBT16" s="137"/>
      <c r="KBU16" s="137"/>
      <c r="KBV16" s="137"/>
      <c r="KBW16" s="137"/>
      <c r="KBX16" s="137"/>
      <c r="KBY16" s="137"/>
      <c r="KBZ16" s="137"/>
      <c r="KCA16" s="137"/>
      <c r="KCB16" s="137"/>
      <c r="KCC16" s="137"/>
      <c r="KCD16" s="137"/>
      <c r="KCE16" s="137"/>
      <c r="KCF16" s="137"/>
      <c r="KCG16" s="137"/>
      <c r="KCH16" s="137"/>
      <c r="KCI16" s="137"/>
      <c r="KCJ16" s="137"/>
      <c r="KCK16" s="137"/>
      <c r="KCL16" s="137"/>
      <c r="KCM16" s="137"/>
      <c r="KCN16" s="137"/>
      <c r="KCO16" s="137"/>
      <c r="KCP16" s="137"/>
      <c r="KCQ16" s="137"/>
      <c r="KCR16" s="137"/>
      <c r="KCS16" s="137"/>
      <c r="KCT16" s="137"/>
      <c r="KCU16" s="137"/>
      <c r="KCV16" s="137"/>
      <c r="KCW16" s="137"/>
      <c r="KCX16" s="137"/>
      <c r="KCY16" s="137"/>
      <c r="KCZ16" s="137"/>
      <c r="KDA16" s="137"/>
      <c r="KDB16" s="137"/>
      <c r="KDC16" s="137"/>
      <c r="KDD16" s="137"/>
      <c r="KDE16" s="137"/>
      <c r="KDF16" s="137"/>
      <c r="KDG16" s="137"/>
      <c r="KDH16" s="137"/>
      <c r="KDI16" s="137"/>
      <c r="KDJ16" s="137"/>
      <c r="KDK16" s="137"/>
      <c r="KDL16" s="137"/>
      <c r="KDM16" s="137"/>
      <c r="KDN16" s="137"/>
      <c r="KDO16" s="137"/>
      <c r="KDP16" s="137"/>
      <c r="KDQ16" s="137"/>
      <c r="KDR16" s="137"/>
      <c r="KDS16" s="137"/>
      <c r="KDT16" s="137"/>
      <c r="KDU16" s="137"/>
      <c r="KDV16" s="137"/>
      <c r="KDW16" s="137"/>
      <c r="KDX16" s="137"/>
      <c r="KDY16" s="137"/>
      <c r="KDZ16" s="137"/>
      <c r="KEA16" s="137"/>
      <c r="KEB16" s="137"/>
      <c r="KEC16" s="137"/>
      <c r="KED16" s="137"/>
      <c r="KEE16" s="137"/>
      <c r="KEF16" s="137"/>
      <c r="KEG16" s="137"/>
      <c r="KEH16" s="137"/>
      <c r="KEI16" s="137"/>
      <c r="KEJ16" s="137"/>
      <c r="KEK16" s="137"/>
      <c r="KEL16" s="137"/>
      <c r="KEM16" s="137"/>
      <c r="KEN16" s="137"/>
      <c r="KEO16" s="137"/>
      <c r="KEP16" s="137"/>
      <c r="KEQ16" s="137"/>
      <c r="KER16" s="137"/>
      <c r="KES16" s="137"/>
      <c r="KET16" s="137"/>
      <c r="KEU16" s="137"/>
      <c r="KEV16" s="137"/>
      <c r="KEW16" s="137"/>
      <c r="KEX16" s="137"/>
      <c r="KEY16" s="137"/>
      <c r="KEZ16" s="137"/>
      <c r="KFA16" s="137"/>
      <c r="KFB16" s="137"/>
      <c r="KFC16" s="137"/>
      <c r="KFD16" s="137"/>
      <c r="KFE16" s="137"/>
      <c r="KFF16" s="137"/>
      <c r="KFG16" s="137"/>
      <c r="KFH16" s="137"/>
      <c r="KFI16" s="137"/>
      <c r="KFJ16" s="137"/>
      <c r="KFK16" s="137"/>
      <c r="KFL16" s="137"/>
      <c r="KFM16" s="137"/>
      <c r="KFN16" s="137"/>
      <c r="KFO16" s="137"/>
      <c r="KFP16" s="137"/>
      <c r="KFQ16" s="137"/>
      <c r="KFR16" s="137"/>
      <c r="KFS16" s="137"/>
      <c r="KFT16" s="137"/>
      <c r="KFU16" s="137"/>
      <c r="KFV16" s="137"/>
      <c r="KFW16" s="137"/>
      <c r="KFX16" s="137"/>
      <c r="KFY16" s="137"/>
      <c r="KFZ16" s="137"/>
      <c r="KGA16" s="137"/>
      <c r="KGB16" s="137"/>
      <c r="KGC16" s="137"/>
      <c r="KGD16" s="137"/>
      <c r="KGE16" s="137"/>
      <c r="KGF16" s="137"/>
      <c r="KGG16" s="137"/>
      <c r="KGH16" s="137"/>
      <c r="KGI16" s="137"/>
      <c r="KGJ16" s="137"/>
      <c r="KGK16" s="137"/>
      <c r="KGL16" s="137"/>
      <c r="KGM16" s="137"/>
      <c r="KGN16" s="137"/>
      <c r="KGO16" s="137"/>
      <c r="KGP16" s="137"/>
      <c r="KGQ16" s="137"/>
      <c r="KGR16" s="137"/>
      <c r="KGS16" s="137"/>
      <c r="KGT16" s="137"/>
      <c r="KGU16" s="137"/>
      <c r="KGV16" s="137"/>
      <c r="KGW16" s="137"/>
      <c r="KGX16" s="137"/>
      <c r="KGY16" s="137"/>
      <c r="KGZ16" s="137"/>
      <c r="KHA16" s="137"/>
      <c r="KHB16" s="137"/>
      <c r="KHC16" s="137"/>
      <c r="KHD16" s="137"/>
      <c r="KHE16" s="137"/>
      <c r="KHF16" s="137"/>
      <c r="KHG16" s="137"/>
      <c r="KHH16" s="137"/>
      <c r="KHI16" s="137"/>
      <c r="KHJ16" s="137"/>
      <c r="KHK16" s="137"/>
      <c r="KHL16" s="137"/>
      <c r="KHM16" s="137"/>
      <c r="KHN16" s="137"/>
      <c r="KHO16" s="137"/>
      <c r="KHP16" s="137"/>
      <c r="KHQ16" s="137"/>
      <c r="KHR16" s="137"/>
      <c r="KHS16" s="137"/>
      <c r="KHT16" s="137"/>
      <c r="KHU16" s="137"/>
      <c r="KHV16" s="137"/>
      <c r="KHW16" s="137"/>
      <c r="KHX16" s="137"/>
      <c r="KHY16" s="137"/>
      <c r="KHZ16" s="137"/>
      <c r="KIA16" s="137"/>
      <c r="KIB16" s="137"/>
      <c r="KIC16" s="137"/>
      <c r="KID16" s="137"/>
      <c r="KIE16" s="137"/>
      <c r="KIF16" s="137"/>
      <c r="KIG16" s="137"/>
      <c r="KIH16" s="137"/>
      <c r="KII16" s="137"/>
      <c r="KIJ16" s="137"/>
      <c r="KIK16" s="137"/>
      <c r="KIL16" s="137"/>
      <c r="KIM16" s="137"/>
      <c r="KIN16" s="137"/>
      <c r="KIO16" s="137"/>
      <c r="KIP16" s="137"/>
      <c r="KIQ16" s="137"/>
      <c r="KIR16" s="137"/>
      <c r="KIS16" s="137"/>
      <c r="KIT16" s="137"/>
      <c r="KIU16" s="137"/>
      <c r="KIV16" s="137"/>
      <c r="KIW16" s="137"/>
      <c r="KIX16" s="137"/>
      <c r="KIY16" s="137"/>
      <c r="KIZ16" s="137"/>
      <c r="KJA16" s="137"/>
      <c r="KJB16" s="137"/>
      <c r="KJC16" s="137"/>
      <c r="KJD16" s="137"/>
      <c r="KJE16" s="137"/>
      <c r="KJF16" s="137"/>
      <c r="KJG16" s="137"/>
      <c r="KJH16" s="137"/>
      <c r="KJI16" s="137"/>
      <c r="KJJ16" s="137"/>
      <c r="KJK16" s="137"/>
      <c r="KJL16" s="137"/>
      <c r="KJM16" s="137"/>
      <c r="KJN16" s="137"/>
      <c r="KJO16" s="137"/>
      <c r="KJP16" s="137"/>
      <c r="KJQ16" s="137"/>
      <c r="KJR16" s="137"/>
      <c r="KJS16" s="137"/>
      <c r="KJT16" s="137"/>
      <c r="KJU16" s="137"/>
      <c r="KJV16" s="137"/>
      <c r="KJW16" s="137"/>
      <c r="KJX16" s="137"/>
      <c r="KJY16" s="137"/>
      <c r="KJZ16" s="137"/>
      <c r="KKA16" s="137"/>
      <c r="KKB16" s="137"/>
      <c r="KKC16" s="137"/>
      <c r="KKD16" s="137"/>
      <c r="KKE16" s="137"/>
      <c r="KKF16" s="137"/>
      <c r="KKG16" s="137"/>
      <c r="KKH16" s="137"/>
      <c r="KKI16" s="137"/>
      <c r="KKJ16" s="137"/>
      <c r="KKK16" s="137"/>
      <c r="KKL16" s="137"/>
      <c r="KKM16" s="137"/>
      <c r="KKN16" s="137"/>
      <c r="KKO16" s="137"/>
      <c r="KKP16" s="137"/>
      <c r="KKQ16" s="137"/>
      <c r="KKR16" s="137"/>
      <c r="KKS16" s="137"/>
      <c r="KKT16" s="137"/>
      <c r="KKU16" s="137"/>
      <c r="KKV16" s="137"/>
      <c r="KKW16" s="137"/>
      <c r="KKX16" s="137"/>
      <c r="KKY16" s="137"/>
      <c r="KKZ16" s="137"/>
      <c r="KLA16" s="137"/>
      <c r="KLB16" s="137"/>
      <c r="KLC16" s="137"/>
      <c r="KLD16" s="137"/>
      <c r="KLE16" s="137"/>
      <c r="KLF16" s="137"/>
      <c r="KLG16" s="137"/>
      <c r="KLH16" s="137"/>
      <c r="KLI16" s="137"/>
      <c r="KLJ16" s="137"/>
      <c r="KLK16" s="137"/>
      <c r="KLL16" s="137"/>
      <c r="KLM16" s="137"/>
      <c r="KLN16" s="137"/>
      <c r="KLO16" s="137"/>
      <c r="KLP16" s="137"/>
      <c r="KLQ16" s="137"/>
      <c r="KLR16" s="137"/>
      <c r="KLS16" s="137"/>
      <c r="KLT16" s="137"/>
      <c r="KLU16" s="137"/>
      <c r="KLV16" s="137"/>
      <c r="KLW16" s="137"/>
      <c r="KLX16" s="137"/>
      <c r="KLY16" s="137"/>
      <c r="KLZ16" s="137"/>
      <c r="KMA16" s="137"/>
      <c r="KMB16" s="137"/>
      <c r="KMC16" s="137"/>
      <c r="KMD16" s="137"/>
      <c r="KME16" s="137"/>
      <c r="KMF16" s="137"/>
      <c r="KMG16" s="137"/>
      <c r="KMH16" s="137"/>
      <c r="KMI16" s="137"/>
      <c r="KMJ16" s="137"/>
      <c r="KMK16" s="137"/>
      <c r="KML16" s="137"/>
      <c r="KMM16" s="137"/>
      <c r="KMN16" s="137"/>
      <c r="KMO16" s="137"/>
      <c r="KMP16" s="137"/>
      <c r="KMQ16" s="137"/>
      <c r="KMR16" s="137"/>
      <c r="KMS16" s="137"/>
      <c r="KMT16" s="137"/>
      <c r="KMU16" s="137"/>
      <c r="KMV16" s="137"/>
      <c r="KMW16" s="137"/>
      <c r="KMX16" s="137"/>
      <c r="KMY16" s="137"/>
      <c r="KMZ16" s="137"/>
      <c r="KNA16" s="137"/>
      <c r="KNB16" s="137"/>
      <c r="KNC16" s="137"/>
      <c r="KND16" s="137"/>
      <c r="KNE16" s="137"/>
      <c r="KNF16" s="137"/>
      <c r="KNG16" s="137"/>
      <c r="KNH16" s="137"/>
      <c r="KNI16" s="137"/>
      <c r="KNJ16" s="137"/>
      <c r="KNK16" s="137"/>
      <c r="KNL16" s="137"/>
      <c r="KNM16" s="137"/>
      <c r="KNN16" s="137"/>
      <c r="KNO16" s="137"/>
      <c r="KNP16" s="137"/>
      <c r="KNQ16" s="137"/>
      <c r="KNR16" s="137"/>
      <c r="KNS16" s="137"/>
      <c r="KNT16" s="137"/>
      <c r="KNU16" s="137"/>
      <c r="KNV16" s="137"/>
      <c r="KNW16" s="137"/>
      <c r="KNX16" s="137"/>
      <c r="KNY16" s="137"/>
      <c r="KNZ16" s="137"/>
      <c r="KOA16" s="137"/>
      <c r="KOB16" s="137"/>
      <c r="KOC16" s="137"/>
      <c r="KOD16" s="137"/>
      <c r="KOE16" s="137"/>
      <c r="KOF16" s="137"/>
      <c r="KOG16" s="137"/>
      <c r="KOH16" s="137"/>
      <c r="KOI16" s="137"/>
      <c r="KOJ16" s="137"/>
      <c r="KOK16" s="137"/>
      <c r="KOL16" s="137"/>
      <c r="KOM16" s="137"/>
      <c r="KON16" s="137"/>
      <c r="KOO16" s="137"/>
      <c r="KOP16" s="137"/>
      <c r="KOQ16" s="137"/>
      <c r="KOR16" s="137"/>
      <c r="KOS16" s="137"/>
      <c r="KOT16" s="137"/>
      <c r="KOU16" s="137"/>
      <c r="KOV16" s="137"/>
      <c r="KOW16" s="137"/>
      <c r="KOX16" s="137"/>
      <c r="KOY16" s="137"/>
      <c r="KOZ16" s="137"/>
      <c r="KPA16" s="137"/>
      <c r="KPB16" s="137"/>
      <c r="KPC16" s="137"/>
      <c r="KPD16" s="137"/>
      <c r="KPE16" s="137"/>
      <c r="KPF16" s="137"/>
      <c r="KPG16" s="137"/>
      <c r="KPH16" s="137"/>
      <c r="KPI16" s="137"/>
      <c r="KPJ16" s="137"/>
      <c r="KPK16" s="137"/>
      <c r="KPL16" s="137"/>
      <c r="KPM16" s="137"/>
      <c r="KPN16" s="137"/>
      <c r="KPO16" s="137"/>
      <c r="KPP16" s="137"/>
      <c r="KPQ16" s="137"/>
      <c r="KPR16" s="137"/>
      <c r="KPS16" s="137"/>
      <c r="KPT16" s="137"/>
      <c r="KPU16" s="137"/>
      <c r="KPV16" s="137"/>
      <c r="KPW16" s="137"/>
      <c r="KPX16" s="137"/>
      <c r="KPY16" s="137"/>
      <c r="KPZ16" s="137"/>
      <c r="KQA16" s="137"/>
      <c r="KQB16" s="137"/>
      <c r="KQC16" s="137"/>
      <c r="KQD16" s="137"/>
      <c r="KQE16" s="137"/>
      <c r="KQF16" s="137"/>
      <c r="KQG16" s="137"/>
      <c r="KQH16" s="137"/>
      <c r="KQI16" s="137"/>
      <c r="KQJ16" s="137"/>
      <c r="KQK16" s="137"/>
      <c r="KQL16" s="137"/>
      <c r="KQM16" s="137"/>
      <c r="KQN16" s="137"/>
      <c r="KQO16" s="137"/>
      <c r="KQP16" s="137"/>
      <c r="KQQ16" s="137"/>
      <c r="KQR16" s="137"/>
      <c r="KQS16" s="137"/>
      <c r="KQT16" s="137"/>
      <c r="KQU16" s="137"/>
      <c r="KQV16" s="137"/>
      <c r="KQW16" s="137"/>
      <c r="KQX16" s="137"/>
      <c r="KQY16" s="137"/>
      <c r="KQZ16" s="137"/>
      <c r="KRA16" s="137"/>
      <c r="KRB16" s="137"/>
      <c r="KRC16" s="137"/>
      <c r="KRD16" s="137"/>
      <c r="KRE16" s="137"/>
      <c r="KRF16" s="137"/>
      <c r="KRG16" s="137"/>
      <c r="KRH16" s="137"/>
      <c r="KRI16" s="137"/>
      <c r="KRJ16" s="137"/>
      <c r="KRK16" s="137"/>
      <c r="KRL16" s="137"/>
      <c r="KRM16" s="137"/>
      <c r="KRN16" s="137"/>
      <c r="KRO16" s="137"/>
      <c r="KRP16" s="137"/>
      <c r="KRQ16" s="137"/>
      <c r="KRR16" s="137"/>
      <c r="KRS16" s="137"/>
      <c r="KRT16" s="137"/>
      <c r="KRU16" s="137"/>
      <c r="KRV16" s="137"/>
      <c r="KRW16" s="137"/>
      <c r="KRX16" s="137"/>
      <c r="KRY16" s="137"/>
      <c r="KRZ16" s="137"/>
      <c r="KSA16" s="137"/>
      <c r="KSB16" s="137"/>
      <c r="KSC16" s="137"/>
      <c r="KSD16" s="137"/>
      <c r="KSE16" s="137"/>
      <c r="KSF16" s="137"/>
      <c r="KSG16" s="137"/>
      <c r="KSH16" s="137"/>
      <c r="KSI16" s="137"/>
      <c r="KSJ16" s="137"/>
      <c r="KSK16" s="137"/>
      <c r="KSL16" s="137"/>
      <c r="KSM16" s="137"/>
      <c r="KSN16" s="137"/>
      <c r="KSO16" s="137"/>
      <c r="KSP16" s="137"/>
      <c r="KSQ16" s="137"/>
      <c r="KSR16" s="137"/>
      <c r="KSS16" s="137"/>
      <c r="KST16" s="137"/>
      <c r="KSU16" s="137"/>
      <c r="KSV16" s="137"/>
      <c r="KSW16" s="137"/>
      <c r="KSX16" s="137"/>
      <c r="KSY16" s="137"/>
      <c r="KSZ16" s="137"/>
      <c r="KTA16" s="137"/>
      <c r="KTB16" s="137"/>
      <c r="KTC16" s="137"/>
      <c r="KTD16" s="137"/>
      <c r="KTE16" s="137"/>
      <c r="KTF16" s="137"/>
      <c r="KTG16" s="137"/>
      <c r="KTH16" s="137"/>
      <c r="KTI16" s="137"/>
      <c r="KTJ16" s="137"/>
      <c r="KTK16" s="137"/>
      <c r="KTL16" s="137"/>
      <c r="KTM16" s="137"/>
      <c r="KTN16" s="137"/>
      <c r="KTO16" s="137"/>
      <c r="KTP16" s="137"/>
      <c r="KTQ16" s="137"/>
      <c r="KTR16" s="137"/>
      <c r="KTS16" s="137"/>
      <c r="KTT16" s="137"/>
      <c r="KTU16" s="137"/>
      <c r="KTV16" s="137"/>
      <c r="KTW16" s="137"/>
      <c r="KTX16" s="137"/>
      <c r="KTY16" s="137"/>
      <c r="KTZ16" s="137"/>
      <c r="KUA16" s="137"/>
      <c r="KUB16" s="137"/>
      <c r="KUC16" s="137"/>
      <c r="KUD16" s="137"/>
      <c r="KUE16" s="137"/>
      <c r="KUF16" s="137"/>
      <c r="KUG16" s="137"/>
      <c r="KUH16" s="137"/>
      <c r="KUI16" s="137"/>
      <c r="KUJ16" s="137"/>
      <c r="KUK16" s="137"/>
      <c r="KUL16" s="137"/>
      <c r="KUM16" s="137"/>
      <c r="KUN16" s="137"/>
      <c r="KUO16" s="137"/>
      <c r="KUP16" s="137"/>
      <c r="KUQ16" s="137"/>
      <c r="KUR16" s="137"/>
      <c r="KUS16" s="137"/>
      <c r="KUT16" s="137"/>
      <c r="KUU16" s="137"/>
      <c r="KUV16" s="137"/>
      <c r="KUW16" s="137"/>
      <c r="KUX16" s="137"/>
      <c r="KUY16" s="137"/>
      <c r="KUZ16" s="137"/>
      <c r="KVA16" s="137"/>
      <c r="KVB16" s="137"/>
      <c r="KVC16" s="137"/>
      <c r="KVD16" s="137"/>
      <c r="KVE16" s="137"/>
      <c r="KVF16" s="137"/>
      <c r="KVG16" s="137"/>
      <c r="KVH16" s="137"/>
      <c r="KVI16" s="137"/>
      <c r="KVJ16" s="137"/>
      <c r="KVK16" s="137"/>
      <c r="KVL16" s="137"/>
      <c r="KVM16" s="137"/>
      <c r="KVN16" s="137"/>
      <c r="KVO16" s="137"/>
      <c r="KVP16" s="137"/>
      <c r="KVQ16" s="137"/>
      <c r="KVR16" s="137"/>
      <c r="KVS16" s="137"/>
      <c r="KVT16" s="137"/>
      <c r="KVU16" s="137"/>
      <c r="KVV16" s="137"/>
      <c r="KVW16" s="137"/>
      <c r="KVX16" s="137"/>
      <c r="KVY16" s="137"/>
      <c r="KVZ16" s="137"/>
      <c r="KWA16" s="137"/>
      <c r="KWB16" s="137"/>
      <c r="KWC16" s="137"/>
      <c r="KWD16" s="137"/>
      <c r="KWE16" s="137"/>
      <c r="KWF16" s="137"/>
      <c r="KWG16" s="137"/>
      <c r="KWH16" s="137"/>
      <c r="KWI16" s="137"/>
      <c r="KWJ16" s="137"/>
      <c r="KWK16" s="137"/>
      <c r="KWL16" s="137"/>
      <c r="KWM16" s="137"/>
      <c r="KWN16" s="137"/>
      <c r="KWO16" s="137"/>
      <c r="KWP16" s="137"/>
      <c r="KWQ16" s="137"/>
      <c r="KWR16" s="137"/>
      <c r="KWS16" s="137"/>
      <c r="KWT16" s="137"/>
      <c r="KWU16" s="137"/>
      <c r="KWV16" s="137"/>
      <c r="KWW16" s="137"/>
      <c r="KWX16" s="137"/>
      <c r="KWY16" s="137"/>
      <c r="KWZ16" s="137"/>
      <c r="KXA16" s="137"/>
      <c r="KXB16" s="137"/>
      <c r="KXC16" s="137"/>
      <c r="KXD16" s="137"/>
      <c r="KXE16" s="137"/>
      <c r="KXF16" s="137"/>
      <c r="KXG16" s="137"/>
      <c r="KXH16" s="137"/>
      <c r="KXI16" s="137"/>
      <c r="KXJ16" s="137"/>
      <c r="KXK16" s="137"/>
      <c r="KXL16" s="137"/>
      <c r="KXM16" s="137"/>
      <c r="KXN16" s="137"/>
      <c r="KXO16" s="137"/>
      <c r="KXP16" s="137"/>
      <c r="KXQ16" s="137"/>
      <c r="KXR16" s="137"/>
      <c r="KXS16" s="137"/>
      <c r="KXT16" s="137"/>
      <c r="KXU16" s="137"/>
      <c r="KXV16" s="137"/>
      <c r="KXW16" s="137"/>
      <c r="KXX16" s="137"/>
      <c r="KXY16" s="137"/>
      <c r="KXZ16" s="137"/>
      <c r="KYA16" s="137"/>
      <c r="KYB16" s="137"/>
      <c r="KYC16" s="137"/>
      <c r="KYD16" s="137"/>
      <c r="KYE16" s="137"/>
      <c r="KYF16" s="137"/>
      <c r="KYG16" s="137"/>
      <c r="KYH16" s="137"/>
      <c r="KYI16" s="137"/>
      <c r="KYJ16" s="137"/>
      <c r="KYK16" s="137"/>
      <c r="KYL16" s="137"/>
      <c r="KYM16" s="137"/>
      <c r="KYN16" s="137"/>
      <c r="KYO16" s="137"/>
      <c r="KYP16" s="137"/>
      <c r="KYQ16" s="137"/>
      <c r="KYR16" s="137"/>
      <c r="KYS16" s="137"/>
      <c r="KYT16" s="137"/>
      <c r="KYU16" s="137"/>
      <c r="KYV16" s="137"/>
      <c r="KYW16" s="137"/>
      <c r="KYX16" s="137"/>
      <c r="KYY16" s="137"/>
      <c r="KYZ16" s="137"/>
      <c r="KZA16" s="137"/>
      <c r="KZB16" s="137"/>
      <c r="KZC16" s="137"/>
      <c r="KZD16" s="137"/>
      <c r="KZE16" s="137"/>
      <c r="KZF16" s="137"/>
      <c r="KZG16" s="137"/>
      <c r="KZH16" s="137"/>
      <c r="KZI16" s="137"/>
      <c r="KZJ16" s="137"/>
      <c r="KZK16" s="137"/>
      <c r="KZL16" s="137"/>
      <c r="KZM16" s="137"/>
      <c r="KZN16" s="137"/>
      <c r="KZO16" s="137"/>
      <c r="KZP16" s="137"/>
      <c r="KZQ16" s="137"/>
      <c r="KZR16" s="137"/>
      <c r="KZS16" s="137"/>
      <c r="KZT16" s="137"/>
      <c r="KZU16" s="137"/>
      <c r="KZV16" s="137"/>
      <c r="KZW16" s="137"/>
      <c r="KZX16" s="137"/>
      <c r="KZY16" s="137"/>
      <c r="KZZ16" s="137"/>
      <c r="LAA16" s="137"/>
      <c r="LAB16" s="137"/>
      <c r="LAC16" s="137"/>
      <c r="LAD16" s="137"/>
      <c r="LAE16" s="137"/>
      <c r="LAF16" s="137"/>
      <c r="LAG16" s="137"/>
      <c r="LAH16" s="137"/>
      <c r="LAI16" s="137"/>
      <c r="LAJ16" s="137"/>
      <c r="LAK16" s="137"/>
      <c r="LAL16" s="137"/>
      <c r="LAM16" s="137"/>
      <c r="LAN16" s="137"/>
      <c r="LAO16" s="137"/>
      <c r="LAP16" s="137"/>
      <c r="LAQ16" s="137"/>
      <c r="LAR16" s="137"/>
      <c r="LAS16" s="137"/>
      <c r="LAT16" s="137"/>
      <c r="LAU16" s="137"/>
      <c r="LAV16" s="137"/>
      <c r="LAW16" s="137"/>
      <c r="LAX16" s="137"/>
      <c r="LAY16" s="137"/>
      <c r="LAZ16" s="137"/>
      <c r="LBA16" s="137"/>
      <c r="LBB16" s="137"/>
      <c r="LBC16" s="137"/>
      <c r="LBD16" s="137"/>
      <c r="LBE16" s="137"/>
      <c r="LBF16" s="137"/>
      <c r="LBG16" s="137"/>
      <c r="LBH16" s="137"/>
      <c r="LBI16" s="137"/>
      <c r="LBJ16" s="137"/>
      <c r="LBK16" s="137"/>
      <c r="LBL16" s="137"/>
      <c r="LBM16" s="137"/>
      <c r="LBN16" s="137"/>
      <c r="LBO16" s="137"/>
      <c r="LBP16" s="137"/>
      <c r="LBQ16" s="137"/>
      <c r="LBR16" s="137"/>
      <c r="LBS16" s="137"/>
      <c r="LBT16" s="137"/>
      <c r="LBU16" s="137"/>
      <c r="LBV16" s="137"/>
      <c r="LBW16" s="137"/>
      <c r="LBX16" s="137"/>
      <c r="LBY16" s="137"/>
      <c r="LBZ16" s="137"/>
      <c r="LCA16" s="137"/>
      <c r="LCB16" s="137"/>
      <c r="LCC16" s="137"/>
      <c r="LCD16" s="137"/>
      <c r="LCE16" s="137"/>
      <c r="LCF16" s="137"/>
      <c r="LCG16" s="137"/>
      <c r="LCH16" s="137"/>
      <c r="LCI16" s="137"/>
      <c r="LCJ16" s="137"/>
      <c r="LCK16" s="137"/>
      <c r="LCL16" s="137"/>
      <c r="LCM16" s="137"/>
      <c r="LCN16" s="137"/>
      <c r="LCO16" s="137"/>
      <c r="LCP16" s="137"/>
      <c r="LCQ16" s="137"/>
      <c r="LCR16" s="137"/>
      <c r="LCS16" s="137"/>
      <c r="LCT16" s="137"/>
      <c r="LCU16" s="137"/>
      <c r="LCV16" s="137"/>
      <c r="LCW16" s="137"/>
      <c r="LCX16" s="137"/>
      <c r="LCY16" s="137"/>
      <c r="LCZ16" s="137"/>
      <c r="LDA16" s="137"/>
      <c r="LDB16" s="137"/>
      <c r="LDC16" s="137"/>
      <c r="LDD16" s="137"/>
      <c r="LDE16" s="137"/>
      <c r="LDF16" s="137"/>
      <c r="LDG16" s="137"/>
      <c r="LDH16" s="137"/>
      <c r="LDI16" s="137"/>
      <c r="LDJ16" s="137"/>
      <c r="LDK16" s="137"/>
      <c r="LDL16" s="137"/>
      <c r="LDM16" s="137"/>
      <c r="LDN16" s="137"/>
      <c r="LDO16" s="137"/>
      <c r="LDP16" s="137"/>
      <c r="LDQ16" s="137"/>
      <c r="LDR16" s="137"/>
      <c r="LDS16" s="137"/>
      <c r="LDT16" s="137"/>
      <c r="LDU16" s="137"/>
      <c r="LDV16" s="137"/>
      <c r="LDW16" s="137"/>
      <c r="LDX16" s="137"/>
      <c r="LDY16" s="137"/>
      <c r="LDZ16" s="137"/>
      <c r="LEA16" s="137"/>
      <c r="LEB16" s="137"/>
      <c r="LEC16" s="137"/>
      <c r="LED16" s="137"/>
      <c r="LEE16" s="137"/>
      <c r="LEF16" s="137"/>
      <c r="LEG16" s="137"/>
      <c r="LEH16" s="137"/>
      <c r="LEI16" s="137"/>
      <c r="LEJ16" s="137"/>
      <c r="LEK16" s="137"/>
      <c r="LEL16" s="137"/>
      <c r="LEM16" s="137"/>
      <c r="LEN16" s="137"/>
      <c r="LEO16" s="137"/>
      <c r="LEP16" s="137"/>
      <c r="LEQ16" s="137"/>
      <c r="LER16" s="137"/>
      <c r="LES16" s="137"/>
      <c r="LET16" s="137"/>
      <c r="LEU16" s="137"/>
      <c r="LEV16" s="137"/>
      <c r="LEW16" s="137"/>
      <c r="LEX16" s="137"/>
      <c r="LEY16" s="137"/>
      <c r="LEZ16" s="137"/>
      <c r="LFA16" s="137"/>
      <c r="LFB16" s="137"/>
      <c r="LFC16" s="137"/>
      <c r="LFD16" s="137"/>
      <c r="LFE16" s="137"/>
      <c r="LFF16" s="137"/>
      <c r="LFG16" s="137"/>
      <c r="LFH16" s="137"/>
      <c r="LFI16" s="137"/>
      <c r="LFJ16" s="137"/>
      <c r="LFK16" s="137"/>
      <c r="LFL16" s="137"/>
      <c r="LFM16" s="137"/>
      <c r="LFN16" s="137"/>
      <c r="LFO16" s="137"/>
      <c r="LFP16" s="137"/>
      <c r="LFQ16" s="137"/>
      <c r="LFR16" s="137"/>
      <c r="LFS16" s="137"/>
      <c r="LFT16" s="137"/>
      <c r="LFU16" s="137"/>
      <c r="LFV16" s="137"/>
      <c r="LFW16" s="137"/>
      <c r="LFX16" s="137"/>
      <c r="LFY16" s="137"/>
      <c r="LFZ16" s="137"/>
      <c r="LGA16" s="137"/>
      <c r="LGB16" s="137"/>
      <c r="LGC16" s="137"/>
      <c r="LGD16" s="137"/>
      <c r="LGE16" s="137"/>
      <c r="LGF16" s="137"/>
      <c r="LGG16" s="137"/>
      <c r="LGH16" s="137"/>
      <c r="LGI16" s="137"/>
      <c r="LGJ16" s="137"/>
      <c r="LGK16" s="137"/>
      <c r="LGL16" s="137"/>
      <c r="LGM16" s="137"/>
      <c r="LGN16" s="137"/>
      <c r="LGO16" s="137"/>
      <c r="LGP16" s="137"/>
      <c r="LGQ16" s="137"/>
      <c r="LGR16" s="137"/>
      <c r="LGS16" s="137"/>
      <c r="LGT16" s="137"/>
      <c r="LGU16" s="137"/>
      <c r="LGV16" s="137"/>
      <c r="LGW16" s="137"/>
      <c r="LGX16" s="137"/>
      <c r="LGY16" s="137"/>
      <c r="LGZ16" s="137"/>
      <c r="LHA16" s="137"/>
      <c r="LHB16" s="137"/>
      <c r="LHC16" s="137"/>
      <c r="LHD16" s="137"/>
      <c r="LHE16" s="137"/>
      <c r="LHF16" s="137"/>
      <c r="LHG16" s="137"/>
      <c r="LHH16" s="137"/>
      <c r="LHI16" s="137"/>
      <c r="LHJ16" s="137"/>
      <c r="LHK16" s="137"/>
      <c r="LHL16" s="137"/>
      <c r="LHM16" s="137"/>
      <c r="LHN16" s="137"/>
      <c r="LHO16" s="137"/>
      <c r="LHP16" s="137"/>
      <c r="LHQ16" s="137"/>
      <c r="LHR16" s="137"/>
      <c r="LHS16" s="137"/>
      <c r="LHT16" s="137"/>
      <c r="LHU16" s="137"/>
      <c r="LHV16" s="137"/>
      <c r="LHW16" s="137"/>
      <c r="LHX16" s="137"/>
      <c r="LHY16" s="137"/>
      <c r="LHZ16" s="137"/>
      <c r="LIA16" s="137"/>
      <c r="LIB16" s="137"/>
      <c r="LIC16" s="137"/>
      <c r="LID16" s="137"/>
      <c r="LIE16" s="137"/>
      <c r="LIF16" s="137"/>
      <c r="LIG16" s="137"/>
      <c r="LIH16" s="137"/>
      <c r="LII16" s="137"/>
      <c r="LIJ16" s="137"/>
      <c r="LIK16" s="137"/>
      <c r="LIL16" s="137"/>
      <c r="LIM16" s="137"/>
      <c r="LIN16" s="137"/>
      <c r="LIO16" s="137"/>
      <c r="LIP16" s="137"/>
      <c r="LIQ16" s="137"/>
      <c r="LIR16" s="137"/>
      <c r="LIS16" s="137"/>
      <c r="LIT16" s="137"/>
      <c r="LIU16" s="137"/>
      <c r="LIV16" s="137"/>
      <c r="LIW16" s="137"/>
      <c r="LIX16" s="137"/>
      <c r="LIY16" s="137"/>
      <c r="LIZ16" s="137"/>
      <c r="LJA16" s="137"/>
      <c r="LJB16" s="137"/>
      <c r="LJC16" s="137"/>
      <c r="LJD16" s="137"/>
      <c r="LJE16" s="137"/>
      <c r="LJF16" s="137"/>
      <c r="LJG16" s="137"/>
      <c r="LJH16" s="137"/>
      <c r="LJI16" s="137"/>
      <c r="LJJ16" s="137"/>
      <c r="LJK16" s="137"/>
      <c r="LJL16" s="137"/>
      <c r="LJM16" s="137"/>
      <c r="LJN16" s="137"/>
      <c r="LJO16" s="137"/>
      <c r="LJP16" s="137"/>
      <c r="LJQ16" s="137"/>
      <c r="LJR16" s="137"/>
      <c r="LJS16" s="137"/>
      <c r="LJT16" s="137"/>
      <c r="LJU16" s="137"/>
      <c r="LJV16" s="137"/>
      <c r="LJW16" s="137"/>
      <c r="LJX16" s="137"/>
      <c r="LJY16" s="137"/>
      <c r="LJZ16" s="137"/>
      <c r="LKA16" s="137"/>
      <c r="LKB16" s="137"/>
      <c r="LKC16" s="137"/>
      <c r="LKD16" s="137"/>
      <c r="LKE16" s="137"/>
      <c r="LKF16" s="137"/>
      <c r="LKG16" s="137"/>
      <c r="LKH16" s="137"/>
      <c r="LKI16" s="137"/>
      <c r="LKJ16" s="137"/>
      <c r="LKK16" s="137"/>
      <c r="LKL16" s="137"/>
      <c r="LKM16" s="137"/>
      <c r="LKN16" s="137"/>
      <c r="LKO16" s="137"/>
      <c r="LKP16" s="137"/>
      <c r="LKQ16" s="137"/>
      <c r="LKR16" s="137"/>
      <c r="LKS16" s="137"/>
      <c r="LKT16" s="137"/>
      <c r="LKU16" s="137"/>
      <c r="LKV16" s="137"/>
      <c r="LKW16" s="137"/>
      <c r="LKX16" s="137"/>
      <c r="LKY16" s="137"/>
      <c r="LKZ16" s="137"/>
      <c r="LLA16" s="137"/>
      <c r="LLB16" s="137"/>
      <c r="LLC16" s="137"/>
      <c r="LLD16" s="137"/>
      <c r="LLE16" s="137"/>
      <c r="LLF16" s="137"/>
      <c r="LLG16" s="137"/>
      <c r="LLH16" s="137"/>
      <c r="LLI16" s="137"/>
      <c r="LLJ16" s="137"/>
      <c r="LLK16" s="137"/>
      <c r="LLL16" s="137"/>
      <c r="LLM16" s="137"/>
      <c r="LLN16" s="137"/>
      <c r="LLO16" s="137"/>
      <c r="LLP16" s="137"/>
      <c r="LLQ16" s="137"/>
      <c r="LLR16" s="137"/>
      <c r="LLS16" s="137"/>
      <c r="LLT16" s="137"/>
      <c r="LLU16" s="137"/>
      <c r="LLV16" s="137"/>
      <c r="LLW16" s="137"/>
      <c r="LLX16" s="137"/>
      <c r="LLY16" s="137"/>
      <c r="LLZ16" s="137"/>
      <c r="LMA16" s="137"/>
      <c r="LMB16" s="137"/>
      <c r="LMC16" s="137"/>
      <c r="LMD16" s="137"/>
      <c r="LME16" s="137"/>
      <c r="LMF16" s="137"/>
      <c r="LMG16" s="137"/>
      <c r="LMH16" s="137"/>
      <c r="LMI16" s="137"/>
      <c r="LMJ16" s="137"/>
      <c r="LMK16" s="137"/>
      <c r="LML16" s="137"/>
      <c r="LMM16" s="137"/>
      <c r="LMN16" s="137"/>
      <c r="LMO16" s="137"/>
      <c r="LMP16" s="137"/>
      <c r="LMQ16" s="137"/>
      <c r="LMR16" s="137"/>
      <c r="LMS16" s="137"/>
      <c r="LMT16" s="137"/>
      <c r="LMU16" s="137"/>
      <c r="LMV16" s="137"/>
      <c r="LMW16" s="137"/>
      <c r="LMX16" s="137"/>
      <c r="LMY16" s="137"/>
      <c r="LMZ16" s="137"/>
      <c r="LNA16" s="137"/>
      <c r="LNB16" s="137"/>
      <c r="LNC16" s="137"/>
      <c r="LND16" s="137"/>
      <c r="LNE16" s="137"/>
      <c r="LNF16" s="137"/>
      <c r="LNG16" s="137"/>
      <c r="LNH16" s="137"/>
      <c r="LNI16" s="137"/>
      <c r="LNJ16" s="137"/>
      <c r="LNK16" s="137"/>
      <c r="LNL16" s="137"/>
      <c r="LNM16" s="137"/>
      <c r="LNN16" s="137"/>
      <c r="LNO16" s="137"/>
      <c r="LNP16" s="137"/>
      <c r="LNQ16" s="137"/>
      <c r="LNR16" s="137"/>
      <c r="LNS16" s="137"/>
      <c r="LNT16" s="137"/>
      <c r="LNU16" s="137"/>
      <c r="LNV16" s="137"/>
      <c r="LNW16" s="137"/>
      <c r="LNX16" s="137"/>
      <c r="LNY16" s="137"/>
      <c r="LNZ16" s="137"/>
      <c r="LOA16" s="137"/>
      <c r="LOB16" s="137"/>
      <c r="LOC16" s="137"/>
      <c r="LOD16" s="137"/>
      <c r="LOE16" s="137"/>
      <c r="LOF16" s="137"/>
      <c r="LOG16" s="137"/>
      <c r="LOH16" s="137"/>
      <c r="LOI16" s="137"/>
      <c r="LOJ16" s="137"/>
      <c r="LOK16" s="137"/>
      <c r="LOL16" s="137"/>
      <c r="LOM16" s="137"/>
      <c r="LON16" s="137"/>
      <c r="LOO16" s="137"/>
      <c r="LOP16" s="137"/>
      <c r="LOQ16" s="137"/>
      <c r="LOR16" s="137"/>
      <c r="LOS16" s="137"/>
      <c r="LOT16" s="137"/>
      <c r="LOU16" s="137"/>
      <c r="LOV16" s="137"/>
      <c r="LOW16" s="137"/>
      <c r="LOX16" s="137"/>
      <c r="LOY16" s="137"/>
      <c r="LOZ16" s="137"/>
      <c r="LPA16" s="137"/>
      <c r="LPB16" s="137"/>
      <c r="LPC16" s="137"/>
      <c r="LPD16" s="137"/>
      <c r="LPE16" s="137"/>
      <c r="LPF16" s="137"/>
      <c r="LPG16" s="137"/>
      <c r="LPH16" s="137"/>
      <c r="LPI16" s="137"/>
      <c r="LPJ16" s="137"/>
      <c r="LPK16" s="137"/>
      <c r="LPL16" s="137"/>
      <c r="LPM16" s="137"/>
      <c r="LPN16" s="137"/>
      <c r="LPO16" s="137"/>
      <c r="LPP16" s="137"/>
      <c r="LPQ16" s="137"/>
      <c r="LPR16" s="137"/>
      <c r="LPS16" s="137"/>
      <c r="LPT16" s="137"/>
      <c r="LPU16" s="137"/>
      <c r="LPV16" s="137"/>
      <c r="LPW16" s="137"/>
      <c r="LPX16" s="137"/>
      <c r="LPY16" s="137"/>
      <c r="LPZ16" s="137"/>
      <c r="LQA16" s="137"/>
      <c r="LQB16" s="137"/>
      <c r="LQC16" s="137"/>
      <c r="LQD16" s="137"/>
      <c r="LQE16" s="137"/>
      <c r="LQF16" s="137"/>
      <c r="LQG16" s="137"/>
      <c r="LQH16" s="137"/>
      <c r="LQI16" s="137"/>
      <c r="LQJ16" s="137"/>
      <c r="LQK16" s="137"/>
      <c r="LQL16" s="137"/>
      <c r="LQM16" s="137"/>
      <c r="LQN16" s="137"/>
      <c r="LQO16" s="137"/>
      <c r="LQP16" s="137"/>
      <c r="LQQ16" s="137"/>
      <c r="LQR16" s="137"/>
      <c r="LQS16" s="137"/>
      <c r="LQT16" s="137"/>
      <c r="LQU16" s="137"/>
      <c r="LQV16" s="137"/>
      <c r="LQW16" s="137"/>
      <c r="LQX16" s="137"/>
      <c r="LQY16" s="137"/>
      <c r="LQZ16" s="137"/>
      <c r="LRA16" s="137"/>
      <c r="LRB16" s="137"/>
      <c r="LRC16" s="137"/>
      <c r="LRD16" s="137"/>
      <c r="LRE16" s="137"/>
      <c r="LRF16" s="137"/>
      <c r="LRG16" s="137"/>
      <c r="LRH16" s="137"/>
      <c r="LRI16" s="137"/>
      <c r="LRJ16" s="137"/>
      <c r="LRK16" s="137"/>
      <c r="LRL16" s="137"/>
      <c r="LRM16" s="137"/>
      <c r="LRN16" s="137"/>
      <c r="LRO16" s="137"/>
      <c r="LRP16" s="137"/>
      <c r="LRQ16" s="137"/>
      <c r="LRR16" s="137"/>
      <c r="LRS16" s="137"/>
      <c r="LRT16" s="137"/>
      <c r="LRU16" s="137"/>
      <c r="LRV16" s="137"/>
      <c r="LRW16" s="137"/>
      <c r="LRX16" s="137"/>
      <c r="LRY16" s="137"/>
      <c r="LRZ16" s="137"/>
      <c r="LSA16" s="137"/>
      <c r="LSB16" s="137"/>
      <c r="LSC16" s="137"/>
      <c r="LSD16" s="137"/>
      <c r="LSE16" s="137"/>
      <c r="LSF16" s="137"/>
      <c r="LSG16" s="137"/>
      <c r="LSH16" s="137"/>
      <c r="LSI16" s="137"/>
      <c r="LSJ16" s="137"/>
      <c r="LSK16" s="137"/>
      <c r="LSL16" s="137"/>
      <c r="LSM16" s="137"/>
      <c r="LSN16" s="137"/>
      <c r="LSO16" s="137"/>
      <c r="LSP16" s="137"/>
      <c r="LSQ16" s="137"/>
      <c r="LSR16" s="137"/>
      <c r="LSS16" s="137"/>
      <c r="LST16" s="137"/>
      <c r="LSU16" s="137"/>
      <c r="LSV16" s="137"/>
      <c r="LSW16" s="137"/>
      <c r="LSX16" s="137"/>
      <c r="LSY16" s="137"/>
      <c r="LSZ16" s="137"/>
      <c r="LTA16" s="137"/>
      <c r="LTB16" s="137"/>
      <c r="LTC16" s="137"/>
      <c r="LTD16" s="137"/>
      <c r="LTE16" s="137"/>
      <c r="LTF16" s="137"/>
      <c r="LTG16" s="137"/>
      <c r="LTH16" s="137"/>
      <c r="LTI16" s="137"/>
      <c r="LTJ16" s="137"/>
      <c r="LTK16" s="137"/>
      <c r="LTL16" s="137"/>
      <c r="LTM16" s="137"/>
      <c r="LTN16" s="137"/>
      <c r="LTO16" s="137"/>
      <c r="LTP16" s="137"/>
      <c r="LTQ16" s="137"/>
      <c r="LTR16" s="137"/>
      <c r="LTS16" s="137"/>
      <c r="LTT16" s="137"/>
      <c r="LTU16" s="137"/>
      <c r="LTV16" s="137"/>
      <c r="LTW16" s="137"/>
      <c r="LTX16" s="137"/>
      <c r="LTY16" s="137"/>
      <c r="LTZ16" s="137"/>
      <c r="LUA16" s="137"/>
      <c r="LUB16" s="137"/>
      <c r="LUC16" s="137"/>
      <c r="LUD16" s="137"/>
      <c r="LUE16" s="137"/>
      <c r="LUF16" s="137"/>
      <c r="LUG16" s="137"/>
      <c r="LUH16" s="137"/>
      <c r="LUI16" s="137"/>
      <c r="LUJ16" s="137"/>
      <c r="LUK16" s="137"/>
      <c r="LUL16" s="137"/>
      <c r="LUM16" s="137"/>
      <c r="LUN16" s="137"/>
      <c r="LUO16" s="137"/>
      <c r="LUP16" s="137"/>
      <c r="LUQ16" s="137"/>
      <c r="LUR16" s="137"/>
      <c r="LUS16" s="137"/>
      <c r="LUT16" s="137"/>
      <c r="LUU16" s="137"/>
      <c r="LUV16" s="137"/>
      <c r="LUW16" s="137"/>
      <c r="LUX16" s="137"/>
      <c r="LUY16" s="137"/>
      <c r="LUZ16" s="137"/>
      <c r="LVA16" s="137"/>
      <c r="LVB16" s="137"/>
      <c r="LVC16" s="137"/>
      <c r="LVD16" s="137"/>
      <c r="LVE16" s="137"/>
      <c r="LVF16" s="137"/>
      <c r="LVG16" s="137"/>
      <c r="LVH16" s="137"/>
      <c r="LVI16" s="137"/>
      <c r="LVJ16" s="137"/>
      <c r="LVK16" s="137"/>
      <c r="LVL16" s="137"/>
      <c r="LVM16" s="137"/>
      <c r="LVN16" s="137"/>
      <c r="LVO16" s="137"/>
      <c r="LVP16" s="137"/>
      <c r="LVQ16" s="137"/>
      <c r="LVR16" s="137"/>
      <c r="LVS16" s="137"/>
      <c r="LVT16" s="137"/>
      <c r="LVU16" s="137"/>
      <c r="LVV16" s="137"/>
      <c r="LVW16" s="137"/>
      <c r="LVX16" s="137"/>
      <c r="LVY16" s="137"/>
      <c r="LVZ16" s="137"/>
      <c r="LWA16" s="137"/>
      <c r="LWB16" s="137"/>
      <c r="LWC16" s="137"/>
      <c r="LWD16" s="137"/>
      <c r="LWE16" s="137"/>
      <c r="LWF16" s="137"/>
      <c r="LWG16" s="137"/>
      <c r="LWH16" s="137"/>
      <c r="LWI16" s="137"/>
      <c r="LWJ16" s="137"/>
      <c r="LWK16" s="137"/>
      <c r="LWL16" s="137"/>
      <c r="LWM16" s="137"/>
      <c r="LWN16" s="137"/>
      <c r="LWO16" s="137"/>
      <c r="LWP16" s="137"/>
      <c r="LWQ16" s="137"/>
      <c r="LWR16" s="137"/>
      <c r="LWS16" s="137"/>
      <c r="LWT16" s="137"/>
      <c r="LWU16" s="137"/>
      <c r="LWV16" s="137"/>
      <c r="LWW16" s="137"/>
      <c r="LWX16" s="137"/>
      <c r="LWY16" s="137"/>
      <c r="LWZ16" s="137"/>
      <c r="LXA16" s="137"/>
      <c r="LXB16" s="137"/>
      <c r="LXC16" s="137"/>
      <c r="LXD16" s="137"/>
      <c r="LXE16" s="137"/>
      <c r="LXF16" s="137"/>
      <c r="LXG16" s="137"/>
      <c r="LXH16" s="137"/>
      <c r="LXI16" s="137"/>
      <c r="LXJ16" s="137"/>
      <c r="LXK16" s="137"/>
      <c r="LXL16" s="137"/>
      <c r="LXM16" s="137"/>
      <c r="LXN16" s="137"/>
      <c r="LXO16" s="137"/>
      <c r="LXP16" s="137"/>
      <c r="LXQ16" s="137"/>
      <c r="LXR16" s="137"/>
      <c r="LXS16" s="137"/>
      <c r="LXT16" s="137"/>
      <c r="LXU16" s="137"/>
      <c r="LXV16" s="137"/>
      <c r="LXW16" s="137"/>
      <c r="LXX16" s="137"/>
      <c r="LXY16" s="137"/>
      <c r="LXZ16" s="137"/>
      <c r="LYA16" s="137"/>
      <c r="LYB16" s="137"/>
      <c r="LYC16" s="137"/>
      <c r="LYD16" s="137"/>
      <c r="LYE16" s="137"/>
      <c r="LYF16" s="137"/>
      <c r="LYG16" s="137"/>
      <c r="LYH16" s="137"/>
      <c r="LYI16" s="137"/>
      <c r="LYJ16" s="137"/>
      <c r="LYK16" s="137"/>
      <c r="LYL16" s="137"/>
      <c r="LYM16" s="137"/>
      <c r="LYN16" s="137"/>
      <c r="LYO16" s="137"/>
      <c r="LYP16" s="137"/>
      <c r="LYQ16" s="137"/>
      <c r="LYR16" s="137"/>
      <c r="LYS16" s="137"/>
      <c r="LYT16" s="137"/>
      <c r="LYU16" s="137"/>
      <c r="LYV16" s="137"/>
      <c r="LYW16" s="137"/>
      <c r="LYX16" s="137"/>
      <c r="LYY16" s="137"/>
      <c r="LYZ16" s="137"/>
      <c r="LZA16" s="137"/>
      <c r="LZB16" s="137"/>
      <c r="LZC16" s="137"/>
      <c r="LZD16" s="137"/>
      <c r="LZE16" s="137"/>
      <c r="LZF16" s="137"/>
      <c r="LZG16" s="137"/>
      <c r="LZH16" s="137"/>
      <c r="LZI16" s="137"/>
      <c r="LZJ16" s="137"/>
      <c r="LZK16" s="137"/>
      <c r="LZL16" s="137"/>
      <c r="LZM16" s="137"/>
      <c r="LZN16" s="137"/>
      <c r="LZO16" s="137"/>
      <c r="LZP16" s="137"/>
      <c r="LZQ16" s="137"/>
      <c r="LZR16" s="137"/>
      <c r="LZS16" s="137"/>
      <c r="LZT16" s="137"/>
      <c r="LZU16" s="137"/>
      <c r="LZV16" s="137"/>
      <c r="LZW16" s="137"/>
      <c r="LZX16" s="137"/>
      <c r="LZY16" s="137"/>
      <c r="LZZ16" s="137"/>
      <c r="MAA16" s="137"/>
      <c r="MAB16" s="137"/>
      <c r="MAC16" s="137"/>
      <c r="MAD16" s="137"/>
      <c r="MAE16" s="137"/>
      <c r="MAF16" s="137"/>
      <c r="MAG16" s="137"/>
      <c r="MAH16" s="137"/>
      <c r="MAI16" s="137"/>
      <c r="MAJ16" s="137"/>
      <c r="MAK16" s="137"/>
      <c r="MAL16" s="137"/>
      <c r="MAM16" s="137"/>
      <c r="MAN16" s="137"/>
      <c r="MAO16" s="137"/>
      <c r="MAP16" s="137"/>
      <c r="MAQ16" s="137"/>
      <c r="MAR16" s="137"/>
      <c r="MAS16" s="137"/>
      <c r="MAT16" s="137"/>
      <c r="MAU16" s="137"/>
      <c r="MAV16" s="137"/>
      <c r="MAW16" s="137"/>
      <c r="MAX16" s="137"/>
      <c r="MAY16" s="137"/>
      <c r="MAZ16" s="137"/>
      <c r="MBA16" s="137"/>
      <c r="MBB16" s="137"/>
      <c r="MBC16" s="137"/>
      <c r="MBD16" s="137"/>
      <c r="MBE16" s="137"/>
      <c r="MBF16" s="137"/>
      <c r="MBG16" s="137"/>
      <c r="MBH16" s="137"/>
      <c r="MBI16" s="137"/>
      <c r="MBJ16" s="137"/>
      <c r="MBK16" s="137"/>
      <c r="MBL16" s="137"/>
      <c r="MBM16" s="137"/>
      <c r="MBN16" s="137"/>
      <c r="MBO16" s="137"/>
      <c r="MBP16" s="137"/>
      <c r="MBQ16" s="137"/>
      <c r="MBR16" s="137"/>
      <c r="MBS16" s="137"/>
      <c r="MBT16" s="137"/>
      <c r="MBU16" s="137"/>
      <c r="MBV16" s="137"/>
      <c r="MBW16" s="137"/>
      <c r="MBX16" s="137"/>
      <c r="MBY16" s="137"/>
      <c r="MBZ16" s="137"/>
      <c r="MCA16" s="137"/>
      <c r="MCB16" s="137"/>
      <c r="MCC16" s="137"/>
      <c r="MCD16" s="137"/>
      <c r="MCE16" s="137"/>
      <c r="MCF16" s="137"/>
      <c r="MCG16" s="137"/>
      <c r="MCH16" s="137"/>
      <c r="MCI16" s="137"/>
      <c r="MCJ16" s="137"/>
      <c r="MCK16" s="137"/>
      <c r="MCL16" s="137"/>
      <c r="MCM16" s="137"/>
      <c r="MCN16" s="137"/>
      <c r="MCO16" s="137"/>
      <c r="MCP16" s="137"/>
      <c r="MCQ16" s="137"/>
      <c r="MCR16" s="137"/>
      <c r="MCS16" s="137"/>
      <c r="MCT16" s="137"/>
      <c r="MCU16" s="137"/>
      <c r="MCV16" s="137"/>
      <c r="MCW16" s="137"/>
      <c r="MCX16" s="137"/>
      <c r="MCY16" s="137"/>
      <c r="MCZ16" s="137"/>
      <c r="MDA16" s="137"/>
      <c r="MDB16" s="137"/>
      <c r="MDC16" s="137"/>
      <c r="MDD16" s="137"/>
      <c r="MDE16" s="137"/>
      <c r="MDF16" s="137"/>
      <c r="MDG16" s="137"/>
      <c r="MDH16" s="137"/>
      <c r="MDI16" s="137"/>
      <c r="MDJ16" s="137"/>
      <c r="MDK16" s="137"/>
      <c r="MDL16" s="137"/>
      <c r="MDM16" s="137"/>
      <c r="MDN16" s="137"/>
      <c r="MDO16" s="137"/>
      <c r="MDP16" s="137"/>
      <c r="MDQ16" s="137"/>
      <c r="MDR16" s="137"/>
      <c r="MDS16" s="137"/>
      <c r="MDT16" s="137"/>
      <c r="MDU16" s="137"/>
      <c r="MDV16" s="137"/>
      <c r="MDW16" s="137"/>
      <c r="MDX16" s="137"/>
      <c r="MDY16" s="137"/>
      <c r="MDZ16" s="137"/>
      <c r="MEA16" s="137"/>
      <c r="MEB16" s="137"/>
      <c r="MEC16" s="137"/>
      <c r="MED16" s="137"/>
      <c r="MEE16" s="137"/>
      <c r="MEF16" s="137"/>
      <c r="MEG16" s="137"/>
      <c r="MEH16" s="137"/>
      <c r="MEI16" s="137"/>
      <c r="MEJ16" s="137"/>
      <c r="MEK16" s="137"/>
      <c r="MEL16" s="137"/>
      <c r="MEM16" s="137"/>
      <c r="MEN16" s="137"/>
      <c r="MEO16" s="137"/>
      <c r="MEP16" s="137"/>
      <c r="MEQ16" s="137"/>
      <c r="MER16" s="137"/>
      <c r="MES16" s="137"/>
      <c r="MET16" s="137"/>
      <c r="MEU16" s="137"/>
      <c r="MEV16" s="137"/>
      <c r="MEW16" s="137"/>
      <c r="MEX16" s="137"/>
      <c r="MEY16" s="137"/>
      <c r="MEZ16" s="137"/>
      <c r="MFA16" s="137"/>
      <c r="MFB16" s="137"/>
      <c r="MFC16" s="137"/>
      <c r="MFD16" s="137"/>
      <c r="MFE16" s="137"/>
      <c r="MFF16" s="137"/>
      <c r="MFG16" s="137"/>
      <c r="MFH16" s="137"/>
      <c r="MFI16" s="137"/>
      <c r="MFJ16" s="137"/>
      <c r="MFK16" s="137"/>
      <c r="MFL16" s="137"/>
      <c r="MFM16" s="137"/>
      <c r="MFN16" s="137"/>
      <c r="MFO16" s="137"/>
      <c r="MFP16" s="137"/>
      <c r="MFQ16" s="137"/>
      <c r="MFR16" s="137"/>
      <c r="MFS16" s="137"/>
      <c r="MFT16" s="137"/>
      <c r="MFU16" s="137"/>
      <c r="MFV16" s="137"/>
      <c r="MFW16" s="137"/>
      <c r="MFX16" s="137"/>
      <c r="MFY16" s="137"/>
      <c r="MFZ16" s="137"/>
      <c r="MGA16" s="137"/>
      <c r="MGB16" s="137"/>
      <c r="MGC16" s="137"/>
      <c r="MGD16" s="137"/>
      <c r="MGE16" s="137"/>
      <c r="MGF16" s="137"/>
      <c r="MGG16" s="137"/>
      <c r="MGH16" s="137"/>
      <c r="MGI16" s="137"/>
      <c r="MGJ16" s="137"/>
      <c r="MGK16" s="137"/>
      <c r="MGL16" s="137"/>
      <c r="MGM16" s="137"/>
      <c r="MGN16" s="137"/>
      <c r="MGO16" s="137"/>
      <c r="MGP16" s="137"/>
      <c r="MGQ16" s="137"/>
      <c r="MGR16" s="137"/>
      <c r="MGS16" s="137"/>
      <c r="MGT16" s="137"/>
      <c r="MGU16" s="137"/>
      <c r="MGV16" s="137"/>
      <c r="MGW16" s="137"/>
      <c r="MGX16" s="137"/>
      <c r="MGY16" s="137"/>
      <c r="MGZ16" s="137"/>
      <c r="MHA16" s="137"/>
      <c r="MHB16" s="137"/>
      <c r="MHC16" s="137"/>
      <c r="MHD16" s="137"/>
      <c r="MHE16" s="137"/>
      <c r="MHF16" s="137"/>
      <c r="MHG16" s="137"/>
      <c r="MHH16" s="137"/>
      <c r="MHI16" s="137"/>
      <c r="MHJ16" s="137"/>
      <c r="MHK16" s="137"/>
      <c r="MHL16" s="137"/>
      <c r="MHM16" s="137"/>
      <c r="MHN16" s="137"/>
      <c r="MHO16" s="137"/>
      <c r="MHP16" s="137"/>
      <c r="MHQ16" s="137"/>
      <c r="MHR16" s="137"/>
      <c r="MHS16" s="137"/>
      <c r="MHT16" s="137"/>
      <c r="MHU16" s="137"/>
      <c r="MHV16" s="137"/>
      <c r="MHW16" s="137"/>
      <c r="MHX16" s="137"/>
      <c r="MHY16" s="137"/>
      <c r="MHZ16" s="137"/>
      <c r="MIA16" s="137"/>
      <c r="MIB16" s="137"/>
      <c r="MIC16" s="137"/>
      <c r="MID16" s="137"/>
      <c r="MIE16" s="137"/>
      <c r="MIF16" s="137"/>
      <c r="MIG16" s="137"/>
      <c r="MIH16" s="137"/>
      <c r="MII16" s="137"/>
      <c r="MIJ16" s="137"/>
      <c r="MIK16" s="137"/>
      <c r="MIL16" s="137"/>
      <c r="MIM16" s="137"/>
      <c r="MIN16" s="137"/>
      <c r="MIO16" s="137"/>
      <c r="MIP16" s="137"/>
      <c r="MIQ16" s="137"/>
      <c r="MIR16" s="137"/>
      <c r="MIS16" s="137"/>
      <c r="MIT16" s="137"/>
      <c r="MIU16" s="137"/>
      <c r="MIV16" s="137"/>
      <c r="MIW16" s="137"/>
      <c r="MIX16" s="137"/>
      <c r="MIY16" s="137"/>
      <c r="MIZ16" s="137"/>
      <c r="MJA16" s="137"/>
      <c r="MJB16" s="137"/>
      <c r="MJC16" s="137"/>
      <c r="MJD16" s="137"/>
      <c r="MJE16" s="137"/>
      <c r="MJF16" s="137"/>
      <c r="MJG16" s="137"/>
      <c r="MJH16" s="137"/>
      <c r="MJI16" s="137"/>
      <c r="MJJ16" s="137"/>
      <c r="MJK16" s="137"/>
      <c r="MJL16" s="137"/>
      <c r="MJM16" s="137"/>
      <c r="MJN16" s="137"/>
      <c r="MJO16" s="137"/>
      <c r="MJP16" s="137"/>
      <c r="MJQ16" s="137"/>
      <c r="MJR16" s="137"/>
      <c r="MJS16" s="137"/>
      <c r="MJT16" s="137"/>
      <c r="MJU16" s="137"/>
      <c r="MJV16" s="137"/>
      <c r="MJW16" s="137"/>
      <c r="MJX16" s="137"/>
      <c r="MJY16" s="137"/>
      <c r="MJZ16" s="137"/>
      <c r="MKA16" s="137"/>
      <c r="MKB16" s="137"/>
      <c r="MKC16" s="137"/>
      <c r="MKD16" s="137"/>
      <c r="MKE16" s="137"/>
      <c r="MKF16" s="137"/>
      <c r="MKG16" s="137"/>
      <c r="MKH16" s="137"/>
      <c r="MKI16" s="137"/>
      <c r="MKJ16" s="137"/>
      <c r="MKK16" s="137"/>
      <c r="MKL16" s="137"/>
      <c r="MKM16" s="137"/>
      <c r="MKN16" s="137"/>
      <c r="MKO16" s="137"/>
      <c r="MKP16" s="137"/>
      <c r="MKQ16" s="137"/>
      <c r="MKR16" s="137"/>
      <c r="MKS16" s="137"/>
      <c r="MKT16" s="137"/>
      <c r="MKU16" s="137"/>
      <c r="MKV16" s="137"/>
      <c r="MKW16" s="137"/>
      <c r="MKX16" s="137"/>
      <c r="MKY16" s="137"/>
      <c r="MKZ16" s="137"/>
      <c r="MLA16" s="137"/>
      <c r="MLB16" s="137"/>
      <c r="MLC16" s="137"/>
      <c r="MLD16" s="137"/>
      <c r="MLE16" s="137"/>
      <c r="MLF16" s="137"/>
      <c r="MLG16" s="137"/>
      <c r="MLH16" s="137"/>
      <c r="MLI16" s="137"/>
      <c r="MLJ16" s="137"/>
      <c r="MLK16" s="137"/>
      <c r="MLL16" s="137"/>
      <c r="MLM16" s="137"/>
      <c r="MLN16" s="137"/>
      <c r="MLO16" s="137"/>
      <c r="MLP16" s="137"/>
      <c r="MLQ16" s="137"/>
      <c r="MLR16" s="137"/>
      <c r="MLS16" s="137"/>
      <c r="MLT16" s="137"/>
      <c r="MLU16" s="137"/>
      <c r="MLV16" s="137"/>
      <c r="MLW16" s="137"/>
      <c r="MLX16" s="137"/>
      <c r="MLY16" s="137"/>
      <c r="MLZ16" s="137"/>
      <c r="MMA16" s="137"/>
      <c r="MMB16" s="137"/>
      <c r="MMC16" s="137"/>
      <c r="MMD16" s="137"/>
      <c r="MME16" s="137"/>
      <c r="MMF16" s="137"/>
      <c r="MMG16" s="137"/>
      <c r="MMH16" s="137"/>
      <c r="MMI16" s="137"/>
      <c r="MMJ16" s="137"/>
      <c r="MMK16" s="137"/>
      <c r="MML16" s="137"/>
      <c r="MMM16" s="137"/>
      <c r="MMN16" s="137"/>
      <c r="MMO16" s="137"/>
      <c r="MMP16" s="137"/>
      <c r="MMQ16" s="137"/>
      <c r="MMR16" s="137"/>
      <c r="MMS16" s="137"/>
      <c r="MMT16" s="137"/>
      <c r="MMU16" s="137"/>
      <c r="MMV16" s="137"/>
      <c r="MMW16" s="137"/>
      <c r="MMX16" s="137"/>
      <c r="MMY16" s="137"/>
      <c r="MMZ16" s="137"/>
      <c r="MNA16" s="137"/>
      <c r="MNB16" s="137"/>
      <c r="MNC16" s="137"/>
      <c r="MND16" s="137"/>
      <c r="MNE16" s="137"/>
      <c r="MNF16" s="137"/>
      <c r="MNG16" s="137"/>
      <c r="MNH16" s="137"/>
      <c r="MNI16" s="137"/>
      <c r="MNJ16" s="137"/>
      <c r="MNK16" s="137"/>
      <c r="MNL16" s="137"/>
      <c r="MNM16" s="137"/>
      <c r="MNN16" s="137"/>
      <c r="MNO16" s="137"/>
      <c r="MNP16" s="137"/>
      <c r="MNQ16" s="137"/>
      <c r="MNR16" s="137"/>
      <c r="MNS16" s="137"/>
      <c r="MNT16" s="137"/>
      <c r="MNU16" s="137"/>
      <c r="MNV16" s="137"/>
      <c r="MNW16" s="137"/>
      <c r="MNX16" s="137"/>
      <c r="MNY16" s="137"/>
      <c r="MNZ16" s="137"/>
      <c r="MOA16" s="137"/>
      <c r="MOB16" s="137"/>
      <c r="MOC16" s="137"/>
      <c r="MOD16" s="137"/>
      <c r="MOE16" s="137"/>
      <c r="MOF16" s="137"/>
      <c r="MOG16" s="137"/>
      <c r="MOH16" s="137"/>
      <c r="MOI16" s="137"/>
      <c r="MOJ16" s="137"/>
      <c r="MOK16" s="137"/>
      <c r="MOL16" s="137"/>
      <c r="MOM16" s="137"/>
      <c r="MON16" s="137"/>
      <c r="MOO16" s="137"/>
      <c r="MOP16" s="137"/>
      <c r="MOQ16" s="137"/>
      <c r="MOR16" s="137"/>
      <c r="MOS16" s="137"/>
      <c r="MOT16" s="137"/>
      <c r="MOU16" s="137"/>
      <c r="MOV16" s="137"/>
      <c r="MOW16" s="137"/>
      <c r="MOX16" s="137"/>
      <c r="MOY16" s="137"/>
      <c r="MOZ16" s="137"/>
      <c r="MPA16" s="137"/>
      <c r="MPB16" s="137"/>
      <c r="MPC16" s="137"/>
      <c r="MPD16" s="137"/>
      <c r="MPE16" s="137"/>
      <c r="MPF16" s="137"/>
      <c r="MPG16" s="137"/>
      <c r="MPH16" s="137"/>
      <c r="MPI16" s="137"/>
      <c r="MPJ16" s="137"/>
      <c r="MPK16" s="137"/>
      <c r="MPL16" s="137"/>
      <c r="MPM16" s="137"/>
      <c r="MPN16" s="137"/>
      <c r="MPO16" s="137"/>
      <c r="MPP16" s="137"/>
      <c r="MPQ16" s="137"/>
      <c r="MPR16" s="137"/>
      <c r="MPS16" s="137"/>
      <c r="MPT16" s="137"/>
      <c r="MPU16" s="137"/>
      <c r="MPV16" s="137"/>
      <c r="MPW16" s="137"/>
      <c r="MPX16" s="137"/>
      <c r="MPY16" s="137"/>
      <c r="MPZ16" s="137"/>
      <c r="MQA16" s="137"/>
      <c r="MQB16" s="137"/>
      <c r="MQC16" s="137"/>
      <c r="MQD16" s="137"/>
      <c r="MQE16" s="137"/>
      <c r="MQF16" s="137"/>
      <c r="MQG16" s="137"/>
      <c r="MQH16" s="137"/>
      <c r="MQI16" s="137"/>
      <c r="MQJ16" s="137"/>
      <c r="MQK16" s="137"/>
      <c r="MQL16" s="137"/>
      <c r="MQM16" s="137"/>
      <c r="MQN16" s="137"/>
      <c r="MQO16" s="137"/>
      <c r="MQP16" s="137"/>
      <c r="MQQ16" s="137"/>
      <c r="MQR16" s="137"/>
      <c r="MQS16" s="137"/>
      <c r="MQT16" s="137"/>
      <c r="MQU16" s="137"/>
      <c r="MQV16" s="137"/>
      <c r="MQW16" s="137"/>
      <c r="MQX16" s="137"/>
      <c r="MQY16" s="137"/>
      <c r="MQZ16" s="137"/>
      <c r="MRA16" s="137"/>
      <c r="MRB16" s="137"/>
      <c r="MRC16" s="137"/>
      <c r="MRD16" s="137"/>
      <c r="MRE16" s="137"/>
      <c r="MRF16" s="137"/>
      <c r="MRG16" s="137"/>
      <c r="MRH16" s="137"/>
      <c r="MRI16" s="137"/>
      <c r="MRJ16" s="137"/>
      <c r="MRK16" s="137"/>
      <c r="MRL16" s="137"/>
      <c r="MRM16" s="137"/>
      <c r="MRN16" s="137"/>
      <c r="MRO16" s="137"/>
      <c r="MRP16" s="137"/>
      <c r="MRQ16" s="137"/>
      <c r="MRR16" s="137"/>
      <c r="MRS16" s="137"/>
      <c r="MRT16" s="137"/>
      <c r="MRU16" s="137"/>
      <c r="MRV16" s="137"/>
      <c r="MRW16" s="137"/>
      <c r="MRX16" s="137"/>
      <c r="MRY16" s="137"/>
      <c r="MRZ16" s="137"/>
      <c r="MSA16" s="137"/>
      <c r="MSB16" s="137"/>
      <c r="MSC16" s="137"/>
      <c r="MSD16" s="137"/>
      <c r="MSE16" s="137"/>
      <c r="MSF16" s="137"/>
      <c r="MSG16" s="137"/>
      <c r="MSH16" s="137"/>
      <c r="MSI16" s="137"/>
      <c r="MSJ16" s="137"/>
      <c r="MSK16" s="137"/>
      <c r="MSL16" s="137"/>
      <c r="MSM16" s="137"/>
      <c r="MSN16" s="137"/>
      <c r="MSO16" s="137"/>
      <c r="MSP16" s="137"/>
      <c r="MSQ16" s="137"/>
      <c r="MSR16" s="137"/>
      <c r="MSS16" s="137"/>
      <c r="MST16" s="137"/>
      <c r="MSU16" s="137"/>
      <c r="MSV16" s="137"/>
      <c r="MSW16" s="137"/>
      <c r="MSX16" s="137"/>
      <c r="MSY16" s="137"/>
      <c r="MSZ16" s="137"/>
      <c r="MTA16" s="137"/>
      <c r="MTB16" s="137"/>
      <c r="MTC16" s="137"/>
      <c r="MTD16" s="137"/>
      <c r="MTE16" s="137"/>
      <c r="MTF16" s="137"/>
      <c r="MTG16" s="137"/>
      <c r="MTH16" s="137"/>
      <c r="MTI16" s="137"/>
      <c r="MTJ16" s="137"/>
      <c r="MTK16" s="137"/>
      <c r="MTL16" s="137"/>
      <c r="MTM16" s="137"/>
      <c r="MTN16" s="137"/>
      <c r="MTO16" s="137"/>
      <c r="MTP16" s="137"/>
      <c r="MTQ16" s="137"/>
      <c r="MTR16" s="137"/>
      <c r="MTS16" s="137"/>
      <c r="MTT16" s="137"/>
      <c r="MTU16" s="137"/>
      <c r="MTV16" s="137"/>
      <c r="MTW16" s="137"/>
      <c r="MTX16" s="137"/>
      <c r="MTY16" s="137"/>
      <c r="MTZ16" s="137"/>
      <c r="MUA16" s="137"/>
      <c r="MUB16" s="137"/>
      <c r="MUC16" s="137"/>
      <c r="MUD16" s="137"/>
      <c r="MUE16" s="137"/>
      <c r="MUF16" s="137"/>
      <c r="MUG16" s="137"/>
      <c r="MUH16" s="137"/>
      <c r="MUI16" s="137"/>
      <c r="MUJ16" s="137"/>
      <c r="MUK16" s="137"/>
      <c r="MUL16" s="137"/>
      <c r="MUM16" s="137"/>
      <c r="MUN16" s="137"/>
      <c r="MUO16" s="137"/>
      <c r="MUP16" s="137"/>
      <c r="MUQ16" s="137"/>
      <c r="MUR16" s="137"/>
      <c r="MUS16" s="137"/>
      <c r="MUT16" s="137"/>
      <c r="MUU16" s="137"/>
      <c r="MUV16" s="137"/>
      <c r="MUW16" s="137"/>
      <c r="MUX16" s="137"/>
      <c r="MUY16" s="137"/>
      <c r="MUZ16" s="137"/>
      <c r="MVA16" s="137"/>
      <c r="MVB16" s="137"/>
      <c r="MVC16" s="137"/>
      <c r="MVD16" s="137"/>
      <c r="MVE16" s="137"/>
      <c r="MVF16" s="137"/>
      <c r="MVG16" s="137"/>
      <c r="MVH16" s="137"/>
      <c r="MVI16" s="137"/>
      <c r="MVJ16" s="137"/>
      <c r="MVK16" s="137"/>
      <c r="MVL16" s="137"/>
      <c r="MVM16" s="137"/>
      <c r="MVN16" s="137"/>
      <c r="MVO16" s="137"/>
      <c r="MVP16" s="137"/>
      <c r="MVQ16" s="137"/>
      <c r="MVR16" s="137"/>
      <c r="MVS16" s="137"/>
      <c r="MVT16" s="137"/>
      <c r="MVU16" s="137"/>
      <c r="MVV16" s="137"/>
      <c r="MVW16" s="137"/>
      <c r="MVX16" s="137"/>
      <c r="MVY16" s="137"/>
      <c r="MVZ16" s="137"/>
      <c r="MWA16" s="137"/>
      <c r="MWB16" s="137"/>
      <c r="MWC16" s="137"/>
      <c r="MWD16" s="137"/>
      <c r="MWE16" s="137"/>
      <c r="MWF16" s="137"/>
      <c r="MWG16" s="137"/>
      <c r="MWH16" s="137"/>
      <c r="MWI16" s="137"/>
      <c r="MWJ16" s="137"/>
      <c r="MWK16" s="137"/>
      <c r="MWL16" s="137"/>
      <c r="MWM16" s="137"/>
      <c r="MWN16" s="137"/>
      <c r="MWO16" s="137"/>
      <c r="MWP16" s="137"/>
      <c r="MWQ16" s="137"/>
      <c r="MWR16" s="137"/>
      <c r="MWS16" s="137"/>
      <c r="MWT16" s="137"/>
      <c r="MWU16" s="137"/>
      <c r="MWV16" s="137"/>
      <c r="MWW16" s="137"/>
      <c r="MWX16" s="137"/>
      <c r="MWY16" s="137"/>
      <c r="MWZ16" s="137"/>
      <c r="MXA16" s="137"/>
      <c r="MXB16" s="137"/>
      <c r="MXC16" s="137"/>
      <c r="MXD16" s="137"/>
      <c r="MXE16" s="137"/>
      <c r="MXF16" s="137"/>
      <c r="MXG16" s="137"/>
      <c r="MXH16" s="137"/>
      <c r="MXI16" s="137"/>
      <c r="MXJ16" s="137"/>
      <c r="MXK16" s="137"/>
      <c r="MXL16" s="137"/>
      <c r="MXM16" s="137"/>
      <c r="MXN16" s="137"/>
      <c r="MXO16" s="137"/>
      <c r="MXP16" s="137"/>
      <c r="MXQ16" s="137"/>
      <c r="MXR16" s="137"/>
      <c r="MXS16" s="137"/>
      <c r="MXT16" s="137"/>
      <c r="MXU16" s="137"/>
      <c r="MXV16" s="137"/>
      <c r="MXW16" s="137"/>
      <c r="MXX16" s="137"/>
      <c r="MXY16" s="137"/>
      <c r="MXZ16" s="137"/>
      <c r="MYA16" s="137"/>
      <c r="MYB16" s="137"/>
      <c r="MYC16" s="137"/>
      <c r="MYD16" s="137"/>
      <c r="MYE16" s="137"/>
      <c r="MYF16" s="137"/>
      <c r="MYG16" s="137"/>
      <c r="MYH16" s="137"/>
      <c r="MYI16" s="137"/>
      <c r="MYJ16" s="137"/>
      <c r="MYK16" s="137"/>
      <c r="MYL16" s="137"/>
      <c r="MYM16" s="137"/>
      <c r="MYN16" s="137"/>
      <c r="MYO16" s="137"/>
      <c r="MYP16" s="137"/>
      <c r="MYQ16" s="137"/>
      <c r="MYR16" s="137"/>
      <c r="MYS16" s="137"/>
      <c r="MYT16" s="137"/>
      <c r="MYU16" s="137"/>
      <c r="MYV16" s="137"/>
      <c r="MYW16" s="137"/>
      <c r="MYX16" s="137"/>
      <c r="MYY16" s="137"/>
      <c r="MYZ16" s="137"/>
      <c r="MZA16" s="137"/>
      <c r="MZB16" s="137"/>
      <c r="MZC16" s="137"/>
      <c r="MZD16" s="137"/>
      <c r="MZE16" s="137"/>
      <c r="MZF16" s="137"/>
      <c r="MZG16" s="137"/>
      <c r="MZH16" s="137"/>
      <c r="MZI16" s="137"/>
      <c r="MZJ16" s="137"/>
      <c r="MZK16" s="137"/>
      <c r="MZL16" s="137"/>
      <c r="MZM16" s="137"/>
      <c r="MZN16" s="137"/>
      <c r="MZO16" s="137"/>
      <c r="MZP16" s="137"/>
      <c r="MZQ16" s="137"/>
      <c r="MZR16" s="137"/>
      <c r="MZS16" s="137"/>
      <c r="MZT16" s="137"/>
      <c r="MZU16" s="137"/>
      <c r="MZV16" s="137"/>
      <c r="MZW16" s="137"/>
      <c r="MZX16" s="137"/>
      <c r="MZY16" s="137"/>
      <c r="MZZ16" s="137"/>
      <c r="NAA16" s="137"/>
      <c r="NAB16" s="137"/>
      <c r="NAC16" s="137"/>
      <c r="NAD16" s="137"/>
      <c r="NAE16" s="137"/>
      <c r="NAF16" s="137"/>
      <c r="NAG16" s="137"/>
      <c r="NAH16" s="137"/>
      <c r="NAI16" s="137"/>
      <c r="NAJ16" s="137"/>
      <c r="NAK16" s="137"/>
      <c r="NAL16" s="137"/>
      <c r="NAM16" s="137"/>
      <c r="NAN16" s="137"/>
      <c r="NAO16" s="137"/>
      <c r="NAP16" s="137"/>
      <c r="NAQ16" s="137"/>
      <c r="NAR16" s="137"/>
      <c r="NAS16" s="137"/>
      <c r="NAT16" s="137"/>
      <c r="NAU16" s="137"/>
      <c r="NAV16" s="137"/>
      <c r="NAW16" s="137"/>
      <c r="NAX16" s="137"/>
      <c r="NAY16" s="137"/>
      <c r="NAZ16" s="137"/>
      <c r="NBA16" s="137"/>
      <c r="NBB16" s="137"/>
      <c r="NBC16" s="137"/>
      <c r="NBD16" s="137"/>
      <c r="NBE16" s="137"/>
      <c r="NBF16" s="137"/>
      <c r="NBG16" s="137"/>
      <c r="NBH16" s="137"/>
      <c r="NBI16" s="137"/>
      <c r="NBJ16" s="137"/>
      <c r="NBK16" s="137"/>
      <c r="NBL16" s="137"/>
      <c r="NBM16" s="137"/>
      <c r="NBN16" s="137"/>
      <c r="NBO16" s="137"/>
      <c r="NBP16" s="137"/>
      <c r="NBQ16" s="137"/>
      <c r="NBR16" s="137"/>
      <c r="NBS16" s="137"/>
      <c r="NBT16" s="137"/>
      <c r="NBU16" s="137"/>
      <c r="NBV16" s="137"/>
      <c r="NBW16" s="137"/>
      <c r="NBX16" s="137"/>
      <c r="NBY16" s="137"/>
      <c r="NBZ16" s="137"/>
      <c r="NCA16" s="137"/>
      <c r="NCB16" s="137"/>
      <c r="NCC16" s="137"/>
      <c r="NCD16" s="137"/>
      <c r="NCE16" s="137"/>
      <c r="NCF16" s="137"/>
      <c r="NCG16" s="137"/>
      <c r="NCH16" s="137"/>
      <c r="NCI16" s="137"/>
      <c r="NCJ16" s="137"/>
      <c r="NCK16" s="137"/>
      <c r="NCL16" s="137"/>
      <c r="NCM16" s="137"/>
      <c r="NCN16" s="137"/>
      <c r="NCO16" s="137"/>
      <c r="NCP16" s="137"/>
      <c r="NCQ16" s="137"/>
      <c r="NCR16" s="137"/>
      <c r="NCS16" s="137"/>
      <c r="NCT16" s="137"/>
      <c r="NCU16" s="137"/>
      <c r="NCV16" s="137"/>
      <c r="NCW16" s="137"/>
      <c r="NCX16" s="137"/>
      <c r="NCY16" s="137"/>
      <c r="NCZ16" s="137"/>
      <c r="NDA16" s="137"/>
      <c r="NDB16" s="137"/>
      <c r="NDC16" s="137"/>
      <c r="NDD16" s="137"/>
      <c r="NDE16" s="137"/>
      <c r="NDF16" s="137"/>
      <c r="NDG16" s="137"/>
      <c r="NDH16" s="137"/>
      <c r="NDI16" s="137"/>
      <c r="NDJ16" s="137"/>
      <c r="NDK16" s="137"/>
      <c r="NDL16" s="137"/>
      <c r="NDM16" s="137"/>
      <c r="NDN16" s="137"/>
      <c r="NDO16" s="137"/>
      <c r="NDP16" s="137"/>
      <c r="NDQ16" s="137"/>
      <c r="NDR16" s="137"/>
      <c r="NDS16" s="137"/>
      <c r="NDT16" s="137"/>
      <c r="NDU16" s="137"/>
      <c r="NDV16" s="137"/>
      <c r="NDW16" s="137"/>
      <c r="NDX16" s="137"/>
      <c r="NDY16" s="137"/>
      <c r="NDZ16" s="137"/>
      <c r="NEA16" s="137"/>
      <c r="NEB16" s="137"/>
      <c r="NEC16" s="137"/>
      <c r="NED16" s="137"/>
      <c r="NEE16" s="137"/>
      <c r="NEF16" s="137"/>
      <c r="NEG16" s="137"/>
      <c r="NEH16" s="137"/>
      <c r="NEI16" s="137"/>
      <c r="NEJ16" s="137"/>
      <c r="NEK16" s="137"/>
      <c r="NEL16" s="137"/>
      <c r="NEM16" s="137"/>
      <c r="NEN16" s="137"/>
      <c r="NEO16" s="137"/>
      <c r="NEP16" s="137"/>
      <c r="NEQ16" s="137"/>
      <c r="NER16" s="137"/>
      <c r="NES16" s="137"/>
      <c r="NET16" s="137"/>
      <c r="NEU16" s="137"/>
      <c r="NEV16" s="137"/>
      <c r="NEW16" s="137"/>
      <c r="NEX16" s="137"/>
      <c r="NEY16" s="137"/>
      <c r="NEZ16" s="137"/>
      <c r="NFA16" s="137"/>
      <c r="NFB16" s="137"/>
      <c r="NFC16" s="137"/>
      <c r="NFD16" s="137"/>
      <c r="NFE16" s="137"/>
      <c r="NFF16" s="137"/>
      <c r="NFG16" s="137"/>
      <c r="NFH16" s="137"/>
      <c r="NFI16" s="137"/>
      <c r="NFJ16" s="137"/>
      <c r="NFK16" s="137"/>
      <c r="NFL16" s="137"/>
      <c r="NFM16" s="137"/>
      <c r="NFN16" s="137"/>
      <c r="NFO16" s="137"/>
      <c r="NFP16" s="137"/>
      <c r="NFQ16" s="137"/>
      <c r="NFR16" s="137"/>
      <c r="NFS16" s="137"/>
      <c r="NFT16" s="137"/>
      <c r="NFU16" s="137"/>
      <c r="NFV16" s="137"/>
      <c r="NFW16" s="137"/>
      <c r="NFX16" s="137"/>
      <c r="NFY16" s="137"/>
      <c r="NFZ16" s="137"/>
      <c r="NGA16" s="137"/>
      <c r="NGB16" s="137"/>
      <c r="NGC16" s="137"/>
      <c r="NGD16" s="137"/>
      <c r="NGE16" s="137"/>
      <c r="NGF16" s="137"/>
      <c r="NGG16" s="137"/>
      <c r="NGH16" s="137"/>
      <c r="NGI16" s="137"/>
      <c r="NGJ16" s="137"/>
      <c r="NGK16" s="137"/>
      <c r="NGL16" s="137"/>
      <c r="NGM16" s="137"/>
      <c r="NGN16" s="137"/>
      <c r="NGO16" s="137"/>
      <c r="NGP16" s="137"/>
      <c r="NGQ16" s="137"/>
      <c r="NGR16" s="137"/>
      <c r="NGS16" s="137"/>
      <c r="NGT16" s="137"/>
      <c r="NGU16" s="137"/>
      <c r="NGV16" s="137"/>
      <c r="NGW16" s="137"/>
      <c r="NGX16" s="137"/>
      <c r="NGY16" s="137"/>
      <c r="NGZ16" s="137"/>
      <c r="NHA16" s="137"/>
      <c r="NHB16" s="137"/>
      <c r="NHC16" s="137"/>
      <c r="NHD16" s="137"/>
      <c r="NHE16" s="137"/>
      <c r="NHF16" s="137"/>
      <c r="NHG16" s="137"/>
      <c r="NHH16" s="137"/>
      <c r="NHI16" s="137"/>
      <c r="NHJ16" s="137"/>
      <c r="NHK16" s="137"/>
      <c r="NHL16" s="137"/>
      <c r="NHM16" s="137"/>
      <c r="NHN16" s="137"/>
      <c r="NHO16" s="137"/>
      <c r="NHP16" s="137"/>
      <c r="NHQ16" s="137"/>
      <c r="NHR16" s="137"/>
      <c r="NHS16" s="137"/>
      <c r="NHT16" s="137"/>
      <c r="NHU16" s="137"/>
      <c r="NHV16" s="137"/>
      <c r="NHW16" s="137"/>
      <c r="NHX16" s="137"/>
      <c r="NHY16" s="137"/>
      <c r="NHZ16" s="137"/>
      <c r="NIA16" s="137"/>
      <c r="NIB16" s="137"/>
      <c r="NIC16" s="137"/>
      <c r="NID16" s="137"/>
      <c r="NIE16" s="137"/>
      <c r="NIF16" s="137"/>
      <c r="NIG16" s="137"/>
      <c r="NIH16" s="137"/>
      <c r="NII16" s="137"/>
      <c r="NIJ16" s="137"/>
      <c r="NIK16" s="137"/>
      <c r="NIL16" s="137"/>
      <c r="NIM16" s="137"/>
      <c r="NIN16" s="137"/>
      <c r="NIO16" s="137"/>
      <c r="NIP16" s="137"/>
      <c r="NIQ16" s="137"/>
      <c r="NIR16" s="137"/>
      <c r="NIS16" s="137"/>
      <c r="NIT16" s="137"/>
      <c r="NIU16" s="137"/>
      <c r="NIV16" s="137"/>
      <c r="NIW16" s="137"/>
      <c r="NIX16" s="137"/>
      <c r="NIY16" s="137"/>
      <c r="NIZ16" s="137"/>
      <c r="NJA16" s="137"/>
      <c r="NJB16" s="137"/>
      <c r="NJC16" s="137"/>
      <c r="NJD16" s="137"/>
      <c r="NJE16" s="137"/>
      <c r="NJF16" s="137"/>
      <c r="NJG16" s="137"/>
      <c r="NJH16" s="137"/>
      <c r="NJI16" s="137"/>
      <c r="NJJ16" s="137"/>
      <c r="NJK16" s="137"/>
      <c r="NJL16" s="137"/>
      <c r="NJM16" s="137"/>
      <c r="NJN16" s="137"/>
      <c r="NJO16" s="137"/>
      <c r="NJP16" s="137"/>
      <c r="NJQ16" s="137"/>
      <c r="NJR16" s="137"/>
      <c r="NJS16" s="137"/>
      <c r="NJT16" s="137"/>
      <c r="NJU16" s="137"/>
      <c r="NJV16" s="137"/>
      <c r="NJW16" s="137"/>
      <c r="NJX16" s="137"/>
      <c r="NJY16" s="137"/>
      <c r="NJZ16" s="137"/>
      <c r="NKA16" s="137"/>
      <c r="NKB16" s="137"/>
      <c r="NKC16" s="137"/>
      <c r="NKD16" s="137"/>
      <c r="NKE16" s="137"/>
      <c r="NKF16" s="137"/>
      <c r="NKG16" s="137"/>
      <c r="NKH16" s="137"/>
      <c r="NKI16" s="137"/>
      <c r="NKJ16" s="137"/>
      <c r="NKK16" s="137"/>
      <c r="NKL16" s="137"/>
      <c r="NKM16" s="137"/>
      <c r="NKN16" s="137"/>
      <c r="NKO16" s="137"/>
      <c r="NKP16" s="137"/>
      <c r="NKQ16" s="137"/>
      <c r="NKR16" s="137"/>
      <c r="NKS16" s="137"/>
      <c r="NKT16" s="137"/>
      <c r="NKU16" s="137"/>
      <c r="NKV16" s="137"/>
      <c r="NKW16" s="137"/>
      <c r="NKX16" s="137"/>
      <c r="NKY16" s="137"/>
      <c r="NKZ16" s="137"/>
      <c r="NLA16" s="137"/>
      <c r="NLB16" s="137"/>
      <c r="NLC16" s="137"/>
      <c r="NLD16" s="137"/>
      <c r="NLE16" s="137"/>
      <c r="NLF16" s="137"/>
      <c r="NLG16" s="137"/>
      <c r="NLH16" s="137"/>
      <c r="NLI16" s="137"/>
      <c r="NLJ16" s="137"/>
      <c r="NLK16" s="137"/>
      <c r="NLL16" s="137"/>
      <c r="NLM16" s="137"/>
      <c r="NLN16" s="137"/>
      <c r="NLO16" s="137"/>
      <c r="NLP16" s="137"/>
      <c r="NLQ16" s="137"/>
      <c r="NLR16" s="137"/>
      <c r="NLS16" s="137"/>
      <c r="NLT16" s="137"/>
      <c r="NLU16" s="137"/>
      <c r="NLV16" s="137"/>
      <c r="NLW16" s="137"/>
      <c r="NLX16" s="137"/>
      <c r="NLY16" s="137"/>
      <c r="NLZ16" s="137"/>
      <c r="NMA16" s="137"/>
      <c r="NMB16" s="137"/>
      <c r="NMC16" s="137"/>
      <c r="NMD16" s="137"/>
      <c r="NME16" s="137"/>
      <c r="NMF16" s="137"/>
      <c r="NMG16" s="137"/>
      <c r="NMH16" s="137"/>
      <c r="NMI16" s="137"/>
      <c r="NMJ16" s="137"/>
      <c r="NMK16" s="137"/>
      <c r="NML16" s="137"/>
      <c r="NMM16" s="137"/>
      <c r="NMN16" s="137"/>
      <c r="NMO16" s="137"/>
      <c r="NMP16" s="137"/>
      <c r="NMQ16" s="137"/>
      <c r="NMR16" s="137"/>
      <c r="NMS16" s="137"/>
      <c r="NMT16" s="137"/>
      <c r="NMU16" s="137"/>
      <c r="NMV16" s="137"/>
      <c r="NMW16" s="137"/>
      <c r="NMX16" s="137"/>
      <c r="NMY16" s="137"/>
      <c r="NMZ16" s="137"/>
      <c r="NNA16" s="137"/>
      <c r="NNB16" s="137"/>
      <c r="NNC16" s="137"/>
      <c r="NND16" s="137"/>
      <c r="NNE16" s="137"/>
      <c r="NNF16" s="137"/>
      <c r="NNG16" s="137"/>
      <c r="NNH16" s="137"/>
      <c r="NNI16" s="137"/>
      <c r="NNJ16" s="137"/>
      <c r="NNK16" s="137"/>
      <c r="NNL16" s="137"/>
      <c r="NNM16" s="137"/>
      <c r="NNN16" s="137"/>
      <c r="NNO16" s="137"/>
      <c r="NNP16" s="137"/>
      <c r="NNQ16" s="137"/>
      <c r="NNR16" s="137"/>
      <c r="NNS16" s="137"/>
      <c r="NNT16" s="137"/>
      <c r="NNU16" s="137"/>
      <c r="NNV16" s="137"/>
      <c r="NNW16" s="137"/>
      <c r="NNX16" s="137"/>
      <c r="NNY16" s="137"/>
      <c r="NNZ16" s="137"/>
      <c r="NOA16" s="137"/>
      <c r="NOB16" s="137"/>
      <c r="NOC16" s="137"/>
      <c r="NOD16" s="137"/>
      <c r="NOE16" s="137"/>
      <c r="NOF16" s="137"/>
      <c r="NOG16" s="137"/>
      <c r="NOH16" s="137"/>
      <c r="NOI16" s="137"/>
      <c r="NOJ16" s="137"/>
      <c r="NOK16" s="137"/>
      <c r="NOL16" s="137"/>
      <c r="NOM16" s="137"/>
      <c r="NON16" s="137"/>
      <c r="NOO16" s="137"/>
      <c r="NOP16" s="137"/>
      <c r="NOQ16" s="137"/>
      <c r="NOR16" s="137"/>
      <c r="NOS16" s="137"/>
      <c r="NOT16" s="137"/>
      <c r="NOU16" s="137"/>
      <c r="NOV16" s="137"/>
      <c r="NOW16" s="137"/>
      <c r="NOX16" s="137"/>
      <c r="NOY16" s="137"/>
      <c r="NOZ16" s="137"/>
      <c r="NPA16" s="137"/>
      <c r="NPB16" s="137"/>
      <c r="NPC16" s="137"/>
      <c r="NPD16" s="137"/>
      <c r="NPE16" s="137"/>
      <c r="NPF16" s="137"/>
      <c r="NPG16" s="137"/>
      <c r="NPH16" s="137"/>
      <c r="NPI16" s="137"/>
      <c r="NPJ16" s="137"/>
      <c r="NPK16" s="137"/>
      <c r="NPL16" s="137"/>
      <c r="NPM16" s="137"/>
      <c r="NPN16" s="137"/>
      <c r="NPO16" s="137"/>
      <c r="NPP16" s="137"/>
      <c r="NPQ16" s="137"/>
      <c r="NPR16" s="137"/>
      <c r="NPS16" s="137"/>
      <c r="NPT16" s="137"/>
      <c r="NPU16" s="137"/>
      <c r="NPV16" s="137"/>
      <c r="NPW16" s="137"/>
      <c r="NPX16" s="137"/>
      <c r="NPY16" s="137"/>
      <c r="NPZ16" s="137"/>
      <c r="NQA16" s="137"/>
      <c r="NQB16" s="137"/>
      <c r="NQC16" s="137"/>
      <c r="NQD16" s="137"/>
      <c r="NQE16" s="137"/>
      <c r="NQF16" s="137"/>
      <c r="NQG16" s="137"/>
      <c r="NQH16" s="137"/>
      <c r="NQI16" s="137"/>
      <c r="NQJ16" s="137"/>
      <c r="NQK16" s="137"/>
      <c r="NQL16" s="137"/>
      <c r="NQM16" s="137"/>
      <c r="NQN16" s="137"/>
      <c r="NQO16" s="137"/>
      <c r="NQP16" s="137"/>
      <c r="NQQ16" s="137"/>
      <c r="NQR16" s="137"/>
      <c r="NQS16" s="137"/>
      <c r="NQT16" s="137"/>
      <c r="NQU16" s="137"/>
      <c r="NQV16" s="137"/>
      <c r="NQW16" s="137"/>
      <c r="NQX16" s="137"/>
      <c r="NQY16" s="137"/>
      <c r="NQZ16" s="137"/>
      <c r="NRA16" s="137"/>
      <c r="NRB16" s="137"/>
      <c r="NRC16" s="137"/>
      <c r="NRD16" s="137"/>
      <c r="NRE16" s="137"/>
      <c r="NRF16" s="137"/>
      <c r="NRG16" s="137"/>
      <c r="NRH16" s="137"/>
      <c r="NRI16" s="137"/>
      <c r="NRJ16" s="137"/>
      <c r="NRK16" s="137"/>
      <c r="NRL16" s="137"/>
      <c r="NRM16" s="137"/>
      <c r="NRN16" s="137"/>
      <c r="NRO16" s="137"/>
      <c r="NRP16" s="137"/>
      <c r="NRQ16" s="137"/>
      <c r="NRR16" s="137"/>
      <c r="NRS16" s="137"/>
      <c r="NRT16" s="137"/>
      <c r="NRU16" s="137"/>
      <c r="NRV16" s="137"/>
      <c r="NRW16" s="137"/>
      <c r="NRX16" s="137"/>
      <c r="NRY16" s="137"/>
      <c r="NRZ16" s="137"/>
      <c r="NSA16" s="137"/>
      <c r="NSB16" s="137"/>
      <c r="NSC16" s="137"/>
      <c r="NSD16" s="137"/>
      <c r="NSE16" s="137"/>
      <c r="NSF16" s="137"/>
      <c r="NSG16" s="137"/>
      <c r="NSH16" s="137"/>
      <c r="NSI16" s="137"/>
      <c r="NSJ16" s="137"/>
      <c r="NSK16" s="137"/>
      <c r="NSL16" s="137"/>
      <c r="NSM16" s="137"/>
      <c r="NSN16" s="137"/>
      <c r="NSO16" s="137"/>
      <c r="NSP16" s="137"/>
      <c r="NSQ16" s="137"/>
      <c r="NSR16" s="137"/>
      <c r="NSS16" s="137"/>
      <c r="NST16" s="137"/>
      <c r="NSU16" s="137"/>
      <c r="NSV16" s="137"/>
      <c r="NSW16" s="137"/>
      <c r="NSX16" s="137"/>
      <c r="NSY16" s="137"/>
      <c r="NSZ16" s="137"/>
      <c r="NTA16" s="137"/>
      <c r="NTB16" s="137"/>
      <c r="NTC16" s="137"/>
      <c r="NTD16" s="137"/>
      <c r="NTE16" s="137"/>
      <c r="NTF16" s="137"/>
      <c r="NTG16" s="137"/>
      <c r="NTH16" s="137"/>
      <c r="NTI16" s="137"/>
      <c r="NTJ16" s="137"/>
      <c r="NTK16" s="137"/>
      <c r="NTL16" s="137"/>
      <c r="NTM16" s="137"/>
      <c r="NTN16" s="137"/>
      <c r="NTO16" s="137"/>
      <c r="NTP16" s="137"/>
      <c r="NTQ16" s="137"/>
      <c r="NTR16" s="137"/>
      <c r="NTS16" s="137"/>
      <c r="NTT16" s="137"/>
      <c r="NTU16" s="137"/>
      <c r="NTV16" s="137"/>
      <c r="NTW16" s="137"/>
      <c r="NTX16" s="137"/>
      <c r="NTY16" s="137"/>
      <c r="NTZ16" s="137"/>
      <c r="NUA16" s="137"/>
      <c r="NUB16" s="137"/>
      <c r="NUC16" s="137"/>
      <c r="NUD16" s="137"/>
      <c r="NUE16" s="137"/>
      <c r="NUF16" s="137"/>
      <c r="NUG16" s="137"/>
      <c r="NUH16" s="137"/>
      <c r="NUI16" s="137"/>
      <c r="NUJ16" s="137"/>
      <c r="NUK16" s="137"/>
      <c r="NUL16" s="137"/>
      <c r="NUM16" s="137"/>
      <c r="NUN16" s="137"/>
      <c r="NUO16" s="137"/>
      <c r="NUP16" s="137"/>
      <c r="NUQ16" s="137"/>
      <c r="NUR16" s="137"/>
      <c r="NUS16" s="137"/>
      <c r="NUT16" s="137"/>
      <c r="NUU16" s="137"/>
      <c r="NUV16" s="137"/>
      <c r="NUW16" s="137"/>
      <c r="NUX16" s="137"/>
      <c r="NUY16" s="137"/>
      <c r="NUZ16" s="137"/>
      <c r="NVA16" s="137"/>
      <c r="NVB16" s="137"/>
      <c r="NVC16" s="137"/>
      <c r="NVD16" s="137"/>
      <c r="NVE16" s="137"/>
      <c r="NVF16" s="137"/>
      <c r="NVG16" s="137"/>
      <c r="NVH16" s="137"/>
      <c r="NVI16" s="137"/>
      <c r="NVJ16" s="137"/>
      <c r="NVK16" s="137"/>
      <c r="NVL16" s="137"/>
      <c r="NVM16" s="137"/>
      <c r="NVN16" s="137"/>
      <c r="NVO16" s="137"/>
      <c r="NVP16" s="137"/>
      <c r="NVQ16" s="137"/>
      <c r="NVR16" s="137"/>
      <c r="NVS16" s="137"/>
      <c r="NVT16" s="137"/>
      <c r="NVU16" s="137"/>
      <c r="NVV16" s="137"/>
      <c r="NVW16" s="137"/>
      <c r="NVX16" s="137"/>
      <c r="NVY16" s="137"/>
      <c r="NVZ16" s="137"/>
      <c r="NWA16" s="137"/>
      <c r="NWB16" s="137"/>
      <c r="NWC16" s="137"/>
      <c r="NWD16" s="137"/>
      <c r="NWE16" s="137"/>
      <c r="NWF16" s="137"/>
      <c r="NWG16" s="137"/>
      <c r="NWH16" s="137"/>
      <c r="NWI16" s="137"/>
      <c r="NWJ16" s="137"/>
      <c r="NWK16" s="137"/>
      <c r="NWL16" s="137"/>
      <c r="NWM16" s="137"/>
      <c r="NWN16" s="137"/>
      <c r="NWO16" s="137"/>
      <c r="NWP16" s="137"/>
      <c r="NWQ16" s="137"/>
      <c r="NWR16" s="137"/>
      <c r="NWS16" s="137"/>
      <c r="NWT16" s="137"/>
      <c r="NWU16" s="137"/>
      <c r="NWV16" s="137"/>
      <c r="NWW16" s="137"/>
      <c r="NWX16" s="137"/>
      <c r="NWY16" s="137"/>
      <c r="NWZ16" s="137"/>
      <c r="NXA16" s="137"/>
      <c r="NXB16" s="137"/>
      <c r="NXC16" s="137"/>
      <c r="NXD16" s="137"/>
      <c r="NXE16" s="137"/>
      <c r="NXF16" s="137"/>
      <c r="NXG16" s="137"/>
      <c r="NXH16" s="137"/>
      <c r="NXI16" s="137"/>
      <c r="NXJ16" s="137"/>
      <c r="NXK16" s="137"/>
      <c r="NXL16" s="137"/>
      <c r="NXM16" s="137"/>
      <c r="NXN16" s="137"/>
      <c r="NXO16" s="137"/>
      <c r="NXP16" s="137"/>
      <c r="NXQ16" s="137"/>
      <c r="NXR16" s="137"/>
      <c r="NXS16" s="137"/>
      <c r="NXT16" s="137"/>
      <c r="NXU16" s="137"/>
      <c r="NXV16" s="137"/>
      <c r="NXW16" s="137"/>
      <c r="NXX16" s="137"/>
      <c r="NXY16" s="137"/>
      <c r="NXZ16" s="137"/>
      <c r="NYA16" s="137"/>
      <c r="NYB16" s="137"/>
      <c r="NYC16" s="137"/>
      <c r="NYD16" s="137"/>
      <c r="NYE16" s="137"/>
      <c r="NYF16" s="137"/>
      <c r="NYG16" s="137"/>
      <c r="NYH16" s="137"/>
      <c r="NYI16" s="137"/>
      <c r="NYJ16" s="137"/>
      <c r="NYK16" s="137"/>
      <c r="NYL16" s="137"/>
      <c r="NYM16" s="137"/>
      <c r="NYN16" s="137"/>
      <c r="NYO16" s="137"/>
      <c r="NYP16" s="137"/>
      <c r="NYQ16" s="137"/>
      <c r="NYR16" s="137"/>
      <c r="NYS16" s="137"/>
      <c r="NYT16" s="137"/>
      <c r="NYU16" s="137"/>
      <c r="NYV16" s="137"/>
      <c r="NYW16" s="137"/>
      <c r="NYX16" s="137"/>
      <c r="NYY16" s="137"/>
      <c r="NYZ16" s="137"/>
      <c r="NZA16" s="137"/>
      <c r="NZB16" s="137"/>
      <c r="NZC16" s="137"/>
      <c r="NZD16" s="137"/>
      <c r="NZE16" s="137"/>
      <c r="NZF16" s="137"/>
      <c r="NZG16" s="137"/>
      <c r="NZH16" s="137"/>
      <c r="NZI16" s="137"/>
      <c r="NZJ16" s="137"/>
      <c r="NZK16" s="137"/>
      <c r="NZL16" s="137"/>
      <c r="NZM16" s="137"/>
      <c r="NZN16" s="137"/>
      <c r="NZO16" s="137"/>
      <c r="NZP16" s="137"/>
      <c r="NZQ16" s="137"/>
      <c r="NZR16" s="137"/>
      <c r="NZS16" s="137"/>
      <c r="NZT16" s="137"/>
      <c r="NZU16" s="137"/>
      <c r="NZV16" s="137"/>
      <c r="NZW16" s="137"/>
      <c r="NZX16" s="137"/>
      <c r="NZY16" s="137"/>
      <c r="NZZ16" s="137"/>
      <c r="OAA16" s="137"/>
      <c r="OAB16" s="137"/>
      <c r="OAC16" s="137"/>
      <c r="OAD16" s="137"/>
      <c r="OAE16" s="137"/>
      <c r="OAF16" s="137"/>
      <c r="OAG16" s="137"/>
      <c r="OAH16" s="137"/>
      <c r="OAI16" s="137"/>
      <c r="OAJ16" s="137"/>
      <c r="OAK16" s="137"/>
      <c r="OAL16" s="137"/>
      <c r="OAM16" s="137"/>
      <c r="OAN16" s="137"/>
      <c r="OAO16" s="137"/>
      <c r="OAP16" s="137"/>
      <c r="OAQ16" s="137"/>
      <c r="OAR16" s="137"/>
      <c r="OAS16" s="137"/>
      <c r="OAT16" s="137"/>
      <c r="OAU16" s="137"/>
      <c r="OAV16" s="137"/>
      <c r="OAW16" s="137"/>
      <c r="OAX16" s="137"/>
      <c r="OAY16" s="137"/>
      <c r="OAZ16" s="137"/>
      <c r="OBA16" s="137"/>
      <c r="OBB16" s="137"/>
      <c r="OBC16" s="137"/>
      <c r="OBD16" s="137"/>
      <c r="OBE16" s="137"/>
      <c r="OBF16" s="137"/>
      <c r="OBG16" s="137"/>
      <c r="OBH16" s="137"/>
      <c r="OBI16" s="137"/>
      <c r="OBJ16" s="137"/>
      <c r="OBK16" s="137"/>
      <c r="OBL16" s="137"/>
      <c r="OBM16" s="137"/>
      <c r="OBN16" s="137"/>
      <c r="OBO16" s="137"/>
      <c r="OBP16" s="137"/>
      <c r="OBQ16" s="137"/>
      <c r="OBR16" s="137"/>
      <c r="OBS16" s="137"/>
      <c r="OBT16" s="137"/>
      <c r="OBU16" s="137"/>
      <c r="OBV16" s="137"/>
      <c r="OBW16" s="137"/>
      <c r="OBX16" s="137"/>
      <c r="OBY16" s="137"/>
      <c r="OBZ16" s="137"/>
      <c r="OCA16" s="137"/>
      <c r="OCB16" s="137"/>
      <c r="OCC16" s="137"/>
      <c r="OCD16" s="137"/>
      <c r="OCE16" s="137"/>
      <c r="OCF16" s="137"/>
      <c r="OCG16" s="137"/>
      <c r="OCH16" s="137"/>
      <c r="OCI16" s="137"/>
      <c r="OCJ16" s="137"/>
      <c r="OCK16" s="137"/>
      <c r="OCL16" s="137"/>
      <c r="OCM16" s="137"/>
      <c r="OCN16" s="137"/>
      <c r="OCO16" s="137"/>
      <c r="OCP16" s="137"/>
      <c r="OCQ16" s="137"/>
      <c r="OCR16" s="137"/>
      <c r="OCS16" s="137"/>
      <c r="OCT16" s="137"/>
      <c r="OCU16" s="137"/>
      <c r="OCV16" s="137"/>
      <c r="OCW16" s="137"/>
      <c r="OCX16" s="137"/>
      <c r="OCY16" s="137"/>
      <c r="OCZ16" s="137"/>
      <c r="ODA16" s="137"/>
      <c r="ODB16" s="137"/>
      <c r="ODC16" s="137"/>
      <c r="ODD16" s="137"/>
      <c r="ODE16" s="137"/>
      <c r="ODF16" s="137"/>
      <c r="ODG16" s="137"/>
      <c r="ODH16" s="137"/>
      <c r="ODI16" s="137"/>
      <c r="ODJ16" s="137"/>
      <c r="ODK16" s="137"/>
      <c r="ODL16" s="137"/>
      <c r="ODM16" s="137"/>
      <c r="ODN16" s="137"/>
      <c r="ODO16" s="137"/>
      <c r="ODP16" s="137"/>
      <c r="ODQ16" s="137"/>
      <c r="ODR16" s="137"/>
      <c r="ODS16" s="137"/>
      <c r="ODT16" s="137"/>
      <c r="ODU16" s="137"/>
      <c r="ODV16" s="137"/>
      <c r="ODW16" s="137"/>
      <c r="ODX16" s="137"/>
      <c r="ODY16" s="137"/>
      <c r="ODZ16" s="137"/>
      <c r="OEA16" s="137"/>
      <c r="OEB16" s="137"/>
      <c r="OEC16" s="137"/>
      <c r="OED16" s="137"/>
      <c r="OEE16" s="137"/>
      <c r="OEF16" s="137"/>
      <c r="OEG16" s="137"/>
      <c r="OEH16" s="137"/>
      <c r="OEI16" s="137"/>
      <c r="OEJ16" s="137"/>
      <c r="OEK16" s="137"/>
      <c r="OEL16" s="137"/>
      <c r="OEM16" s="137"/>
      <c r="OEN16" s="137"/>
      <c r="OEO16" s="137"/>
      <c r="OEP16" s="137"/>
      <c r="OEQ16" s="137"/>
      <c r="OER16" s="137"/>
      <c r="OES16" s="137"/>
      <c r="OET16" s="137"/>
      <c r="OEU16" s="137"/>
      <c r="OEV16" s="137"/>
      <c r="OEW16" s="137"/>
      <c r="OEX16" s="137"/>
      <c r="OEY16" s="137"/>
      <c r="OEZ16" s="137"/>
      <c r="OFA16" s="137"/>
      <c r="OFB16" s="137"/>
      <c r="OFC16" s="137"/>
      <c r="OFD16" s="137"/>
      <c r="OFE16" s="137"/>
      <c r="OFF16" s="137"/>
      <c r="OFG16" s="137"/>
      <c r="OFH16" s="137"/>
      <c r="OFI16" s="137"/>
      <c r="OFJ16" s="137"/>
      <c r="OFK16" s="137"/>
      <c r="OFL16" s="137"/>
      <c r="OFM16" s="137"/>
      <c r="OFN16" s="137"/>
      <c r="OFO16" s="137"/>
      <c r="OFP16" s="137"/>
      <c r="OFQ16" s="137"/>
      <c r="OFR16" s="137"/>
      <c r="OFS16" s="137"/>
      <c r="OFT16" s="137"/>
      <c r="OFU16" s="137"/>
      <c r="OFV16" s="137"/>
      <c r="OFW16" s="137"/>
      <c r="OFX16" s="137"/>
      <c r="OFY16" s="137"/>
      <c r="OFZ16" s="137"/>
      <c r="OGA16" s="137"/>
      <c r="OGB16" s="137"/>
      <c r="OGC16" s="137"/>
      <c r="OGD16" s="137"/>
      <c r="OGE16" s="137"/>
      <c r="OGF16" s="137"/>
      <c r="OGG16" s="137"/>
      <c r="OGH16" s="137"/>
      <c r="OGI16" s="137"/>
      <c r="OGJ16" s="137"/>
      <c r="OGK16" s="137"/>
      <c r="OGL16" s="137"/>
      <c r="OGM16" s="137"/>
      <c r="OGN16" s="137"/>
      <c r="OGO16" s="137"/>
      <c r="OGP16" s="137"/>
      <c r="OGQ16" s="137"/>
      <c r="OGR16" s="137"/>
      <c r="OGS16" s="137"/>
      <c r="OGT16" s="137"/>
      <c r="OGU16" s="137"/>
      <c r="OGV16" s="137"/>
      <c r="OGW16" s="137"/>
      <c r="OGX16" s="137"/>
      <c r="OGY16" s="137"/>
      <c r="OGZ16" s="137"/>
      <c r="OHA16" s="137"/>
      <c r="OHB16" s="137"/>
      <c r="OHC16" s="137"/>
      <c r="OHD16" s="137"/>
      <c r="OHE16" s="137"/>
      <c r="OHF16" s="137"/>
      <c r="OHG16" s="137"/>
      <c r="OHH16" s="137"/>
      <c r="OHI16" s="137"/>
      <c r="OHJ16" s="137"/>
      <c r="OHK16" s="137"/>
      <c r="OHL16" s="137"/>
      <c r="OHM16" s="137"/>
      <c r="OHN16" s="137"/>
      <c r="OHO16" s="137"/>
      <c r="OHP16" s="137"/>
      <c r="OHQ16" s="137"/>
      <c r="OHR16" s="137"/>
      <c r="OHS16" s="137"/>
      <c r="OHT16" s="137"/>
      <c r="OHU16" s="137"/>
      <c r="OHV16" s="137"/>
      <c r="OHW16" s="137"/>
      <c r="OHX16" s="137"/>
      <c r="OHY16" s="137"/>
      <c r="OHZ16" s="137"/>
      <c r="OIA16" s="137"/>
      <c r="OIB16" s="137"/>
      <c r="OIC16" s="137"/>
      <c r="OID16" s="137"/>
      <c r="OIE16" s="137"/>
      <c r="OIF16" s="137"/>
      <c r="OIG16" s="137"/>
      <c r="OIH16" s="137"/>
      <c r="OII16" s="137"/>
      <c r="OIJ16" s="137"/>
      <c r="OIK16" s="137"/>
      <c r="OIL16" s="137"/>
      <c r="OIM16" s="137"/>
      <c r="OIN16" s="137"/>
      <c r="OIO16" s="137"/>
      <c r="OIP16" s="137"/>
      <c r="OIQ16" s="137"/>
      <c r="OIR16" s="137"/>
      <c r="OIS16" s="137"/>
      <c r="OIT16" s="137"/>
      <c r="OIU16" s="137"/>
      <c r="OIV16" s="137"/>
      <c r="OIW16" s="137"/>
      <c r="OIX16" s="137"/>
      <c r="OIY16" s="137"/>
      <c r="OIZ16" s="137"/>
      <c r="OJA16" s="137"/>
      <c r="OJB16" s="137"/>
      <c r="OJC16" s="137"/>
      <c r="OJD16" s="137"/>
      <c r="OJE16" s="137"/>
      <c r="OJF16" s="137"/>
      <c r="OJG16" s="137"/>
      <c r="OJH16" s="137"/>
      <c r="OJI16" s="137"/>
      <c r="OJJ16" s="137"/>
      <c r="OJK16" s="137"/>
      <c r="OJL16" s="137"/>
      <c r="OJM16" s="137"/>
      <c r="OJN16" s="137"/>
      <c r="OJO16" s="137"/>
      <c r="OJP16" s="137"/>
      <c r="OJQ16" s="137"/>
      <c r="OJR16" s="137"/>
      <c r="OJS16" s="137"/>
      <c r="OJT16" s="137"/>
      <c r="OJU16" s="137"/>
      <c r="OJV16" s="137"/>
      <c r="OJW16" s="137"/>
      <c r="OJX16" s="137"/>
      <c r="OJY16" s="137"/>
      <c r="OJZ16" s="137"/>
      <c r="OKA16" s="137"/>
      <c r="OKB16" s="137"/>
      <c r="OKC16" s="137"/>
      <c r="OKD16" s="137"/>
      <c r="OKE16" s="137"/>
      <c r="OKF16" s="137"/>
      <c r="OKG16" s="137"/>
      <c r="OKH16" s="137"/>
      <c r="OKI16" s="137"/>
      <c r="OKJ16" s="137"/>
      <c r="OKK16" s="137"/>
      <c r="OKL16" s="137"/>
      <c r="OKM16" s="137"/>
      <c r="OKN16" s="137"/>
      <c r="OKO16" s="137"/>
      <c r="OKP16" s="137"/>
      <c r="OKQ16" s="137"/>
      <c r="OKR16" s="137"/>
      <c r="OKS16" s="137"/>
      <c r="OKT16" s="137"/>
      <c r="OKU16" s="137"/>
      <c r="OKV16" s="137"/>
      <c r="OKW16" s="137"/>
      <c r="OKX16" s="137"/>
      <c r="OKY16" s="137"/>
      <c r="OKZ16" s="137"/>
      <c r="OLA16" s="137"/>
      <c r="OLB16" s="137"/>
      <c r="OLC16" s="137"/>
      <c r="OLD16" s="137"/>
      <c r="OLE16" s="137"/>
      <c r="OLF16" s="137"/>
      <c r="OLG16" s="137"/>
      <c r="OLH16" s="137"/>
      <c r="OLI16" s="137"/>
      <c r="OLJ16" s="137"/>
      <c r="OLK16" s="137"/>
      <c r="OLL16" s="137"/>
      <c r="OLM16" s="137"/>
      <c r="OLN16" s="137"/>
      <c r="OLO16" s="137"/>
      <c r="OLP16" s="137"/>
      <c r="OLQ16" s="137"/>
      <c r="OLR16" s="137"/>
      <c r="OLS16" s="137"/>
      <c r="OLT16" s="137"/>
      <c r="OLU16" s="137"/>
      <c r="OLV16" s="137"/>
      <c r="OLW16" s="137"/>
      <c r="OLX16" s="137"/>
      <c r="OLY16" s="137"/>
      <c r="OLZ16" s="137"/>
      <c r="OMA16" s="137"/>
      <c r="OMB16" s="137"/>
      <c r="OMC16" s="137"/>
      <c r="OMD16" s="137"/>
      <c r="OME16" s="137"/>
      <c r="OMF16" s="137"/>
      <c r="OMG16" s="137"/>
      <c r="OMH16" s="137"/>
      <c r="OMI16" s="137"/>
      <c r="OMJ16" s="137"/>
      <c r="OMK16" s="137"/>
      <c r="OML16" s="137"/>
      <c r="OMM16" s="137"/>
      <c r="OMN16" s="137"/>
      <c r="OMO16" s="137"/>
      <c r="OMP16" s="137"/>
      <c r="OMQ16" s="137"/>
      <c r="OMR16" s="137"/>
      <c r="OMS16" s="137"/>
      <c r="OMT16" s="137"/>
      <c r="OMU16" s="137"/>
      <c r="OMV16" s="137"/>
      <c r="OMW16" s="137"/>
      <c r="OMX16" s="137"/>
      <c r="OMY16" s="137"/>
      <c r="OMZ16" s="137"/>
      <c r="ONA16" s="137"/>
      <c r="ONB16" s="137"/>
      <c r="ONC16" s="137"/>
      <c r="OND16" s="137"/>
      <c r="ONE16" s="137"/>
      <c r="ONF16" s="137"/>
      <c r="ONG16" s="137"/>
      <c r="ONH16" s="137"/>
      <c r="ONI16" s="137"/>
      <c r="ONJ16" s="137"/>
      <c r="ONK16" s="137"/>
      <c r="ONL16" s="137"/>
      <c r="ONM16" s="137"/>
      <c r="ONN16" s="137"/>
      <c r="ONO16" s="137"/>
      <c r="ONP16" s="137"/>
      <c r="ONQ16" s="137"/>
      <c r="ONR16" s="137"/>
      <c r="ONS16" s="137"/>
      <c r="ONT16" s="137"/>
      <c r="ONU16" s="137"/>
      <c r="ONV16" s="137"/>
      <c r="ONW16" s="137"/>
      <c r="ONX16" s="137"/>
      <c r="ONY16" s="137"/>
      <c r="ONZ16" s="137"/>
      <c r="OOA16" s="137"/>
      <c r="OOB16" s="137"/>
      <c r="OOC16" s="137"/>
      <c r="OOD16" s="137"/>
      <c r="OOE16" s="137"/>
      <c r="OOF16" s="137"/>
      <c r="OOG16" s="137"/>
      <c r="OOH16" s="137"/>
      <c r="OOI16" s="137"/>
      <c r="OOJ16" s="137"/>
      <c r="OOK16" s="137"/>
      <c r="OOL16" s="137"/>
      <c r="OOM16" s="137"/>
      <c r="OON16" s="137"/>
      <c r="OOO16" s="137"/>
      <c r="OOP16" s="137"/>
      <c r="OOQ16" s="137"/>
      <c r="OOR16" s="137"/>
      <c r="OOS16" s="137"/>
      <c r="OOT16" s="137"/>
      <c r="OOU16" s="137"/>
      <c r="OOV16" s="137"/>
      <c r="OOW16" s="137"/>
      <c r="OOX16" s="137"/>
      <c r="OOY16" s="137"/>
      <c r="OOZ16" s="137"/>
      <c r="OPA16" s="137"/>
      <c r="OPB16" s="137"/>
      <c r="OPC16" s="137"/>
      <c r="OPD16" s="137"/>
      <c r="OPE16" s="137"/>
      <c r="OPF16" s="137"/>
      <c r="OPG16" s="137"/>
      <c r="OPH16" s="137"/>
      <c r="OPI16" s="137"/>
      <c r="OPJ16" s="137"/>
      <c r="OPK16" s="137"/>
      <c r="OPL16" s="137"/>
      <c r="OPM16" s="137"/>
      <c r="OPN16" s="137"/>
      <c r="OPO16" s="137"/>
      <c r="OPP16" s="137"/>
      <c r="OPQ16" s="137"/>
      <c r="OPR16" s="137"/>
      <c r="OPS16" s="137"/>
      <c r="OPT16" s="137"/>
      <c r="OPU16" s="137"/>
      <c r="OPV16" s="137"/>
      <c r="OPW16" s="137"/>
      <c r="OPX16" s="137"/>
      <c r="OPY16" s="137"/>
      <c r="OPZ16" s="137"/>
      <c r="OQA16" s="137"/>
      <c r="OQB16" s="137"/>
      <c r="OQC16" s="137"/>
      <c r="OQD16" s="137"/>
      <c r="OQE16" s="137"/>
      <c r="OQF16" s="137"/>
      <c r="OQG16" s="137"/>
      <c r="OQH16" s="137"/>
      <c r="OQI16" s="137"/>
      <c r="OQJ16" s="137"/>
      <c r="OQK16" s="137"/>
      <c r="OQL16" s="137"/>
      <c r="OQM16" s="137"/>
      <c r="OQN16" s="137"/>
      <c r="OQO16" s="137"/>
      <c r="OQP16" s="137"/>
      <c r="OQQ16" s="137"/>
      <c r="OQR16" s="137"/>
      <c r="OQS16" s="137"/>
      <c r="OQT16" s="137"/>
      <c r="OQU16" s="137"/>
      <c r="OQV16" s="137"/>
      <c r="OQW16" s="137"/>
      <c r="OQX16" s="137"/>
      <c r="OQY16" s="137"/>
      <c r="OQZ16" s="137"/>
      <c r="ORA16" s="137"/>
      <c r="ORB16" s="137"/>
      <c r="ORC16" s="137"/>
      <c r="ORD16" s="137"/>
      <c r="ORE16" s="137"/>
      <c r="ORF16" s="137"/>
      <c r="ORG16" s="137"/>
      <c r="ORH16" s="137"/>
      <c r="ORI16" s="137"/>
      <c r="ORJ16" s="137"/>
      <c r="ORK16" s="137"/>
      <c r="ORL16" s="137"/>
      <c r="ORM16" s="137"/>
      <c r="ORN16" s="137"/>
      <c r="ORO16" s="137"/>
      <c r="ORP16" s="137"/>
      <c r="ORQ16" s="137"/>
      <c r="ORR16" s="137"/>
      <c r="ORS16" s="137"/>
      <c r="ORT16" s="137"/>
      <c r="ORU16" s="137"/>
      <c r="ORV16" s="137"/>
      <c r="ORW16" s="137"/>
      <c r="ORX16" s="137"/>
      <c r="ORY16" s="137"/>
      <c r="ORZ16" s="137"/>
      <c r="OSA16" s="137"/>
      <c r="OSB16" s="137"/>
      <c r="OSC16" s="137"/>
      <c r="OSD16" s="137"/>
      <c r="OSE16" s="137"/>
      <c r="OSF16" s="137"/>
      <c r="OSG16" s="137"/>
      <c r="OSH16" s="137"/>
      <c r="OSI16" s="137"/>
      <c r="OSJ16" s="137"/>
      <c r="OSK16" s="137"/>
      <c r="OSL16" s="137"/>
      <c r="OSM16" s="137"/>
      <c r="OSN16" s="137"/>
      <c r="OSO16" s="137"/>
      <c r="OSP16" s="137"/>
      <c r="OSQ16" s="137"/>
      <c r="OSR16" s="137"/>
      <c r="OSS16" s="137"/>
      <c r="OST16" s="137"/>
      <c r="OSU16" s="137"/>
      <c r="OSV16" s="137"/>
      <c r="OSW16" s="137"/>
      <c r="OSX16" s="137"/>
      <c r="OSY16" s="137"/>
      <c r="OSZ16" s="137"/>
      <c r="OTA16" s="137"/>
      <c r="OTB16" s="137"/>
      <c r="OTC16" s="137"/>
      <c r="OTD16" s="137"/>
      <c r="OTE16" s="137"/>
      <c r="OTF16" s="137"/>
      <c r="OTG16" s="137"/>
      <c r="OTH16" s="137"/>
      <c r="OTI16" s="137"/>
      <c r="OTJ16" s="137"/>
      <c r="OTK16" s="137"/>
      <c r="OTL16" s="137"/>
      <c r="OTM16" s="137"/>
      <c r="OTN16" s="137"/>
      <c r="OTO16" s="137"/>
      <c r="OTP16" s="137"/>
      <c r="OTQ16" s="137"/>
      <c r="OTR16" s="137"/>
      <c r="OTS16" s="137"/>
      <c r="OTT16" s="137"/>
      <c r="OTU16" s="137"/>
      <c r="OTV16" s="137"/>
      <c r="OTW16" s="137"/>
      <c r="OTX16" s="137"/>
      <c r="OTY16" s="137"/>
      <c r="OTZ16" s="137"/>
      <c r="OUA16" s="137"/>
      <c r="OUB16" s="137"/>
      <c r="OUC16" s="137"/>
      <c r="OUD16" s="137"/>
      <c r="OUE16" s="137"/>
      <c r="OUF16" s="137"/>
      <c r="OUG16" s="137"/>
      <c r="OUH16" s="137"/>
      <c r="OUI16" s="137"/>
      <c r="OUJ16" s="137"/>
      <c r="OUK16" s="137"/>
      <c r="OUL16" s="137"/>
      <c r="OUM16" s="137"/>
      <c r="OUN16" s="137"/>
      <c r="OUO16" s="137"/>
      <c r="OUP16" s="137"/>
      <c r="OUQ16" s="137"/>
      <c r="OUR16" s="137"/>
      <c r="OUS16" s="137"/>
      <c r="OUT16" s="137"/>
      <c r="OUU16" s="137"/>
      <c r="OUV16" s="137"/>
      <c r="OUW16" s="137"/>
      <c r="OUX16" s="137"/>
      <c r="OUY16" s="137"/>
      <c r="OUZ16" s="137"/>
      <c r="OVA16" s="137"/>
      <c r="OVB16" s="137"/>
      <c r="OVC16" s="137"/>
      <c r="OVD16" s="137"/>
      <c r="OVE16" s="137"/>
      <c r="OVF16" s="137"/>
      <c r="OVG16" s="137"/>
      <c r="OVH16" s="137"/>
      <c r="OVI16" s="137"/>
      <c r="OVJ16" s="137"/>
      <c r="OVK16" s="137"/>
      <c r="OVL16" s="137"/>
      <c r="OVM16" s="137"/>
      <c r="OVN16" s="137"/>
      <c r="OVO16" s="137"/>
      <c r="OVP16" s="137"/>
      <c r="OVQ16" s="137"/>
      <c r="OVR16" s="137"/>
      <c r="OVS16" s="137"/>
      <c r="OVT16" s="137"/>
      <c r="OVU16" s="137"/>
      <c r="OVV16" s="137"/>
      <c r="OVW16" s="137"/>
      <c r="OVX16" s="137"/>
      <c r="OVY16" s="137"/>
      <c r="OVZ16" s="137"/>
      <c r="OWA16" s="137"/>
      <c r="OWB16" s="137"/>
      <c r="OWC16" s="137"/>
      <c r="OWD16" s="137"/>
      <c r="OWE16" s="137"/>
      <c r="OWF16" s="137"/>
      <c r="OWG16" s="137"/>
      <c r="OWH16" s="137"/>
      <c r="OWI16" s="137"/>
      <c r="OWJ16" s="137"/>
      <c r="OWK16" s="137"/>
      <c r="OWL16" s="137"/>
      <c r="OWM16" s="137"/>
      <c r="OWN16" s="137"/>
      <c r="OWO16" s="137"/>
      <c r="OWP16" s="137"/>
      <c r="OWQ16" s="137"/>
      <c r="OWR16" s="137"/>
      <c r="OWS16" s="137"/>
      <c r="OWT16" s="137"/>
      <c r="OWU16" s="137"/>
      <c r="OWV16" s="137"/>
      <c r="OWW16" s="137"/>
      <c r="OWX16" s="137"/>
      <c r="OWY16" s="137"/>
      <c r="OWZ16" s="137"/>
      <c r="OXA16" s="137"/>
      <c r="OXB16" s="137"/>
      <c r="OXC16" s="137"/>
      <c r="OXD16" s="137"/>
      <c r="OXE16" s="137"/>
      <c r="OXF16" s="137"/>
      <c r="OXG16" s="137"/>
      <c r="OXH16" s="137"/>
      <c r="OXI16" s="137"/>
      <c r="OXJ16" s="137"/>
      <c r="OXK16" s="137"/>
      <c r="OXL16" s="137"/>
      <c r="OXM16" s="137"/>
      <c r="OXN16" s="137"/>
      <c r="OXO16" s="137"/>
      <c r="OXP16" s="137"/>
      <c r="OXQ16" s="137"/>
      <c r="OXR16" s="137"/>
      <c r="OXS16" s="137"/>
      <c r="OXT16" s="137"/>
      <c r="OXU16" s="137"/>
      <c r="OXV16" s="137"/>
      <c r="OXW16" s="137"/>
      <c r="OXX16" s="137"/>
      <c r="OXY16" s="137"/>
      <c r="OXZ16" s="137"/>
      <c r="OYA16" s="137"/>
      <c r="OYB16" s="137"/>
      <c r="OYC16" s="137"/>
      <c r="OYD16" s="137"/>
      <c r="OYE16" s="137"/>
      <c r="OYF16" s="137"/>
      <c r="OYG16" s="137"/>
      <c r="OYH16" s="137"/>
      <c r="OYI16" s="137"/>
      <c r="OYJ16" s="137"/>
      <c r="OYK16" s="137"/>
      <c r="OYL16" s="137"/>
      <c r="OYM16" s="137"/>
      <c r="OYN16" s="137"/>
      <c r="OYO16" s="137"/>
      <c r="OYP16" s="137"/>
      <c r="OYQ16" s="137"/>
      <c r="OYR16" s="137"/>
      <c r="OYS16" s="137"/>
      <c r="OYT16" s="137"/>
      <c r="OYU16" s="137"/>
      <c r="OYV16" s="137"/>
      <c r="OYW16" s="137"/>
      <c r="OYX16" s="137"/>
      <c r="OYY16" s="137"/>
      <c r="OYZ16" s="137"/>
      <c r="OZA16" s="137"/>
      <c r="OZB16" s="137"/>
      <c r="OZC16" s="137"/>
      <c r="OZD16" s="137"/>
      <c r="OZE16" s="137"/>
      <c r="OZF16" s="137"/>
      <c r="OZG16" s="137"/>
      <c r="OZH16" s="137"/>
      <c r="OZI16" s="137"/>
      <c r="OZJ16" s="137"/>
      <c r="OZK16" s="137"/>
      <c r="OZL16" s="137"/>
      <c r="OZM16" s="137"/>
      <c r="OZN16" s="137"/>
      <c r="OZO16" s="137"/>
      <c r="OZP16" s="137"/>
      <c r="OZQ16" s="137"/>
      <c r="OZR16" s="137"/>
      <c r="OZS16" s="137"/>
      <c r="OZT16" s="137"/>
      <c r="OZU16" s="137"/>
      <c r="OZV16" s="137"/>
      <c r="OZW16" s="137"/>
      <c r="OZX16" s="137"/>
      <c r="OZY16" s="137"/>
      <c r="OZZ16" s="137"/>
      <c r="PAA16" s="137"/>
      <c r="PAB16" s="137"/>
      <c r="PAC16" s="137"/>
      <c r="PAD16" s="137"/>
      <c r="PAE16" s="137"/>
      <c r="PAF16" s="137"/>
      <c r="PAG16" s="137"/>
      <c r="PAH16" s="137"/>
      <c r="PAI16" s="137"/>
      <c r="PAJ16" s="137"/>
      <c r="PAK16" s="137"/>
      <c r="PAL16" s="137"/>
      <c r="PAM16" s="137"/>
      <c r="PAN16" s="137"/>
      <c r="PAO16" s="137"/>
      <c r="PAP16" s="137"/>
      <c r="PAQ16" s="137"/>
      <c r="PAR16" s="137"/>
      <c r="PAS16" s="137"/>
      <c r="PAT16" s="137"/>
      <c r="PAU16" s="137"/>
      <c r="PAV16" s="137"/>
      <c r="PAW16" s="137"/>
      <c r="PAX16" s="137"/>
      <c r="PAY16" s="137"/>
      <c r="PAZ16" s="137"/>
      <c r="PBA16" s="137"/>
      <c r="PBB16" s="137"/>
      <c r="PBC16" s="137"/>
      <c r="PBD16" s="137"/>
      <c r="PBE16" s="137"/>
      <c r="PBF16" s="137"/>
      <c r="PBG16" s="137"/>
      <c r="PBH16" s="137"/>
      <c r="PBI16" s="137"/>
      <c r="PBJ16" s="137"/>
      <c r="PBK16" s="137"/>
      <c r="PBL16" s="137"/>
      <c r="PBM16" s="137"/>
      <c r="PBN16" s="137"/>
      <c r="PBO16" s="137"/>
      <c r="PBP16" s="137"/>
      <c r="PBQ16" s="137"/>
      <c r="PBR16" s="137"/>
      <c r="PBS16" s="137"/>
      <c r="PBT16" s="137"/>
      <c r="PBU16" s="137"/>
      <c r="PBV16" s="137"/>
      <c r="PBW16" s="137"/>
      <c r="PBX16" s="137"/>
      <c r="PBY16" s="137"/>
      <c r="PBZ16" s="137"/>
      <c r="PCA16" s="137"/>
      <c r="PCB16" s="137"/>
      <c r="PCC16" s="137"/>
      <c r="PCD16" s="137"/>
      <c r="PCE16" s="137"/>
      <c r="PCF16" s="137"/>
      <c r="PCG16" s="137"/>
      <c r="PCH16" s="137"/>
      <c r="PCI16" s="137"/>
      <c r="PCJ16" s="137"/>
      <c r="PCK16" s="137"/>
      <c r="PCL16" s="137"/>
      <c r="PCM16" s="137"/>
      <c r="PCN16" s="137"/>
      <c r="PCO16" s="137"/>
      <c r="PCP16" s="137"/>
      <c r="PCQ16" s="137"/>
      <c r="PCR16" s="137"/>
      <c r="PCS16" s="137"/>
      <c r="PCT16" s="137"/>
      <c r="PCU16" s="137"/>
      <c r="PCV16" s="137"/>
      <c r="PCW16" s="137"/>
      <c r="PCX16" s="137"/>
      <c r="PCY16" s="137"/>
      <c r="PCZ16" s="137"/>
      <c r="PDA16" s="137"/>
      <c r="PDB16" s="137"/>
      <c r="PDC16" s="137"/>
      <c r="PDD16" s="137"/>
      <c r="PDE16" s="137"/>
      <c r="PDF16" s="137"/>
      <c r="PDG16" s="137"/>
      <c r="PDH16" s="137"/>
      <c r="PDI16" s="137"/>
      <c r="PDJ16" s="137"/>
      <c r="PDK16" s="137"/>
      <c r="PDL16" s="137"/>
      <c r="PDM16" s="137"/>
      <c r="PDN16" s="137"/>
      <c r="PDO16" s="137"/>
      <c r="PDP16" s="137"/>
      <c r="PDQ16" s="137"/>
      <c r="PDR16" s="137"/>
      <c r="PDS16" s="137"/>
      <c r="PDT16" s="137"/>
      <c r="PDU16" s="137"/>
      <c r="PDV16" s="137"/>
      <c r="PDW16" s="137"/>
      <c r="PDX16" s="137"/>
      <c r="PDY16" s="137"/>
      <c r="PDZ16" s="137"/>
      <c r="PEA16" s="137"/>
      <c r="PEB16" s="137"/>
      <c r="PEC16" s="137"/>
      <c r="PED16" s="137"/>
      <c r="PEE16" s="137"/>
      <c r="PEF16" s="137"/>
      <c r="PEG16" s="137"/>
      <c r="PEH16" s="137"/>
      <c r="PEI16" s="137"/>
      <c r="PEJ16" s="137"/>
      <c r="PEK16" s="137"/>
      <c r="PEL16" s="137"/>
      <c r="PEM16" s="137"/>
      <c r="PEN16" s="137"/>
      <c r="PEO16" s="137"/>
      <c r="PEP16" s="137"/>
      <c r="PEQ16" s="137"/>
      <c r="PER16" s="137"/>
      <c r="PES16" s="137"/>
      <c r="PET16" s="137"/>
      <c r="PEU16" s="137"/>
      <c r="PEV16" s="137"/>
      <c r="PEW16" s="137"/>
      <c r="PEX16" s="137"/>
      <c r="PEY16" s="137"/>
      <c r="PEZ16" s="137"/>
      <c r="PFA16" s="137"/>
      <c r="PFB16" s="137"/>
      <c r="PFC16" s="137"/>
      <c r="PFD16" s="137"/>
      <c r="PFE16" s="137"/>
      <c r="PFF16" s="137"/>
      <c r="PFG16" s="137"/>
      <c r="PFH16" s="137"/>
      <c r="PFI16" s="137"/>
      <c r="PFJ16" s="137"/>
      <c r="PFK16" s="137"/>
      <c r="PFL16" s="137"/>
      <c r="PFM16" s="137"/>
      <c r="PFN16" s="137"/>
      <c r="PFO16" s="137"/>
      <c r="PFP16" s="137"/>
      <c r="PFQ16" s="137"/>
      <c r="PFR16" s="137"/>
      <c r="PFS16" s="137"/>
      <c r="PFT16" s="137"/>
      <c r="PFU16" s="137"/>
      <c r="PFV16" s="137"/>
      <c r="PFW16" s="137"/>
      <c r="PFX16" s="137"/>
      <c r="PFY16" s="137"/>
      <c r="PFZ16" s="137"/>
      <c r="PGA16" s="137"/>
      <c r="PGB16" s="137"/>
      <c r="PGC16" s="137"/>
      <c r="PGD16" s="137"/>
      <c r="PGE16" s="137"/>
      <c r="PGF16" s="137"/>
      <c r="PGG16" s="137"/>
      <c r="PGH16" s="137"/>
      <c r="PGI16" s="137"/>
      <c r="PGJ16" s="137"/>
      <c r="PGK16" s="137"/>
      <c r="PGL16" s="137"/>
      <c r="PGM16" s="137"/>
      <c r="PGN16" s="137"/>
      <c r="PGO16" s="137"/>
      <c r="PGP16" s="137"/>
      <c r="PGQ16" s="137"/>
      <c r="PGR16" s="137"/>
      <c r="PGS16" s="137"/>
      <c r="PGT16" s="137"/>
      <c r="PGU16" s="137"/>
      <c r="PGV16" s="137"/>
      <c r="PGW16" s="137"/>
      <c r="PGX16" s="137"/>
      <c r="PGY16" s="137"/>
      <c r="PGZ16" s="137"/>
      <c r="PHA16" s="137"/>
      <c r="PHB16" s="137"/>
      <c r="PHC16" s="137"/>
      <c r="PHD16" s="137"/>
      <c r="PHE16" s="137"/>
      <c r="PHF16" s="137"/>
      <c r="PHG16" s="137"/>
      <c r="PHH16" s="137"/>
      <c r="PHI16" s="137"/>
      <c r="PHJ16" s="137"/>
      <c r="PHK16" s="137"/>
      <c r="PHL16" s="137"/>
      <c r="PHM16" s="137"/>
      <c r="PHN16" s="137"/>
      <c r="PHO16" s="137"/>
      <c r="PHP16" s="137"/>
      <c r="PHQ16" s="137"/>
      <c r="PHR16" s="137"/>
      <c r="PHS16" s="137"/>
      <c r="PHT16" s="137"/>
      <c r="PHU16" s="137"/>
      <c r="PHV16" s="137"/>
      <c r="PHW16" s="137"/>
      <c r="PHX16" s="137"/>
      <c r="PHY16" s="137"/>
      <c r="PHZ16" s="137"/>
      <c r="PIA16" s="137"/>
      <c r="PIB16" s="137"/>
      <c r="PIC16" s="137"/>
      <c r="PID16" s="137"/>
      <c r="PIE16" s="137"/>
      <c r="PIF16" s="137"/>
      <c r="PIG16" s="137"/>
      <c r="PIH16" s="137"/>
      <c r="PII16" s="137"/>
      <c r="PIJ16" s="137"/>
      <c r="PIK16" s="137"/>
      <c r="PIL16" s="137"/>
      <c r="PIM16" s="137"/>
      <c r="PIN16" s="137"/>
      <c r="PIO16" s="137"/>
      <c r="PIP16" s="137"/>
      <c r="PIQ16" s="137"/>
      <c r="PIR16" s="137"/>
      <c r="PIS16" s="137"/>
      <c r="PIT16" s="137"/>
      <c r="PIU16" s="137"/>
      <c r="PIV16" s="137"/>
      <c r="PIW16" s="137"/>
      <c r="PIX16" s="137"/>
      <c r="PIY16" s="137"/>
      <c r="PIZ16" s="137"/>
      <c r="PJA16" s="137"/>
      <c r="PJB16" s="137"/>
      <c r="PJC16" s="137"/>
      <c r="PJD16" s="137"/>
      <c r="PJE16" s="137"/>
      <c r="PJF16" s="137"/>
      <c r="PJG16" s="137"/>
      <c r="PJH16" s="137"/>
      <c r="PJI16" s="137"/>
      <c r="PJJ16" s="137"/>
      <c r="PJK16" s="137"/>
      <c r="PJL16" s="137"/>
      <c r="PJM16" s="137"/>
      <c r="PJN16" s="137"/>
      <c r="PJO16" s="137"/>
      <c r="PJP16" s="137"/>
      <c r="PJQ16" s="137"/>
      <c r="PJR16" s="137"/>
      <c r="PJS16" s="137"/>
      <c r="PJT16" s="137"/>
      <c r="PJU16" s="137"/>
      <c r="PJV16" s="137"/>
      <c r="PJW16" s="137"/>
      <c r="PJX16" s="137"/>
      <c r="PJY16" s="137"/>
      <c r="PJZ16" s="137"/>
      <c r="PKA16" s="137"/>
      <c r="PKB16" s="137"/>
      <c r="PKC16" s="137"/>
      <c r="PKD16" s="137"/>
      <c r="PKE16" s="137"/>
      <c r="PKF16" s="137"/>
      <c r="PKG16" s="137"/>
      <c r="PKH16" s="137"/>
      <c r="PKI16" s="137"/>
      <c r="PKJ16" s="137"/>
      <c r="PKK16" s="137"/>
      <c r="PKL16" s="137"/>
      <c r="PKM16" s="137"/>
      <c r="PKN16" s="137"/>
      <c r="PKO16" s="137"/>
      <c r="PKP16" s="137"/>
      <c r="PKQ16" s="137"/>
      <c r="PKR16" s="137"/>
      <c r="PKS16" s="137"/>
      <c r="PKT16" s="137"/>
      <c r="PKU16" s="137"/>
      <c r="PKV16" s="137"/>
      <c r="PKW16" s="137"/>
      <c r="PKX16" s="137"/>
      <c r="PKY16" s="137"/>
      <c r="PKZ16" s="137"/>
      <c r="PLA16" s="137"/>
      <c r="PLB16" s="137"/>
      <c r="PLC16" s="137"/>
      <c r="PLD16" s="137"/>
      <c r="PLE16" s="137"/>
      <c r="PLF16" s="137"/>
      <c r="PLG16" s="137"/>
      <c r="PLH16" s="137"/>
      <c r="PLI16" s="137"/>
      <c r="PLJ16" s="137"/>
      <c r="PLK16" s="137"/>
      <c r="PLL16" s="137"/>
      <c r="PLM16" s="137"/>
      <c r="PLN16" s="137"/>
      <c r="PLO16" s="137"/>
      <c r="PLP16" s="137"/>
      <c r="PLQ16" s="137"/>
      <c r="PLR16" s="137"/>
      <c r="PLS16" s="137"/>
      <c r="PLT16" s="137"/>
      <c r="PLU16" s="137"/>
      <c r="PLV16" s="137"/>
      <c r="PLW16" s="137"/>
      <c r="PLX16" s="137"/>
      <c r="PLY16" s="137"/>
      <c r="PLZ16" s="137"/>
      <c r="PMA16" s="137"/>
      <c r="PMB16" s="137"/>
      <c r="PMC16" s="137"/>
      <c r="PMD16" s="137"/>
      <c r="PME16" s="137"/>
      <c r="PMF16" s="137"/>
      <c r="PMG16" s="137"/>
      <c r="PMH16" s="137"/>
      <c r="PMI16" s="137"/>
      <c r="PMJ16" s="137"/>
      <c r="PMK16" s="137"/>
      <c r="PML16" s="137"/>
      <c r="PMM16" s="137"/>
      <c r="PMN16" s="137"/>
      <c r="PMO16" s="137"/>
      <c r="PMP16" s="137"/>
      <c r="PMQ16" s="137"/>
      <c r="PMR16" s="137"/>
      <c r="PMS16" s="137"/>
      <c r="PMT16" s="137"/>
      <c r="PMU16" s="137"/>
      <c r="PMV16" s="137"/>
      <c r="PMW16" s="137"/>
      <c r="PMX16" s="137"/>
      <c r="PMY16" s="137"/>
      <c r="PMZ16" s="137"/>
      <c r="PNA16" s="137"/>
      <c r="PNB16" s="137"/>
      <c r="PNC16" s="137"/>
      <c r="PND16" s="137"/>
      <c r="PNE16" s="137"/>
      <c r="PNF16" s="137"/>
      <c r="PNG16" s="137"/>
      <c r="PNH16" s="137"/>
      <c r="PNI16" s="137"/>
      <c r="PNJ16" s="137"/>
      <c r="PNK16" s="137"/>
      <c r="PNL16" s="137"/>
      <c r="PNM16" s="137"/>
      <c r="PNN16" s="137"/>
      <c r="PNO16" s="137"/>
      <c r="PNP16" s="137"/>
      <c r="PNQ16" s="137"/>
      <c r="PNR16" s="137"/>
      <c r="PNS16" s="137"/>
      <c r="PNT16" s="137"/>
      <c r="PNU16" s="137"/>
      <c r="PNV16" s="137"/>
      <c r="PNW16" s="137"/>
      <c r="PNX16" s="137"/>
      <c r="PNY16" s="137"/>
      <c r="PNZ16" s="137"/>
      <c r="POA16" s="137"/>
      <c r="POB16" s="137"/>
      <c r="POC16" s="137"/>
      <c r="POD16" s="137"/>
      <c r="POE16" s="137"/>
      <c r="POF16" s="137"/>
      <c r="POG16" s="137"/>
      <c r="POH16" s="137"/>
      <c r="POI16" s="137"/>
      <c r="POJ16" s="137"/>
      <c r="POK16" s="137"/>
      <c r="POL16" s="137"/>
      <c r="POM16" s="137"/>
      <c r="PON16" s="137"/>
      <c r="POO16" s="137"/>
      <c r="POP16" s="137"/>
      <c r="POQ16" s="137"/>
      <c r="POR16" s="137"/>
      <c r="POS16" s="137"/>
      <c r="POT16" s="137"/>
      <c r="POU16" s="137"/>
      <c r="POV16" s="137"/>
      <c r="POW16" s="137"/>
      <c r="POX16" s="137"/>
      <c r="POY16" s="137"/>
      <c r="POZ16" s="137"/>
      <c r="PPA16" s="137"/>
      <c r="PPB16" s="137"/>
      <c r="PPC16" s="137"/>
      <c r="PPD16" s="137"/>
      <c r="PPE16" s="137"/>
      <c r="PPF16" s="137"/>
      <c r="PPG16" s="137"/>
      <c r="PPH16" s="137"/>
      <c r="PPI16" s="137"/>
      <c r="PPJ16" s="137"/>
      <c r="PPK16" s="137"/>
      <c r="PPL16" s="137"/>
      <c r="PPM16" s="137"/>
      <c r="PPN16" s="137"/>
      <c r="PPO16" s="137"/>
      <c r="PPP16" s="137"/>
      <c r="PPQ16" s="137"/>
      <c r="PPR16" s="137"/>
      <c r="PPS16" s="137"/>
      <c r="PPT16" s="137"/>
      <c r="PPU16" s="137"/>
      <c r="PPV16" s="137"/>
      <c r="PPW16" s="137"/>
      <c r="PPX16" s="137"/>
      <c r="PPY16" s="137"/>
      <c r="PPZ16" s="137"/>
      <c r="PQA16" s="137"/>
      <c r="PQB16" s="137"/>
      <c r="PQC16" s="137"/>
      <c r="PQD16" s="137"/>
      <c r="PQE16" s="137"/>
      <c r="PQF16" s="137"/>
      <c r="PQG16" s="137"/>
      <c r="PQH16" s="137"/>
      <c r="PQI16" s="137"/>
      <c r="PQJ16" s="137"/>
      <c r="PQK16" s="137"/>
      <c r="PQL16" s="137"/>
      <c r="PQM16" s="137"/>
      <c r="PQN16" s="137"/>
      <c r="PQO16" s="137"/>
      <c r="PQP16" s="137"/>
      <c r="PQQ16" s="137"/>
      <c r="PQR16" s="137"/>
      <c r="PQS16" s="137"/>
      <c r="PQT16" s="137"/>
      <c r="PQU16" s="137"/>
      <c r="PQV16" s="137"/>
      <c r="PQW16" s="137"/>
      <c r="PQX16" s="137"/>
      <c r="PQY16" s="137"/>
      <c r="PQZ16" s="137"/>
      <c r="PRA16" s="137"/>
      <c r="PRB16" s="137"/>
      <c r="PRC16" s="137"/>
      <c r="PRD16" s="137"/>
      <c r="PRE16" s="137"/>
      <c r="PRF16" s="137"/>
      <c r="PRG16" s="137"/>
      <c r="PRH16" s="137"/>
      <c r="PRI16" s="137"/>
      <c r="PRJ16" s="137"/>
      <c r="PRK16" s="137"/>
      <c r="PRL16" s="137"/>
      <c r="PRM16" s="137"/>
      <c r="PRN16" s="137"/>
      <c r="PRO16" s="137"/>
      <c r="PRP16" s="137"/>
      <c r="PRQ16" s="137"/>
      <c r="PRR16" s="137"/>
      <c r="PRS16" s="137"/>
      <c r="PRT16" s="137"/>
      <c r="PRU16" s="137"/>
      <c r="PRV16" s="137"/>
      <c r="PRW16" s="137"/>
      <c r="PRX16" s="137"/>
      <c r="PRY16" s="137"/>
      <c r="PRZ16" s="137"/>
      <c r="PSA16" s="137"/>
      <c r="PSB16" s="137"/>
      <c r="PSC16" s="137"/>
      <c r="PSD16" s="137"/>
      <c r="PSE16" s="137"/>
      <c r="PSF16" s="137"/>
      <c r="PSG16" s="137"/>
      <c r="PSH16" s="137"/>
      <c r="PSI16" s="137"/>
      <c r="PSJ16" s="137"/>
      <c r="PSK16" s="137"/>
      <c r="PSL16" s="137"/>
      <c r="PSM16" s="137"/>
      <c r="PSN16" s="137"/>
      <c r="PSO16" s="137"/>
      <c r="PSP16" s="137"/>
      <c r="PSQ16" s="137"/>
      <c r="PSR16" s="137"/>
      <c r="PSS16" s="137"/>
      <c r="PST16" s="137"/>
      <c r="PSU16" s="137"/>
      <c r="PSV16" s="137"/>
      <c r="PSW16" s="137"/>
      <c r="PSX16" s="137"/>
      <c r="PSY16" s="137"/>
      <c r="PSZ16" s="137"/>
      <c r="PTA16" s="137"/>
      <c r="PTB16" s="137"/>
      <c r="PTC16" s="137"/>
      <c r="PTD16" s="137"/>
      <c r="PTE16" s="137"/>
      <c r="PTF16" s="137"/>
      <c r="PTG16" s="137"/>
      <c r="PTH16" s="137"/>
      <c r="PTI16" s="137"/>
      <c r="PTJ16" s="137"/>
      <c r="PTK16" s="137"/>
      <c r="PTL16" s="137"/>
      <c r="PTM16" s="137"/>
      <c r="PTN16" s="137"/>
      <c r="PTO16" s="137"/>
      <c r="PTP16" s="137"/>
      <c r="PTQ16" s="137"/>
      <c r="PTR16" s="137"/>
      <c r="PTS16" s="137"/>
      <c r="PTT16" s="137"/>
      <c r="PTU16" s="137"/>
      <c r="PTV16" s="137"/>
      <c r="PTW16" s="137"/>
      <c r="PTX16" s="137"/>
      <c r="PTY16" s="137"/>
      <c r="PTZ16" s="137"/>
      <c r="PUA16" s="137"/>
      <c r="PUB16" s="137"/>
      <c r="PUC16" s="137"/>
      <c r="PUD16" s="137"/>
      <c r="PUE16" s="137"/>
      <c r="PUF16" s="137"/>
      <c r="PUG16" s="137"/>
      <c r="PUH16" s="137"/>
      <c r="PUI16" s="137"/>
      <c r="PUJ16" s="137"/>
      <c r="PUK16" s="137"/>
      <c r="PUL16" s="137"/>
      <c r="PUM16" s="137"/>
      <c r="PUN16" s="137"/>
      <c r="PUO16" s="137"/>
      <c r="PUP16" s="137"/>
      <c r="PUQ16" s="137"/>
      <c r="PUR16" s="137"/>
      <c r="PUS16" s="137"/>
      <c r="PUT16" s="137"/>
      <c r="PUU16" s="137"/>
      <c r="PUV16" s="137"/>
      <c r="PUW16" s="137"/>
      <c r="PUX16" s="137"/>
      <c r="PUY16" s="137"/>
      <c r="PUZ16" s="137"/>
      <c r="PVA16" s="137"/>
      <c r="PVB16" s="137"/>
      <c r="PVC16" s="137"/>
      <c r="PVD16" s="137"/>
      <c r="PVE16" s="137"/>
      <c r="PVF16" s="137"/>
      <c r="PVG16" s="137"/>
      <c r="PVH16" s="137"/>
      <c r="PVI16" s="137"/>
      <c r="PVJ16" s="137"/>
      <c r="PVK16" s="137"/>
      <c r="PVL16" s="137"/>
      <c r="PVM16" s="137"/>
      <c r="PVN16" s="137"/>
      <c r="PVO16" s="137"/>
      <c r="PVP16" s="137"/>
      <c r="PVQ16" s="137"/>
      <c r="PVR16" s="137"/>
      <c r="PVS16" s="137"/>
      <c r="PVT16" s="137"/>
      <c r="PVU16" s="137"/>
      <c r="PVV16" s="137"/>
      <c r="PVW16" s="137"/>
      <c r="PVX16" s="137"/>
      <c r="PVY16" s="137"/>
      <c r="PVZ16" s="137"/>
      <c r="PWA16" s="137"/>
      <c r="PWB16" s="137"/>
      <c r="PWC16" s="137"/>
      <c r="PWD16" s="137"/>
      <c r="PWE16" s="137"/>
      <c r="PWF16" s="137"/>
      <c r="PWG16" s="137"/>
      <c r="PWH16" s="137"/>
      <c r="PWI16" s="137"/>
      <c r="PWJ16" s="137"/>
      <c r="PWK16" s="137"/>
      <c r="PWL16" s="137"/>
      <c r="PWM16" s="137"/>
      <c r="PWN16" s="137"/>
      <c r="PWO16" s="137"/>
      <c r="PWP16" s="137"/>
      <c r="PWQ16" s="137"/>
      <c r="PWR16" s="137"/>
      <c r="PWS16" s="137"/>
      <c r="PWT16" s="137"/>
      <c r="PWU16" s="137"/>
      <c r="PWV16" s="137"/>
      <c r="PWW16" s="137"/>
      <c r="PWX16" s="137"/>
      <c r="PWY16" s="137"/>
      <c r="PWZ16" s="137"/>
      <c r="PXA16" s="137"/>
      <c r="PXB16" s="137"/>
      <c r="PXC16" s="137"/>
      <c r="PXD16" s="137"/>
      <c r="PXE16" s="137"/>
      <c r="PXF16" s="137"/>
      <c r="PXG16" s="137"/>
      <c r="PXH16" s="137"/>
      <c r="PXI16" s="137"/>
      <c r="PXJ16" s="137"/>
      <c r="PXK16" s="137"/>
      <c r="PXL16" s="137"/>
      <c r="PXM16" s="137"/>
      <c r="PXN16" s="137"/>
      <c r="PXO16" s="137"/>
      <c r="PXP16" s="137"/>
      <c r="PXQ16" s="137"/>
      <c r="PXR16" s="137"/>
      <c r="PXS16" s="137"/>
      <c r="PXT16" s="137"/>
      <c r="PXU16" s="137"/>
      <c r="PXV16" s="137"/>
      <c r="PXW16" s="137"/>
      <c r="PXX16" s="137"/>
      <c r="PXY16" s="137"/>
      <c r="PXZ16" s="137"/>
      <c r="PYA16" s="137"/>
      <c r="PYB16" s="137"/>
      <c r="PYC16" s="137"/>
      <c r="PYD16" s="137"/>
      <c r="PYE16" s="137"/>
      <c r="PYF16" s="137"/>
      <c r="PYG16" s="137"/>
      <c r="PYH16" s="137"/>
      <c r="PYI16" s="137"/>
      <c r="PYJ16" s="137"/>
      <c r="PYK16" s="137"/>
      <c r="PYL16" s="137"/>
      <c r="PYM16" s="137"/>
      <c r="PYN16" s="137"/>
      <c r="PYO16" s="137"/>
      <c r="PYP16" s="137"/>
      <c r="PYQ16" s="137"/>
      <c r="PYR16" s="137"/>
      <c r="PYS16" s="137"/>
      <c r="PYT16" s="137"/>
      <c r="PYU16" s="137"/>
      <c r="PYV16" s="137"/>
      <c r="PYW16" s="137"/>
      <c r="PYX16" s="137"/>
      <c r="PYY16" s="137"/>
      <c r="PYZ16" s="137"/>
      <c r="PZA16" s="137"/>
      <c r="PZB16" s="137"/>
      <c r="PZC16" s="137"/>
      <c r="PZD16" s="137"/>
      <c r="PZE16" s="137"/>
      <c r="PZF16" s="137"/>
      <c r="PZG16" s="137"/>
      <c r="PZH16" s="137"/>
      <c r="PZI16" s="137"/>
      <c r="PZJ16" s="137"/>
      <c r="PZK16" s="137"/>
      <c r="PZL16" s="137"/>
      <c r="PZM16" s="137"/>
      <c r="PZN16" s="137"/>
      <c r="PZO16" s="137"/>
      <c r="PZP16" s="137"/>
      <c r="PZQ16" s="137"/>
      <c r="PZR16" s="137"/>
      <c r="PZS16" s="137"/>
      <c r="PZT16" s="137"/>
      <c r="PZU16" s="137"/>
      <c r="PZV16" s="137"/>
      <c r="PZW16" s="137"/>
      <c r="PZX16" s="137"/>
      <c r="PZY16" s="137"/>
      <c r="PZZ16" s="137"/>
      <c r="QAA16" s="137"/>
      <c r="QAB16" s="137"/>
      <c r="QAC16" s="137"/>
      <c r="QAD16" s="137"/>
      <c r="QAE16" s="137"/>
      <c r="QAF16" s="137"/>
      <c r="QAG16" s="137"/>
      <c r="QAH16" s="137"/>
      <c r="QAI16" s="137"/>
      <c r="QAJ16" s="137"/>
      <c r="QAK16" s="137"/>
      <c r="QAL16" s="137"/>
      <c r="QAM16" s="137"/>
      <c r="QAN16" s="137"/>
      <c r="QAO16" s="137"/>
      <c r="QAP16" s="137"/>
      <c r="QAQ16" s="137"/>
      <c r="QAR16" s="137"/>
      <c r="QAS16" s="137"/>
      <c r="QAT16" s="137"/>
      <c r="QAU16" s="137"/>
      <c r="QAV16" s="137"/>
      <c r="QAW16" s="137"/>
      <c r="QAX16" s="137"/>
      <c r="QAY16" s="137"/>
      <c r="QAZ16" s="137"/>
      <c r="QBA16" s="137"/>
      <c r="QBB16" s="137"/>
      <c r="QBC16" s="137"/>
      <c r="QBD16" s="137"/>
      <c r="QBE16" s="137"/>
      <c r="QBF16" s="137"/>
      <c r="QBG16" s="137"/>
      <c r="QBH16" s="137"/>
      <c r="QBI16" s="137"/>
      <c r="QBJ16" s="137"/>
      <c r="QBK16" s="137"/>
      <c r="QBL16" s="137"/>
      <c r="QBM16" s="137"/>
      <c r="QBN16" s="137"/>
      <c r="QBO16" s="137"/>
      <c r="QBP16" s="137"/>
      <c r="QBQ16" s="137"/>
      <c r="QBR16" s="137"/>
      <c r="QBS16" s="137"/>
      <c r="QBT16" s="137"/>
      <c r="QBU16" s="137"/>
      <c r="QBV16" s="137"/>
      <c r="QBW16" s="137"/>
      <c r="QBX16" s="137"/>
      <c r="QBY16" s="137"/>
      <c r="QBZ16" s="137"/>
      <c r="QCA16" s="137"/>
      <c r="QCB16" s="137"/>
      <c r="QCC16" s="137"/>
      <c r="QCD16" s="137"/>
      <c r="QCE16" s="137"/>
      <c r="QCF16" s="137"/>
      <c r="QCG16" s="137"/>
      <c r="QCH16" s="137"/>
      <c r="QCI16" s="137"/>
      <c r="QCJ16" s="137"/>
      <c r="QCK16" s="137"/>
      <c r="QCL16" s="137"/>
      <c r="QCM16" s="137"/>
      <c r="QCN16" s="137"/>
      <c r="QCO16" s="137"/>
      <c r="QCP16" s="137"/>
      <c r="QCQ16" s="137"/>
      <c r="QCR16" s="137"/>
      <c r="QCS16" s="137"/>
      <c r="QCT16" s="137"/>
      <c r="QCU16" s="137"/>
      <c r="QCV16" s="137"/>
      <c r="QCW16" s="137"/>
      <c r="QCX16" s="137"/>
      <c r="QCY16" s="137"/>
      <c r="QCZ16" s="137"/>
      <c r="QDA16" s="137"/>
      <c r="QDB16" s="137"/>
      <c r="QDC16" s="137"/>
      <c r="QDD16" s="137"/>
      <c r="QDE16" s="137"/>
      <c r="QDF16" s="137"/>
      <c r="QDG16" s="137"/>
      <c r="QDH16" s="137"/>
      <c r="QDI16" s="137"/>
      <c r="QDJ16" s="137"/>
      <c r="QDK16" s="137"/>
      <c r="QDL16" s="137"/>
      <c r="QDM16" s="137"/>
      <c r="QDN16" s="137"/>
      <c r="QDO16" s="137"/>
      <c r="QDP16" s="137"/>
      <c r="QDQ16" s="137"/>
      <c r="QDR16" s="137"/>
      <c r="QDS16" s="137"/>
      <c r="QDT16" s="137"/>
      <c r="QDU16" s="137"/>
      <c r="QDV16" s="137"/>
      <c r="QDW16" s="137"/>
      <c r="QDX16" s="137"/>
      <c r="QDY16" s="137"/>
      <c r="QDZ16" s="137"/>
      <c r="QEA16" s="137"/>
      <c r="QEB16" s="137"/>
      <c r="QEC16" s="137"/>
      <c r="QED16" s="137"/>
      <c r="QEE16" s="137"/>
      <c r="QEF16" s="137"/>
      <c r="QEG16" s="137"/>
      <c r="QEH16" s="137"/>
      <c r="QEI16" s="137"/>
      <c r="QEJ16" s="137"/>
      <c r="QEK16" s="137"/>
      <c r="QEL16" s="137"/>
      <c r="QEM16" s="137"/>
      <c r="QEN16" s="137"/>
      <c r="QEO16" s="137"/>
      <c r="QEP16" s="137"/>
      <c r="QEQ16" s="137"/>
      <c r="QER16" s="137"/>
      <c r="QES16" s="137"/>
      <c r="QET16" s="137"/>
      <c r="QEU16" s="137"/>
      <c r="QEV16" s="137"/>
      <c r="QEW16" s="137"/>
      <c r="QEX16" s="137"/>
      <c r="QEY16" s="137"/>
      <c r="QEZ16" s="137"/>
      <c r="QFA16" s="137"/>
      <c r="QFB16" s="137"/>
      <c r="QFC16" s="137"/>
      <c r="QFD16" s="137"/>
      <c r="QFE16" s="137"/>
      <c r="QFF16" s="137"/>
      <c r="QFG16" s="137"/>
      <c r="QFH16" s="137"/>
      <c r="QFI16" s="137"/>
      <c r="QFJ16" s="137"/>
      <c r="QFK16" s="137"/>
      <c r="QFL16" s="137"/>
      <c r="QFM16" s="137"/>
      <c r="QFN16" s="137"/>
      <c r="QFO16" s="137"/>
      <c r="QFP16" s="137"/>
      <c r="QFQ16" s="137"/>
      <c r="QFR16" s="137"/>
      <c r="QFS16" s="137"/>
      <c r="QFT16" s="137"/>
      <c r="QFU16" s="137"/>
      <c r="QFV16" s="137"/>
      <c r="QFW16" s="137"/>
      <c r="QFX16" s="137"/>
      <c r="QFY16" s="137"/>
      <c r="QFZ16" s="137"/>
      <c r="QGA16" s="137"/>
      <c r="QGB16" s="137"/>
      <c r="QGC16" s="137"/>
      <c r="QGD16" s="137"/>
      <c r="QGE16" s="137"/>
      <c r="QGF16" s="137"/>
      <c r="QGG16" s="137"/>
      <c r="QGH16" s="137"/>
      <c r="QGI16" s="137"/>
      <c r="QGJ16" s="137"/>
      <c r="QGK16" s="137"/>
      <c r="QGL16" s="137"/>
      <c r="QGM16" s="137"/>
      <c r="QGN16" s="137"/>
      <c r="QGO16" s="137"/>
      <c r="QGP16" s="137"/>
      <c r="QGQ16" s="137"/>
      <c r="QGR16" s="137"/>
      <c r="QGS16" s="137"/>
      <c r="QGT16" s="137"/>
      <c r="QGU16" s="137"/>
      <c r="QGV16" s="137"/>
      <c r="QGW16" s="137"/>
      <c r="QGX16" s="137"/>
      <c r="QGY16" s="137"/>
      <c r="QGZ16" s="137"/>
      <c r="QHA16" s="137"/>
      <c r="QHB16" s="137"/>
      <c r="QHC16" s="137"/>
      <c r="QHD16" s="137"/>
      <c r="QHE16" s="137"/>
      <c r="QHF16" s="137"/>
      <c r="QHG16" s="137"/>
      <c r="QHH16" s="137"/>
      <c r="QHI16" s="137"/>
      <c r="QHJ16" s="137"/>
      <c r="QHK16" s="137"/>
      <c r="QHL16" s="137"/>
      <c r="QHM16" s="137"/>
      <c r="QHN16" s="137"/>
      <c r="QHO16" s="137"/>
      <c r="QHP16" s="137"/>
      <c r="QHQ16" s="137"/>
      <c r="QHR16" s="137"/>
      <c r="QHS16" s="137"/>
      <c r="QHT16" s="137"/>
      <c r="QHU16" s="137"/>
      <c r="QHV16" s="137"/>
      <c r="QHW16" s="137"/>
      <c r="QHX16" s="137"/>
      <c r="QHY16" s="137"/>
      <c r="QHZ16" s="137"/>
      <c r="QIA16" s="137"/>
      <c r="QIB16" s="137"/>
      <c r="QIC16" s="137"/>
      <c r="QID16" s="137"/>
      <c r="QIE16" s="137"/>
      <c r="QIF16" s="137"/>
      <c r="QIG16" s="137"/>
      <c r="QIH16" s="137"/>
      <c r="QII16" s="137"/>
      <c r="QIJ16" s="137"/>
      <c r="QIK16" s="137"/>
      <c r="QIL16" s="137"/>
      <c r="QIM16" s="137"/>
      <c r="QIN16" s="137"/>
      <c r="QIO16" s="137"/>
      <c r="QIP16" s="137"/>
      <c r="QIQ16" s="137"/>
      <c r="QIR16" s="137"/>
      <c r="QIS16" s="137"/>
      <c r="QIT16" s="137"/>
      <c r="QIU16" s="137"/>
      <c r="QIV16" s="137"/>
      <c r="QIW16" s="137"/>
      <c r="QIX16" s="137"/>
      <c r="QIY16" s="137"/>
      <c r="QIZ16" s="137"/>
      <c r="QJA16" s="137"/>
      <c r="QJB16" s="137"/>
      <c r="QJC16" s="137"/>
      <c r="QJD16" s="137"/>
      <c r="QJE16" s="137"/>
      <c r="QJF16" s="137"/>
      <c r="QJG16" s="137"/>
      <c r="QJH16" s="137"/>
      <c r="QJI16" s="137"/>
      <c r="QJJ16" s="137"/>
      <c r="QJK16" s="137"/>
      <c r="QJL16" s="137"/>
      <c r="QJM16" s="137"/>
      <c r="QJN16" s="137"/>
      <c r="QJO16" s="137"/>
      <c r="QJP16" s="137"/>
      <c r="QJQ16" s="137"/>
      <c r="QJR16" s="137"/>
      <c r="QJS16" s="137"/>
      <c r="QJT16" s="137"/>
      <c r="QJU16" s="137"/>
      <c r="QJV16" s="137"/>
      <c r="QJW16" s="137"/>
      <c r="QJX16" s="137"/>
      <c r="QJY16" s="137"/>
      <c r="QJZ16" s="137"/>
      <c r="QKA16" s="137"/>
      <c r="QKB16" s="137"/>
      <c r="QKC16" s="137"/>
      <c r="QKD16" s="137"/>
      <c r="QKE16" s="137"/>
      <c r="QKF16" s="137"/>
      <c r="QKG16" s="137"/>
      <c r="QKH16" s="137"/>
      <c r="QKI16" s="137"/>
      <c r="QKJ16" s="137"/>
      <c r="QKK16" s="137"/>
      <c r="QKL16" s="137"/>
      <c r="QKM16" s="137"/>
      <c r="QKN16" s="137"/>
      <c r="QKO16" s="137"/>
      <c r="QKP16" s="137"/>
      <c r="QKQ16" s="137"/>
      <c r="QKR16" s="137"/>
      <c r="QKS16" s="137"/>
      <c r="QKT16" s="137"/>
      <c r="QKU16" s="137"/>
      <c r="QKV16" s="137"/>
      <c r="QKW16" s="137"/>
      <c r="QKX16" s="137"/>
      <c r="QKY16" s="137"/>
      <c r="QKZ16" s="137"/>
      <c r="QLA16" s="137"/>
      <c r="QLB16" s="137"/>
      <c r="QLC16" s="137"/>
      <c r="QLD16" s="137"/>
      <c r="QLE16" s="137"/>
      <c r="QLF16" s="137"/>
      <c r="QLG16" s="137"/>
      <c r="QLH16" s="137"/>
      <c r="QLI16" s="137"/>
      <c r="QLJ16" s="137"/>
      <c r="QLK16" s="137"/>
      <c r="QLL16" s="137"/>
      <c r="QLM16" s="137"/>
      <c r="QLN16" s="137"/>
      <c r="QLO16" s="137"/>
      <c r="QLP16" s="137"/>
      <c r="QLQ16" s="137"/>
      <c r="QLR16" s="137"/>
      <c r="QLS16" s="137"/>
      <c r="QLT16" s="137"/>
      <c r="QLU16" s="137"/>
      <c r="QLV16" s="137"/>
      <c r="QLW16" s="137"/>
      <c r="QLX16" s="137"/>
      <c r="QLY16" s="137"/>
      <c r="QLZ16" s="137"/>
      <c r="QMA16" s="137"/>
      <c r="QMB16" s="137"/>
      <c r="QMC16" s="137"/>
      <c r="QMD16" s="137"/>
      <c r="QME16" s="137"/>
      <c r="QMF16" s="137"/>
      <c r="QMG16" s="137"/>
      <c r="QMH16" s="137"/>
      <c r="QMI16" s="137"/>
      <c r="QMJ16" s="137"/>
      <c r="QMK16" s="137"/>
      <c r="QML16" s="137"/>
      <c r="QMM16" s="137"/>
      <c r="QMN16" s="137"/>
      <c r="QMO16" s="137"/>
      <c r="QMP16" s="137"/>
      <c r="QMQ16" s="137"/>
      <c r="QMR16" s="137"/>
      <c r="QMS16" s="137"/>
      <c r="QMT16" s="137"/>
      <c r="QMU16" s="137"/>
      <c r="QMV16" s="137"/>
      <c r="QMW16" s="137"/>
      <c r="QMX16" s="137"/>
      <c r="QMY16" s="137"/>
      <c r="QMZ16" s="137"/>
      <c r="QNA16" s="137"/>
      <c r="QNB16" s="137"/>
      <c r="QNC16" s="137"/>
      <c r="QND16" s="137"/>
      <c r="QNE16" s="137"/>
      <c r="QNF16" s="137"/>
      <c r="QNG16" s="137"/>
      <c r="QNH16" s="137"/>
      <c r="QNI16" s="137"/>
      <c r="QNJ16" s="137"/>
      <c r="QNK16" s="137"/>
      <c r="QNL16" s="137"/>
      <c r="QNM16" s="137"/>
      <c r="QNN16" s="137"/>
      <c r="QNO16" s="137"/>
      <c r="QNP16" s="137"/>
      <c r="QNQ16" s="137"/>
      <c r="QNR16" s="137"/>
      <c r="QNS16" s="137"/>
      <c r="QNT16" s="137"/>
      <c r="QNU16" s="137"/>
      <c r="QNV16" s="137"/>
      <c r="QNW16" s="137"/>
      <c r="QNX16" s="137"/>
      <c r="QNY16" s="137"/>
      <c r="QNZ16" s="137"/>
      <c r="QOA16" s="137"/>
      <c r="QOB16" s="137"/>
      <c r="QOC16" s="137"/>
      <c r="QOD16" s="137"/>
      <c r="QOE16" s="137"/>
      <c r="QOF16" s="137"/>
      <c r="QOG16" s="137"/>
      <c r="QOH16" s="137"/>
      <c r="QOI16" s="137"/>
      <c r="QOJ16" s="137"/>
      <c r="QOK16" s="137"/>
      <c r="QOL16" s="137"/>
      <c r="QOM16" s="137"/>
      <c r="QON16" s="137"/>
      <c r="QOO16" s="137"/>
      <c r="QOP16" s="137"/>
      <c r="QOQ16" s="137"/>
      <c r="QOR16" s="137"/>
      <c r="QOS16" s="137"/>
      <c r="QOT16" s="137"/>
      <c r="QOU16" s="137"/>
      <c r="QOV16" s="137"/>
      <c r="QOW16" s="137"/>
      <c r="QOX16" s="137"/>
      <c r="QOY16" s="137"/>
      <c r="QOZ16" s="137"/>
      <c r="QPA16" s="137"/>
      <c r="QPB16" s="137"/>
      <c r="QPC16" s="137"/>
      <c r="QPD16" s="137"/>
      <c r="QPE16" s="137"/>
      <c r="QPF16" s="137"/>
      <c r="QPG16" s="137"/>
      <c r="QPH16" s="137"/>
      <c r="QPI16" s="137"/>
      <c r="QPJ16" s="137"/>
      <c r="QPK16" s="137"/>
      <c r="QPL16" s="137"/>
      <c r="QPM16" s="137"/>
      <c r="QPN16" s="137"/>
      <c r="QPO16" s="137"/>
      <c r="QPP16" s="137"/>
      <c r="QPQ16" s="137"/>
      <c r="QPR16" s="137"/>
      <c r="QPS16" s="137"/>
      <c r="QPT16" s="137"/>
      <c r="QPU16" s="137"/>
      <c r="QPV16" s="137"/>
      <c r="QPW16" s="137"/>
      <c r="QPX16" s="137"/>
      <c r="QPY16" s="137"/>
      <c r="QPZ16" s="137"/>
      <c r="QQA16" s="137"/>
      <c r="QQB16" s="137"/>
      <c r="QQC16" s="137"/>
      <c r="QQD16" s="137"/>
      <c r="QQE16" s="137"/>
      <c r="QQF16" s="137"/>
      <c r="QQG16" s="137"/>
      <c r="QQH16" s="137"/>
      <c r="QQI16" s="137"/>
      <c r="QQJ16" s="137"/>
      <c r="QQK16" s="137"/>
      <c r="QQL16" s="137"/>
      <c r="QQM16" s="137"/>
      <c r="QQN16" s="137"/>
      <c r="QQO16" s="137"/>
      <c r="QQP16" s="137"/>
      <c r="QQQ16" s="137"/>
      <c r="QQR16" s="137"/>
      <c r="QQS16" s="137"/>
      <c r="QQT16" s="137"/>
      <c r="QQU16" s="137"/>
      <c r="QQV16" s="137"/>
      <c r="QQW16" s="137"/>
      <c r="QQX16" s="137"/>
      <c r="QQY16" s="137"/>
      <c r="QQZ16" s="137"/>
      <c r="QRA16" s="137"/>
      <c r="QRB16" s="137"/>
      <c r="QRC16" s="137"/>
      <c r="QRD16" s="137"/>
      <c r="QRE16" s="137"/>
      <c r="QRF16" s="137"/>
      <c r="QRG16" s="137"/>
      <c r="QRH16" s="137"/>
      <c r="QRI16" s="137"/>
      <c r="QRJ16" s="137"/>
      <c r="QRK16" s="137"/>
      <c r="QRL16" s="137"/>
      <c r="QRM16" s="137"/>
      <c r="QRN16" s="137"/>
      <c r="QRO16" s="137"/>
      <c r="QRP16" s="137"/>
      <c r="QRQ16" s="137"/>
      <c r="QRR16" s="137"/>
      <c r="QRS16" s="137"/>
      <c r="QRT16" s="137"/>
      <c r="QRU16" s="137"/>
      <c r="QRV16" s="137"/>
      <c r="QRW16" s="137"/>
      <c r="QRX16" s="137"/>
      <c r="QRY16" s="137"/>
      <c r="QRZ16" s="137"/>
      <c r="QSA16" s="137"/>
      <c r="QSB16" s="137"/>
      <c r="QSC16" s="137"/>
      <c r="QSD16" s="137"/>
      <c r="QSE16" s="137"/>
      <c r="QSF16" s="137"/>
      <c r="QSG16" s="137"/>
      <c r="QSH16" s="137"/>
      <c r="QSI16" s="137"/>
      <c r="QSJ16" s="137"/>
      <c r="QSK16" s="137"/>
      <c r="QSL16" s="137"/>
      <c r="QSM16" s="137"/>
      <c r="QSN16" s="137"/>
      <c r="QSO16" s="137"/>
      <c r="QSP16" s="137"/>
      <c r="QSQ16" s="137"/>
      <c r="QSR16" s="137"/>
      <c r="QSS16" s="137"/>
      <c r="QST16" s="137"/>
      <c r="QSU16" s="137"/>
      <c r="QSV16" s="137"/>
      <c r="QSW16" s="137"/>
      <c r="QSX16" s="137"/>
      <c r="QSY16" s="137"/>
      <c r="QSZ16" s="137"/>
      <c r="QTA16" s="137"/>
      <c r="QTB16" s="137"/>
      <c r="QTC16" s="137"/>
      <c r="QTD16" s="137"/>
      <c r="QTE16" s="137"/>
      <c r="QTF16" s="137"/>
      <c r="QTG16" s="137"/>
      <c r="QTH16" s="137"/>
      <c r="QTI16" s="137"/>
      <c r="QTJ16" s="137"/>
      <c r="QTK16" s="137"/>
      <c r="QTL16" s="137"/>
      <c r="QTM16" s="137"/>
      <c r="QTN16" s="137"/>
      <c r="QTO16" s="137"/>
      <c r="QTP16" s="137"/>
      <c r="QTQ16" s="137"/>
      <c r="QTR16" s="137"/>
      <c r="QTS16" s="137"/>
      <c r="QTT16" s="137"/>
      <c r="QTU16" s="137"/>
      <c r="QTV16" s="137"/>
      <c r="QTW16" s="137"/>
      <c r="QTX16" s="137"/>
      <c r="QTY16" s="137"/>
      <c r="QTZ16" s="137"/>
      <c r="QUA16" s="137"/>
      <c r="QUB16" s="137"/>
      <c r="QUC16" s="137"/>
      <c r="QUD16" s="137"/>
      <c r="QUE16" s="137"/>
      <c r="QUF16" s="137"/>
      <c r="QUG16" s="137"/>
      <c r="QUH16" s="137"/>
      <c r="QUI16" s="137"/>
      <c r="QUJ16" s="137"/>
      <c r="QUK16" s="137"/>
      <c r="QUL16" s="137"/>
      <c r="QUM16" s="137"/>
      <c r="QUN16" s="137"/>
      <c r="QUO16" s="137"/>
      <c r="QUP16" s="137"/>
      <c r="QUQ16" s="137"/>
      <c r="QUR16" s="137"/>
      <c r="QUS16" s="137"/>
      <c r="QUT16" s="137"/>
      <c r="QUU16" s="137"/>
      <c r="QUV16" s="137"/>
      <c r="QUW16" s="137"/>
      <c r="QUX16" s="137"/>
      <c r="QUY16" s="137"/>
      <c r="QUZ16" s="137"/>
      <c r="QVA16" s="137"/>
      <c r="QVB16" s="137"/>
      <c r="QVC16" s="137"/>
      <c r="QVD16" s="137"/>
      <c r="QVE16" s="137"/>
      <c r="QVF16" s="137"/>
      <c r="QVG16" s="137"/>
      <c r="QVH16" s="137"/>
      <c r="QVI16" s="137"/>
      <c r="QVJ16" s="137"/>
      <c r="QVK16" s="137"/>
      <c r="QVL16" s="137"/>
      <c r="QVM16" s="137"/>
      <c r="QVN16" s="137"/>
      <c r="QVO16" s="137"/>
      <c r="QVP16" s="137"/>
      <c r="QVQ16" s="137"/>
      <c r="QVR16" s="137"/>
      <c r="QVS16" s="137"/>
      <c r="QVT16" s="137"/>
      <c r="QVU16" s="137"/>
      <c r="QVV16" s="137"/>
      <c r="QVW16" s="137"/>
      <c r="QVX16" s="137"/>
      <c r="QVY16" s="137"/>
      <c r="QVZ16" s="137"/>
      <c r="QWA16" s="137"/>
      <c r="QWB16" s="137"/>
      <c r="QWC16" s="137"/>
      <c r="QWD16" s="137"/>
      <c r="QWE16" s="137"/>
      <c r="QWF16" s="137"/>
      <c r="QWG16" s="137"/>
      <c r="QWH16" s="137"/>
      <c r="QWI16" s="137"/>
      <c r="QWJ16" s="137"/>
      <c r="QWK16" s="137"/>
      <c r="QWL16" s="137"/>
      <c r="QWM16" s="137"/>
      <c r="QWN16" s="137"/>
      <c r="QWO16" s="137"/>
      <c r="QWP16" s="137"/>
      <c r="QWQ16" s="137"/>
      <c r="QWR16" s="137"/>
      <c r="QWS16" s="137"/>
      <c r="QWT16" s="137"/>
      <c r="QWU16" s="137"/>
      <c r="QWV16" s="137"/>
      <c r="QWW16" s="137"/>
      <c r="QWX16" s="137"/>
      <c r="QWY16" s="137"/>
      <c r="QWZ16" s="137"/>
      <c r="QXA16" s="137"/>
      <c r="QXB16" s="137"/>
      <c r="QXC16" s="137"/>
      <c r="QXD16" s="137"/>
      <c r="QXE16" s="137"/>
      <c r="QXF16" s="137"/>
      <c r="QXG16" s="137"/>
      <c r="QXH16" s="137"/>
      <c r="QXI16" s="137"/>
      <c r="QXJ16" s="137"/>
      <c r="QXK16" s="137"/>
      <c r="QXL16" s="137"/>
      <c r="QXM16" s="137"/>
      <c r="QXN16" s="137"/>
      <c r="QXO16" s="137"/>
      <c r="QXP16" s="137"/>
      <c r="QXQ16" s="137"/>
      <c r="QXR16" s="137"/>
      <c r="QXS16" s="137"/>
      <c r="QXT16" s="137"/>
      <c r="QXU16" s="137"/>
      <c r="QXV16" s="137"/>
      <c r="QXW16" s="137"/>
      <c r="QXX16" s="137"/>
      <c r="QXY16" s="137"/>
      <c r="QXZ16" s="137"/>
      <c r="QYA16" s="137"/>
      <c r="QYB16" s="137"/>
      <c r="QYC16" s="137"/>
      <c r="QYD16" s="137"/>
      <c r="QYE16" s="137"/>
      <c r="QYF16" s="137"/>
      <c r="QYG16" s="137"/>
      <c r="QYH16" s="137"/>
      <c r="QYI16" s="137"/>
      <c r="QYJ16" s="137"/>
      <c r="QYK16" s="137"/>
      <c r="QYL16" s="137"/>
      <c r="QYM16" s="137"/>
      <c r="QYN16" s="137"/>
      <c r="QYO16" s="137"/>
      <c r="QYP16" s="137"/>
      <c r="QYQ16" s="137"/>
      <c r="QYR16" s="137"/>
      <c r="QYS16" s="137"/>
      <c r="QYT16" s="137"/>
      <c r="QYU16" s="137"/>
      <c r="QYV16" s="137"/>
      <c r="QYW16" s="137"/>
      <c r="QYX16" s="137"/>
      <c r="QYY16" s="137"/>
      <c r="QYZ16" s="137"/>
      <c r="QZA16" s="137"/>
      <c r="QZB16" s="137"/>
      <c r="QZC16" s="137"/>
      <c r="QZD16" s="137"/>
      <c r="QZE16" s="137"/>
      <c r="QZF16" s="137"/>
      <c r="QZG16" s="137"/>
      <c r="QZH16" s="137"/>
      <c r="QZI16" s="137"/>
      <c r="QZJ16" s="137"/>
      <c r="QZK16" s="137"/>
      <c r="QZL16" s="137"/>
      <c r="QZM16" s="137"/>
      <c r="QZN16" s="137"/>
      <c r="QZO16" s="137"/>
      <c r="QZP16" s="137"/>
      <c r="QZQ16" s="137"/>
      <c r="QZR16" s="137"/>
      <c r="QZS16" s="137"/>
      <c r="QZT16" s="137"/>
      <c r="QZU16" s="137"/>
      <c r="QZV16" s="137"/>
      <c r="QZW16" s="137"/>
      <c r="QZX16" s="137"/>
      <c r="QZY16" s="137"/>
      <c r="QZZ16" s="137"/>
      <c r="RAA16" s="137"/>
      <c r="RAB16" s="137"/>
      <c r="RAC16" s="137"/>
      <c r="RAD16" s="137"/>
      <c r="RAE16" s="137"/>
      <c r="RAF16" s="137"/>
      <c r="RAG16" s="137"/>
      <c r="RAH16" s="137"/>
      <c r="RAI16" s="137"/>
      <c r="RAJ16" s="137"/>
      <c r="RAK16" s="137"/>
      <c r="RAL16" s="137"/>
      <c r="RAM16" s="137"/>
      <c r="RAN16" s="137"/>
      <c r="RAO16" s="137"/>
      <c r="RAP16" s="137"/>
      <c r="RAQ16" s="137"/>
      <c r="RAR16" s="137"/>
      <c r="RAS16" s="137"/>
      <c r="RAT16" s="137"/>
      <c r="RAU16" s="137"/>
      <c r="RAV16" s="137"/>
      <c r="RAW16" s="137"/>
      <c r="RAX16" s="137"/>
      <c r="RAY16" s="137"/>
      <c r="RAZ16" s="137"/>
      <c r="RBA16" s="137"/>
      <c r="RBB16" s="137"/>
      <c r="RBC16" s="137"/>
      <c r="RBD16" s="137"/>
      <c r="RBE16" s="137"/>
      <c r="RBF16" s="137"/>
      <c r="RBG16" s="137"/>
      <c r="RBH16" s="137"/>
      <c r="RBI16" s="137"/>
      <c r="RBJ16" s="137"/>
      <c r="RBK16" s="137"/>
      <c r="RBL16" s="137"/>
      <c r="RBM16" s="137"/>
      <c r="RBN16" s="137"/>
      <c r="RBO16" s="137"/>
      <c r="RBP16" s="137"/>
      <c r="RBQ16" s="137"/>
      <c r="RBR16" s="137"/>
      <c r="RBS16" s="137"/>
      <c r="RBT16" s="137"/>
      <c r="RBU16" s="137"/>
      <c r="RBV16" s="137"/>
      <c r="RBW16" s="137"/>
      <c r="RBX16" s="137"/>
      <c r="RBY16" s="137"/>
      <c r="RBZ16" s="137"/>
      <c r="RCA16" s="137"/>
      <c r="RCB16" s="137"/>
      <c r="RCC16" s="137"/>
      <c r="RCD16" s="137"/>
      <c r="RCE16" s="137"/>
      <c r="RCF16" s="137"/>
      <c r="RCG16" s="137"/>
      <c r="RCH16" s="137"/>
      <c r="RCI16" s="137"/>
      <c r="RCJ16" s="137"/>
      <c r="RCK16" s="137"/>
      <c r="RCL16" s="137"/>
      <c r="RCM16" s="137"/>
      <c r="RCN16" s="137"/>
      <c r="RCO16" s="137"/>
      <c r="RCP16" s="137"/>
      <c r="RCQ16" s="137"/>
      <c r="RCR16" s="137"/>
      <c r="RCS16" s="137"/>
      <c r="RCT16" s="137"/>
      <c r="RCU16" s="137"/>
      <c r="RCV16" s="137"/>
      <c r="RCW16" s="137"/>
      <c r="RCX16" s="137"/>
      <c r="RCY16" s="137"/>
      <c r="RCZ16" s="137"/>
      <c r="RDA16" s="137"/>
      <c r="RDB16" s="137"/>
      <c r="RDC16" s="137"/>
      <c r="RDD16" s="137"/>
      <c r="RDE16" s="137"/>
      <c r="RDF16" s="137"/>
      <c r="RDG16" s="137"/>
      <c r="RDH16" s="137"/>
      <c r="RDI16" s="137"/>
      <c r="RDJ16" s="137"/>
      <c r="RDK16" s="137"/>
      <c r="RDL16" s="137"/>
      <c r="RDM16" s="137"/>
      <c r="RDN16" s="137"/>
      <c r="RDO16" s="137"/>
      <c r="RDP16" s="137"/>
      <c r="RDQ16" s="137"/>
      <c r="RDR16" s="137"/>
      <c r="RDS16" s="137"/>
      <c r="RDT16" s="137"/>
      <c r="RDU16" s="137"/>
      <c r="RDV16" s="137"/>
      <c r="RDW16" s="137"/>
      <c r="RDX16" s="137"/>
      <c r="RDY16" s="137"/>
      <c r="RDZ16" s="137"/>
      <c r="REA16" s="137"/>
      <c r="REB16" s="137"/>
      <c r="REC16" s="137"/>
      <c r="RED16" s="137"/>
      <c r="REE16" s="137"/>
      <c r="REF16" s="137"/>
      <c r="REG16" s="137"/>
      <c r="REH16" s="137"/>
      <c r="REI16" s="137"/>
      <c r="REJ16" s="137"/>
      <c r="REK16" s="137"/>
      <c r="REL16" s="137"/>
      <c r="REM16" s="137"/>
      <c r="REN16" s="137"/>
      <c r="REO16" s="137"/>
      <c r="REP16" s="137"/>
      <c r="REQ16" s="137"/>
      <c r="RER16" s="137"/>
      <c r="RES16" s="137"/>
      <c r="RET16" s="137"/>
      <c r="REU16" s="137"/>
      <c r="REV16" s="137"/>
      <c r="REW16" s="137"/>
      <c r="REX16" s="137"/>
      <c r="REY16" s="137"/>
      <c r="REZ16" s="137"/>
      <c r="RFA16" s="137"/>
      <c r="RFB16" s="137"/>
      <c r="RFC16" s="137"/>
      <c r="RFD16" s="137"/>
      <c r="RFE16" s="137"/>
      <c r="RFF16" s="137"/>
      <c r="RFG16" s="137"/>
      <c r="RFH16" s="137"/>
      <c r="RFI16" s="137"/>
      <c r="RFJ16" s="137"/>
      <c r="RFK16" s="137"/>
      <c r="RFL16" s="137"/>
      <c r="RFM16" s="137"/>
      <c r="RFN16" s="137"/>
      <c r="RFO16" s="137"/>
      <c r="RFP16" s="137"/>
      <c r="RFQ16" s="137"/>
      <c r="RFR16" s="137"/>
      <c r="RFS16" s="137"/>
      <c r="RFT16" s="137"/>
      <c r="RFU16" s="137"/>
      <c r="RFV16" s="137"/>
      <c r="RFW16" s="137"/>
      <c r="RFX16" s="137"/>
      <c r="RFY16" s="137"/>
      <c r="RFZ16" s="137"/>
      <c r="RGA16" s="137"/>
      <c r="RGB16" s="137"/>
      <c r="RGC16" s="137"/>
      <c r="RGD16" s="137"/>
      <c r="RGE16" s="137"/>
      <c r="RGF16" s="137"/>
      <c r="RGG16" s="137"/>
      <c r="RGH16" s="137"/>
      <c r="RGI16" s="137"/>
      <c r="RGJ16" s="137"/>
      <c r="RGK16" s="137"/>
      <c r="RGL16" s="137"/>
      <c r="RGM16" s="137"/>
      <c r="RGN16" s="137"/>
      <c r="RGO16" s="137"/>
      <c r="RGP16" s="137"/>
      <c r="RGQ16" s="137"/>
      <c r="RGR16" s="137"/>
      <c r="RGS16" s="137"/>
      <c r="RGT16" s="137"/>
      <c r="RGU16" s="137"/>
      <c r="RGV16" s="137"/>
      <c r="RGW16" s="137"/>
      <c r="RGX16" s="137"/>
      <c r="RGY16" s="137"/>
      <c r="RGZ16" s="137"/>
      <c r="RHA16" s="137"/>
      <c r="RHB16" s="137"/>
      <c r="RHC16" s="137"/>
      <c r="RHD16" s="137"/>
      <c r="RHE16" s="137"/>
      <c r="RHF16" s="137"/>
      <c r="RHG16" s="137"/>
      <c r="RHH16" s="137"/>
      <c r="RHI16" s="137"/>
      <c r="RHJ16" s="137"/>
      <c r="RHK16" s="137"/>
      <c r="RHL16" s="137"/>
      <c r="RHM16" s="137"/>
      <c r="RHN16" s="137"/>
      <c r="RHO16" s="137"/>
      <c r="RHP16" s="137"/>
      <c r="RHQ16" s="137"/>
      <c r="RHR16" s="137"/>
      <c r="RHS16" s="137"/>
      <c r="RHT16" s="137"/>
      <c r="RHU16" s="137"/>
      <c r="RHV16" s="137"/>
      <c r="RHW16" s="137"/>
      <c r="RHX16" s="137"/>
      <c r="RHY16" s="137"/>
      <c r="RHZ16" s="137"/>
      <c r="RIA16" s="137"/>
      <c r="RIB16" s="137"/>
      <c r="RIC16" s="137"/>
      <c r="RID16" s="137"/>
      <c r="RIE16" s="137"/>
      <c r="RIF16" s="137"/>
      <c r="RIG16" s="137"/>
      <c r="RIH16" s="137"/>
      <c r="RII16" s="137"/>
      <c r="RIJ16" s="137"/>
      <c r="RIK16" s="137"/>
      <c r="RIL16" s="137"/>
      <c r="RIM16" s="137"/>
      <c r="RIN16" s="137"/>
      <c r="RIO16" s="137"/>
      <c r="RIP16" s="137"/>
      <c r="RIQ16" s="137"/>
      <c r="RIR16" s="137"/>
      <c r="RIS16" s="137"/>
      <c r="RIT16" s="137"/>
      <c r="RIU16" s="137"/>
      <c r="RIV16" s="137"/>
      <c r="RIW16" s="137"/>
      <c r="RIX16" s="137"/>
      <c r="RIY16" s="137"/>
      <c r="RIZ16" s="137"/>
      <c r="RJA16" s="137"/>
      <c r="RJB16" s="137"/>
      <c r="RJC16" s="137"/>
      <c r="RJD16" s="137"/>
      <c r="RJE16" s="137"/>
      <c r="RJF16" s="137"/>
      <c r="RJG16" s="137"/>
      <c r="RJH16" s="137"/>
      <c r="RJI16" s="137"/>
      <c r="RJJ16" s="137"/>
      <c r="RJK16" s="137"/>
      <c r="RJL16" s="137"/>
      <c r="RJM16" s="137"/>
      <c r="RJN16" s="137"/>
      <c r="RJO16" s="137"/>
      <c r="RJP16" s="137"/>
      <c r="RJQ16" s="137"/>
      <c r="RJR16" s="137"/>
      <c r="RJS16" s="137"/>
      <c r="RJT16" s="137"/>
      <c r="RJU16" s="137"/>
      <c r="RJV16" s="137"/>
      <c r="RJW16" s="137"/>
      <c r="RJX16" s="137"/>
      <c r="RJY16" s="137"/>
      <c r="RJZ16" s="137"/>
      <c r="RKA16" s="137"/>
      <c r="RKB16" s="137"/>
      <c r="RKC16" s="137"/>
      <c r="RKD16" s="137"/>
      <c r="RKE16" s="137"/>
      <c r="RKF16" s="137"/>
      <c r="RKG16" s="137"/>
      <c r="RKH16" s="137"/>
      <c r="RKI16" s="137"/>
      <c r="RKJ16" s="137"/>
      <c r="RKK16" s="137"/>
      <c r="RKL16" s="137"/>
      <c r="RKM16" s="137"/>
      <c r="RKN16" s="137"/>
      <c r="RKO16" s="137"/>
      <c r="RKP16" s="137"/>
      <c r="RKQ16" s="137"/>
      <c r="RKR16" s="137"/>
      <c r="RKS16" s="137"/>
      <c r="RKT16" s="137"/>
      <c r="RKU16" s="137"/>
      <c r="RKV16" s="137"/>
      <c r="RKW16" s="137"/>
      <c r="RKX16" s="137"/>
      <c r="RKY16" s="137"/>
      <c r="RKZ16" s="137"/>
      <c r="RLA16" s="137"/>
      <c r="RLB16" s="137"/>
      <c r="RLC16" s="137"/>
      <c r="RLD16" s="137"/>
      <c r="RLE16" s="137"/>
      <c r="RLF16" s="137"/>
      <c r="RLG16" s="137"/>
      <c r="RLH16" s="137"/>
      <c r="RLI16" s="137"/>
      <c r="RLJ16" s="137"/>
      <c r="RLK16" s="137"/>
      <c r="RLL16" s="137"/>
      <c r="RLM16" s="137"/>
      <c r="RLN16" s="137"/>
      <c r="RLO16" s="137"/>
      <c r="RLP16" s="137"/>
      <c r="RLQ16" s="137"/>
      <c r="RLR16" s="137"/>
      <c r="RLS16" s="137"/>
      <c r="RLT16" s="137"/>
      <c r="RLU16" s="137"/>
      <c r="RLV16" s="137"/>
      <c r="RLW16" s="137"/>
      <c r="RLX16" s="137"/>
      <c r="RLY16" s="137"/>
      <c r="RLZ16" s="137"/>
      <c r="RMA16" s="137"/>
      <c r="RMB16" s="137"/>
      <c r="RMC16" s="137"/>
      <c r="RMD16" s="137"/>
      <c r="RME16" s="137"/>
      <c r="RMF16" s="137"/>
      <c r="RMG16" s="137"/>
      <c r="RMH16" s="137"/>
      <c r="RMI16" s="137"/>
      <c r="RMJ16" s="137"/>
      <c r="RMK16" s="137"/>
      <c r="RML16" s="137"/>
      <c r="RMM16" s="137"/>
      <c r="RMN16" s="137"/>
      <c r="RMO16" s="137"/>
      <c r="RMP16" s="137"/>
      <c r="RMQ16" s="137"/>
      <c r="RMR16" s="137"/>
      <c r="RMS16" s="137"/>
      <c r="RMT16" s="137"/>
      <c r="RMU16" s="137"/>
      <c r="RMV16" s="137"/>
      <c r="RMW16" s="137"/>
      <c r="RMX16" s="137"/>
      <c r="RMY16" s="137"/>
      <c r="RMZ16" s="137"/>
      <c r="RNA16" s="137"/>
      <c r="RNB16" s="137"/>
      <c r="RNC16" s="137"/>
      <c r="RND16" s="137"/>
      <c r="RNE16" s="137"/>
      <c r="RNF16" s="137"/>
      <c r="RNG16" s="137"/>
      <c r="RNH16" s="137"/>
      <c r="RNI16" s="137"/>
      <c r="RNJ16" s="137"/>
      <c r="RNK16" s="137"/>
      <c r="RNL16" s="137"/>
      <c r="RNM16" s="137"/>
      <c r="RNN16" s="137"/>
      <c r="RNO16" s="137"/>
      <c r="RNP16" s="137"/>
      <c r="RNQ16" s="137"/>
      <c r="RNR16" s="137"/>
      <c r="RNS16" s="137"/>
      <c r="RNT16" s="137"/>
      <c r="RNU16" s="137"/>
      <c r="RNV16" s="137"/>
      <c r="RNW16" s="137"/>
      <c r="RNX16" s="137"/>
      <c r="RNY16" s="137"/>
      <c r="RNZ16" s="137"/>
      <c r="ROA16" s="137"/>
      <c r="ROB16" s="137"/>
      <c r="ROC16" s="137"/>
      <c r="ROD16" s="137"/>
      <c r="ROE16" s="137"/>
      <c r="ROF16" s="137"/>
      <c r="ROG16" s="137"/>
      <c r="ROH16" s="137"/>
      <c r="ROI16" s="137"/>
      <c r="ROJ16" s="137"/>
      <c r="ROK16" s="137"/>
      <c r="ROL16" s="137"/>
      <c r="ROM16" s="137"/>
      <c r="RON16" s="137"/>
      <c r="ROO16" s="137"/>
      <c r="ROP16" s="137"/>
      <c r="ROQ16" s="137"/>
      <c r="ROR16" s="137"/>
      <c r="ROS16" s="137"/>
      <c r="ROT16" s="137"/>
      <c r="ROU16" s="137"/>
      <c r="ROV16" s="137"/>
      <c r="ROW16" s="137"/>
      <c r="ROX16" s="137"/>
      <c r="ROY16" s="137"/>
      <c r="ROZ16" s="137"/>
      <c r="RPA16" s="137"/>
      <c r="RPB16" s="137"/>
      <c r="RPC16" s="137"/>
      <c r="RPD16" s="137"/>
      <c r="RPE16" s="137"/>
      <c r="RPF16" s="137"/>
      <c r="RPG16" s="137"/>
      <c r="RPH16" s="137"/>
      <c r="RPI16" s="137"/>
      <c r="RPJ16" s="137"/>
      <c r="RPK16" s="137"/>
      <c r="RPL16" s="137"/>
      <c r="RPM16" s="137"/>
      <c r="RPN16" s="137"/>
      <c r="RPO16" s="137"/>
      <c r="RPP16" s="137"/>
      <c r="RPQ16" s="137"/>
      <c r="RPR16" s="137"/>
      <c r="RPS16" s="137"/>
      <c r="RPT16" s="137"/>
      <c r="RPU16" s="137"/>
      <c r="RPV16" s="137"/>
      <c r="RPW16" s="137"/>
      <c r="RPX16" s="137"/>
      <c r="RPY16" s="137"/>
      <c r="RPZ16" s="137"/>
      <c r="RQA16" s="137"/>
      <c r="RQB16" s="137"/>
      <c r="RQC16" s="137"/>
      <c r="RQD16" s="137"/>
      <c r="RQE16" s="137"/>
      <c r="RQF16" s="137"/>
      <c r="RQG16" s="137"/>
      <c r="RQH16" s="137"/>
      <c r="RQI16" s="137"/>
      <c r="RQJ16" s="137"/>
      <c r="RQK16" s="137"/>
      <c r="RQL16" s="137"/>
      <c r="RQM16" s="137"/>
      <c r="RQN16" s="137"/>
      <c r="RQO16" s="137"/>
      <c r="RQP16" s="137"/>
      <c r="RQQ16" s="137"/>
      <c r="RQR16" s="137"/>
      <c r="RQS16" s="137"/>
      <c r="RQT16" s="137"/>
      <c r="RQU16" s="137"/>
      <c r="RQV16" s="137"/>
      <c r="RQW16" s="137"/>
      <c r="RQX16" s="137"/>
      <c r="RQY16" s="137"/>
      <c r="RQZ16" s="137"/>
      <c r="RRA16" s="137"/>
      <c r="RRB16" s="137"/>
      <c r="RRC16" s="137"/>
      <c r="RRD16" s="137"/>
      <c r="RRE16" s="137"/>
      <c r="RRF16" s="137"/>
      <c r="RRG16" s="137"/>
      <c r="RRH16" s="137"/>
      <c r="RRI16" s="137"/>
      <c r="RRJ16" s="137"/>
      <c r="RRK16" s="137"/>
      <c r="RRL16" s="137"/>
      <c r="RRM16" s="137"/>
      <c r="RRN16" s="137"/>
      <c r="RRO16" s="137"/>
      <c r="RRP16" s="137"/>
      <c r="RRQ16" s="137"/>
      <c r="RRR16" s="137"/>
      <c r="RRS16" s="137"/>
      <c r="RRT16" s="137"/>
      <c r="RRU16" s="137"/>
      <c r="RRV16" s="137"/>
      <c r="RRW16" s="137"/>
      <c r="RRX16" s="137"/>
      <c r="RRY16" s="137"/>
      <c r="RRZ16" s="137"/>
      <c r="RSA16" s="137"/>
      <c r="RSB16" s="137"/>
      <c r="RSC16" s="137"/>
      <c r="RSD16" s="137"/>
      <c r="RSE16" s="137"/>
      <c r="RSF16" s="137"/>
      <c r="RSG16" s="137"/>
      <c r="RSH16" s="137"/>
      <c r="RSI16" s="137"/>
      <c r="RSJ16" s="137"/>
      <c r="RSK16" s="137"/>
      <c r="RSL16" s="137"/>
      <c r="RSM16" s="137"/>
      <c r="RSN16" s="137"/>
      <c r="RSO16" s="137"/>
      <c r="RSP16" s="137"/>
      <c r="RSQ16" s="137"/>
      <c r="RSR16" s="137"/>
      <c r="RSS16" s="137"/>
      <c r="RST16" s="137"/>
      <c r="RSU16" s="137"/>
      <c r="RSV16" s="137"/>
      <c r="RSW16" s="137"/>
      <c r="RSX16" s="137"/>
      <c r="RSY16" s="137"/>
      <c r="RSZ16" s="137"/>
      <c r="RTA16" s="137"/>
      <c r="RTB16" s="137"/>
      <c r="RTC16" s="137"/>
      <c r="RTD16" s="137"/>
      <c r="RTE16" s="137"/>
      <c r="RTF16" s="137"/>
      <c r="RTG16" s="137"/>
      <c r="RTH16" s="137"/>
      <c r="RTI16" s="137"/>
      <c r="RTJ16" s="137"/>
      <c r="RTK16" s="137"/>
      <c r="RTL16" s="137"/>
      <c r="RTM16" s="137"/>
      <c r="RTN16" s="137"/>
      <c r="RTO16" s="137"/>
      <c r="RTP16" s="137"/>
      <c r="RTQ16" s="137"/>
      <c r="RTR16" s="137"/>
      <c r="RTS16" s="137"/>
      <c r="RTT16" s="137"/>
      <c r="RTU16" s="137"/>
      <c r="RTV16" s="137"/>
      <c r="RTW16" s="137"/>
      <c r="RTX16" s="137"/>
      <c r="RTY16" s="137"/>
      <c r="RTZ16" s="137"/>
      <c r="RUA16" s="137"/>
      <c r="RUB16" s="137"/>
      <c r="RUC16" s="137"/>
      <c r="RUD16" s="137"/>
      <c r="RUE16" s="137"/>
      <c r="RUF16" s="137"/>
      <c r="RUG16" s="137"/>
      <c r="RUH16" s="137"/>
      <c r="RUI16" s="137"/>
      <c r="RUJ16" s="137"/>
      <c r="RUK16" s="137"/>
      <c r="RUL16" s="137"/>
      <c r="RUM16" s="137"/>
      <c r="RUN16" s="137"/>
      <c r="RUO16" s="137"/>
      <c r="RUP16" s="137"/>
      <c r="RUQ16" s="137"/>
      <c r="RUR16" s="137"/>
      <c r="RUS16" s="137"/>
      <c r="RUT16" s="137"/>
      <c r="RUU16" s="137"/>
      <c r="RUV16" s="137"/>
      <c r="RUW16" s="137"/>
      <c r="RUX16" s="137"/>
      <c r="RUY16" s="137"/>
      <c r="RUZ16" s="137"/>
      <c r="RVA16" s="137"/>
      <c r="RVB16" s="137"/>
      <c r="RVC16" s="137"/>
      <c r="RVD16" s="137"/>
      <c r="RVE16" s="137"/>
      <c r="RVF16" s="137"/>
      <c r="RVG16" s="137"/>
      <c r="RVH16" s="137"/>
      <c r="RVI16" s="137"/>
      <c r="RVJ16" s="137"/>
      <c r="RVK16" s="137"/>
      <c r="RVL16" s="137"/>
      <c r="RVM16" s="137"/>
      <c r="RVN16" s="137"/>
      <c r="RVO16" s="137"/>
      <c r="RVP16" s="137"/>
      <c r="RVQ16" s="137"/>
      <c r="RVR16" s="137"/>
      <c r="RVS16" s="137"/>
      <c r="RVT16" s="137"/>
      <c r="RVU16" s="137"/>
      <c r="RVV16" s="137"/>
      <c r="RVW16" s="137"/>
      <c r="RVX16" s="137"/>
      <c r="RVY16" s="137"/>
      <c r="RVZ16" s="137"/>
      <c r="RWA16" s="137"/>
      <c r="RWB16" s="137"/>
      <c r="RWC16" s="137"/>
      <c r="RWD16" s="137"/>
      <c r="RWE16" s="137"/>
      <c r="RWF16" s="137"/>
      <c r="RWG16" s="137"/>
      <c r="RWH16" s="137"/>
      <c r="RWI16" s="137"/>
      <c r="RWJ16" s="137"/>
      <c r="RWK16" s="137"/>
      <c r="RWL16" s="137"/>
      <c r="RWM16" s="137"/>
      <c r="RWN16" s="137"/>
      <c r="RWO16" s="137"/>
      <c r="RWP16" s="137"/>
      <c r="RWQ16" s="137"/>
      <c r="RWR16" s="137"/>
      <c r="RWS16" s="137"/>
      <c r="RWT16" s="137"/>
      <c r="RWU16" s="137"/>
      <c r="RWV16" s="137"/>
      <c r="RWW16" s="137"/>
      <c r="RWX16" s="137"/>
      <c r="RWY16" s="137"/>
      <c r="RWZ16" s="137"/>
      <c r="RXA16" s="137"/>
      <c r="RXB16" s="137"/>
      <c r="RXC16" s="137"/>
      <c r="RXD16" s="137"/>
      <c r="RXE16" s="137"/>
      <c r="RXF16" s="137"/>
      <c r="RXG16" s="137"/>
      <c r="RXH16" s="137"/>
      <c r="RXI16" s="137"/>
      <c r="RXJ16" s="137"/>
      <c r="RXK16" s="137"/>
      <c r="RXL16" s="137"/>
      <c r="RXM16" s="137"/>
      <c r="RXN16" s="137"/>
      <c r="RXO16" s="137"/>
      <c r="RXP16" s="137"/>
      <c r="RXQ16" s="137"/>
      <c r="RXR16" s="137"/>
      <c r="RXS16" s="137"/>
      <c r="RXT16" s="137"/>
      <c r="RXU16" s="137"/>
      <c r="RXV16" s="137"/>
      <c r="RXW16" s="137"/>
      <c r="RXX16" s="137"/>
      <c r="RXY16" s="137"/>
      <c r="RXZ16" s="137"/>
      <c r="RYA16" s="137"/>
      <c r="RYB16" s="137"/>
      <c r="RYC16" s="137"/>
      <c r="RYD16" s="137"/>
      <c r="RYE16" s="137"/>
      <c r="RYF16" s="137"/>
      <c r="RYG16" s="137"/>
      <c r="RYH16" s="137"/>
      <c r="RYI16" s="137"/>
      <c r="RYJ16" s="137"/>
      <c r="RYK16" s="137"/>
      <c r="RYL16" s="137"/>
      <c r="RYM16" s="137"/>
      <c r="RYN16" s="137"/>
      <c r="RYO16" s="137"/>
      <c r="RYP16" s="137"/>
      <c r="RYQ16" s="137"/>
      <c r="RYR16" s="137"/>
      <c r="RYS16" s="137"/>
      <c r="RYT16" s="137"/>
      <c r="RYU16" s="137"/>
      <c r="RYV16" s="137"/>
      <c r="RYW16" s="137"/>
      <c r="RYX16" s="137"/>
      <c r="RYY16" s="137"/>
      <c r="RYZ16" s="137"/>
      <c r="RZA16" s="137"/>
      <c r="RZB16" s="137"/>
      <c r="RZC16" s="137"/>
      <c r="RZD16" s="137"/>
      <c r="RZE16" s="137"/>
      <c r="RZF16" s="137"/>
      <c r="RZG16" s="137"/>
      <c r="RZH16" s="137"/>
      <c r="RZI16" s="137"/>
      <c r="RZJ16" s="137"/>
      <c r="RZK16" s="137"/>
      <c r="RZL16" s="137"/>
      <c r="RZM16" s="137"/>
      <c r="RZN16" s="137"/>
      <c r="RZO16" s="137"/>
      <c r="RZP16" s="137"/>
      <c r="RZQ16" s="137"/>
      <c r="RZR16" s="137"/>
      <c r="RZS16" s="137"/>
      <c r="RZT16" s="137"/>
      <c r="RZU16" s="137"/>
      <c r="RZV16" s="137"/>
      <c r="RZW16" s="137"/>
      <c r="RZX16" s="137"/>
      <c r="RZY16" s="137"/>
      <c r="RZZ16" s="137"/>
      <c r="SAA16" s="137"/>
      <c r="SAB16" s="137"/>
      <c r="SAC16" s="137"/>
      <c r="SAD16" s="137"/>
      <c r="SAE16" s="137"/>
      <c r="SAF16" s="137"/>
      <c r="SAG16" s="137"/>
      <c r="SAH16" s="137"/>
      <c r="SAI16" s="137"/>
      <c r="SAJ16" s="137"/>
      <c r="SAK16" s="137"/>
      <c r="SAL16" s="137"/>
      <c r="SAM16" s="137"/>
      <c r="SAN16" s="137"/>
      <c r="SAO16" s="137"/>
      <c r="SAP16" s="137"/>
      <c r="SAQ16" s="137"/>
      <c r="SAR16" s="137"/>
      <c r="SAS16" s="137"/>
      <c r="SAT16" s="137"/>
      <c r="SAU16" s="137"/>
      <c r="SAV16" s="137"/>
      <c r="SAW16" s="137"/>
      <c r="SAX16" s="137"/>
      <c r="SAY16" s="137"/>
      <c r="SAZ16" s="137"/>
      <c r="SBA16" s="137"/>
      <c r="SBB16" s="137"/>
      <c r="SBC16" s="137"/>
      <c r="SBD16" s="137"/>
      <c r="SBE16" s="137"/>
      <c r="SBF16" s="137"/>
      <c r="SBG16" s="137"/>
      <c r="SBH16" s="137"/>
      <c r="SBI16" s="137"/>
      <c r="SBJ16" s="137"/>
      <c r="SBK16" s="137"/>
      <c r="SBL16" s="137"/>
      <c r="SBM16" s="137"/>
      <c r="SBN16" s="137"/>
      <c r="SBO16" s="137"/>
      <c r="SBP16" s="137"/>
      <c r="SBQ16" s="137"/>
      <c r="SBR16" s="137"/>
      <c r="SBS16" s="137"/>
      <c r="SBT16" s="137"/>
      <c r="SBU16" s="137"/>
      <c r="SBV16" s="137"/>
      <c r="SBW16" s="137"/>
      <c r="SBX16" s="137"/>
      <c r="SBY16" s="137"/>
      <c r="SBZ16" s="137"/>
      <c r="SCA16" s="137"/>
      <c r="SCB16" s="137"/>
      <c r="SCC16" s="137"/>
      <c r="SCD16" s="137"/>
      <c r="SCE16" s="137"/>
      <c r="SCF16" s="137"/>
      <c r="SCG16" s="137"/>
      <c r="SCH16" s="137"/>
      <c r="SCI16" s="137"/>
      <c r="SCJ16" s="137"/>
      <c r="SCK16" s="137"/>
      <c r="SCL16" s="137"/>
      <c r="SCM16" s="137"/>
      <c r="SCN16" s="137"/>
      <c r="SCO16" s="137"/>
      <c r="SCP16" s="137"/>
      <c r="SCQ16" s="137"/>
      <c r="SCR16" s="137"/>
      <c r="SCS16" s="137"/>
      <c r="SCT16" s="137"/>
      <c r="SCU16" s="137"/>
      <c r="SCV16" s="137"/>
      <c r="SCW16" s="137"/>
      <c r="SCX16" s="137"/>
      <c r="SCY16" s="137"/>
      <c r="SCZ16" s="137"/>
      <c r="SDA16" s="137"/>
      <c r="SDB16" s="137"/>
      <c r="SDC16" s="137"/>
      <c r="SDD16" s="137"/>
      <c r="SDE16" s="137"/>
      <c r="SDF16" s="137"/>
      <c r="SDG16" s="137"/>
      <c r="SDH16" s="137"/>
      <c r="SDI16" s="137"/>
      <c r="SDJ16" s="137"/>
      <c r="SDK16" s="137"/>
      <c r="SDL16" s="137"/>
      <c r="SDM16" s="137"/>
      <c r="SDN16" s="137"/>
      <c r="SDO16" s="137"/>
      <c r="SDP16" s="137"/>
      <c r="SDQ16" s="137"/>
      <c r="SDR16" s="137"/>
      <c r="SDS16" s="137"/>
      <c r="SDT16" s="137"/>
      <c r="SDU16" s="137"/>
      <c r="SDV16" s="137"/>
      <c r="SDW16" s="137"/>
      <c r="SDX16" s="137"/>
      <c r="SDY16" s="137"/>
      <c r="SDZ16" s="137"/>
      <c r="SEA16" s="137"/>
      <c r="SEB16" s="137"/>
      <c r="SEC16" s="137"/>
      <c r="SED16" s="137"/>
      <c r="SEE16" s="137"/>
      <c r="SEF16" s="137"/>
      <c r="SEG16" s="137"/>
      <c r="SEH16" s="137"/>
      <c r="SEI16" s="137"/>
      <c r="SEJ16" s="137"/>
      <c r="SEK16" s="137"/>
      <c r="SEL16" s="137"/>
      <c r="SEM16" s="137"/>
      <c r="SEN16" s="137"/>
      <c r="SEO16" s="137"/>
      <c r="SEP16" s="137"/>
      <c r="SEQ16" s="137"/>
      <c r="SER16" s="137"/>
      <c r="SES16" s="137"/>
      <c r="SET16" s="137"/>
      <c r="SEU16" s="137"/>
      <c r="SEV16" s="137"/>
      <c r="SEW16" s="137"/>
      <c r="SEX16" s="137"/>
      <c r="SEY16" s="137"/>
      <c r="SEZ16" s="137"/>
      <c r="SFA16" s="137"/>
      <c r="SFB16" s="137"/>
      <c r="SFC16" s="137"/>
      <c r="SFD16" s="137"/>
      <c r="SFE16" s="137"/>
      <c r="SFF16" s="137"/>
      <c r="SFG16" s="137"/>
      <c r="SFH16" s="137"/>
      <c r="SFI16" s="137"/>
      <c r="SFJ16" s="137"/>
      <c r="SFK16" s="137"/>
      <c r="SFL16" s="137"/>
      <c r="SFM16" s="137"/>
      <c r="SFN16" s="137"/>
      <c r="SFO16" s="137"/>
      <c r="SFP16" s="137"/>
      <c r="SFQ16" s="137"/>
      <c r="SFR16" s="137"/>
      <c r="SFS16" s="137"/>
      <c r="SFT16" s="137"/>
      <c r="SFU16" s="137"/>
      <c r="SFV16" s="137"/>
      <c r="SFW16" s="137"/>
      <c r="SFX16" s="137"/>
      <c r="SFY16" s="137"/>
      <c r="SFZ16" s="137"/>
      <c r="SGA16" s="137"/>
      <c r="SGB16" s="137"/>
      <c r="SGC16" s="137"/>
      <c r="SGD16" s="137"/>
      <c r="SGE16" s="137"/>
      <c r="SGF16" s="137"/>
      <c r="SGG16" s="137"/>
      <c r="SGH16" s="137"/>
      <c r="SGI16" s="137"/>
      <c r="SGJ16" s="137"/>
      <c r="SGK16" s="137"/>
      <c r="SGL16" s="137"/>
      <c r="SGM16" s="137"/>
      <c r="SGN16" s="137"/>
      <c r="SGO16" s="137"/>
      <c r="SGP16" s="137"/>
      <c r="SGQ16" s="137"/>
      <c r="SGR16" s="137"/>
      <c r="SGS16" s="137"/>
      <c r="SGT16" s="137"/>
      <c r="SGU16" s="137"/>
      <c r="SGV16" s="137"/>
      <c r="SGW16" s="137"/>
      <c r="SGX16" s="137"/>
      <c r="SGY16" s="137"/>
      <c r="SGZ16" s="137"/>
      <c r="SHA16" s="137"/>
      <c r="SHB16" s="137"/>
      <c r="SHC16" s="137"/>
      <c r="SHD16" s="137"/>
      <c r="SHE16" s="137"/>
      <c r="SHF16" s="137"/>
      <c r="SHG16" s="137"/>
      <c r="SHH16" s="137"/>
      <c r="SHI16" s="137"/>
      <c r="SHJ16" s="137"/>
      <c r="SHK16" s="137"/>
      <c r="SHL16" s="137"/>
      <c r="SHM16" s="137"/>
      <c r="SHN16" s="137"/>
      <c r="SHO16" s="137"/>
      <c r="SHP16" s="137"/>
      <c r="SHQ16" s="137"/>
      <c r="SHR16" s="137"/>
      <c r="SHS16" s="137"/>
      <c r="SHT16" s="137"/>
      <c r="SHU16" s="137"/>
      <c r="SHV16" s="137"/>
      <c r="SHW16" s="137"/>
      <c r="SHX16" s="137"/>
      <c r="SHY16" s="137"/>
      <c r="SHZ16" s="137"/>
      <c r="SIA16" s="137"/>
      <c r="SIB16" s="137"/>
      <c r="SIC16" s="137"/>
      <c r="SID16" s="137"/>
      <c r="SIE16" s="137"/>
      <c r="SIF16" s="137"/>
      <c r="SIG16" s="137"/>
      <c r="SIH16" s="137"/>
      <c r="SII16" s="137"/>
      <c r="SIJ16" s="137"/>
      <c r="SIK16" s="137"/>
      <c r="SIL16" s="137"/>
      <c r="SIM16" s="137"/>
      <c r="SIN16" s="137"/>
      <c r="SIO16" s="137"/>
      <c r="SIP16" s="137"/>
      <c r="SIQ16" s="137"/>
      <c r="SIR16" s="137"/>
      <c r="SIS16" s="137"/>
      <c r="SIT16" s="137"/>
      <c r="SIU16" s="137"/>
      <c r="SIV16" s="137"/>
      <c r="SIW16" s="137"/>
      <c r="SIX16" s="137"/>
      <c r="SIY16" s="137"/>
      <c r="SIZ16" s="137"/>
      <c r="SJA16" s="137"/>
      <c r="SJB16" s="137"/>
      <c r="SJC16" s="137"/>
      <c r="SJD16" s="137"/>
      <c r="SJE16" s="137"/>
      <c r="SJF16" s="137"/>
      <c r="SJG16" s="137"/>
      <c r="SJH16" s="137"/>
      <c r="SJI16" s="137"/>
      <c r="SJJ16" s="137"/>
      <c r="SJK16" s="137"/>
      <c r="SJL16" s="137"/>
      <c r="SJM16" s="137"/>
      <c r="SJN16" s="137"/>
      <c r="SJO16" s="137"/>
      <c r="SJP16" s="137"/>
      <c r="SJQ16" s="137"/>
      <c r="SJR16" s="137"/>
      <c r="SJS16" s="137"/>
      <c r="SJT16" s="137"/>
      <c r="SJU16" s="137"/>
      <c r="SJV16" s="137"/>
      <c r="SJW16" s="137"/>
      <c r="SJX16" s="137"/>
      <c r="SJY16" s="137"/>
      <c r="SJZ16" s="137"/>
      <c r="SKA16" s="137"/>
      <c r="SKB16" s="137"/>
      <c r="SKC16" s="137"/>
      <c r="SKD16" s="137"/>
      <c r="SKE16" s="137"/>
      <c r="SKF16" s="137"/>
      <c r="SKG16" s="137"/>
      <c r="SKH16" s="137"/>
      <c r="SKI16" s="137"/>
      <c r="SKJ16" s="137"/>
      <c r="SKK16" s="137"/>
      <c r="SKL16" s="137"/>
      <c r="SKM16" s="137"/>
      <c r="SKN16" s="137"/>
      <c r="SKO16" s="137"/>
      <c r="SKP16" s="137"/>
      <c r="SKQ16" s="137"/>
      <c r="SKR16" s="137"/>
      <c r="SKS16" s="137"/>
      <c r="SKT16" s="137"/>
      <c r="SKU16" s="137"/>
      <c r="SKV16" s="137"/>
      <c r="SKW16" s="137"/>
      <c r="SKX16" s="137"/>
      <c r="SKY16" s="137"/>
      <c r="SKZ16" s="137"/>
      <c r="SLA16" s="137"/>
      <c r="SLB16" s="137"/>
      <c r="SLC16" s="137"/>
      <c r="SLD16" s="137"/>
      <c r="SLE16" s="137"/>
      <c r="SLF16" s="137"/>
      <c r="SLG16" s="137"/>
      <c r="SLH16" s="137"/>
      <c r="SLI16" s="137"/>
      <c r="SLJ16" s="137"/>
      <c r="SLK16" s="137"/>
      <c r="SLL16" s="137"/>
      <c r="SLM16" s="137"/>
      <c r="SLN16" s="137"/>
      <c r="SLO16" s="137"/>
      <c r="SLP16" s="137"/>
      <c r="SLQ16" s="137"/>
      <c r="SLR16" s="137"/>
      <c r="SLS16" s="137"/>
      <c r="SLT16" s="137"/>
      <c r="SLU16" s="137"/>
      <c r="SLV16" s="137"/>
      <c r="SLW16" s="137"/>
      <c r="SLX16" s="137"/>
      <c r="SLY16" s="137"/>
      <c r="SLZ16" s="137"/>
      <c r="SMA16" s="137"/>
      <c r="SMB16" s="137"/>
      <c r="SMC16" s="137"/>
      <c r="SMD16" s="137"/>
      <c r="SME16" s="137"/>
      <c r="SMF16" s="137"/>
      <c r="SMG16" s="137"/>
      <c r="SMH16" s="137"/>
      <c r="SMI16" s="137"/>
      <c r="SMJ16" s="137"/>
      <c r="SMK16" s="137"/>
      <c r="SML16" s="137"/>
      <c r="SMM16" s="137"/>
      <c r="SMN16" s="137"/>
      <c r="SMO16" s="137"/>
      <c r="SMP16" s="137"/>
      <c r="SMQ16" s="137"/>
      <c r="SMR16" s="137"/>
      <c r="SMS16" s="137"/>
      <c r="SMT16" s="137"/>
      <c r="SMU16" s="137"/>
      <c r="SMV16" s="137"/>
      <c r="SMW16" s="137"/>
      <c r="SMX16" s="137"/>
      <c r="SMY16" s="137"/>
      <c r="SMZ16" s="137"/>
      <c r="SNA16" s="137"/>
      <c r="SNB16" s="137"/>
      <c r="SNC16" s="137"/>
      <c r="SND16" s="137"/>
      <c r="SNE16" s="137"/>
      <c r="SNF16" s="137"/>
      <c r="SNG16" s="137"/>
      <c r="SNH16" s="137"/>
      <c r="SNI16" s="137"/>
      <c r="SNJ16" s="137"/>
      <c r="SNK16" s="137"/>
      <c r="SNL16" s="137"/>
      <c r="SNM16" s="137"/>
      <c r="SNN16" s="137"/>
      <c r="SNO16" s="137"/>
      <c r="SNP16" s="137"/>
      <c r="SNQ16" s="137"/>
      <c r="SNR16" s="137"/>
      <c r="SNS16" s="137"/>
      <c r="SNT16" s="137"/>
      <c r="SNU16" s="137"/>
      <c r="SNV16" s="137"/>
      <c r="SNW16" s="137"/>
      <c r="SNX16" s="137"/>
      <c r="SNY16" s="137"/>
      <c r="SNZ16" s="137"/>
      <c r="SOA16" s="137"/>
      <c r="SOB16" s="137"/>
      <c r="SOC16" s="137"/>
      <c r="SOD16" s="137"/>
      <c r="SOE16" s="137"/>
      <c r="SOF16" s="137"/>
      <c r="SOG16" s="137"/>
      <c r="SOH16" s="137"/>
      <c r="SOI16" s="137"/>
      <c r="SOJ16" s="137"/>
      <c r="SOK16" s="137"/>
      <c r="SOL16" s="137"/>
      <c r="SOM16" s="137"/>
      <c r="SON16" s="137"/>
      <c r="SOO16" s="137"/>
      <c r="SOP16" s="137"/>
      <c r="SOQ16" s="137"/>
      <c r="SOR16" s="137"/>
      <c r="SOS16" s="137"/>
      <c r="SOT16" s="137"/>
      <c r="SOU16" s="137"/>
      <c r="SOV16" s="137"/>
      <c r="SOW16" s="137"/>
      <c r="SOX16" s="137"/>
      <c r="SOY16" s="137"/>
      <c r="SOZ16" s="137"/>
      <c r="SPA16" s="137"/>
      <c r="SPB16" s="137"/>
      <c r="SPC16" s="137"/>
      <c r="SPD16" s="137"/>
      <c r="SPE16" s="137"/>
      <c r="SPF16" s="137"/>
      <c r="SPG16" s="137"/>
      <c r="SPH16" s="137"/>
      <c r="SPI16" s="137"/>
      <c r="SPJ16" s="137"/>
      <c r="SPK16" s="137"/>
      <c r="SPL16" s="137"/>
      <c r="SPM16" s="137"/>
      <c r="SPN16" s="137"/>
      <c r="SPO16" s="137"/>
      <c r="SPP16" s="137"/>
      <c r="SPQ16" s="137"/>
      <c r="SPR16" s="137"/>
      <c r="SPS16" s="137"/>
      <c r="SPT16" s="137"/>
      <c r="SPU16" s="137"/>
      <c r="SPV16" s="137"/>
      <c r="SPW16" s="137"/>
      <c r="SPX16" s="137"/>
      <c r="SPY16" s="137"/>
      <c r="SPZ16" s="137"/>
      <c r="SQA16" s="137"/>
      <c r="SQB16" s="137"/>
      <c r="SQC16" s="137"/>
      <c r="SQD16" s="137"/>
      <c r="SQE16" s="137"/>
      <c r="SQF16" s="137"/>
      <c r="SQG16" s="137"/>
      <c r="SQH16" s="137"/>
      <c r="SQI16" s="137"/>
      <c r="SQJ16" s="137"/>
      <c r="SQK16" s="137"/>
      <c r="SQL16" s="137"/>
      <c r="SQM16" s="137"/>
      <c r="SQN16" s="137"/>
      <c r="SQO16" s="137"/>
      <c r="SQP16" s="137"/>
      <c r="SQQ16" s="137"/>
      <c r="SQR16" s="137"/>
      <c r="SQS16" s="137"/>
      <c r="SQT16" s="137"/>
      <c r="SQU16" s="137"/>
      <c r="SQV16" s="137"/>
      <c r="SQW16" s="137"/>
      <c r="SQX16" s="137"/>
      <c r="SQY16" s="137"/>
      <c r="SQZ16" s="137"/>
      <c r="SRA16" s="137"/>
      <c r="SRB16" s="137"/>
      <c r="SRC16" s="137"/>
      <c r="SRD16" s="137"/>
      <c r="SRE16" s="137"/>
      <c r="SRF16" s="137"/>
      <c r="SRG16" s="137"/>
      <c r="SRH16" s="137"/>
      <c r="SRI16" s="137"/>
      <c r="SRJ16" s="137"/>
      <c r="SRK16" s="137"/>
      <c r="SRL16" s="137"/>
      <c r="SRM16" s="137"/>
      <c r="SRN16" s="137"/>
      <c r="SRO16" s="137"/>
      <c r="SRP16" s="137"/>
      <c r="SRQ16" s="137"/>
      <c r="SRR16" s="137"/>
      <c r="SRS16" s="137"/>
      <c r="SRT16" s="137"/>
      <c r="SRU16" s="137"/>
      <c r="SRV16" s="137"/>
      <c r="SRW16" s="137"/>
      <c r="SRX16" s="137"/>
      <c r="SRY16" s="137"/>
      <c r="SRZ16" s="137"/>
      <c r="SSA16" s="137"/>
      <c r="SSB16" s="137"/>
      <c r="SSC16" s="137"/>
      <c r="SSD16" s="137"/>
      <c r="SSE16" s="137"/>
      <c r="SSF16" s="137"/>
      <c r="SSG16" s="137"/>
      <c r="SSH16" s="137"/>
      <c r="SSI16" s="137"/>
      <c r="SSJ16" s="137"/>
      <c r="SSK16" s="137"/>
      <c r="SSL16" s="137"/>
      <c r="SSM16" s="137"/>
      <c r="SSN16" s="137"/>
      <c r="SSO16" s="137"/>
      <c r="SSP16" s="137"/>
      <c r="SSQ16" s="137"/>
      <c r="SSR16" s="137"/>
      <c r="SSS16" s="137"/>
      <c r="SST16" s="137"/>
      <c r="SSU16" s="137"/>
      <c r="SSV16" s="137"/>
      <c r="SSW16" s="137"/>
      <c r="SSX16" s="137"/>
      <c r="SSY16" s="137"/>
      <c r="SSZ16" s="137"/>
      <c r="STA16" s="137"/>
      <c r="STB16" s="137"/>
      <c r="STC16" s="137"/>
      <c r="STD16" s="137"/>
      <c r="STE16" s="137"/>
      <c r="STF16" s="137"/>
      <c r="STG16" s="137"/>
      <c r="STH16" s="137"/>
      <c r="STI16" s="137"/>
      <c r="STJ16" s="137"/>
      <c r="STK16" s="137"/>
      <c r="STL16" s="137"/>
      <c r="STM16" s="137"/>
      <c r="STN16" s="137"/>
      <c r="STO16" s="137"/>
      <c r="STP16" s="137"/>
      <c r="STQ16" s="137"/>
      <c r="STR16" s="137"/>
      <c r="STS16" s="137"/>
      <c r="STT16" s="137"/>
      <c r="STU16" s="137"/>
      <c r="STV16" s="137"/>
      <c r="STW16" s="137"/>
      <c r="STX16" s="137"/>
      <c r="STY16" s="137"/>
      <c r="STZ16" s="137"/>
      <c r="SUA16" s="137"/>
      <c r="SUB16" s="137"/>
      <c r="SUC16" s="137"/>
      <c r="SUD16" s="137"/>
      <c r="SUE16" s="137"/>
      <c r="SUF16" s="137"/>
      <c r="SUG16" s="137"/>
      <c r="SUH16" s="137"/>
      <c r="SUI16" s="137"/>
      <c r="SUJ16" s="137"/>
      <c r="SUK16" s="137"/>
      <c r="SUL16" s="137"/>
      <c r="SUM16" s="137"/>
      <c r="SUN16" s="137"/>
      <c r="SUO16" s="137"/>
      <c r="SUP16" s="137"/>
      <c r="SUQ16" s="137"/>
      <c r="SUR16" s="137"/>
      <c r="SUS16" s="137"/>
      <c r="SUT16" s="137"/>
      <c r="SUU16" s="137"/>
      <c r="SUV16" s="137"/>
      <c r="SUW16" s="137"/>
      <c r="SUX16" s="137"/>
      <c r="SUY16" s="137"/>
      <c r="SUZ16" s="137"/>
      <c r="SVA16" s="137"/>
      <c r="SVB16" s="137"/>
      <c r="SVC16" s="137"/>
      <c r="SVD16" s="137"/>
      <c r="SVE16" s="137"/>
      <c r="SVF16" s="137"/>
      <c r="SVG16" s="137"/>
      <c r="SVH16" s="137"/>
      <c r="SVI16" s="137"/>
      <c r="SVJ16" s="137"/>
      <c r="SVK16" s="137"/>
      <c r="SVL16" s="137"/>
      <c r="SVM16" s="137"/>
      <c r="SVN16" s="137"/>
      <c r="SVO16" s="137"/>
      <c r="SVP16" s="137"/>
      <c r="SVQ16" s="137"/>
      <c r="SVR16" s="137"/>
      <c r="SVS16" s="137"/>
      <c r="SVT16" s="137"/>
      <c r="SVU16" s="137"/>
      <c r="SVV16" s="137"/>
      <c r="SVW16" s="137"/>
      <c r="SVX16" s="137"/>
      <c r="SVY16" s="137"/>
      <c r="SVZ16" s="137"/>
      <c r="SWA16" s="137"/>
      <c r="SWB16" s="137"/>
      <c r="SWC16" s="137"/>
      <c r="SWD16" s="137"/>
      <c r="SWE16" s="137"/>
      <c r="SWF16" s="137"/>
      <c r="SWG16" s="137"/>
      <c r="SWH16" s="137"/>
      <c r="SWI16" s="137"/>
      <c r="SWJ16" s="137"/>
      <c r="SWK16" s="137"/>
      <c r="SWL16" s="137"/>
      <c r="SWM16" s="137"/>
      <c r="SWN16" s="137"/>
      <c r="SWO16" s="137"/>
      <c r="SWP16" s="137"/>
      <c r="SWQ16" s="137"/>
      <c r="SWR16" s="137"/>
      <c r="SWS16" s="137"/>
      <c r="SWT16" s="137"/>
      <c r="SWU16" s="137"/>
      <c r="SWV16" s="137"/>
      <c r="SWW16" s="137"/>
      <c r="SWX16" s="137"/>
      <c r="SWY16" s="137"/>
      <c r="SWZ16" s="137"/>
      <c r="SXA16" s="137"/>
      <c r="SXB16" s="137"/>
      <c r="SXC16" s="137"/>
      <c r="SXD16" s="137"/>
      <c r="SXE16" s="137"/>
      <c r="SXF16" s="137"/>
      <c r="SXG16" s="137"/>
      <c r="SXH16" s="137"/>
      <c r="SXI16" s="137"/>
      <c r="SXJ16" s="137"/>
      <c r="SXK16" s="137"/>
      <c r="SXL16" s="137"/>
      <c r="SXM16" s="137"/>
      <c r="SXN16" s="137"/>
      <c r="SXO16" s="137"/>
      <c r="SXP16" s="137"/>
      <c r="SXQ16" s="137"/>
      <c r="SXR16" s="137"/>
      <c r="SXS16" s="137"/>
      <c r="SXT16" s="137"/>
      <c r="SXU16" s="137"/>
      <c r="SXV16" s="137"/>
      <c r="SXW16" s="137"/>
      <c r="SXX16" s="137"/>
      <c r="SXY16" s="137"/>
      <c r="SXZ16" s="137"/>
      <c r="SYA16" s="137"/>
      <c r="SYB16" s="137"/>
      <c r="SYC16" s="137"/>
      <c r="SYD16" s="137"/>
      <c r="SYE16" s="137"/>
      <c r="SYF16" s="137"/>
      <c r="SYG16" s="137"/>
      <c r="SYH16" s="137"/>
      <c r="SYI16" s="137"/>
      <c r="SYJ16" s="137"/>
      <c r="SYK16" s="137"/>
      <c r="SYL16" s="137"/>
      <c r="SYM16" s="137"/>
      <c r="SYN16" s="137"/>
      <c r="SYO16" s="137"/>
      <c r="SYP16" s="137"/>
      <c r="SYQ16" s="137"/>
      <c r="SYR16" s="137"/>
      <c r="SYS16" s="137"/>
      <c r="SYT16" s="137"/>
      <c r="SYU16" s="137"/>
      <c r="SYV16" s="137"/>
      <c r="SYW16" s="137"/>
      <c r="SYX16" s="137"/>
      <c r="SYY16" s="137"/>
      <c r="SYZ16" s="137"/>
      <c r="SZA16" s="137"/>
      <c r="SZB16" s="137"/>
      <c r="SZC16" s="137"/>
      <c r="SZD16" s="137"/>
      <c r="SZE16" s="137"/>
      <c r="SZF16" s="137"/>
      <c r="SZG16" s="137"/>
      <c r="SZH16" s="137"/>
      <c r="SZI16" s="137"/>
      <c r="SZJ16" s="137"/>
      <c r="SZK16" s="137"/>
      <c r="SZL16" s="137"/>
      <c r="SZM16" s="137"/>
      <c r="SZN16" s="137"/>
      <c r="SZO16" s="137"/>
      <c r="SZP16" s="137"/>
      <c r="SZQ16" s="137"/>
      <c r="SZR16" s="137"/>
      <c r="SZS16" s="137"/>
      <c r="SZT16" s="137"/>
      <c r="SZU16" s="137"/>
      <c r="SZV16" s="137"/>
      <c r="SZW16" s="137"/>
      <c r="SZX16" s="137"/>
      <c r="SZY16" s="137"/>
      <c r="SZZ16" s="137"/>
      <c r="TAA16" s="137"/>
      <c r="TAB16" s="137"/>
      <c r="TAC16" s="137"/>
      <c r="TAD16" s="137"/>
      <c r="TAE16" s="137"/>
      <c r="TAF16" s="137"/>
      <c r="TAG16" s="137"/>
      <c r="TAH16" s="137"/>
      <c r="TAI16" s="137"/>
      <c r="TAJ16" s="137"/>
      <c r="TAK16" s="137"/>
      <c r="TAL16" s="137"/>
      <c r="TAM16" s="137"/>
      <c r="TAN16" s="137"/>
      <c r="TAO16" s="137"/>
      <c r="TAP16" s="137"/>
      <c r="TAQ16" s="137"/>
      <c r="TAR16" s="137"/>
      <c r="TAS16" s="137"/>
      <c r="TAT16" s="137"/>
      <c r="TAU16" s="137"/>
      <c r="TAV16" s="137"/>
      <c r="TAW16" s="137"/>
      <c r="TAX16" s="137"/>
      <c r="TAY16" s="137"/>
      <c r="TAZ16" s="137"/>
      <c r="TBA16" s="137"/>
      <c r="TBB16" s="137"/>
      <c r="TBC16" s="137"/>
      <c r="TBD16" s="137"/>
      <c r="TBE16" s="137"/>
      <c r="TBF16" s="137"/>
      <c r="TBG16" s="137"/>
      <c r="TBH16" s="137"/>
      <c r="TBI16" s="137"/>
      <c r="TBJ16" s="137"/>
      <c r="TBK16" s="137"/>
      <c r="TBL16" s="137"/>
      <c r="TBM16" s="137"/>
      <c r="TBN16" s="137"/>
      <c r="TBO16" s="137"/>
      <c r="TBP16" s="137"/>
      <c r="TBQ16" s="137"/>
      <c r="TBR16" s="137"/>
      <c r="TBS16" s="137"/>
      <c r="TBT16" s="137"/>
      <c r="TBU16" s="137"/>
      <c r="TBV16" s="137"/>
      <c r="TBW16" s="137"/>
      <c r="TBX16" s="137"/>
      <c r="TBY16" s="137"/>
      <c r="TBZ16" s="137"/>
      <c r="TCA16" s="137"/>
      <c r="TCB16" s="137"/>
      <c r="TCC16" s="137"/>
      <c r="TCD16" s="137"/>
      <c r="TCE16" s="137"/>
      <c r="TCF16" s="137"/>
      <c r="TCG16" s="137"/>
      <c r="TCH16" s="137"/>
      <c r="TCI16" s="137"/>
      <c r="TCJ16" s="137"/>
      <c r="TCK16" s="137"/>
      <c r="TCL16" s="137"/>
      <c r="TCM16" s="137"/>
      <c r="TCN16" s="137"/>
      <c r="TCO16" s="137"/>
      <c r="TCP16" s="137"/>
      <c r="TCQ16" s="137"/>
      <c r="TCR16" s="137"/>
      <c r="TCS16" s="137"/>
      <c r="TCT16" s="137"/>
      <c r="TCU16" s="137"/>
      <c r="TCV16" s="137"/>
      <c r="TCW16" s="137"/>
      <c r="TCX16" s="137"/>
      <c r="TCY16" s="137"/>
      <c r="TCZ16" s="137"/>
      <c r="TDA16" s="137"/>
      <c r="TDB16" s="137"/>
      <c r="TDC16" s="137"/>
      <c r="TDD16" s="137"/>
      <c r="TDE16" s="137"/>
      <c r="TDF16" s="137"/>
      <c r="TDG16" s="137"/>
      <c r="TDH16" s="137"/>
      <c r="TDI16" s="137"/>
      <c r="TDJ16" s="137"/>
      <c r="TDK16" s="137"/>
      <c r="TDL16" s="137"/>
      <c r="TDM16" s="137"/>
      <c r="TDN16" s="137"/>
      <c r="TDO16" s="137"/>
      <c r="TDP16" s="137"/>
      <c r="TDQ16" s="137"/>
      <c r="TDR16" s="137"/>
      <c r="TDS16" s="137"/>
      <c r="TDT16" s="137"/>
      <c r="TDU16" s="137"/>
      <c r="TDV16" s="137"/>
      <c r="TDW16" s="137"/>
      <c r="TDX16" s="137"/>
      <c r="TDY16" s="137"/>
      <c r="TDZ16" s="137"/>
      <c r="TEA16" s="137"/>
      <c r="TEB16" s="137"/>
      <c r="TEC16" s="137"/>
      <c r="TED16" s="137"/>
      <c r="TEE16" s="137"/>
      <c r="TEF16" s="137"/>
      <c r="TEG16" s="137"/>
      <c r="TEH16" s="137"/>
      <c r="TEI16" s="137"/>
      <c r="TEJ16" s="137"/>
      <c r="TEK16" s="137"/>
      <c r="TEL16" s="137"/>
      <c r="TEM16" s="137"/>
      <c r="TEN16" s="137"/>
      <c r="TEO16" s="137"/>
      <c r="TEP16" s="137"/>
      <c r="TEQ16" s="137"/>
      <c r="TER16" s="137"/>
      <c r="TES16" s="137"/>
      <c r="TET16" s="137"/>
      <c r="TEU16" s="137"/>
      <c r="TEV16" s="137"/>
      <c r="TEW16" s="137"/>
      <c r="TEX16" s="137"/>
      <c r="TEY16" s="137"/>
      <c r="TEZ16" s="137"/>
      <c r="TFA16" s="137"/>
      <c r="TFB16" s="137"/>
      <c r="TFC16" s="137"/>
      <c r="TFD16" s="137"/>
      <c r="TFE16" s="137"/>
      <c r="TFF16" s="137"/>
      <c r="TFG16" s="137"/>
      <c r="TFH16" s="137"/>
      <c r="TFI16" s="137"/>
      <c r="TFJ16" s="137"/>
      <c r="TFK16" s="137"/>
      <c r="TFL16" s="137"/>
      <c r="TFM16" s="137"/>
      <c r="TFN16" s="137"/>
      <c r="TFO16" s="137"/>
      <c r="TFP16" s="137"/>
      <c r="TFQ16" s="137"/>
      <c r="TFR16" s="137"/>
      <c r="TFS16" s="137"/>
      <c r="TFT16" s="137"/>
      <c r="TFU16" s="137"/>
      <c r="TFV16" s="137"/>
      <c r="TFW16" s="137"/>
      <c r="TFX16" s="137"/>
      <c r="TFY16" s="137"/>
      <c r="TFZ16" s="137"/>
      <c r="TGA16" s="137"/>
      <c r="TGB16" s="137"/>
      <c r="TGC16" s="137"/>
      <c r="TGD16" s="137"/>
      <c r="TGE16" s="137"/>
      <c r="TGF16" s="137"/>
      <c r="TGG16" s="137"/>
      <c r="TGH16" s="137"/>
      <c r="TGI16" s="137"/>
      <c r="TGJ16" s="137"/>
      <c r="TGK16" s="137"/>
      <c r="TGL16" s="137"/>
      <c r="TGM16" s="137"/>
      <c r="TGN16" s="137"/>
      <c r="TGO16" s="137"/>
      <c r="TGP16" s="137"/>
      <c r="TGQ16" s="137"/>
      <c r="TGR16" s="137"/>
      <c r="TGS16" s="137"/>
      <c r="TGT16" s="137"/>
      <c r="TGU16" s="137"/>
      <c r="TGV16" s="137"/>
      <c r="TGW16" s="137"/>
      <c r="TGX16" s="137"/>
      <c r="TGY16" s="137"/>
      <c r="TGZ16" s="137"/>
      <c r="THA16" s="137"/>
      <c r="THB16" s="137"/>
      <c r="THC16" s="137"/>
      <c r="THD16" s="137"/>
      <c r="THE16" s="137"/>
      <c r="THF16" s="137"/>
      <c r="THG16" s="137"/>
      <c r="THH16" s="137"/>
      <c r="THI16" s="137"/>
      <c r="THJ16" s="137"/>
      <c r="THK16" s="137"/>
      <c r="THL16" s="137"/>
      <c r="THM16" s="137"/>
      <c r="THN16" s="137"/>
      <c r="THO16" s="137"/>
      <c r="THP16" s="137"/>
      <c r="THQ16" s="137"/>
      <c r="THR16" s="137"/>
      <c r="THS16" s="137"/>
      <c r="THT16" s="137"/>
      <c r="THU16" s="137"/>
      <c r="THV16" s="137"/>
      <c r="THW16" s="137"/>
      <c r="THX16" s="137"/>
      <c r="THY16" s="137"/>
      <c r="THZ16" s="137"/>
      <c r="TIA16" s="137"/>
      <c r="TIB16" s="137"/>
      <c r="TIC16" s="137"/>
      <c r="TID16" s="137"/>
      <c r="TIE16" s="137"/>
      <c r="TIF16" s="137"/>
      <c r="TIG16" s="137"/>
      <c r="TIH16" s="137"/>
      <c r="TII16" s="137"/>
      <c r="TIJ16" s="137"/>
      <c r="TIK16" s="137"/>
      <c r="TIL16" s="137"/>
      <c r="TIM16" s="137"/>
      <c r="TIN16" s="137"/>
      <c r="TIO16" s="137"/>
      <c r="TIP16" s="137"/>
      <c r="TIQ16" s="137"/>
      <c r="TIR16" s="137"/>
      <c r="TIS16" s="137"/>
      <c r="TIT16" s="137"/>
      <c r="TIU16" s="137"/>
      <c r="TIV16" s="137"/>
      <c r="TIW16" s="137"/>
      <c r="TIX16" s="137"/>
      <c r="TIY16" s="137"/>
      <c r="TIZ16" s="137"/>
      <c r="TJA16" s="137"/>
      <c r="TJB16" s="137"/>
      <c r="TJC16" s="137"/>
      <c r="TJD16" s="137"/>
      <c r="TJE16" s="137"/>
      <c r="TJF16" s="137"/>
      <c r="TJG16" s="137"/>
      <c r="TJH16" s="137"/>
      <c r="TJI16" s="137"/>
      <c r="TJJ16" s="137"/>
      <c r="TJK16" s="137"/>
      <c r="TJL16" s="137"/>
      <c r="TJM16" s="137"/>
      <c r="TJN16" s="137"/>
      <c r="TJO16" s="137"/>
      <c r="TJP16" s="137"/>
      <c r="TJQ16" s="137"/>
      <c r="TJR16" s="137"/>
      <c r="TJS16" s="137"/>
      <c r="TJT16" s="137"/>
      <c r="TJU16" s="137"/>
      <c r="TJV16" s="137"/>
      <c r="TJW16" s="137"/>
      <c r="TJX16" s="137"/>
      <c r="TJY16" s="137"/>
      <c r="TJZ16" s="137"/>
      <c r="TKA16" s="137"/>
      <c r="TKB16" s="137"/>
      <c r="TKC16" s="137"/>
      <c r="TKD16" s="137"/>
      <c r="TKE16" s="137"/>
      <c r="TKF16" s="137"/>
      <c r="TKG16" s="137"/>
      <c r="TKH16" s="137"/>
      <c r="TKI16" s="137"/>
      <c r="TKJ16" s="137"/>
      <c r="TKK16" s="137"/>
      <c r="TKL16" s="137"/>
      <c r="TKM16" s="137"/>
      <c r="TKN16" s="137"/>
      <c r="TKO16" s="137"/>
      <c r="TKP16" s="137"/>
      <c r="TKQ16" s="137"/>
      <c r="TKR16" s="137"/>
      <c r="TKS16" s="137"/>
      <c r="TKT16" s="137"/>
      <c r="TKU16" s="137"/>
      <c r="TKV16" s="137"/>
      <c r="TKW16" s="137"/>
      <c r="TKX16" s="137"/>
      <c r="TKY16" s="137"/>
      <c r="TKZ16" s="137"/>
      <c r="TLA16" s="137"/>
      <c r="TLB16" s="137"/>
      <c r="TLC16" s="137"/>
      <c r="TLD16" s="137"/>
      <c r="TLE16" s="137"/>
      <c r="TLF16" s="137"/>
      <c r="TLG16" s="137"/>
      <c r="TLH16" s="137"/>
      <c r="TLI16" s="137"/>
      <c r="TLJ16" s="137"/>
      <c r="TLK16" s="137"/>
      <c r="TLL16" s="137"/>
      <c r="TLM16" s="137"/>
      <c r="TLN16" s="137"/>
      <c r="TLO16" s="137"/>
      <c r="TLP16" s="137"/>
      <c r="TLQ16" s="137"/>
      <c r="TLR16" s="137"/>
      <c r="TLS16" s="137"/>
      <c r="TLT16" s="137"/>
      <c r="TLU16" s="137"/>
      <c r="TLV16" s="137"/>
      <c r="TLW16" s="137"/>
      <c r="TLX16" s="137"/>
      <c r="TLY16" s="137"/>
      <c r="TLZ16" s="137"/>
      <c r="TMA16" s="137"/>
      <c r="TMB16" s="137"/>
      <c r="TMC16" s="137"/>
      <c r="TMD16" s="137"/>
      <c r="TME16" s="137"/>
      <c r="TMF16" s="137"/>
      <c r="TMG16" s="137"/>
      <c r="TMH16" s="137"/>
      <c r="TMI16" s="137"/>
      <c r="TMJ16" s="137"/>
      <c r="TMK16" s="137"/>
      <c r="TML16" s="137"/>
      <c r="TMM16" s="137"/>
      <c r="TMN16" s="137"/>
      <c r="TMO16" s="137"/>
      <c r="TMP16" s="137"/>
      <c r="TMQ16" s="137"/>
      <c r="TMR16" s="137"/>
      <c r="TMS16" s="137"/>
      <c r="TMT16" s="137"/>
      <c r="TMU16" s="137"/>
      <c r="TMV16" s="137"/>
      <c r="TMW16" s="137"/>
      <c r="TMX16" s="137"/>
      <c r="TMY16" s="137"/>
      <c r="TMZ16" s="137"/>
      <c r="TNA16" s="137"/>
      <c r="TNB16" s="137"/>
      <c r="TNC16" s="137"/>
      <c r="TND16" s="137"/>
      <c r="TNE16" s="137"/>
      <c r="TNF16" s="137"/>
      <c r="TNG16" s="137"/>
      <c r="TNH16" s="137"/>
      <c r="TNI16" s="137"/>
      <c r="TNJ16" s="137"/>
      <c r="TNK16" s="137"/>
      <c r="TNL16" s="137"/>
      <c r="TNM16" s="137"/>
      <c r="TNN16" s="137"/>
      <c r="TNO16" s="137"/>
      <c r="TNP16" s="137"/>
      <c r="TNQ16" s="137"/>
      <c r="TNR16" s="137"/>
      <c r="TNS16" s="137"/>
      <c r="TNT16" s="137"/>
      <c r="TNU16" s="137"/>
      <c r="TNV16" s="137"/>
      <c r="TNW16" s="137"/>
      <c r="TNX16" s="137"/>
      <c r="TNY16" s="137"/>
      <c r="TNZ16" s="137"/>
      <c r="TOA16" s="137"/>
      <c r="TOB16" s="137"/>
      <c r="TOC16" s="137"/>
      <c r="TOD16" s="137"/>
      <c r="TOE16" s="137"/>
      <c r="TOF16" s="137"/>
      <c r="TOG16" s="137"/>
      <c r="TOH16" s="137"/>
      <c r="TOI16" s="137"/>
      <c r="TOJ16" s="137"/>
      <c r="TOK16" s="137"/>
      <c r="TOL16" s="137"/>
      <c r="TOM16" s="137"/>
      <c r="TON16" s="137"/>
      <c r="TOO16" s="137"/>
      <c r="TOP16" s="137"/>
      <c r="TOQ16" s="137"/>
      <c r="TOR16" s="137"/>
      <c r="TOS16" s="137"/>
      <c r="TOT16" s="137"/>
      <c r="TOU16" s="137"/>
      <c r="TOV16" s="137"/>
      <c r="TOW16" s="137"/>
      <c r="TOX16" s="137"/>
      <c r="TOY16" s="137"/>
      <c r="TOZ16" s="137"/>
      <c r="TPA16" s="137"/>
      <c r="TPB16" s="137"/>
      <c r="TPC16" s="137"/>
      <c r="TPD16" s="137"/>
      <c r="TPE16" s="137"/>
      <c r="TPF16" s="137"/>
      <c r="TPG16" s="137"/>
      <c r="TPH16" s="137"/>
      <c r="TPI16" s="137"/>
      <c r="TPJ16" s="137"/>
      <c r="TPK16" s="137"/>
      <c r="TPL16" s="137"/>
      <c r="TPM16" s="137"/>
      <c r="TPN16" s="137"/>
      <c r="TPO16" s="137"/>
      <c r="TPP16" s="137"/>
      <c r="TPQ16" s="137"/>
      <c r="TPR16" s="137"/>
      <c r="TPS16" s="137"/>
      <c r="TPT16" s="137"/>
      <c r="TPU16" s="137"/>
      <c r="TPV16" s="137"/>
      <c r="TPW16" s="137"/>
      <c r="TPX16" s="137"/>
      <c r="TPY16" s="137"/>
      <c r="TPZ16" s="137"/>
      <c r="TQA16" s="137"/>
      <c r="TQB16" s="137"/>
      <c r="TQC16" s="137"/>
      <c r="TQD16" s="137"/>
      <c r="TQE16" s="137"/>
      <c r="TQF16" s="137"/>
      <c r="TQG16" s="137"/>
      <c r="TQH16" s="137"/>
      <c r="TQI16" s="137"/>
      <c r="TQJ16" s="137"/>
      <c r="TQK16" s="137"/>
      <c r="TQL16" s="137"/>
      <c r="TQM16" s="137"/>
      <c r="TQN16" s="137"/>
      <c r="TQO16" s="137"/>
      <c r="TQP16" s="137"/>
      <c r="TQQ16" s="137"/>
      <c r="TQR16" s="137"/>
      <c r="TQS16" s="137"/>
      <c r="TQT16" s="137"/>
      <c r="TQU16" s="137"/>
      <c r="TQV16" s="137"/>
      <c r="TQW16" s="137"/>
      <c r="TQX16" s="137"/>
      <c r="TQY16" s="137"/>
      <c r="TQZ16" s="137"/>
      <c r="TRA16" s="137"/>
      <c r="TRB16" s="137"/>
      <c r="TRC16" s="137"/>
      <c r="TRD16" s="137"/>
      <c r="TRE16" s="137"/>
      <c r="TRF16" s="137"/>
      <c r="TRG16" s="137"/>
      <c r="TRH16" s="137"/>
      <c r="TRI16" s="137"/>
      <c r="TRJ16" s="137"/>
      <c r="TRK16" s="137"/>
      <c r="TRL16" s="137"/>
      <c r="TRM16" s="137"/>
      <c r="TRN16" s="137"/>
      <c r="TRO16" s="137"/>
      <c r="TRP16" s="137"/>
      <c r="TRQ16" s="137"/>
      <c r="TRR16" s="137"/>
      <c r="TRS16" s="137"/>
      <c r="TRT16" s="137"/>
      <c r="TRU16" s="137"/>
      <c r="TRV16" s="137"/>
      <c r="TRW16" s="137"/>
      <c r="TRX16" s="137"/>
      <c r="TRY16" s="137"/>
      <c r="TRZ16" s="137"/>
      <c r="TSA16" s="137"/>
      <c r="TSB16" s="137"/>
      <c r="TSC16" s="137"/>
      <c r="TSD16" s="137"/>
      <c r="TSE16" s="137"/>
      <c r="TSF16" s="137"/>
      <c r="TSG16" s="137"/>
      <c r="TSH16" s="137"/>
      <c r="TSI16" s="137"/>
      <c r="TSJ16" s="137"/>
      <c r="TSK16" s="137"/>
      <c r="TSL16" s="137"/>
      <c r="TSM16" s="137"/>
      <c r="TSN16" s="137"/>
      <c r="TSO16" s="137"/>
      <c r="TSP16" s="137"/>
      <c r="TSQ16" s="137"/>
      <c r="TSR16" s="137"/>
      <c r="TSS16" s="137"/>
      <c r="TST16" s="137"/>
      <c r="TSU16" s="137"/>
      <c r="TSV16" s="137"/>
      <c r="TSW16" s="137"/>
      <c r="TSX16" s="137"/>
      <c r="TSY16" s="137"/>
      <c r="TSZ16" s="137"/>
      <c r="TTA16" s="137"/>
      <c r="TTB16" s="137"/>
      <c r="TTC16" s="137"/>
      <c r="TTD16" s="137"/>
      <c r="TTE16" s="137"/>
      <c r="TTF16" s="137"/>
      <c r="TTG16" s="137"/>
      <c r="TTH16" s="137"/>
      <c r="TTI16" s="137"/>
      <c r="TTJ16" s="137"/>
      <c r="TTK16" s="137"/>
      <c r="TTL16" s="137"/>
      <c r="TTM16" s="137"/>
      <c r="TTN16" s="137"/>
      <c r="TTO16" s="137"/>
      <c r="TTP16" s="137"/>
      <c r="TTQ16" s="137"/>
      <c r="TTR16" s="137"/>
      <c r="TTS16" s="137"/>
      <c r="TTT16" s="137"/>
      <c r="TTU16" s="137"/>
      <c r="TTV16" s="137"/>
      <c r="TTW16" s="137"/>
      <c r="TTX16" s="137"/>
      <c r="TTY16" s="137"/>
      <c r="TTZ16" s="137"/>
      <c r="TUA16" s="137"/>
      <c r="TUB16" s="137"/>
      <c r="TUC16" s="137"/>
      <c r="TUD16" s="137"/>
      <c r="TUE16" s="137"/>
      <c r="TUF16" s="137"/>
      <c r="TUG16" s="137"/>
      <c r="TUH16" s="137"/>
      <c r="TUI16" s="137"/>
      <c r="TUJ16" s="137"/>
      <c r="TUK16" s="137"/>
      <c r="TUL16" s="137"/>
      <c r="TUM16" s="137"/>
      <c r="TUN16" s="137"/>
      <c r="TUO16" s="137"/>
      <c r="TUP16" s="137"/>
      <c r="TUQ16" s="137"/>
      <c r="TUR16" s="137"/>
      <c r="TUS16" s="137"/>
      <c r="TUT16" s="137"/>
      <c r="TUU16" s="137"/>
      <c r="TUV16" s="137"/>
      <c r="TUW16" s="137"/>
      <c r="TUX16" s="137"/>
      <c r="TUY16" s="137"/>
      <c r="TUZ16" s="137"/>
      <c r="TVA16" s="137"/>
      <c r="TVB16" s="137"/>
      <c r="TVC16" s="137"/>
      <c r="TVD16" s="137"/>
      <c r="TVE16" s="137"/>
      <c r="TVF16" s="137"/>
      <c r="TVG16" s="137"/>
      <c r="TVH16" s="137"/>
      <c r="TVI16" s="137"/>
      <c r="TVJ16" s="137"/>
      <c r="TVK16" s="137"/>
      <c r="TVL16" s="137"/>
      <c r="TVM16" s="137"/>
      <c r="TVN16" s="137"/>
      <c r="TVO16" s="137"/>
      <c r="TVP16" s="137"/>
      <c r="TVQ16" s="137"/>
      <c r="TVR16" s="137"/>
      <c r="TVS16" s="137"/>
      <c r="TVT16" s="137"/>
      <c r="TVU16" s="137"/>
      <c r="TVV16" s="137"/>
      <c r="TVW16" s="137"/>
      <c r="TVX16" s="137"/>
      <c r="TVY16" s="137"/>
      <c r="TVZ16" s="137"/>
      <c r="TWA16" s="137"/>
      <c r="TWB16" s="137"/>
      <c r="TWC16" s="137"/>
      <c r="TWD16" s="137"/>
      <c r="TWE16" s="137"/>
      <c r="TWF16" s="137"/>
      <c r="TWG16" s="137"/>
      <c r="TWH16" s="137"/>
      <c r="TWI16" s="137"/>
      <c r="TWJ16" s="137"/>
      <c r="TWK16" s="137"/>
      <c r="TWL16" s="137"/>
      <c r="TWM16" s="137"/>
      <c r="TWN16" s="137"/>
      <c r="TWO16" s="137"/>
      <c r="TWP16" s="137"/>
      <c r="TWQ16" s="137"/>
      <c r="TWR16" s="137"/>
      <c r="TWS16" s="137"/>
      <c r="TWT16" s="137"/>
      <c r="TWU16" s="137"/>
      <c r="TWV16" s="137"/>
      <c r="TWW16" s="137"/>
      <c r="TWX16" s="137"/>
      <c r="TWY16" s="137"/>
      <c r="TWZ16" s="137"/>
      <c r="TXA16" s="137"/>
      <c r="TXB16" s="137"/>
      <c r="TXC16" s="137"/>
      <c r="TXD16" s="137"/>
      <c r="TXE16" s="137"/>
      <c r="TXF16" s="137"/>
      <c r="TXG16" s="137"/>
      <c r="TXH16" s="137"/>
      <c r="TXI16" s="137"/>
      <c r="TXJ16" s="137"/>
      <c r="TXK16" s="137"/>
      <c r="TXL16" s="137"/>
      <c r="TXM16" s="137"/>
      <c r="TXN16" s="137"/>
      <c r="TXO16" s="137"/>
      <c r="TXP16" s="137"/>
      <c r="TXQ16" s="137"/>
      <c r="TXR16" s="137"/>
      <c r="TXS16" s="137"/>
      <c r="TXT16" s="137"/>
      <c r="TXU16" s="137"/>
      <c r="TXV16" s="137"/>
      <c r="TXW16" s="137"/>
      <c r="TXX16" s="137"/>
      <c r="TXY16" s="137"/>
      <c r="TXZ16" s="137"/>
      <c r="TYA16" s="137"/>
      <c r="TYB16" s="137"/>
      <c r="TYC16" s="137"/>
      <c r="TYD16" s="137"/>
      <c r="TYE16" s="137"/>
      <c r="TYF16" s="137"/>
      <c r="TYG16" s="137"/>
      <c r="TYH16" s="137"/>
      <c r="TYI16" s="137"/>
      <c r="TYJ16" s="137"/>
      <c r="TYK16" s="137"/>
      <c r="TYL16" s="137"/>
      <c r="TYM16" s="137"/>
      <c r="TYN16" s="137"/>
      <c r="TYO16" s="137"/>
      <c r="TYP16" s="137"/>
      <c r="TYQ16" s="137"/>
      <c r="TYR16" s="137"/>
      <c r="TYS16" s="137"/>
      <c r="TYT16" s="137"/>
      <c r="TYU16" s="137"/>
      <c r="TYV16" s="137"/>
      <c r="TYW16" s="137"/>
      <c r="TYX16" s="137"/>
      <c r="TYY16" s="137"/>
      <c r="TYZ16" s="137"/>
      <c r="TZA16" s="137"/>
      <c r="TZB16" s="137"/>
      <c r="TZC16" s="137"/>
      <c r="TZD16" s="137"/>
      <c r="TZE16" s="137"/>
      <c r="TZF16" s="137"/>
      <c r="TZG16" s="137"/>
      <c r="TZH16" s="137"/>
      <c r="TZI16" s="137"/>
      <c r="TZJ16" s="137"/>
      <c r="TZK16" s="137"/>
      <c r="TZL16" s="137"/>
      <c r="TZM16" s="137"/>
      <c r="TZN16" s="137"/>
      <c r="TZO16" s="137"/>
      <c r="TZP16" s="137"/>
      <c r="TZQ16" s="137"/>
      <c r="TZR16" s="137"/>
      <c r="TZS16" s="137"/>
      <c r="TZT16" s="137"/>
      <c r="TZU16" s="137"/>
      <c r="TZV16" s="137"/>
      <c r="TZW16" s="137"/>
      <c r="TZX16" s="137"/>
      <c r="TZY16" s="137"/>
      <c r="TZZ16" s="137"/>
      <c r="UAA16" s="137"/>
      <c r="UAB16" s="137"/>
      <c r="UAC16" s="137"/>
      <c r="UAD16" s="137"/>
      <c r="UAE16" s="137"/>
      <c r="UAF16" s="137"/>
      <c r="UAG16" s="137"/>
      <c r="UAH16" s="137"/>
      <c r="UAI16" s="137"/>
      <c r="UAJ16" s="137"/>
      <c r="UAK16" s="137"/>
      <c r="UAL16" s="137"/>
      <c r="UAM16" s="137"/>
      <c r="UAN16" s="137"/>
      <c r="UAO16" s="137"/>
      <c r="UAP16" s="137"/>
      <c r="UAQ16" s="137"/>
      <c r="UAR16" s="137"/>
      <c r="UAS16" s="137"/>
      <c r="UAT16" s="137"/>
      <c r="UAU16" s="137"/>
      <c r="UAV16" s="137"/>
      <c r="UAW16" s="137"/>
      <c r="UAX16" s="137"/>
      <c r="UAY16" s="137"/>
      <c r="UAZ16" s="137"/>
      <c r="UBA16" s="137"/>
      <c r="UBB16" s="137"/>
      <c r="UBC16" s="137"/>
      <c r="UBD16" s="137"/>
      <c r="UBE16" s="137"/>
      <c r="UBF16" s="137"/>
      <c r="UBG16" s="137"/>
      <c r="UBH16" s="137"/>
      <c r="UBI16" s="137"/>
      <c r="UBJ16" s="137"/>
      <c r="UBK16" s="137"/>
      <c r="UBL16" s="137"/>
      <c r="UBM16" s="137"/>
      <c r="UBN16" s="137"/>
      <c r="UBO16" s="137"/>
      <c r="UBP16" s="137"/>
      <c r="UBQ16" s="137"/>
      <c r="UBR16" s="137"/>
      <c r="UBS16" s="137"/>
      <c r="UBT16" s="137"/>
      <c r="UBU16" s="137"/>
      <c r="UBV16" s="137"/>
      <c r="UBW16" s="137"/>
      <c r="UBX16" s="137"/>
      <c r="UBY16" s="137"/>
      <c r="UBZ16" s="137"/>
      <c r="UCA16" s="137"/>
      <c r="UCB16" s="137"/>
      <c r="UCC16" s="137"/>
      <c r="UCD16" s="137"/>
      <c r="UCE16" s="137"/>
      <c r="UCF16" s="137"/>
      <c r="UCG16" s="137"/>
      <c r="UCH16" s="137"/>
      <c r="UCI16" s="137"/>
      <c r="UCJ16" s="137"/>
      <c r="UCK16" s="137"/>
      <c r="UCL16" s="137"/>
      <c r="UCM16" s="137"/>
      <c r="UCN16" s="137"/>
      <c r="UCO16" s="137"/>
      <c r="UCP16" s="137"/>
      <c r="UCQ16" s="137"/>
      <c r="UCR16" s="137"/>
      <c r="UCS16" s="137"/>
      <c r="UCT16" s="137"/>
      <c r="UCU16" s="137"/>
      <c r="UCV16" s="137"/>
      <c r="UCW16" s="137"/>
      <c r="UCX16" s="137"/>
      <c r="UCY16" s="137"/>
      <c r="UCZ16" s="137"/>
      <c r="UDA16" s="137"/>
      <c r="UDB16" s="137"/>
      <c r="UDC16" s="137"/>
      <c r="UDD16" s="137"/>
      <c r="UDE16" s="137"/>
      <c r="UDF16" s="137"/>
      <c r="UDG16" s="137"/>
      <c r="UDH16" s="137"/>
      <c r="UDI16" s="137"/>
      <c r="UDJ16" s="137"/>
      <c r="UDK16" s="137"/>
      <c r="UDL16" s="137"/>
      <c r="UDM16" s="137"/>
      <c r="UDN16" s="137"/>
      <c r="UDO16" s="137"/>
      <c r="UDP16" s="137"/>
      <c r="UDQ16" s="137"/>
      <c r="UDR16" s="137"/>
      <c r="UDS16" s="137"/>
      <c r="UDT16" s="137"/>
      <c r="UDU16" s="137"/>
      <c r="UDV16" s="137"/>
      <c r="UDW16" s="137"/>
      <c r="UDX16" s="137"/>
      <c r="UDY16" s="137"/>
      <c r="UDZ16" s="137"/>
      <c r="UEA16" s="137"/>
      <c r="UEB16" s="137"/>
      <c r="UEC16" s="137"/>
      <c r="UED16" s="137"/>
      <c r="UEE16" s="137"/>
      <c r="UEF16" s="137"/>
      <c r="UEG16" s="137"/>
      <c r="UEH16" s="137"/>
      <c r="UEI16" s="137"/>
      <c r="UEJ16" s="137"/>
      <c r="UEK16" s="137"/>
      <c r="UEL16" s="137"/>
      <c r="UEM16" s="137"/>
      <c r="UEN16" s="137"/>
      <c r="UEO16" s="137"/>
      <c r="UEP16" s="137"/>
      <c r="UEQ16" s="137"/>
      <c r="UER16" s="137"/>
      <c r="UES16" s="137"/>
      <c r="UET16" s="137"/>
      <c r="UEU16" s="137"/>
      <c r="UEV16" s="137"/>
      <c r="UEW16" s="137"/>
      <c r="UEX16" s="137"/>
      <c r="UEY16" s="137"/>
      <c r="UEZ16" s="137"/>
      <c r="UFA16" s="137"/>
      <c r="UFB16" s="137"/>
      <c r="UFC16" s="137"/>
      <c r="UFD16" s="137"/>
      <c r="UFE16" s="137"/>
      <c r="UFF16" s="137"/>
      <c r="UFG16" s="137"/>
      <c r="UFH16" s="137"/>
      <c r="UFI16" s="137"/>
      <c r="UFJ16" s="137"/>
      <c r="UFK16" s="137"/>
      <c r="UFL16" s="137"/>
      <c r="UFM16" s="137"/>
      <c r="UFN16" s="137"/>
      <c r="UFO16" s="137"/>
      <c r="UFP16" s="137"/>
      <c r="UFQ16" s="137"/>
      <c r="UFR16" s="137"/>
      <c r="UFS16" s="137"/>
      <c r="UFT16" s="137"/>
      <c r="UFU16" s="137"/>
      <c r="UFV16" s="137"/>
      <c r="UFW16" s="137"/>
      <c r="UFX16" s="137"/>
      <c r="UFY16" s="137"/>
      <c r="UFZ16" s="137"/>
      <c r="UGA16" s="137"/>
      <c r="UGB16" s="137"/>
      <c r="UGC16" s="137"/>
      <c r="UGD16" s="137"/>
      <c r="UGE16" s="137"/>
      <c r="UGF16" s="137"/>
      <c r="UGG16" s="137"/>
      <c r="UGH16" s="137"/>
      <c r="UGI16" s="137"/>
      <c r="UGJ16" s="137"/>
      <c r="UGK16" s="137"/>
      <c r="UGL16" s="137"/>
      <c r="UGM16" s="137"/>
      <c r="UGN16" s="137"/>
      <c r="UGO16" s="137"/>
      <c r="UGP16" s="137"/>
      <c r="UGQ16" s="137"/>
      <c r="UGR16" s="137"/>
      <c r="UGS16" s="137"/>
      <c r="UGT16" s="137"/>
      <c r="UGU16" s="137"/>
      <c r="UGV16" s="137"/>
      <c r="UGW16" s="137"/>
      <c r="UGX16" s="137"/>
      <c r="UGY16" s="137"/>
      <c r="UGZ16" s="137"/>
      <c r="UHA16" s="137"/>
      <c r="UHB16" s="137"/>
      <c r="UHC16" s="137"/>
      <c r="UHD16" s="137"/>
      <c r="UHE16" s="137"/>
      <c r="UHF16" s="137"/>
      <c r="UHG16" s="137"/>
      <c r="UHH16" s="137"/>
      <c r="UHI16" s="137"/>
      <c r="UHJ16" s="137"/>
      <c r="UHK16" s="137"/>
      <c r="UHL16" s="137"/>
      <c r="UHM16" s="137"/>
      <c r="UHN16" s="137"/>
      <c r="UHO16" s="137"/>
      <c r="UHP16" s="137"/>
      <c r="UHQ16" s="137"/>
      <c r="UHR16" s="137"/>
      <c r="UHS16" s="137"/>
      <c r="UHT16" s="137"/>
      <c r="UHU16" s="137"/>
      <c r="UHV16" s="137"/>
      <c r="UHW16" s="137"/>
      <c r="UHX16" s="137"/>
      <c r="UHY16" s="137"/>
      <c r="UHZ16" s="137"/>
      <c r="UIA16" s="137"/>
      <c r="UIB16" s="137"/>
      <c r="UIC16" s="137"/>
      <c r="UID16" s="137"/>
      <c r="UIE16" s="137"/>
      <c r="UIF16" s="137"/>
      <c r="UIG16" s="137"/>
      <c r="UIH16" s="137"/>
      <c r="UII16" s="137"/>
      <c r="UIJ16" s="137"/>
      <c r="UIK16" s="137"/>
      <c r="UIL16" s="137"/>
      <c r="UIM16" s="137"/>
      <c r="UIN16" s="137"/>
      <c r="UIO16" s="137"/>
      <c r="UIP16" s="137"/>
      <c r="UIQ16" s="137"/>
      <c r="UIR16" s="137"/>
      <c r="UIS16" s="137"/>
      <c r="UIT16" s="137"/>
      <c r="UIU16" s="137"/>
      <c r="UIV16" s="137"/>
      <c r="UIW16" s="137"/>
      <c r="UIX16" s="137"/>
      <c r="UIY16" s="137"/>
      <c r="UIZ16" s="137"/>
      <c r="UJA16" s="137"/>
      <c r="UJB16" s="137"/>
      <c r="UJC16" s="137"/>
      <c r="UJD16" s="137"/>
      <c r="UJE16" s="137"/>
      <c r="UJF16" s="137"/>
      <c r="UJG16" s="137"/>
      <c r="UJH16" s="137"/>
      <c r="UJI16" s="137"/>
      <c r="UJJ16" s="137"/>
      <c r="UJK16" s="137"/>
      <c r="UJL16" s="137"/>
      <c r="UJM16" s="137"/>
      <c r="UJN16" s="137"/>
      <c r="UJO16" s="137"/>
      <c r="UJP16" s="137"/>
      <c r="UJQ16" s="137"/>
      <c r="UJR16" s="137"/>
      <c r="UJS16" s="137"/>
      <c r="UJT16" s="137"/>
      <c r="UJU16" s="137"/>
      <c r="UJV16" s="137"/>
      <c r="UJW16" s="137"/>
      <c r="UJX16" s="137"/>
      <c r="UJY16" s="137"/>
      <c r="UJZ16" s="137"/>
      <c r="UKA16" s="137"/>
      <c r="UKB16" s="137"/>
      <c r="UKC16" s="137"/>
      <c r="UKD16" s="137"/>
      <c r="UKE16" s="137"/>
      <c r="UKF16" s="137"/>
      <c r="UKG16" s="137"/>
      <c r="UKH16" s="137"/>
      <c r="UKI16" s="137"/>
      <c r="UKJ16" s="137"/>
      <c r="UKK16" s="137"/>
      <c r="UKL16" s="137"/>
      <c r="UKM16" s="137"/>
      <c r="UKN16" s="137"/>
      <c r="UKO16" s="137"/>
      <c r="UKP16" s="137"/>
      <c r="UKQ16" s="137"/>
      <c r="UKR16" s="137"/>
      <c r="UKS16" s="137"/>
      <c r="UKT16" s="137"/>
      <c r="UKU16" s="137"/>
      <c r="UKV16" s="137"/>
      <c r="UKW16" s="137"/>
      <c r="UKX16" s="137"/>
      <c r="UKY16" s="137"/>
      <c r="UKZ16" s="137"/>
      <c r="ULA16" s="137"/>
      <c r="ULB16" s="137"/>
      <c r="ULC16" s="137"/>
      <c r="ULD16" s="137"/>
      <c r="ULE16" s="137"/>
      <c r="ULF16" s="137"/>
      <c r="ULG16" s="137"/>
      <c r="ULH16" s="137"/>
      <c r="ULI16" s="137"/>
      <c r="ULJ16" s="137"/>
      <c r="ULK16" s="137"/>
      <c r="ULL16" s="137"/>
      <c r="ULM16" s="137"/>
      <c r="ULN16" s="137"/>
      <c r="ULO16" s="137"/>
      <c r="ULP16" s="137"/>
      <c r="ULQ16" s="137"/>
      <c r="ULR16" s="137"/>
      <c r="ULS16" s="137"/>
      <c r="ULT16" s="137"/>
      <c r="ULU16" s="137"/>
      <c r="ULV16" s="137"/>
      <c r="ULW16" s="137"/>
      <c r="ULX16" s="137"/>
      <c r="ULY16" s="137"/>
      <c r="ULZ16" s="137"/>
      <c r="UMA16" s="137"/>
      <c r="UMB16" s="137"/>
      <c r="UMC16" s="137"/>
      <c r="UMD16" s="137"/>
      <c r="UME16" s="137"/>
      <c r="UMF16" s="137"/>
      <c r="UMG16" s="137"/>
      <c r="UMH16" s="137"/>
      <c r="UMI16" s="137"/>
      <c r="UMJ16" s="137"/>
      <c r="UMK16" s="137"/>
      <c r="UML16" s="137"/>
      <c r="UMM16" s="137"/>
      <c r="UMN16" s="137"/>
      <c r="UMO16" s="137"/>
      <c r="UMP16" s="137"/>
      <c r="UMQ16" s="137"/>
      <c r="UMR16" s="137"/>
      <c r="UMS16" s="137"/>
      <c r="UMT16" s="137"/>
      <c r="UMU16" s="137"/>
      <c r="UMV16" s="137"/>
      <c r="UMW16" s="137"/>
      <c r="UMX16" s="137"/>
      <c r="UMY16" s="137"/>
      <c r="UMZ16" s="137"/>
      <c r="UNA16" s="137"/>
      <c r="UNB16" s="137"/>
      <c r="UNC16" s="137"/>
      <c r="UND16" s="137"/>
      <c r="UNE16" s="137"/>
      <c r="UNF16" s="137"/>
      <c r="UNG16" s="137"/>
      <c r="UNH16" s="137"/>
      <c r="UNI16" s="137"/>
      <c r="UNJ16" s="137"/>
      <c r="UNK16" s="137"/>
      <c r="UNL16" s="137"/>
      <c r="UNM16" s="137"/>
      <c r="UNN16" s="137"/>
      <c r="UNO16" s="137"/>
      <c r="UNP16" s="137"/>
      <c r="UNQ16" s="137"/>
      <c r="UNR16" s="137"/>
      <c r="UNS16" s="137"/>
      <c r="UNT16" s="137"/>
      <c r="UNU16" s="137"/>
      <c r="UNV16" s="137"/>
      <c r="UNW16" s="137"/>
      <c r="UNX16" s="137"/>
      <c r="UNY16" s="137"/>
      <c r="UNZ16" s="137"/>
      <c r="UOA16" s="137"/>
      <c r="UOB16" s="137"/>
      <c r="UOC16" s="137"/>
      <c r="UOD16" s="137"/>
      <c r="UOE16" s="137"/>
      <c r="UOF16" s="137"/>
      <c r="UOG16" s="137"/>
      <c r="UOH16" s="137"/>
      <c r="UOI16" s="137"/>
      <c r="UOJ16" s="137"/>
      <c r="UOK16" s="137"/>
      <c r="UOL16" s="137"/>
      <c r="UOM16" s="137"/>
      <c r="UON16" s="137"/>
      <c r="UOO16" s="137"/>
      <c r="UOP16" s="137"/>
      <c r="UOQ16" s="137"/>
      <c r="UOR16" s="137"/>
      <c r="UOS16" s="137"/>
      <c r="UOT16" s="137"/>
      <c r="UOU16" s="137"/>
      <c r="UOV16" s="137"/>
      <c r="UOW16" s="137"/>
      <c r="UOX16" s="137"/>
      <c r="UOY16" s="137"/>
      <c r="UOZ16" s="137"/>
      <c r="UPA16" s="137"/>
      <c r="UPB16" s="137"/>
      <c r="UPC16" s="137"/>
      <c r="UPD16" s="137"/>
      <c r="UPE16" s="137"/>
      <c r="UPF16" s="137"/>
      <c r="UPG16" s="137"/>
      <c r="UPH16" s="137"/>
      <c r="UPI16" s="137"/>
      <c r="UPJ16" s="137"/>
      <c r="UPK16" s="137"/>
      <c r="UPL16" s="137"/>
      <c r="UPM16" s="137"/>
      <c r="UPN16" s="137"/>
      <c r="UPO16" s="137"/>
      <c r="UPP16" s="137"/>
      <c r="UPQ16" s="137"/>
      <c r="UPR16" s="137"/>
      <c r="UPS16" s="137"/>
      <c r="UPT16" s="137"/>
      <c r="UPU16" s="137"/>
      <c r="UPV16" s="137"/>
      <c r="UPW16" s="137"/>
      <c r="UPX16" s="137"/>
      <c r="UPY16" s="137"/>
      <c r="UPZ16" s="137"/>
      <c r="UQA16" s="137"/>
      <c r="UQB16" s="137"/>
      <c r="UQC16" s="137"/>
      <c r="UQD16" s="137"/>
      <c r="UQE16" s="137"/>
      <c r="UQF16" s="137"/>
      <c r="UQG16" s="137"/>
      <c r="UQH16" s="137"/>
      <c r="UQI16" s="137"/>
      <c r="UQJ16" s="137"/>
      <c r="UQK16" s="137"/>
      <c r="UQL16" s="137"/>
      <c r="UQM16" s="137"/>
      <c r="UQN16" s="137"/>
      <c r="UQO16" s="137"/>
      <c r="UQP16" s="137"/>
      <c r="UQQ16" s="137"/>
      <c r="UQR16" s="137"/>
      <c r="UQS16" s="137"/>
      <c r="UQT16" s="137"/>
      <c r="UQU16" s="137"/>
      <c r="UQV16" s="137"/>
      <c r="UQW16" s="137"/>
      <c r="UQX16" s="137"/>
      <c r="UQY16" s="137"/>
      <c r="UQZ16" s="137"/>
      <c r="URA16" s="137"/>
      <c r="URB16" s="137"/>
      <c r="URC16" s="137"/>
      <c r="URD16" s="137"/>
      <c r="URE16" s="137"/>
      <c r="URF16" s="137"/>
      <c r="URG16" s="137"/>
      <c r="URH16" s="137"/>
      <c r="URI16" s="137"/>
      <c r="URJ16" s="137"/>
      <c r="URK16" s="137"/>
      <c r="URL16" s="137"/>
      <c r="URM16" s="137"/>
      <c r="URN16" s="137"/>
      <c r="URO16" s="137"/>
      <c r="URP16" s="137"/>
      <c r="URQ16" s="137"/>
      <c r="URR16" s="137"/>
      <c r="URS16" s="137"/>
      <c r="URT16" s="137"/>
      <c r="URU16" s="137"/>
      <c r="URV16" s="137"/>
      <c r="URW16" s="137"/>
      <c r="URX16" s="137"/>
      <c r="URY16" s="137"/>
      <c r="URZ16" s="137"/>
      <c r="USA16" s="137"/>
      <c r="USB16" s="137"/>
      <c r="USC16" s="137"/>
      <c r="USD16" s="137"/>
      <c r="USE16" s="137"/>
      <c r="USF16" s="137"/>
      <c r="USG16" s="137"/>
      <c r="USH16" s="137"/>
      <c r="USI16" s="137"/>
      <c r="USJ16" s="137"/>
      <c r="USK16" s="137"/>
      <c r="USL16" s="137"/>
      <c r="USM16" s="137"/>
      <c r="USN16" s="137"/>
      <c r="USO16" s="137"/>
      <c r="USP16" s="137"/>
      <c r="USQ16" s="137"/>
      <c r="USR16" s="137"/>
      <c r="USS16" s="137"/>
      <c r="UST16" s="137"/>
      <c r="USU16" s="137"/>
      <c r="USV16" s="137"/>
      <c r="USW16" s="137"/>
      <c r="USX16" s="137"/>
      <c r="USY16" s="137"/>
      <c r="USZ16" s="137"/>
      <c r="UTA16" s="137"/>
      <c r="UTB16" s="137"/>
      <c r="UTC16" s="137"/>
      <c r="UTD16" s="137"/>
      <c r="UTE16" s="137"/>
      <c r="UTF16" s="137"/>
      <c r="UTG16" s="137"/>
      <c r="UTH16" s="137"/>
      <c r="UTI16" s="137"/>
      <c r="UTJ16" s="137"/>
      <c r="UTK16" s="137"/>
      <c r="UTL16" s="137"/>
      <c r="UTM16" s="137"/>
      <c r="UTN16" s="137"/>
      <c r="UTO16" s="137"/>
      <c r="UTP16" s="137"/>
      <c r="UTQ16" s="137"/>
      <c r="UTR16" s="137"/>
      <c r="UTS16" s="137"/>
      <c r="UTT16" s="137"/>
      <c r="UTU16" s="137"/>
      <c r="UTV16" s="137"/>
      <c r="UTW16" s="137"/>
      <c r="UTX16" s="137"/>
      <c r="UTY16" s="137"/>
      <c r="UTZ16" s="137"/>
      <c r="UUA16" s="137"/>
      <c r="UUB16" s="137"/>
      <c r="UUC16" s="137"/>
      <c r="UUD16" s="137"/>
      <c r="UUE16" s="137"/>
      <c r="UUF16" s="137"/>
      <c r="UUG16" s="137"/>
      <c r="UUH16" s="137"/>
      <c r="UUI16" s="137"/>
      <c r="UUJ16" s="137"/>
      <c r="UUK16" s="137"/>
      <c r="UUL16" s="137"/>
      <c r="UUM16" s="137"/>
      <c r="UUN16" s="137"/>
      <c r="UUO16" s="137"/>
      <c r="UUP16" s="137"/>
      <c r="UUQ16" s="137"/>
      <c r="UUR16" s="137"/>
      <c r="UUS16" s="137"/>
      <c r="UUT16" s="137"/>
      <c r="UUU16" s="137"/>
      <c r="UUV16" s="137"/>
      <c r="UUW16" s="137"/>
      <c r="UUX16" s="137"/>
      <c r="UUY16" s="137"/>
      <c r="UUZ16" s="137"/>
      <c r="UVA16" s="137"/>
      <c r="UVB16" s="137"/>
      <c r="UVC16" s="137"/>
      <c r="UVD16" s="137"/>
      <c r="UVE16" s="137"/>
      <c r="UVF16" s="137"/>
      <c r="UVG16" s="137"/>
      <c r="UVH16" s="137"/>
      <c r="UVI16" s="137"/>
      <c r="UVJ16" s="137"/>
      <c r="UVK16" s="137"/>
      <c r="UVL16" s="137"/>
      <c r="UVM16" s="137"/>
      <c r="UVN16" s="137"/>
      <c r="UVO16" s="137"/>
      <c r="UVP16" s="137"/>
      <c r="UVQ16" s="137"/>
      <c r="UVR16" s="137"/>
      <c r="UVS16" s="137"/>
      <c r="UVT16" s="137"/>
      <c r="UVU16" s="137"/>
      <c r="UVV16" s="137"/>
      <c r="UVW16" s="137"/>
      <c r="UVX16" s="137"/>
      <c r="UVY16" s="137"/>
      <c r="UVZ16" s="137"/>
      <c r="UWA16" s="137"/>
      <c r="UWB16" s="137"/>
      <c r="UWC16" s="137"/>
      <c r="UWD16" s="137"/>
      <c r="UWE16" s="137"/>
      <c r="UWF16" s="137"/>
      <c r="UWG16" s="137"/>
      <c r="UWH16" s="137"/>
      <c r="UWI16" s="137"/>
      <c r="UWJ16" s="137"/>
      <c r="UWK16" s="137"/>
      <c r="UWL16" s="137"/>
      <c r="UWM16" s="137"/>
      <c r="UWN16" s="137"/>
      <c r="UWO16" s="137"/>
      <c r="UWP16" s="137"/>
      <c r="UWQ16" s="137"/>
      <c r="UWR16" s="137"/>
      <c r="UWS16" s="137"/>
      <c r="UWT16" s="137"/>
      <c r="UWU16" s="137"/>
      <c r="UWV16" s="137"/>
      <c r="UWW16" s="137"/>
      <c r="UWX16" s="137"/>
      <c r="UWY16" s="137"/>
      <c r="UWZ16" s="137"/>
      <c r="UXA16" s="137"/>
      <c r="UXB16" s="137"/>
      <c r="UXC16" s="137"/>
      <c r="UXD16" s="137"/>
      <c r="UXE16" s="137"/>
      <c r="UXF16" s="137"/>
      <c r="UXG16" s="137"/>
      <c r="UXH16" s="137"/>
      <c r="UXI16" s="137"/>
      <c r="UXJ16" s="137"/>
      <c r="UXK16" s="137"/>
      <c r="UXL16" s="137"/>
      <c r="UXM16" s="137"/>
      <c r="UXN16" s="137"/>
      <c r="UXO16" s="137"/>
      <c r="UXP16" s="137"/>
      <c r="UXQ16" s="137"/>
      <c r="UXR16" s="137"/>
      <c r="UXS16" s="137"/>
      <c r="UXT16" s="137"/>
      <c r="UXU16" s="137"/>
      <c r="UXV16" s="137"/>
      <c r="UXW16" s="137"/>
      <c r="UXX16" s="137"/>
      <c r="UXY16" s="137"/>
      <c r="UXZ16" s="137"/>
      <c r="UYA16" s="137"/>
      <c r="UYB16" s="137"/>
      <c r="UYC16" s="137"/>
      <c r="UYD16" s="137"/>
      <c r="UYE16" s="137"/>
      <c r="UYF16" s="137"/>
      <c r="UYG16" s="137"/>
      <c r="UYH16" s="137"/>
      <c r="UYI16" s="137"/>
      <c r="UYJ16" s="137"/>
      <c r="UYK16" s="137"/>
      <c r="UYL16" s="137"/>
      <c r="UYM16" s="137"/>
      <c r="UYN16" s="137"/>
      <c r="UYO16" s="137"/>
      <c r="UYP16" s="137"/>
      <c r="UYQ16" s="137"/>
      <c r="UYR16" s="137"/>
      <c r="UYS16" s="137"/>
      <c r="UYT16" s="137"/>
      <c r="UYU16" s="137"/>
      <c r="UYV16" s="137"/>
      <c r="UYW16" s="137"/>
      <c r="UYX16" s="137"/>
      <c r="UYY16" s="137"/>
      <c r="UYZ16" s="137"/>
      <c r="UZA16" s="137"/>
      <c r="UZB16" s="137"/>
      <c r="UZC16" s="137"/>
      <c r="UZD16" s="137"/>
      <c r="UZE16" s="137"/>
      <c r="UZF16" s="137"/>
      <c r="UZG16" s="137"/>
      <c r="UZH16" s="137"/>
      <c r="UZI16" s="137"/>
      <c r="UZJ16" s="137"/>
      <c r="UZK16" s="137"/>
      <c r="UZL16" s="137"/>
      <c r="UZM16" s="137"/>
      <c r="UZN16" s="137"/>
      <c r="UZO16" s="137"/>
      <c r="UZP16" s="137"/>
      <c r="UZQ16" s="137"/>
      <c r="UZR16" s="137"/>
      <c r="UZS16" s="137"/>
      <c r="UZT16" s="137"/>
      <c r="UZU16" s="137"/>
      <c r="UZV16" s="137"/>
      <c r="UZW16" s="137"/>
      <c r="UZX16" s="137"/>
      <c r="UZY16" s="137"/>
      <c r="UZZ16" s="137"/>
      <c r="VAA16" s="137"/>
      <c r="VAB16" s="137"/>
      <c r="VAC16" s="137"/>
      <c r="VAD16" s="137"/>
      <c r="VAE16" s="137"/>
      <c r="VAF16" s="137"/>
      <c r="VAG16" s="137"/>
      <c r="VAH16" s="137"/>
      <c r="VAI16" s="137"/>
      <c r="VAJ16" s="137"/>
      <c r="VAK16" s="137"/>
      <c r="VAL16" s="137"/>
      <c r="VAM16" s="137"/>
      <c r="VAN16" s="137"/>
      <c r="VAO16" s="137"/>
      <c r="VAP16" s="137"/>
      <c r="VAQ16" s="137"/>
      <c r="VAR16" s="137"/>
      <c r="VAS16" s="137"/>
      <c r="VAT16" s="137"/>
      <c r="VAU16" s="137"/>
      <c r="VAV16" s="137"/>
      <c r="VAW16" s="137"/>
      <c r="VAX16" s="137"/>
      <c r="VAY16" s="137"/>
      <c r="VAZ16" s="137"/>
      <c r="VBA16" s="137"/>
      <c r="VBB16" s="137"/>
      <c r="VBC16" s="137"/>
      <c r="VBD16" s="137"/>
      <c r="VBE16" s="137"/>
      <c r="VBF16" s="137"/>
      <c r="VBG16" s="137"/>
      <c r="VBH16" s="137"/>
      <c r="VBI16" s="137"/>
      <c r="VBJ16" s="137"/>
      <c r="VBK16" s="137"/>
      <c r="VBL16" s="137"/>
      <c r="VBM16" s="137"/>
      <c r="VBN16" s="137"/>
      <c r="VBO16" s="137"/>
      <c r="VBP16" s="137"/>
      <c r="VBQ16" s="137"/>
      <c r="VBR16" s="137"/>
      <c r="VBS16" s="137"/>
      <c r="VBT16" s="137"/>
      <c r="VBU16" s="137"/>
      <c r="VBV16" s="137"/>
      <c r="VBW16" s="137"/>
      <c r="VBX16" s="137"/>
      <c r="VBY16" s="137"/>
      <c r="VBZ16" s="137"/>
      <c r="VCA16" s="137"/>
      <c r="VCB16" s="137"/>
      <c r="VCC16" s="137"/>
      <c r="VCD16" s="137"/>
      <c r="VCE16" s="137"/>
      <c r="VCF16" s="137"/>
      <c r="VCG16" s="137"/>
      <c r="VCH16" s="137"/>
      <c r="VCI16" s="137"/>
      <c r="VCJ16" s="137"/>
      <c r="VCK16" s="137"/>
      <c r="VCL16" s="137"/>
      <c r="VCM16" s="137"/>
      <c r="VCN16" s="137"/>
      <c r="VCO16" s="137"/>
      <c r="VCP16" s="137"/>
      <c r="VCQ16" s="137"/>
      <c r="VCR16" s="137"/>
      <c r="VCS16" s="137"/>
      <c r="VCT16" s="137"/>
      <c r="VCU16" s="137"/>
      <c r="VCV16" s="137"/>
      <c r="VCW16" s="137"/>
      <c r="VCX16" s="137"/>
      <c r="VCY16" s="137"/>
      <c r="VCZ16" s="137"/>
      <c r="VDA16" s="137"/>
      <c r="VDB16" s="137"/>
      <c r="VDC16" s="137"/>
      <c r="VDD16" s="137"/>
      <c r="VDE16" s="137"/>
      <c r="VDF16" s="137"/>
      <c r="VDG16" s="137"/>
      <c r="VDH16" s="137"/>
      <c r="VDI16" s="137"/>
      <c r="VDJ16" s="137"/>
      <c r="VDK16" s="137"/>
      <c r="VDL16" s="137"/>
      <c r="VDM16" s="137"/>
      <c r="VDN16" s="137"/>
      <c r="VDO16" s="137"/>
      <c r="VDP16" s="137"/>
      <c r="VDQ16" s="137"/>
      <c r="VDR16" s="137"/>
      <c r="VDS16" s="137"/>
      <c r="VDT16" s="137"/>
      <c r="VDU16" s="137"/>
      <c r="VDV16" s="137"/>
      <c r="VDW16" s="137"/>
      <c r="VDX16" s="137"/>
      <c r="VDY16" s="137"/>
      <c r="VDZ16" s="137"/>
      <c r="VEA16" s="137"/>
      <c r="VEB16" s="137"/>
      <c r="VEC16" s="137"/>
      <c r="VED16" s="137"/>
      <c r="VEE16" s="137"/>
      <c r="VEF16" s="137"/>
      <c r="VEG16" s="137"/>
      <c r="VEH16" s="137"/>
      <c r="VEI16" s="137"/>
      <c r="VEJ16" s="137"/>
      <c r="VEK16" s="137"/>
      <c r="VEL16" s="137"/>
      <c r="VEM16" s="137"/>
      <c r="VEN16" s="137"/>
      <c r="VEO16" s="137"/>
      <c r="VEP16" s="137"/>
      <c r="VEQ16" s="137"/>
      <c r="VER16" s="137"/>
      <c r="VES16" s="137"/>
      <c r="VET16" s="137"/>
      <c r="VEU16" s="137"/>
      <c r="VEV16" s="137"/>
      <c r="VEW16" s="137"/>
      <c r="VEX16" s="137"/>
      <c r="VEY16" s="137"/>
      <c r="VEZ16" s="137"/>
      <c r="VFA16" s="137"/>
      <c r="VFB16" s="137"/>
      <c r="VFC16" s="137"/>
      <c r="VFD16" s="137"/>
      <c r="VFE16" s="137"/>
      <c r="VFF16" s="137"/>
      <c r="VFG16" s="137"/>
      <c r="VFH16" s="137"/>
      <c r="VFI16" s="137"/>
      <c r="VFJ16" s="137"/>
      <c r="VFK16" s="137"/>
      <c r="VFL16" s="137"/>
      <c r="VFM16" s="137"/>
      <c r="VFN16" s="137"/>
      <c r="VFO16" s="137"/>
      <c r="VFP16" s="137"/>
      <c r="VFQ16" s="137"/>
      <c r="VFR16" s="137"/>
      <c r="VFS16" s="137"/>
      <c r="VFT16" s="137"/>
      <c r="VFU16" s="137"/>
      <c r="VFV16" s="137"/>
      <c r="VFW16" s="137"/>
      <c r="VFX16" s="137"/>
      <c r="VFY16" s="137"/>
      <c r="VFZ16" s="137"/>
      <c r="VGA16" s="137"/>
      <c r="VGB16" s="137"/>
      <c r="VGC16" s="137"/>
      <c r="VGD16" s="137"/>
      <c r="VGE16" s="137"/>
      <c r="VGF16" s="137"/>
      <c r="VGG16" s="137"/>
      <c r="VGH16" s="137"/>
      <c r="VGI16" s="137"/>
      <c r="VGJ16" s="137"/>
      <c r="VGK16" s="137"/>
      <c r="VGL16" s="137"/>
      <c r="VGM16" s="137"/>
      <c r="VGN16" s="137"/>
      <c r="VGO16" s="137"/>
      <c r="VGP16" s="137"/>
      <c r="VGQ16" s="137"/>
      <c r="VGR16" s="137"/>
      <c r="VGS16" s="137"/>
      <c r="VGT16" s="137"/>
      <c r="VGU16" s="137"/>
      <c r="VGV16" s="137"/>
      <c r="VGW16" s="137"/>
      <c r="VGX16" s="137"/>
      <c r="VGY16" s="137"/>
      <c r="VGZ16" s="137"/>
      <c r="VHA16" s="137"/>
      <c r="VHB16" s="137"/>
      <c r="VHC16" s="137"/>
      <c r="VHD16" s="137"/>
      <c r="VHE16" s="137"/>
      <c r="VHF16" s="137"/>
      <c r="VHG16" s="137"/>
      <c r="VHH16" s="137"/>
      <c r="VHI16" s="137"/>
      <c r="VHJ16" s="137"/>
      <c r="VHK16" s="137"/>
      <c r="VHL16" s="137"/>
      <c r="VHM16" s="137"/>
      <c r="VHN16" s="137"/>
      <c r="VHO16" s="137"/>
      <c r="VHP16" s="137"/>
      <c r="VHQ16" s="137"/>
      <c r="VHR16" s="137"/>
      <c r="VHS16" s="137"/>
      <c r="VHT16" s="137"/>
      <c r="VHU16" s="137"/>
      <c r="VHV16" s="137"/>
      <c r="VHW16" s="137"/>
      <c r="VHX16" s="137"/>
      <c r="VHY16" s="137"/>
      <c r="VHZ16" s="137"/>
      <c r="VIA16" s="137"/>
      <c r="VIB16" s="137"/>
      <c r="VIC16" s="137"/>
      <c r="VID16" s="137"/>
      <c r="VIE16" s="137"/>
      <c r="VIF16" s="137"/>
      <c r="VIG16" s="137"/>
      <c r="VIH16" s="137"/>
      <c r="VII16" s="137"/>
      <c r="VIJ16" s="137"/>
      <c r="VIK16" s="137"/>
      <c r="VIL16" s="137"/>
      <c r="VIM16" s="137"/>
      <c r="VIN16" s="137"/>
      <c r="VIO16" s="137"/>
      <c r="VIP16" s="137"/>
      <c r="VIQ16" s="137"/>
      <c r="VIR16" s="137"/>
      <c r="VIS16" s="137"/>
      <c r="VIT16" s="137"/>
      <c r="VIU16" s="137"/>
      <c r="VIV16" s="137"/>
      <c r="VIW16" s="137"/>
      <c r="VIX16" s="137"/>
      <c r="VIY16" s="137"/>
      <c r="VIZ16" s="137"/>
      <c r="VJA16" s="137"/>
      <c r="VJB16" s="137"/>
      <c r="VJC16" s="137"/>
      <c r="VJD16" s="137"/>
      <c r="VJE16" s="137"/>
      <c r="VJF16" s="137"/>
      <c r="VJG16" s="137"/>
      <c r="VJH16" s="137"/>
      <c r="VJI16" s="137"/>
      <c r="VJJ16" s="137"/>
      <c r="VJK16" s="137"/>
      <c r="VJL16" s="137"/>
      <c r="VJM16" s="137"/>
      <c r="VJN16" s="137"/>
      <c r="VJO16" s="137"/>
      <c r="VJP16" s="137"/>
      <c r="VJQ16" s="137"/>
      <c r="VJR16" s="137"/>
      <c r="VJS16" s="137"/>
      <c r="VJT16" s="137"/>
      <c r="VJU16" s="137"/>
      <c r="VJV16" s="137"/>
      <c r="VJW16" s="137"/>
      <c r="VJX16" s="137"/>
      <c r="VJY16" s="137"/>
      <c r="VJZ16" s="137"/>
      <c r="VKA16" s="137"/>
      <c r="VKB16" s="137"/>
      <c r="VKC16" s="137"/>
      <c r="VKD16" s="137"/>
      <c r="VKE16" s="137"/>
      <c r="VKF16" s="137"/>
      <c r="VKG16" s="137"/>
      <c r="VKH16" s="137"/>
      <c r="VKI16" s="137"/>
      <c r="VKJ16" s="137"/>
      <c r="VKK16" s="137"/>
      <c r="VKL16" s="137"/>
      <c r="VKM16" s="137"/>
      <c r="VKN16" s="137"/>
      <c r="VKO16" s="137"/>
      <c r="VKP16" s="137"/>
      <c r="VKQ16" s="137"/>
      <c r="VKR16" s="137"/>
      <c r="VKS16" s="137"/>
      <c r="VKT16" s="137"/>
      <c r="VKU16" s="137"/>
      <c r="VKV16" s="137"/>
      <c r="VKW16" s="137"/>
      <c r="VKX16" s="137"/>
      <c r="VKY16" s="137"/>
      <c r="VKZ16" s="137"/>
      <c r="VLA16" s="137"/>
      <c r="VLB16" s="137"/>
      <c r="VLC16" s="137"/>
      <c r="VLD16" s="137"/>
      <c r="VLE16" s="137"/>
      <c r="VLF16" s="137"/>
      <c r="VLG16" s="137"/>
      <c r="VLH16" s="137"/>
      <c r="VLI16" s="137"/>
      <c r="VLJ16" s="137"/>
      <c r="VLK16" s="137"/>
      <c r="VLL16" s="137"/>
      <c r="VLM16" s="137"/>
      <c r="VLN16" s="137"/>
      <c r="VLO16" s="137"/>
      <c r="VLP16" s="137"/>
      <c r="VLQ16" s="137"/>
      <c r="VLR16" s="137"/>
      <c r="VLS16" s="137"/>
      <c r="VLT16" s="137"/>
      <c r="VLU16" s="137"/>
      <c r="VLV16" s="137"/>
      <c r="VLW16" s="137"/>
      <c r="VLX16" s="137"/>
      <c r="VLY16" s="137"/>
      <c r="VLZ16" s="137"/>
      <c r="VMA16" s="137"/>
      <c r="VMB16" s="137"/>
      <c r="VMC16" s="137"/>
      <c r="VMD16" s="137"/>
      <c r="VME16" s="137"/>
      <c r="VMF16" s="137"/>
      <c r="VMG16" s="137"/>
      <c r="VMH16" s="137"/>
      <c r="VMI16" s="137"/>
      <c r="VMJ16" s="137"/>
      <c r="VMK16" s="137"/>
      <c r="VML16" s="137"/>
      <c r="VMM16" s="137"/>
      <c r="VMN16" s="137"/>
      <c r="VMO16" s="137"/>
      <c r="VMP16" s="137"/>
      <c r="VMQ16" s="137"/>
      <c r="VMR16" s="137"/>
      <c r="VMS16" s="137"/>
      <c r="VMT16" s="137"/>
      <c r="VMU16" s="137"/>
      <c r="VMV16" s="137"/>
      <c r="VMW16" s="137"/>
      <c r="VMX16" s="137"/>
      <c r="VMY16" s="137"/>
      <c r="VMZ16" s="137"/>
      <c r="VNA16" s="137"/>
      <c r="VNB16" s="137"/>
      <c r="VNC16" s="137"/>
      <c r="VND16" s="137"/>
      <c r="VNE16" s="137"/>
      <c r="VNF16" s="137"/>
      <c r="VNG16" s="137"/>
      <c r="VNH16" s="137"/>
      <c r="VNI16" s="137"/>
      <c r="VNJ16" s="137"/>
      <c r="VNK16" s="137"/>
      <c r="VNL16" s="137"/>
      <c r="VNM16" s="137"/>
      <c r="VNN16" s="137"/>
      <c r="VNO16" s="137"/>
      <c r="VNP16" s="137"/>
      <c r="VNQ16" s="137"/>
      <c r="VNR16" s="137"/>
      <c r="VNS16" s="137"/>
      <c r="VNT16" s="137"/>
      <c r="VNU16" s="137"/>
      <c r="VNV16" s="137"/>
      <c r="VNW16" s="137"/>
      <c r="VNX16" s="137"/>
      <c r="VNY16" s="137"/>
      <c r="VNZ16" s="137"/>
      <c r="VOA16" s="137"/>
      <c r="VOB16" s="137"/>
      <c r="VOC16" s="137"/>
      <c r="VOD16" s="137"/>
      <c r="VOE16" s="137"/>
      <c r="VOF16" s="137"/>
      <c r="VOG16" s="137"/>
      <c r="VOH16" s="137"/>
      <c r="VOI16" s="137"/>
      <c r="VOJ16" s="137"/>
      <c r="VOK16" s="137"/>
      <c r="VOL16" s="137"/>
      <c r="VOM16" s="137"/>
      <c r="VON16" s="137"/>
      <c r="VOO16" s="137"/>
      <c r="VOP16" s="137"/>
      <c r="VOQ16" s="137"/>
      <c r="VOR16" s="137"/>
      <c r="VOS16" s="137"/>
      <c r="VOT16" s="137"/>
      <c r="VOU16" s="137"/>
      <c r="VOV16" s="137"/>
      <c r="VOW16" s="137"/>
      <c r="VOX16" s="137"/>
      <c r="VOY16" s="137"/>
      <c r="VOZ16" s="137"/>
      <c r="VPA16" s="137"/>
      <c r="VPB16" s="137"/>
      <c r="VPC16" s="137"/>
      <c r="VPD16" s="137"/>
      <c r="VPE16" s="137"/>
      <c r="VPF16" s="137"/>
      <c r="VPG16" s="137"/>
      <c r="VPH16" s="137"/>
      <c r="VPI16" s="137"/>
      <c r="VPJ16" s="137"/>
      <c r="VPK16" s="137"/>
      <c r="VPL16" s="137"/>
      <c r="VPM16" s="137"/>
      <c r="VPN16" s="137"/>
      <c r="VPO16" s="137"/>
      <c r="VPP16" s="137"/>
      <c r="VPQ16" s="137"/>
      <c r="VPR16" s="137"/>
      <c r="VPS16" s="137"/>
      <c r="VPT16" s="137"/>
      <c r="VPU16" s="137"/>
      <c r="VPV16" s="137"/>
      <c r="VPW16" s="137"/>
      <c r="VPX16" s="137"/>
      <c r="VPY16" s="137"/>
      <c r="VPZ16" s="137"/>
      <c r="VQA16" s="137"/>
      <c r="VQB16" s="137"/>
      <c r="VQC16" s="137"/>
      <c r="VQD16" s="137"/>
      <c r="VQE16" s="137"/>
      <c r="VQF16" s="137"/>
      <c r="VQG16" s="137"/>
      <c r="VQH16" s="137"/>
      <c r="VQI16" s="137"/>
      <c r="VQJ16" s="137"/>
      <c r="VQK16" s="137"/>
      <c r="VQL16" s="137"/>
      <c r="VQM16" s="137"/>
      <c r="VQN16" s="137"/>
      <c r="VQO16" s="137"/>
      <c r="VQP16" s="137"/>
      <c r="VQQ16" s="137"/>
      <c r="VQR16" s="137"/>
      <c r="VQS16" s="137"/>
      <c r="VQT16" s="137"/>
      <c r="VQU16" s="137"/>
      <c r="VQV16" s="137"/>
      <c r="VQW16" s="137"/>
      <c r="VQX16" s="137"/>
      <c r="VQY16" s="137"/>
      <c r="VQZ16" s="137"/>
      <c r="VRA16" s="137"/>
      <c r="VRB16" s="137"/>
      <c r="VRC16" s="137"/>
      <c r="VRD16" s="137"/>
      <c r="VRE16" s="137"/>
      <c r="VRF16" s="137"/>
      <c r="VRG16" s="137"/>
      <c r="VRH16" s="137"/>
      <c r="VRI16" s="137"/>
      <c r="VRJ16" s="137"/>
      <c r="VRK16" s="137"/>
      <c r="VRL16" s="137"/>
      <c r="VRM16" s="137"/>
      <c r="VRN16" s="137"/>
      <c r="VRO16" s="137"/>
      <c r="VRP16" s="137"/>
      <c r="VRQ16" s="137"/>
      <c r="VRR16" s="137"/>
      <c r="VRS16" s="137"/>
      <c r="VRT16" s="137"/>
      <c r="VRU16" s="137"/>
      <c r="VRV16" s="137"/>
      <c r="VRW16" s="137"/>
      <c r="VRX16" s="137"/>
      <c r="VRY16" s="137"/>
      <c r="VRZ16" s="137"/>
      <c r="VSA16" s="137"/>
      <c r="VSB16" s="137"/>
      <c r="VSC16" s="137"/>
      <c r="VSD16" s="137"/>
      <c r="VSE16" s="137"/>
      <c r="VSF16" s="137"/>
      <c r="VSG16" s="137"/>
      <c r="VSH16" s="137"/>
      <c r="VSI16" s="137"/>
      <c r="VSJ16" s="137"/>
      <c r="VSK16" s="137"/>
      <c r="VSL16" s="137"/>
      <c r="VSM16" s="137"/>
      <c r="VSN16" s="137"/>
      <c r="VSO16" s="137"/>
      <c r="VSP16" s="137"/>
      <c r="VSQ16" s="137"/>
      <c r="VSR16" s="137"/>
      <c r="VSS16" s="137"/>
      <c r="VST16" s="137"/>
      <c r="VSU16" s="137"/>
      <c r="VSV16" s="137"/>
      <c r="VSW16" s="137"/>
      <c r="VSX16" s="137"/>
      <c r="VSY16" s="137"/>
      <c r="VSZ16" s="137"/>
      <c r="VTA16" s="137"/>
      <c r="VTB16" s="137"/>
      <c r="VTC16" s="137"/>
      <c r="VTD16" s="137"/>
      <c r="VTE16" s="137"/>
      <c r="VTF16" s="137"/>
      <c r="VTG16" s="137"/>
      <c r="VTH16" s="137"/>
      <c r="VTI16" s="137"/>
      <c r="VTJ16" s="137"/>
      <c r="VTK16" s="137"/>
      <c r="VTL16" s="137"/>
      <c r="VTM16" s="137"/>
      <c r="VTN16" s="137"/>
      <c r="VTO16" s="137"/>
      <c r="VTP16" s="137"/>
      <c r="VTQ16" s="137"/>
      <c r="VTR16" s="137"/>
      <c r="VTS16" s="137"/>
      <c r="VTT16" s="137"/>
      <c r="VTU16" s="137"/>
      <c r="VTV16" s="137"/>
      <c r="VTW16" s="137"/>
      <c r="VTX16" s="137"/>
      <c r="VTY16" s="137"/>
      <c r="VTZ16" s="137"/>
      <c r="VUA16" s="137"/>
      <c r="VUB16" s="137"/>
      <c r="VUC16" s="137"/>
      <c r="VUD16" s="137"/>
      <c r="VUE16" s="137"/>
      <c r="VUF16" s="137"/>
      <c r="VUG16" s="137"/>
      <c r="VUH16" s="137"/>
      <c r="VUI16" s="137"/>
      <c r="VUJ16" s="137"/>
      <c r="VUK16" s="137"/>
      <c r="VUL16" s="137"/>
      <c r="VUM16" s="137"/>
      <c r="VUN16" s="137"/>
      <c r="VUO16" s="137"/>
      <c r="VUP16" s="137"/>
      <c r="VUQ16" s="137"/>
      <c r="VUR16" s="137"/>
      <c r="VUS16" s="137"/>
      <c r="VUT16" s="137"/>
      <c r="VUU16" s="137"/>
      <c r="VUV16" s="137"/>
      <c r="VUW16" s="137"/>
      <c r="VUX16" s="137"/>
      <c r="VUY16" s="137"/>
      <c r="VUZ16" s="137"/>
      <c r="VVA16" s="137"/>
      <c r="VVB16" s="137"/>
      <c r="VVC16" s="137"/>
      <c r="VVD16" s="137"/>
      <c r="VVE16" s="137"/>
      <c r="VVF16" s="137"/>
      <c r="VVG16" s="137"/>
      <c r="VVH16" s="137"/>
      <c r="VVI16" s="137"/>
      <c r="VVJ16" s="137"/>
      <c r="VVK16" s="137"/>
      <c r="VVL16" s="137"/>
      <c r="VVM16" s="137"/>
      <c r="VVN16" s="137"/>
      <c r="VVO16" s="137"/>
      <c r="VVP16" s="137"/>
      <c r="VVQ16" s="137"/>
      <c r="VVR16" s="137"/>
      <c r="VVS16" s="137"/>
      <c r="VVT16" s="137"/>
      <c r="VVU16" s="137"/>
      <c r="VVV16" s="137"/>
      <c r="VVW16" s="137"/>
      <c r="VVX16" s="137"/>
      <c r="VVY16" s="137"/>
      <c r="VVZ16" s="137"/>
      <c r="VWA16" s="137"/>
      <c r="VWB16" s="137"/>
      <c r="VWC16" s="137"/>
      <c r="VWD16" s="137"/>
      <c r="VWE16" s="137"/>
      <c r="VWF16" s="137"/>
      <c r="VWG16" s="137"/>
      <c r="VWH16" s="137"/>
      <c r="VWI16" s="137"/>
      <c r="VWJ16" s="137"/>
      <c r="VWK16" s="137"/>
      <c r="VWL16" s="137"/>
      <c r="VWM16" s="137"/>
      <c r="VWN16" s="137"/>
      <c r="VWO16" s="137"/>
      <c r="VWP16" s="137"/>
      <c r="VWQ16" s="137"/>
      <c r="VWR16" s="137"/>
      <c r="VWS16" s="137"/>
      <c r="VWT16" s="137"/>
      <c r="VWU16" s="137"/>
      <c r="VWV16" s="137"/>
      <c r="VWW16" s="137"/>
      <c r="VWX16" s="137"/>
      <c r="VWY16" s="137"/>
      <c r="VWZ16" s="137"/>
      <c r="VXA16" s="137"/>
      <c r="VXB16" s="137"/>
      <c r="VXC16" s="137"/>
      <c r="VXD16" s="137"/>
      <c r="VXE16" s="137"/>
      <c r="VXF16" s="137"/>
      <c r="VXG16" s="137"/>
      <c r="VXH16" s="137"/>
      <c r="VXI16" s="137"/>
      <c r="VXJ16" s="137"/>
      <c r="VXK16" s="137"/>
      <c r="VXL16" s="137"/>
      <c r="VXM16" s="137"/>
      <c r="VXN16" s="137"/>
      <c r="VXO16" s="137"/>
      <c r="VXP16" s="137"/>
      <c r="VXQ16" s="137"/>
      <c r="VXR16" s="137"/>
      <c r="VXS16" s="137"/>
      <c r="VXT16" s="137"/>
      <c r="VXU16" s="137"/>
      <c r="VXV16" s="137"/>
      <c r="VXW16" s="137"/>
      <c r="VXX16" s="137"/>
      <c r="VXY16" s="137"/>
      <c r="VXZ16" s="137"/>
      <c r="VYA16" s="137"/>
      <c r="VYB16" s="137"/>
      <c r="VYC16" s="137"/>
      <c r="VYD16" s="137"/>
      <c r="VYE16" s="137"/>
      <c r="VYF16" s="137"/>
      <c r="VYG16" s="137"/>
      <c r="VYH16" s="137"/>
      <c r="VYI16" s="137"/>
      <c r="VYJ16" s="137"/>
      <c r="VYK16" s="137"/>
      <c r="VYL16" s="137"/>
      <c r="VYM16" s="137"/>
      <c r="VYN16" s="137"/>
      <c r="VYO16" s="137"/>
      <c r="VYP16" s="137"/>
      <c r="VYQ16" s="137"/>
      <c r="VYR16" s="137"/>
      <c r="VYS16" s="137"/>
      <c r="VYT16" s="137"/>
      <c r="VYU16" s="137"/>
      <c r="VYV16" s="137"/>
      <c r="VYW16" s="137"/>
      <c r="VYX16" s="137"/>
      <c r="VYY16" s="137"/>
      <c r="VYZ16" s="137"/>
      <c r="VZA16" s="137"/>
      <c r="VZB16" s="137"/>
      <c r="VZC16" s="137"/>
      <c r="VZD16" s="137"/>
      <c r="VZE16" s="137"/>
      <c r="VZF16" s="137"/>
      <c r="VZG16" s="137"/>
      <c r="VZH16" s="137"/>
      <c r="VZI16" s="137"/>
      <c r="VZJ16" s="137"/>
      <c r="VZK16" s="137"/>
      <c r="VZL16" s="137"/>
      <c r="VZM16" s="137"/>
      <c r="VZN16" s="137"/>
      <c r="VZO16" s="137"/>
      <c r="VZP16" s="137"/>
      <c r="VZQ16" s="137"/>
      <c r="VZR16" s="137"/>
      <c r="VZS16" s="137"/>
      <c r="VZT16" s="137"/>
      <c r="VZU16" s="137"/>
      <c r="VZV16" s="137"/>
      <c r="VZW16" s="137"/>
      <c r="VZX16" s="137"/>
      <c r="VZY16" s="137"/>
      <c r="VZZ16" s="137"/>
      <c r="WAA16" s="137"/>
      <c r="WAB16" s="137"/>
      <c r="WAC16" s="137"/>
      <c r="WAD16" s="137"/>
      <c r="WAE16" s="137"/>
      <c r="WAF16" s="137"/>
      <c r="WAG16" s="137"/>
      <c r="WAH16" s="137"/>
      <c r="WAI16" s="137"/>
      <c r="WAJ16" s="137"/>
      <c r="WAK16" s="137"/>
      <c r="WAL16" s="137"/>
      <c r="WAM16" s="137"/>
      <c r="WAN16" s="137"/>
      <c r="WAO16" s="137"/>
      <c r="WAP16" s="137"/>
      <c r="WAQ16" s="137"/>
      <c r="WAR16" s="137"/>
      <c r="WAS16" s="137"/>
      <c r="WAT16" s="137"/>
      <c r="WAU16" s="137"/>
      <c r="WAV16" s="137"/>
      <c r="WAW16" s="137"/>
      <c r="WAX16" s="137"/>
      <c r="WAY16" s="137"/>
      <c r="WAZ16" s="137"/>
      <c r="WBA16" s="137"/>
      <c r="WBB16" s="137"/>
      <c r="WBC16" s="137"/>
      <c r="WBD16" s="137"/>
      <c r="WBE16" s="137"/>
      <c r="WBF16" s="137"/>
      <c r="WBG16" s="137"/>
      <c r="WBH16" s="137"/>
      <c r="WBI16" s="137"/>
      <c r="WBJ16" s="137"/>
      <c r="WBK16" s="137"/>
      <c r="WBL16" s="137"/>
      <c r="WBM16" s="137"/>
      <c r="WBN16" s="137"/>
      <c r="WBO16" s="137"/>
      <c r="WBP16" s="137"/>
      <c r="WBQ16" s="137"/>
      <c r="WBR16" s="137"/>
      <c r="WBS16" s="137"/>
      <c r="WBT16" s="137"/>
      <c r="WBU16" s="137"/>
      <c r="WBV16" s="137"/>
      <c r="WBW16" s="137"/>
      <c r="WBX16" s="137"/>
      <c r="WBY16" s="137"/>
      <c r="WBZ16" s="137"/>
      <c r="WCA16" s="137"/>
      <c r="WCB16" s="137"/>
      <c r="WCC16" s="137"/>
      <c r="WCD16" s="137"/>
      <c r="WCE16" s="137"/>
      <c r="WCF16" s="137"/>
      <c r="WCG16" s="137"/>
      <c r="WCH16" s="137"/>
      <c r="WCI16" s="137"/>
      <c r="WCJ16" s="137"/>
      <c r="WCK16" s="137"/>
      <c r="WCL16" s="137"/>
      <c r="WCM16" s="137"/>
      <c r="WCN16" s="137"/>
      <c r="WCO16" s="137"/>
      <c r="WCP16" s="137"/>
      <c r="WCQ16" s="137"/>
      <c r="WCR16" s="137"/>
      <c r="WCS16" s="137"/>
      <c r="WCT16" s="137"/>
      <c r="WCU16" s="137"/>
      <c r="WCV16" s="137"/>
      <c r="WCW16" s="137"/>
      <c r="WCX16" s="137"/>
      <c r="WCY16" s="137"/>
      <c r="WCZ16" s="137"/>
      <c r="WDA16" s="137"/>
      <c r="WDB16" s="137"/>
      <c r="WDC16" s="137"/>
      <c r="WDD16" s="137"/>
      <c r="WDE16" s="137"/>
      <c r="WDF16" s="137"/>
      <c r="WDG16" s="137"/>
      <c r="WDH16" s="137"/>
      <c r="WDI16" s="137"/>
      <c r="WDJ16" s="137"/>
      <c r="WDK16" s="137"/>
      <c r="WDL16" s="137"/>
      <c r="WDM16" s="137"/>
      <c r="WDN16" s="137"/>
      <c r="WDO16" s="137"/>
      <c r="WDP16" s="137"/>
      <c r="WDQ16" s="137"/>
      <c r="WDR16" s="137"/>
      <c r="WDS16" s="137"/>
      <c r="WDT16" s="137"/>
      <c r="WDU16" s="137"/>
      <c r="WDV16" s="137"/>
      <c r="WDW16" s="137"/>
      <c r="WDX16" s="137"/>
      <c r="WDY16" s="137"/>
      <c r="WDZ16" s="137"/>
      <c r="WEA16" s="137"/>
      <c r="WEB16" s="137"/>
      <c r="WEC16" s="137"/>
      <c r="WED16" s="137"/>
      <c r="WEE16" s="137"/>
      <c r="WEF16" s="137"/>
      <c r="WEG16" s="137"/>
      <c r="WEH16" s="137"/>
      <c r="WEI16" s="137"/>
      <c r="WEJ16" s="137"/>
      <c r="WEK16" s="137"/>
      <c r="WEL16" s="137"/>
      <c r="WEM16" s="137"/>
      <c r="WEN16" s="137"/>
      <c r="WEO16" s="137"/>
      <c r="WEP16" s="137"/>
      <c r="WEQ16" s="137"/>
      <c r="WER16" s="137"/>
      <c r="WES16" s="137"/>
      <c r="WET16" s="137"/>
      <c r="WEU16" s="137"/>
      <c r="WEV16" s="137"/>
      <c r="WEW16" s="137"/>
      <c r="WEX16" s="137"/>
      <c r="WEY16" s="137"/>
      <c r="WEZ16" s="137"/>
      <c r="WFA16" s="137"/>
      <c r="WFB16" s="137"/>
      <c r="WFC16" s="137"/>
      <c r="WFD16" s="137"/>
      <c r="WFE16" s="137"/>
      <c r="WFF16" s="137"/>
      <c r="WFG16" s="137"/>
      <c r="WFH16" s="137"/>
      <c r="WFI16" s="137"/>
      <c r="WFJ16" s="137"/>
      <c r="WFK16" s="137"/>
      <c r="WFL16" s="137"/>
      <c r="WFM16" s="137"/>
      <c r="WFN16" s="137"/>
      <c r="WFO16" s="137"/>
      <c r="WFP16" s="137"/>
      <c r="WFQ16" s="137"/>
      <c r="WFR16" s="137"/>
      <c r="WFS16" s="137"/>
      <c r="WFT16" s="137"/>
      <c r="WFU16" s="137"/>
      <c r="WFV16" s="137"/>
      <c r="WFW16" s="137"/>
      <c r="WFX16" s="137"/>
      <c r="WFY16" s="137"/>
      <c r="WFZ16" s="137"/>
      <c r="WGA16" s="137"/>
      <c r="WGB16" s="137"/>
      <c r="WGC16" s="137"/>
      <c r="WGD16" s="137"/>
      <c r="WGE16" s="137"/>
      <c r="WGF16" s="137"/>
      <c r="WGG16" s="137"/>
      <c r="WGH16" s="137"/>
      <c r="WGI16" s="137"/>
      <c r="WGJ16" s="137"/>
      <c r="WGK16" s="137"/>
      <c r="WGL16" s="137"/>
      <c r="WGM16" s="137"/>
      <c r="WGN16" s="137"/>
      <c r="WGO16" s="137"/>
      <c r="WGP16" s="137"/>
      <c r="WGQ16" s="137"/>
      <c r="WGR16" s="137"/>
      <c r="WGS16" s="137"/>
      <c r="WGT16" s="137"/>
      <c r="WGU16" s="137"/>
      <c r="WGV16" s="137"/>
      <c r="WGW16" s="137"/>
      <c r="WGX16" s="137"/>
      <c r="WGY16" s="137"/>
      <c r="WGZ16" s="137"/>
      <c r="WHA16" s="137"/>
      <c r="WHB16" s="137"/>
      <c r="WHC16" s="137"/>
      <c r="WHD16" s="137"/>
      <c r="WHE16" s="137"/>
      <c r="WHF16" s="137"/>
      <c r="WHG16" s="137"/>
      <c r="WHH16" s="137"/>
      <c r="WHI16" s="137"/>
      <c r="WHJ16" s="137"/>
      <c r="WHK16" s="137"/>
      <c r="WHL16" s="137"/>
      <c r="WHM16" s="137"/>
      <c r="WHN16" s="137"/>
      <c r="WHO16" s="137"/>
      <c r="WHP16" s="137"/>
      <c r="WHQ16" s="137"/>
      <c r="WHR16" s="137"/>
      <c r="WHS16" s="137"/>
      <c r="WHT16" s="137"/>
      <c r="WHU16" s="137"/>
      <c r="WHV16" s="137"/>
      <c r="WHW16" s="137"/>
      <c r="WHX16" s="137"/>
      <c r="WHY16" s="137"/>
      <c r="WHZ16" s="137"/>
      <c r="WIA16" s="137"/>
      <c r="WIB16" s="137"/>
      <c r="WIC16" s="137"/>
      <c r="WID16" s="137"/>
      <c r="WIE16" s="137"/>
      <c r="WIF16" s="137"/>
      <c r="WIG16" s="137"/>
      <c r="WIH16" s="137"/>
      <c r="WII16" s="137"/>
      <c r="WIJ16" s="137"/>
      <c r="WIK16" s="137"/>
      <c r="WIL16" s="137"/>
      <c r="WIM16" s="137"/>
      <c r="WIN16" s="137"/>
      <c r="WIO16" s="137"/>
      <c r="WIP16" s="137"/>
      <c r="WIQ16" s="137"/>
      <c r="WIR16" s="137"/>
      <c r="WIS16" s="137"/>
      <c r="WIT16" s="137"/>
      <c r="WIU16" s="137"/>
      <c r="WIV16" s="137"/>
      <c r="WIW16" s="137"/>
      <c r="WIX16" s="137"/>
      <c r="WIY16" s="137"/>
      <c r="WIZ16" s="137"/>
      <c r="WJA16" s="137"/>
      <c r="WJB16" s="137"/>
      <c r="WJC16" s="137"/>
      <c r="WJD16" s="137"/>
      <c r="WJE16" s="137"/>
      <c r="WJF16" s="137"/>
      <c r="WJG16" s="137"/>
      <c r="WJH16" s="137"/>
      <c r="WJI16" s="137"/>
      <c r="WJJ16" s="137"/>
      <c r="WJK16" s="137"/>
      <c r="WJL16" s="137"/>
      <c r="WJM16" s="137"/>
      <c r="WJN16" s="137"/>
      <c r="WJO16" s="137"/>
      <c r="WJP16" s="137"/>
      <c r="WJQ16" s="137"/>
      <c r="WJR16" s="137"/>
      <c r="WJS16" s="137"/>
      <c r="WJT16" s="137"/>
      <c r="WJU16" s="137"/>
      <c r="WJV16" s="137"/>
      <c r="WJW16" s="137"/>
      <c r="WJX16" s="137"/>
      <c r="WJY16" s="137"/>
      <c r="WJZ16" s="137"/>
      <c r="WKA16" s="137"/>
      <c r="WKB16" s="137"/>
      <c r="WKC16" s="137"/>
      <c r="WKD16" s="137"/>
      <c r="WKE16" s="137"/>
      <c r="WKF16" s="137"/>
      <c r="WKG16" s="137"/>
      <c r="WKH16" s="137"/>
      <c r="WKI16" s="137"/>
      <c r="WKJ16" s="137"/>
      <c r="WKK16" s="137"/>
      <c r="WKL16" s="137"/>
      <c r="WKM16" s="137"/>
      <c r="WKN16" s="137"/>
      <c r="WKO16" s="137"/>
      <c r="WKP16" s="137"/>
      <c r="WKQ16" s="137"/>
      <c r="WKR16" s="137"/>
      <c r="WKS16" s="137"/>
      <c r="WKT16" s="137"/>
      <c r="WKU16" s="137"/>
      <c r="WKV16" s="137"/>
      <c r="WKW16" s="137"/>
      <c r="WKX16" s="137"/>
      <c r="WKY16" s="137"/>
      <c r="WKZ16" s="137"/>
      <c r="WLA16" s="137"/>
      <c r="WLB16" s="137"/>
      <c r="WLC16" s="137"/>
      <c r="WLD16" s="137"/>
      <c r="WLE16" s="137"/>
      <c r="WLF16" s="137"/>
      <c r="WLG16" s="137"/>
      <c r="WLH16" s="137"/>
      <c r="WLI16" s="137"/>
      <c r="WLJ16" s="137"/>
      <c r="WLK16" s="137"/>
      <c r="WLL16" s="137"/>
      <c r="WLM16" s="137"/>
      <c r="WLN16" s="137"/>
      <c r="WLO16" s="137"/>
      <c r="WLP16" s="137"/>
      <c r="WLQ16" s="137"/>
      <c r="WLR16" s="137"/>
      <c r="WLS16" s="137"/>
      <c r="WLT16" s="137"/>
      <c r="WLU16" s="137"/>
      <c r="WLV16" s="137"/>
      <c r="WLW16" s="137"/>
      <c r="WLX16" s="137"/>
      <c r="WLY16" s="137"/>
      <c r="WLZ16" s="137"/>
      <c r="WMA16" s="137"/>
      <c r="WMB16" s="137"/>
      <c r="WMC16" s="137"/>
      <c r="WMD16" s="137"/>
      <c r="WME16" s="137"/>
      <c r="WMF16" s="137"/>
      <c r="WMG16" s="137"/>
      <c r="WMH16" s="137"/>
      <c r="WMI16" s="137"/>
      <c r="WMJ16" s="137"/>
      <c r="WMK16" s="137"/>
      <c r="WML16" s="137"/>
      <c r="WMM16" s="137"/>
      <c r="WMN16" s="137"/>
      <c r="WMO16" s="137"/>
      <c r="WMP16" s="137"/>
      <c r="WMQ16" s="137"/>
      <c r="WMR16" s="137"/>
      <c r="WMS16" s="137"/>
      <c r="WMT16" s="137"/>
      <c r="WMU16" s="137"/>
      <c r="WMV16" s="137"/>
      <c r="WMW16" s="137"/>
      <c r="WMX16" s="137"/>
      <c r="WMY16" s="137"/>
      <c r="WMZ16" s="137"/>
      <c r="WNA16" s="137"/>
      <c r="WNB16" s="137"/>
      <c r="WNC16" s="137"/>
      <c r="WND16" s="137"/>
      <c r="WNE16" s="137"/>
      <c r="WNF16" s="137"/>
      <c r="WNG16" s="137"/>
      <c r="WNH16" s="137"/>
      <c r="WNI16" s="137"/>
      <c r="WNJ16" s="137"/>
      <c r="WNK16" s="137"/>
      <c r="WNL16" s="137"/>
      <c r="WNM16" s="137"/>
      <c r="WNN16" s="137"/>
      <c r="WNO16" s="137"/>
      <c r="WNP16" s="137"/>
      <c r="WNQ16" s="137"/>
      <c r="WNR16" s="137"/>
      <c r="WNS16" s="137"/>
      <c r="WNT16" s="137"/>
      <c r="WNU16" s="137"/>
      <c r="WNV16" s="137"/>
      <c r="WNW16" s="137"/>
      <c r="WNX16" s="137"/>
      <c r="WNY16" s="137"/>
      <c r="WNZ16" s="137"/>
      <c r="WOA16" s="137"/>
      <c r="WOB16" s="137"/>
      <c r="WOC16" s="137"/>
      <c r="WOD16" s="137"/>
      <c r="WOE16" s="137"/>
      <c r="WOF16" s="137"/>
      <c r="WOG16" s="137"/>
      <c r="WOH16" s="137"/>
      <c r="WOI16" s="137"/>
      <c r="WOJ16" s="137"/>
      <c r="WOK16" s="137"/>
      <c r="WOL16" s="137"/>
      <c r="WOM16" s="137"/>
      <c r="WON16" s="137"/>
      <c r="WOO16" s="137"/>
      <c r="WOP16" s="137"/>
      <c r="WOQ16" s="137"/>
      <c r="WOR16" s="137"/>
      <c r="WOS16" s="137"/>
      <c r="WOT16" s="137"/>
      <c r="WOU16" s="137"/>
      <c r="WOV16" s="137"/>
      <c r="WOW16" s="137"/>
      <c r="WOX16" s="137"/>
      <c r="WOY16" s="137"/>
      <c r="WOZ16" s="137"/>
      <c r="WPA16" s="137"/>
      <c r="WPB16" s="137"/>
      <c r="WPC16" s="137"/>
      <c r="WPD16" s="137"/>
      <c r="WPE16" s="137"/>
      <c r="WPF16" s="137"/>
      <c r="WPG16" s="137"/>
      <c r="WPH16" s="137"/>
      <c r="WPI16" s="137"/>
      <c r="WPJ16" s="137"/>
      <c r="WPK16" s="137"/>
      <c r="WPL16" s="137"/>
      <c r="WPM16" s="137"/>
      <c r="WPN16" s="137"/>
      <c r="WPO16" s="137"/>
      <c r="WPP16" s="137"/>
      <c r="WPQ16" s="137"/>
      <c r="WPR16" s="137"/>
      <c r="WPS16" s="137"/>
      <c r="WPT16" s="137"/>
      <c r="WPU16" s="137"/>
      <c r="WPV16" s="137"/>
      <c r="WPW16" s="137"/>
      <c r="WPX16" s="137"/>
      <c r="WPY16" s="137"/>
      <c r="WPZ16" s="137"/>
      <c r="WQA16" s="137"/>
      <c r="WQB16" s="137"/>
      <c r="WQC16" s="137"/>
      <c r="WQD16" s="137"/>
      <c r="WQE16" s="137"/>
      <c r="WQF16" s="137"/>
      <c r="WQG16" s="137"/>
      <c r="WQH16" s="137"/>
      <c r="WQI16" s="137"/>
      <c r="WQJ16" s="137"/>
      <c r="WQK16" s="137"/>
      <c r="WQL16" s="137"/>
      <c r="WQM16" s="137"/>
      <c r="WQN16" s="137"/>
      <c r="WQO16" s="137"/>
      <c r="WQP16" s="137"/>
      <c r="WQQ16" s="137"/>
      <c r="WQR16" s="137"/>
      <c r="WQS16" s="137"/>
      <c r="WQT16" s="137"/>
      <c r="WQU16" s="137"/>
      <c r="WQV16" s="137"/>
      <c r="WQW16" s="137"/>
      <c r="WQX16" s="137"/>
      <c r="WQY16" s="137"/>
      <c r="WQZ16" s="137"/>
      <c r="WRA16" s="137"/>
      <c r="WRB16" s="137"/>
      <c r="WRC16" s="137"/>
      <c r="WRD16" s="137"/>
      <c r="WRE16" s="137"/>
      <c r="WRF16" s="137"/>
      <c r="WRG16" s="137"/>
      <c r="WRH16" s="137"/>
      <c r="WRI16" s="137"/>
      <c r="WRJ16" s="137"/>
      <c r="WRK16" s="137"/>
      <c r="WRL16" s="137"/>
      <c r="WRM16" s="137"/>
      <c r="WRN16" s="137"/>
      <c r="WRO16" s="137"/>
      <c r="WRP16" s="137"/>
      <c r="WRQ16" s="137"/>
      <c r="WRR16" s="137"/>
      <c r="WRS16" s="137"/>
      <c r="WRT16" s="137"/>
      <c r="WRU16" s="137"/>
      <c r="WRV16" s="137"/>
      <c r="WRW16" s="137"/>
      <c r="WRX16" s="137"/>
      <c r="WRY16" s="137"/>
      <c r="WRZ16" s="137"/>
      <c r="WSA16" s="137"/>
      <c r="WSB16" s="137"/>
      <c r="WSC16" s="137"/>
      <c r="WSD16" s="137"/>
      <c r="WSE16" s="137"/>
      <c r="WSF16" s="137"/>
      <c r="WSG16" s="137"/>
      <c r="WSH16" s="137"/>
      <c r="WSI16" s="137"/>
      <c r="WSJ16" s="137"/>
      <c r="WSK16" s="137"/>
      <c r="WSL16" s="137"/>
      <c r="WSM16" s="137"/>
      <c r="WSN16" s="137"/>
      <c r="WSO16" s="137"/>
      <c r="WSP16" s="137"/>
      <c r="WSQ16" s="137"/>
      <c r="WSR16" s="137"/>
      <c r="WSS16" s="137"/>
      <c r="WST16" s="137"/>
      <c r="WSU16" s="137"/>
      <c r="WSV16" s="137"/>
      <c r="WSW16" s="137"/>
      <c r="WSX16" s="137"/>
      <c r="WSY16" s="137"/>
      <c r="WSZ16" s="137"/>
      <c r="WTA16" s="137"/>
      <c r="WTB16" s="137"/>
      <c r="WTC16" s="137"/>
      <c r="WTD16" s="137"/>
      <c r="WTE16" s="137"/>
      <c r="WTF16" s="137"/>
      <c r="WTG16" s="137"/>
      <c r="WTH16" s="137"/>
      <c r="WTI16" s="137"/>
      <c r="WTJ16" s="137"/>
      <c r="WTK16" s="137"/>
      <c r="WTL16" s="137"/>
      <c r="WTM16" s="137"/>
      <c r="WTN16" s="137"/>
      <c r="WTO16" s="137"/>
      <c r="WTP16" s="137"/>
      <c r="WTQ16" s="137"/>
      <c r="WTR16" s="137"/>
      <c r="WTS16" s="137"/>
      <c r="WTT16" s="137"/>
      <c r="WTU16" s="137"/>
      <c r="WTV16" s="137"/>
      <c r="WTW16" s="137"/>
      <c r="WTX16" s="137"/>
      <c r="WTY16" s="137"/>
      <c r="WTZ16" s="137"/>
      <c r="WUA16" s="137"/>
      <c r="WUB16" s="137"/>
      <c r="WUC16" s="137"/>
      <c r="WUD16" s="137"/>
      <c r="WUE16" s="137"/>
      <c r="WUF16" s="137"/>
      <c r="WUG16" s="137"/>
      <c r="WUH16" s="137"/>
      <c r="WUI16" s="137"/>
      <c r="WUJ16" s="137"/>
      <c r="WUK16" s="137"/>
      <c r="WUL16" s="137"/>
      <c r="WUM16" s="137"/>
      <c r="WUN16" s="137"/>
      <c r="WUO16" s="137"/>
      <c r="WUP16" s="137"/>
      <c r="WUQ16" s="137"/>
      <c r="WUR16" s="137"/>
      <c r="WUS16" s="137"/>
      <c r="WUT16" s="137"/>
      <c r="WUU16" s="137"/>
      <c r="WUV16" s="137"/>
      <c r="WUW16" s="137"/>
      <c r="WUX16" s="137"/>
      <c r="WUY16" s="137"/>
      <c r="WUZ16" s="137"/>
      <c r="WVA16" s="137"/>
      <c r="WVB16" s="137"/>
      <c r="WVC16" s="137"/>
      <c r="WVD16" s="137"/>
      <c r="WVE16" s="137"/>
      <c r="WVF16" s="137"/>
      <c r="WVG16" s="137"/>
      <c r="WVH16" s="137"/>
      <c r="WVI16" s="137"/>
      <c r="WVJ16" s="137"/>
      <c r="WVK16" s="137"/>
      <c r="WVL16" s="137"/>
      <c r="WVM16" s="137"/>
      <c r="WVN16" s="137"/>
      <c r="WVO16" s="137"/>
      <c r="WVP16" s="137"/>
      <c r="WVQ16" s="137"/>
      <c r="WVR16" s="137"/>
      <c r="WVS16" s="137"/>
      <c r="WVT16" s="137"/>
      <c r="WVU16" s="137"/>
      <c r="WVV16" s="137"/>
      <c r="WVW16" s="137"/>
      <c r="WVX16" s="137"/>
      <c r="WVY16" s="137"/>
      <c r="WVZ16" s="137"/>
      <c r="WWA16" s="137"/>
      <c r="WWB16" s="137"/>
      <c r="WWC16" s="137"/>
      <c r="WWD16" s="137"/>
      <c r="WWE16" s="137"/>
      <c r="WWF16" s="137"/>
      <c r="WWG16" s="137"/>
      <c r="WWH16" s="137"/>
      <c r="WWI16" s="137"/>
      <c r="WWJ16" s="137"/>
      <c r="WWK16" s="137"/>
      <c r="WWL16" s="137"/>
      <c r="WWM16" s="137"/>
      <c r="WWN16" s="137"/>
      <c r="WWO16" s="137"/>
      <c r="WWP16" s="137"/>
      <c r="WWQ16" s="137"/>
      <c r="WWR16" s="137"/>
      <c r="WWS16" s="137"/>
      <c r="WWT16" s="137"/>
      <c r="WWU16" s="137"/>
      <c r="WWV16" s="137"/>
      <c r="WWW16" s="137"/>
      <c r="WWX16" s="137"/>
      <c r="WWY16" s="137"/>
      <c r="WWZ16" s="137"/>
      <c r="WXA16" s="137"/>
      <c r="WXB16" s="137"/>
      <c r="WXC16" s="137"/>
      <c r="WXD16" s="137"/>
      <c r="WXE16" s="137"/>
      <c r="WXF16" s="137"/>
      <c r="WXG16" s="137"/>
      <c r="WXH16" s="137"/>
      <c r="WXI16" s="137"/>
      <c r="WXJ16" s="137"/>
      <c r="WXK16" s="137"/>
      <c r="WXL16" s="137"/>
      <c r="WXM16" s="137"/>
      <c r="WXN16" s="137"/>
      <c r="WXO16" s="137"/>
      <c r="WXP16" s="137"/>
      <c r="WXQ16" s="137"/>
      <c r="WXR16" s="137"/>
      <c r="WXS16" s="137"/>
      <c r="WXT16" s="137"/>
      <c r="WXU16" s="137"/>
      <c r="WXV16" s="137"/>
      <c r="WXW16" s="137"/>
      <c r="WXX16" s="137"/>
      <c r="WXY16" s="137"/>
      <c r="WXZ16" s="137"/>
      <c r="WYA16" s="137"/>
      <c r="WYB16" s="137"/>
      <c r="WYC16" s="137"/>
      <c r="WYD16" s="137"/>
      <c r="WYE16" s="137"/>
      <c r="WYF16" s="137"/>
      <c r="WYG16" s="137"/>
      <c r="WYH16" s="137"/>
      <c r="WYI16" s="137"/>
      <c r="WYJ16" s="137"/>
      <c r="WYK16" s="137"/>
      <c r="WYL16" s="137"/>
      <c r="WYM16" s="137"/>
      <c r="WYN16" s="137"/>
      <c r="WYO16" s="137"/>
      <c r="WYP16" s="137"/>
      <c r="WYQ16" s="137"/>
      <c r="WYR16" s="137"/>
      <c r="WYS16" s="137"/>
      <c r="WYT16" s="137"/>
      <c r="WYU16" s="137"/>
      <c r="WYV16" s="137"/>
      <c r="WYW16" s="137"/>
      <c r="WYX16" s="137"/>
      <c r="WYY16" s="137"/>
      <c r="WYZ16" s="137"/>
      <c r="WZA16" s="137"/>
      <c r="WZB16" s="137"/>
      <c r="WZC16" s="137"/>
      <c r="WZD16" s="137"/>
      <c r="WZE16" s="137"/>
      <c r="WZF16" s="137"/>
      <c r="WZG16" s="137"/>
      <c r="WZH16" s="137"/>
      <c r="WZI16" s="137"/>
      <c r="WZJ16" s="137"/>
      <c r="WZK16" s="137"/>
      <c r="WZL16" s="137"/>
      <c r="WZM16" s="137"/>
      <c r="WZN16" s="137"/>
      <c r="WZO16" s="137"/>
      <c r="WZP16" s="137"/>
      <c r="WZQ16" s="137"/>
      <c r="WZR16" s="137"/>
      <c r="WZS16" s="137"/>
      <c r="WZT16" s="137"/>
      <c r="WZU16" s="137"/>
      <c r="WZV16" s="137"/>
      <c r="WZW16" s="137"/>
      <c r="WZX16" s="137"/>
      <c r="WZY16" s="137"/>
      <c r="WZZ16" s="137"/>
      <c r="XAA16" s="137"/>
      <c r="XAB16" s="137"/>
      <c r="XAC16" s="137"/>
      <c r="XAD16" s="137"/>
      <c r="XAE16" s="137"/>
      <c r="XAF16" s="137"/>
      <c r="XAG16" s="137"/>
      <c r="XAH16" s="137"/>
      <c r="XAI16" s="137"/>
      <c r="XAJ16" s="137"/>
      <c r="XAK16" s="137"/>
      <c r="XAL16" s="137"/>
      <c r="XAM16" s="137"/>
      <c r="XAN16" s="137"/>
      <c r="XAO16" s="137"/>
      <c r="XAP16" s="137"/>
      <c r="XAQ16" s="137"/>
      <c r="XAR16" s="137"/>
      <c r="XAS16" s="137"/>
      <c r="XAT16" s="137"/>
      <c r="XAU16" s="137"/>
      <c r="XAV16" s="137"/>
      <c r="XAW16" s="137"/>
      <c r="XAX16" s="137"/>
      <c r="XAY16" s="137"/>
      <c r="XAZ16" s="137"/>
      <c r="XBA16" s="137"/>
      <c r="XBB16" s="137"/>
      <c r="XBC16" s="137"/>
      <c r="XBD16" s="137"/>
      <c r="XBE16" s="137"/>
      <c r="XBF16" s="137"/>
      <c r="XBG16" s="137"/>
      <c r="XBH16" s="137"/>
      <c r="XBI16" s="137"/>
      <c r="XBJ16" s="137"/>
      <c r="XBK16" s="137"/>
      <c r="XBL16" s="137"/>
      <c r="XBM16" s="137"/>
      <c r="XBN16" s="137"/>
      <c r="XBO16" s="137"/>
      <c r="XBP16" s="137"/>
      <c r="XBQ16" s="137"/>
      <c r="XBR16" s="137"/>
      <c r="XBS16" s="137"/>
      <c r="XBT16" s="137"/>
      <c r="XBU16" s="137"/>
      <c r="XBV16" s="137"/>
      <c r="XBW16" s="137"/>
      <c r="XBX16" s="137"/>
      <c r="XBY16" s="137"/>
      <c r="XBZ16" s="137"/>
      <c r="XCA16" s="137"/>
      <c r="XCB16" s="137"/>
      <c r="XCC16" s="137"/>
      <c r="XCD16" s="137"/>
      <c r="XCE16" s="137"/>
      <c r="XCF16" s="137"/>
      <c r="XCG16" s="137"/>
      <c r="XCH16" s="137"/>
      <c r="XCI16" s="137"/>
      <c r="XCJ16" s="137"/>
      <c r="XCK16" s="137"/>
      <c r="XCL16" s="137"/>
      <c r="XCM16" s="137"/>
      <c r="XCN16" s="137"/>
      <c r="XCO16" s="137"/>
      <c r="XCP16" s="137"/>
      <c r="XCQ16" s="137"/>
      <c r="XCR16" s="137"/>
      <c r="XCS16" s="137"/>
      <c r="XCT16" s="137"/>
      <c r="XCU16" s="137"/>
      <c r="XCV16" s="137"/>
      <c r="XCW16" s="137"/>
      <c r="XCX16" s="137"/>
      <c r="XCY16" s="137"/>
      <c r="XCZ16" s="137"/>
      <c r="XDA16" s="137"/>
      <c r="XDB16" s="137"/>
      <c r="XDC16" s="137"/>
      <c r="XDD16" s="137"/>
      <c r="XDE16" s="137"/>
      <c r="XDF16" s="137"/>
      <c r="XDG16" s="137"/>
      <c r="XDH16" s="137"/>
      <c r="XDI16" s="137"/>
      <c r="XDJ16" s="137"/>
      <c r="XDK16" s="137"/>
      <c r="XDL16" s="137"/>
      <c r="XDM16" s="137"/>
      <c r="XDN16" s="137"/>
      <c r="XDO16" s="137"/>
      <c r="XDP16" s="137"/>
      <c r="XDQ16" s="137"/>
      <c r="XDR16" s="137"/>
      <c r="XDS16" s="137"/>
      <c r="XDT16" s="137"/>
      <c r="XDU16" s="137"/>
      <c r="XDV16" s="137"/>
      <c r="XDW16" s="137"/>
      <c r="XDX16" s="137"/>
      <c r="XDY16" s="137"/>
      <c r="XDZ16" s="137"/>
      <c r="XEA16" s="137"/>
      <c r="XEB16" s="137"/>
      <c r="XEC16" s="137"/>
      <c r="XED16" s="137"/>
      <c r="XEE16" s="137"/>
      <c r="XEF16" s="137"/>
      <c r="XEG16" s="137"/>
      <c r="XEH16" s="137"/>
      <c r="XEI16" s="137"/>
      <c r="XEJ16" s="137"/>
      <c r="XEK16" s="137"/>
      <c r="XEL16" s="137"/>
      <c r="XEM16" s="137"/>
      <c r="XEN16" s="137"/>
      <c r="XEO16" s="137"/>
      <c r="XEP16" s="137"/>
      <c r="XEQ16" s="137"/>
      <c r="XER16" s="137"/>
      <c r="XES16" s="137"/>
      <c r="XET16" s="137"/>
      <c r="XEU16" s="137"/>
      <c r="XEV16" s="137"/>
      <c r="XEW16" s="137"/>
      <c r="XEX16" s="137"/>
      <c r="XEY16" s="137"/>
      <c r="XEZ16" s="137"/>
      <c r="XFA16" s="137"/>
    </row>
    <row r="17" spans="1:16381" ht="20.25" customHeight="1" x14ac:dyDescent="0.25">
      <c r="A17" s="138"/>
      <c r="B17" s="139"/>
      <c r="C17" s="140"/>
      <c r="D17" s="140"/>
      <c r="E17" s="140"/>
      <c r="F17" s="140"/>
      <c r="G17" s="140"/>
      <c r="H17" s="140"/>
      <c r="I17" s="140"/>
      <c r="J17" s="140"/>
      <c r="K17" s="140"/>
      <c r="L17" s="140"/>
      <c r="M17" s="140"/>
      <c r="N17" s="138"/>
      <c r="O17" s="138"/>
      <c r="P17" s="138"/>
      <c r="R17" s="136"/>
      <c r="S17" s="136"/>
      <c r="T17" s="136"/>
      <c r="U17" s="136"/>
      <c r="V17" s="136"/>
      <c r="W17" s="136"/>
      <c r="X17" s="136"/>
      <c r="Y17" s="136"/>
      <c r="Z17" s="136"/>
      <c r="AA17" s="136"/>
      <c r="AB17" s="136"/>
      <c r="AC17" s="136"/>
      <c r="AH17" s="136"/>
      <c r="AI17" s="136"/>
      <c r="AJ17" s="136"/>
      <c r="AK17" s="136"/>
      <c r="AL17" s="136"/>
      <c r="AM17" s="136"/>
      <c r="AN17" s="136"/>
      <c r="AO17" s="136"/>
      <c r="AP17" s="136"/>
      <c r="AQ17" s="136"/>
      <c r="AR17" s="136"/>
      <c r="AS17" s="136"/>
      <c r="AX17" s="136"/>
      <c r="AY17" s="136"/>
      <c r="AZ17" s="136"/>
      <c r="BA17" s="136"/>
      <c r="BB17" s="136"/>
      <c r="BC17" s="136"/>
      <c r="BD17" s="136"/>
      <c r="BE17" s="136"/>
      <c r="BF17" s="136"/>
      <c r="BG17" s="136"/>
      <c r="BH17" s="136"/>
      <c r="BI17" s="136"/>
      <c r="BN17" s="136"/>
      <c r="BO17" s="136"/>
      <c r="BP17" s="136"/>
      <c r="BQ17" s="136"/>
      <c r="BR17" s="136"/>
      <c r="BS17" s="136"/>
      <c r="BT17" s="136"/>
      <c r="BU17" s="136"/>
      <c r="BV17" s="136"/>
      <c r="BW17" s="136"/>
      <c r="BX17" s="136"/>
      <c r="BY17" s="136"/>
      <c r="CD17" s="136"/>
      <c r="CE17" s="136"/>
      <c r="CF17" s="136"/>
      <c r="CG17" s="136"/>
      <c r="CH17" s="136"/>
      <c r="CI17" s="136"/>
      <c r="CJ17" s="136"/>
      <c r="CK17" s="136"/>
      <c r="CL17" s="136"/>
      <c r="CM17" s="136"/>
      <c r="CN17" s="136"/>
      <c r="CO17" s="136"/>
      <c r="CT17" s="136"/>
      <c r="CU17" s="136"/>
      <c r="CV17" s="136"/>
      <c r="CW17" s="136"/>
      <c r="CX17" s="136"/>
      <c r="CY17" s="136"/>
      <c r="CZ17" s="136"/>
      <c r="DA17" s="136"/>
      <c r="DB17" s="136"/>
      <c r="DC17" s="136"/>
      <c r="DD17" s="136"/>
      <c r="DE17" s="136"/>
      <c r="DJ17" s="136"/>
      <c r="DK17" s="136"/>
      <c r="DL17" s="136"/>
      <c r="DM17" s="136"/>
      <c r="DN17" s="136"/>
      <c r="DO17" s="136"/>
      <c r="DP17" s="136"/>
      <c r="DQ17" s="136"/>
      <c r="DR17" s="136"/>
      <c r="DS17" s="136"/>
      <c r="DT17" s="136"/>
      <c r="DU17" s="136"/>
      <c r="DZ17" s="136"/>
      <c r="EA17" s="136"/>
      <c r="EB17" s="136"/>
      <c r="EC17" s="136"/>
      <c r="ED17" s="136"/>
      <c r="EE17" s="136"/>
      <c r="EF17" s="136"/>
      <c r="EG17" s="136"/>
      <c r="EH17" s="136"/>
      <c r="EI17" s="136"/>
      <c r="EJ17" s="136"/>
      <c r="EK17" s="136"/>
      <c r="EP17" s="136"/>
      <c r="EQ17" s="136"/>
      <c r="ER17" s="136"/>
      <c r="ES17" s="136"/>
      <c r="ET17" s="136"/>
      <c r="EU17" s="136"/>
      <c r="EV17" s="136"/>
      <c r="EW17" s="136"/>
      <c r="EX17" s="136"/>
      <c r="EY17" s="136"/>
      <c r="EZ17" s="136"/>
      <c r="FA17" s="136"/>
      <c r="FF17" s="136"/>
      <c r="FG17" s="136"/>
      <c r="FH17" s="136"/>
      <c r="FI17" s="136"/>
      <c r="FJ17" s="136"/>
      <c r="FK17" s="136"/>
      <c r="FL17" s="136"/>
      <c r="FM17" s="136"/>
      <c r="FN17" s="136"/>
      <c r="FO17" s="136"/>
      <c r="FP17" s="136"/>
      <c r="FQ17" s="136"/>
      <c r="FV17" s="136"/>
      <c r="FW17" s="136"/>
      <c r="FX17" s="136"/>
      <c r="FY17" s="136"/>
      <c r="FZ17" s="136"/>
      <c r="GA17" s="136"/>
      <c r="GB17" s="136"/>
      <c r="GC17" s="136"/>
      <c r="GD17" s="136"/>
      <c r="GE17" s="136"/>
      <c r="GF17" s="136"/>
      <c r="GG17" s="136"/>
      <c r="GL17" s="136"/>
      <c r="GM17" s="136"/>
      <c r="GN17" s="136"/>
      <c r="GO17" s="136"/>
      <c r="GP17" s="136"/>
      <c r="GQ17" s="136"/>
      <c r="GR17" s="136"/>
      <c r="GS17" s="136"/>
      <c r="GT17" s="136"/>
      <c r="GU17" s="136"/>
      <c r="GV17" s="136"/>
      <c r="GW17" s="136"/>
      <c r="HB17" s="136"/>
      <c r="HC17" s="136"/>
      <c r="HD17" s="136"/>
      <c r="HE17" s="136"/>
      <c r="HF17" s="136"/>
      <c r="HG17" s="136"/>
      <c r="HH17" s="136"/>
      <c r="HI17" s="136"/>
      <c r="HJ17" s="136"/>
      <c r="HK17" s="136"/>
      <c r="HL17" s="136"/>
      <c r="HM17" s="136"/>
      <c r="HR17" s="136"/>
      <c r="HS17" s="136"/>
      <c r="HT17" s="136"/>
      <c r="HU17" s="136"/>
      <c r="HV17" s="136"/>
      <c r="HW17" s="136"/>
      <c r="HX17" s="136"/>
      <c r="HY17" s="136"/>
      <c r="HZ17" s="136"/>
      <c r="IA17" s="136"/>
      <c r="IB17" s="136"/>
      <c r="IC17" s="136"/>
      <c r="IH17" s="136"/>
      <c r="II17" s="136"/>
      <c r="IJ17" s="136"/>
      <c r="IK17" s="136"/>
      <c r="IL17" s="136"/>
      <c r="IM17" s="136"/>
      <c r="IN17" s="136"/>
      <c r="IO17" s="136"/>
      <c r="IP17" s="136"/>
      <c r="IQ17" s="136"/>
      <c r="IR17" s="136"/>
      <c r="IS17" s="136"/>
      <c r="IX17" s="136"/>
      <c r="IY17" s="136"/>
      <c r="IZ17" s="136"/>
      <c r="JA17" s="136"/>
      <c r="JB17" s="136"/>
      <c r="JC17" s="136"/>
      <c r="JD17" s="136"/>
      <c r="JE17" s="136"/>
      <c r="JF17" s="136"/>
      <c r="JG17" s="136"/>
      <c r="JH17" s="136"/>
      <c r="JI17" s="136"/>
      <c r="JN17" s="136"/>
      <c r="JO17" s="136"/>
      <c r="JP17" s="136"/>
      <c r="JQ17" s="136"/>
      <c r="JR17" s="136"/>
      <c r="JS17" s="136"/>
      <c r="JT17" s="136"/>
      <c r="JU17" s="136"/>
      <c r="JV17" s="136"/>
      <c r="JW17" s="136"/>
      <c r="JX17" s="136"/>
      <c r="JY17" s="136"/>
      <c r="KD17" s="136"/>
      <c r="KE17" s="136"/>
      <c r="KF17" s="136"/>
      <c r="KG17" s="136"/>
      <c r="KH17" s="136"/>
      <c r="KI17" s="136"/>
      <c r="KJ17" s="136"/>
      <c r="KK17" s="136"/>
      <c r="KL17" s="136"/>
      <c r="KM17" s="136"/>
      <c r="KN17" s="136"/>
      <c r="KO17" s="136"/>
      <c r="KT17" s="136"/>
      <c r="KU17" s="136"/>
      <c r="KV17" s="136"/>
      <c r="KW17" s="136"/>
      <c r="KX17" s="136"/>
      <c r="KY17" s="136"/>
      <c r="KZ17" s="136"/>
      <c r="LA17" s="136"/>
      <c r="LB17" s="136"/>
      <c r="LC17" s="136"/>
      <c r="LD17" s="136"/>
      <c r="LE17" s="136"/>
      <c r="LJ17" s="136"/>
      <c r="LK17" s="136"/>
      <c r="LL17" s="136"/>
      <c r="LM17" s="136"/>
      <c r="LN17" s="136"/>
      <c r="LO17" s="136"/>
      <c r="LP17" s="136"/>
      <c r="LQ17" s="136"/>
      <c r="LR17" s="136"/>
      <c r="LS17" s="136"/>
      <c r="LT17" s="136"/>
      <c r="LU17" s="136"/>
      <c r="LZ17" s="136"/>
      <c r="MA17" s="136"/>
      <c r="MB17" s="136"/>
      <c r="MC17" s="136"/>
      <c r="MD17" s="136"/>
      <c r="ME17" s="136"/>
      <c r="MF17" s="136"/>
      <c r="MG17" s="136"/>
      <c r="MH17" s="136"/>
      <c r="MI17" s="136"/>
      <c r="MJ17" s="136"/>
      <c r="MK17" s="136"/>
      <c r="MP17" s="136"/>
      <c r="MQ17" s="136"/>
      <c r="MR17" s="136"/>
      <c r="MS17" s="136"/>
      <c r="MT17" s="136"/>
      <c r="MU17" s="136"/>
      <c r="MV17" s="136"/>
      <c r="MW17" s="136"/>
      <c r="MX17" s="136"/>
      <c r="MY17" s="136"/>
      <c r="MZ17" s="136"/>
      <c r="NA17" s="136"/>
      <c r="NF17" s="136"/>
      <c r="NG17" s="136"/>
      <c r="NH17" s="136"/>
      <c r="NI17" s="136"/>
      <c r="NJ17" s="136"/>
      <c r="NK17" s="136"/>
      <c r="NL17" s="136"/>
      <c r="NM17" s="136"/>
      <c r="NN17" s="136"/>
      <c r="NO17" s="136"/>
      <c r="NP17" s="136"/>
      <c r="NQ17" s="136"/>
      <c r="NV17" s="136"/>
      <c r="NW17" s="136"/>
      <c r="NX17" s="136"/>
      <c r="NY17" s="136"/>
      <c r="NZ17" s="136"/>
      <c r="OA17" s="136"/>
      <c r="OB17" s="136"/>
      <c r="OC17" s="136"/>
      <c r="OD17" s="136"/>
      <c r="OE17" s="136"/>
      <c r="OF17" s="136"/>
      <c r="OG17" s="136"/>
      <c r="OL17" s="136"/>
      <c r="OM17" s="136"/>
      <c r="ON17" s="136"/>
      <c r="OO17" s="136"/>
      <c r="OP17" s="136"/>
      <c r="OQ17" s="136"/>
      <c r="OR17" s="136"/>
      <c r="OS17" s="136"/>
      <c r="OT17" s="136"/>
      <c r="OU17" s="136"/>
      <c r="OV17" s="136"/>
      <c r="OW17" s="136"/>
      <c r="PB17" s="136"/>
      <c r="PC17" s="136"/>
      <c r="PD17" s="136"/>
      <c r="PE17" s="136"/>
      <c r="PF17" s="136"/>
      <c r="PG17" s="136"/>
      <c r="PH17" s="136"/>
      <c r="PI17" s="136"/>
      <c r="PJ17" s="136"/>
      <c r="PK17" s="136"/>
      <c r="PL17" s="136"/>
      <c r="PM17" s="136"/>
      <c r="PR17" s="136"/>
      <c r="PS17" s="136"/>
      <c r="PT17" s="136"/>
      <c r="PU17" s="136"/>
      <c r="PV17" s="136"/>
      <c r="PW17" s="136"/>
      <c r="PX17" s="136"/>
      <c r="PY17" s="136"/>
      <c r="PZ17" s="136"/>
      <c r="QA17" s="136"/>
      <c r="QB17" s="136"/>
      <c r="QC17" s="136"/>
      <c r="QH17" s="136"/>
      <c r="QI17" s="136"/>
      <c r="QJ17" s="136"/>
      <c r="QK17" s="136"/>
      <c r="QL17" s="136"/>
      <c r="QM17" s="136"/>
      <c r="QN17" s="136"/>
      <c r="QO17" s="136"/>
      <c r="QP17" s="136"/>
      <c r="QQ17" s="136"/>
      <c r="QR17" s="136"/>
      <c r="QS17" s="136"/>
      <c r="QX17" s="136"/>
      <c r="QY17" s="136"/>
      <c r="QZ17" s="136"/>
      <c r="RA17" s="136"/>
      <c r="RB17" s="136"/>
      <c r="RC17" s="136"/>
      <c r="RD17" s="136"/>
      <c r="RE17" s="136"/>
      <c r="RF17" s="136"/>
      <c r="RG17" s="136"/>
      <c r="RH17" s="136"/>
      <c r="RI17" s="136"/>
      <c r="RN17" s="136"/>
      <c r="RO17" s="136"/>
      <c r="RP17" s="136"/>
      <c r="RQ17" s="136"/>
      <c r="RR17" s="136"/>
      <c r="RS17" s="136"/>
      <c r="RT17" s="136"/>
      <c r="RU17" s="136"/>
      <c r="RV17" s="136"/>
      <c r="RW17" s="136"/>
      <c r="RX17" s="136"/>
      <c r="RY17" s="136"/>
      <c r="SD17" s="136"/>
      <c r="SE17" s="136"/>
      <c r="SF17" s="136"/>
      <c r="SG17" s="136"/>
      <c r="SH17" s="136"/>
      <c r="SI17" s="136"/>
      <c r="SJ17" s="136"/>
      <c r="SK17" s="136"/>
      <c r="SL17" s="136"/>
      <c r="SM17" s="136"/>
      <c r="SN17" s="136"/>
      <c r="SO17" s="136"/>
      <c r="ST17" s="136"/>
      <c r="SU17" s="136"/>
      <c r="SV17" s="136"/>
      <c r="SW17" s="136"/>
      <c r="SX17" s="136"/>
      <c r="SY17" s="136"/>
      <c r="SZ17" s="136"/>
      <c r="TA17" s="136"/>
      <c r="TB17" s="136"/>
      <c r="TC17" s="136"/>
      <c r="TD17" s="136"/>
      <c r="TE17" s="136"/>
      <c r="TJ17" s="136"/>
      <c r="TK17" s="136"/>
      <c r="TL17" s="136"/>
      <c r="TM17" s="136"/>
      <c r="TN17" s="136"/>
      <c r="TO17" s="136"/>
      <c r="TP17" s="136"/>
      <c r="TQ17" s="136"/>
      <c r="TR17" s="136"/>
      <c r="TS17" s="136"/>
      <c r="TT17" s="136"/>
      <c r="TU17" s="136"/>
      <c r="TZ17" s="136"/>
      <c r="UA17" s="136"/>
      <c r="UB17" s="136"/>
      <c r="UC17" s="136"/>
      <c r="UD17" s="136"/>
      <c r="UE17" s="136"/>
      <c r="UF17" s="136"/>
      <c r="UG17" s="136"/>
      <c r="UH17" s="136"/>
      <c r="UI17" s="136"/>
      <c r="UJ17" s="136"/>
      <c r="UK17" s="136"/>
      <c r="UP17" s="136"/>
      <c r="UQ17" s="136"/>
      <c r="UR17" s="136"/>
      <c r="US17" s="136"/>
      <c r="UT17" s="136"/>
      <c r="UU17" s="136"/>
      <c r="UV17" s="136"/>
      <c r="UW17" s="136"/>
      <c r="UX17" s="136"/>
      <c r="UY17" s="136"/>
      <c r="UZ17" s="136"/>
      <c r="VA17" s="136"/>
      <c r="VF17" s="136"/>
      <c r="VG17" s="136"/>
      <c r="VH17" s="136"/>
      <c r="VI17" s="136"/>
      <c r="VJ17" s="136"/>
      <c r="VK17" s="136"/>
      <c r="VL17" s="136"/>
      <c r="VM17" s="136"/>
      <c r="VN17" s="136"/>
      <c r="VO17" s="136"/>
      <c r="VP17" s="136"/>
      <c r="VQ17" s="136"/>
      <c r="VV17" s="136"/>
      <c r="VW17" s="136"/>
      <c r="VX17" s="136"/>
      <c r="VY17" s="136"/>
      <c r="VZ17" s="136"/>
      <c r="WA17" s="136"/>
      <c r="WB17" s="136"/>
      <c r="WC17" s="136"/>
      <c r="WD17" s="136"/>
      <c r="WE17" s="136"/>
      <c r="WF17" s="136"/>
      <c r="WG17" s="136"/>
      <c r="WL17" s="136"/>
      <c r="WM17" s="136"/>
      <c r="WN17" s="136"/>
      <c r="WO17" s="136"/>
      <c r="WP17" s="136"/>
      <c r="WQ17" s="136"/>
      <c r="WR17" s="136"/>
      <c r="WS17" s="136"/>
      <c r="WT17" s="136"/>
      <c r="WU17" s="136"/>
      <c r="WV17" s="136"/>
      <c r="WW17" s="136"/>
      <c r="XB17" s="136"/>
      <c r="XC17" s="136"/>
      <c r="XD17" s="136"/>
      <c r="XE17" s="136"/>
      <c r="XF17" s="136"/>
      <c r="XG17" s="136"/>
      <c r="XH17" s="136"/>
      <c r="XI17" s="136"/>
      <c r="XJ17" s="136"/>
      <c r="XK17" s="136"/>
      <c r="XL17" s="136"/>
      <c r="XM17" s="136"/>
      <c r="XR17" s="136"/>
      <c r="XS17" s="136"/>
      <c r="XT17" s="136"/>
      <c r="XU17" s="136"/>
      <c r="XV17" s="136"/>
      <c r="XW17" s="136"/>
      <c r="XX17" s="136"/>
      <c r="XY17" s="136"/>
      <c r="XZ17" s="136"/>
      <c r="YA17" s="136"/>
      <c r="YB17" s="136"/>
      <c r="YC17" s="136"/>
      <c r="YH17" s="136"/>
      <c r="YI17" s="136"/>
      <c r="YJ17" s="136"/>
      <c r="YK17" s="136"/>
      <c r="YL17" s="136"/>
      <c r="YM17" s="136"/>
      <c r="YN17" s="136"/>
      <c r="YO17" s="136"/>
      <c r="YP17" s="136"/>
      <c r="YQ17" s="136"/>
      <c r="YR17" s="136"/>
      <c r="YS17" s="136"/>
      <c r="YX17" s="136"/>
      <c r="YY17" s="136"/>
      <c r="YZ17" s="136"/>
      <c r="ZA17" s="136"/>
      <c r="ZB17" s="136"/>
      <c r="ZC17" s="136"/>
      <c r="ZD17" s="136"/>
      <c r="ZE17" s="136"/>
      <c r="ZF17" s="136"/>
      <c r="ZG17" s="136"/>
      <c r="ZH17" s="136"/>
      <c r="ZI17" s="136"/>
      <c r="ZN17" s="136"/>
      <c r="ZO17" s="136"/>
      <c r="ZP17" s="136"/>
      <c r="ZQ17" s="136"/>
      <c r="ZR17" s="136"/>
      <c r="ZS17" s="136"/>
      <c r="ZT17" s="136"/>
      <c r="ZU17" s="136"/>
      <c r="ZV17" s="136"/>
      <c r="ZW17" s="136"/>
      <c r="ZX17" s="136"/>
      <c r="ZY17" s="136"/>
      <c r="AAD17" s="136"/>
      <c r="AAE17" s="136"/>
      <c r="AAF17" s="136"/>
      <c r="AAG17" s="136"/>
      <c r="AAH17" s="136"/>
      <c r="AAI17" s="136"/>
      <c r="AAJ17" s="136"/>
      <c r="AAK17" s="136"/>
      <c r="AAL17" s="136"/>
      <c r="AAM17" s="136"/>
      <c r="AAN17" s="136"/>
      <c r="AAO17" s="136"/>
      <c r="AAT17" s="136"/>
      <c r="AAU17" s="136"/>
      <c r="AAV17" s="136"/>
      <c r="AAW17" s="136"/>
      <c r="AAX17" s="136"/>
      <c r="AAY17" s="136"/>
      <c r="AAZ17" s="136"/>
      <c r="ABA17" s="136"/>
      <c r="ABB17" s="136"/>
      <c r="ABC17" s="136"/>
      <c r="ABD17" s="136"/>
      <c r="ABE17" s="136"/>
      <c r="ABJ17" s="136"/>
      <c r="ABK17" s="136"/>
      <c r="ABL17" s="136"/>
      <c r="ABM17" s="136"/>
      <c r="ABN17" s="136"/>
      <c r="ABO17" s="136"/>
      <c r="ABP17" s="136"/>
      <c r="ABQ17" s="136"/>
      <c r="ABR17" s="136"/>
      <c r="ABS17" s="136"/>
      <c r="ABT17" s="136"/>
      <c r="ABU17" s="136"/>
      <c r="ABZ17" s="136"/>
      <c r="ACA17" s="136"/>
      <c r="ACB17" s="136"/>
      <c r="ACC17" s="136"/>
      <c r="ACD17" s="136"/>
      <c r="ACE17" s="136"/>
      <c r="ACF17" s="136"/>
      <c r="ACG17" s="136"/>
      <c r="ACH17" s="136"/>
      <c r="ACI17" s="136"/>
      <c r="ACJ17" s="136"/>
      <c r="ACK17" s="136"/>
      <c r="ACP17" s="136"/>
      <c r="ACQ17" s="136"/>
      <c r="ACR17" s="136"/>
      <c r="ACS17" s="136"/>
      <c r="ACT17" s="136"/>
      <c r="ACU17" s="136"/>
      <c r="ACV17" s="136"/>
      <c r="ACW17" s="136"/>
      <c r="ACX17" s="136"/>
      <c r="ACY17" s="136"/>
      <c r="ACZ17" s="136"/>
      <c r="ADA17" s="136"/>
      <c r="ADF17" s="136"/>
      <c r="ADG17" s="136"/>
      <c r="ADH17" s="136"/>
      <c r="ADI17" s="136"/>
      <c r="ADJ17" s="136"/>
      <c r="ADK17" s="136"/>
      <c r="ADL17" s="136"/>
      <c r="ADM17" s="136"/>
      <c r="ADN17" s="136"/>
      <c r="ADO17" s="136"/>
      <c r="ADP17" s="136"/>
      <c r="ADQ17" s="136"/>
      <c r="ADV17" s="136"/>
      <c r="ADW17" s="136"/>
      <c r="ADX17" s="136"/>
      <c r="ADY17" s="136"/>
      <c r="ADZ17" s="136"/>
      <c r="AEA17" s="136"/>
      <c r="AEB17" s="136"/>
      <c r="AEC17" s="136"/>
      <c r="AED17" s="136"/>
      <c r="AEE17" s="136"/>
      <c r="AEF17" s="136"/>
      <c r="AEG17" s="136"/>
      <c r="AEL17" s="136"/>
      <c r="AEM17" s="136"/>
      <c r="AEN17" s="136"/>
      <c r="AEO17" s="136"/>
      <c r="AEP17" s="136"/>
      <c r="AEQ17" s="136"/>
      <c r="AER17" s="136"/>
      <c r="AES17" s="136"/>
      <c r="AET17" s="136"/>
      <c r="AEU17" s="136"/>
      <c r="AEV17" s="136"/>
      <c r="AEW17" s="136"/>
      <c r="AFB17" s="136"/>
      <c r="AFC17" s="136"/>
      <c r="AFD17" s="136"/>
      <c r="AFE17" s="136"/>
      <c r="AFF17" s="136"/>
      <c r="AFG17" s="136"/>
      <c r="AFH17" s="136"/>
      <c r="AFI17" s="136"/>
      <c r="AFJ17" s="136"/>
      <c r="AFK17" s="136"/>
      <c r="AFL17" s="136"/>
      <c r="AFM17" s="136"/>
      <c r="AFR17" s="136"/>
      <c r="AFS17" s="136"/>
      <c r="AFT17" s="136"/>
      <c r="AFU17" s="136"/>
      <c r="AFV17" s="136"/>
      <c r="AFW17" s="136"/>
      <c r="AFX17" s="136"/>
      <c r="AFY17" s="136"/>
      <c r="AFZ17" s="136"/>
      <c r="AGA17" s="136"/>
      <c r="AGB17" s="136"/>
      <c r="AGC17" s="136"/>
      <c r="AGH17" s="136"/>
      <c r="AGI17" s="136"/>
      <c r="AGJ17" s="136"/>
      <c r="AGK17" s="136"/>
      <c r="AGL17" s="136"/>
      <c r="AGM17" s="136"/>
      <c r="AGN17" s="136"/>
      <c r="AGO17" s="136"/>
      <c r="AGP17" s="136"/>
      <c r="AGQ17" s="136"/>
      <c r="AGR17" s="136"/>
      <c r="AGS17" s="136"/>
      <c r="AGX17" s="136"/>
      <c r="AGY17" s="136"/>
      <c r="AGZ17" s="136"/>
      <c r="AHA17" s="136"/>
      <c r="AHB17" s="136"/>
      <c r="AHC17" s="136"/>
      <c r="AHD17" s="136"/>
      <c r="AHE17" s="136"/>
      <c r="AHF17" s="136"/>
      <c r="AHG17" s="136"/>
      <c r="AHH17" s="136"/>
      <c r="AHI17" s="136"/>
      <c r="AHN17" s="136"/>
      <c r="AHO17" s="136"/>
      <c r="AHP17" s="136"/>
      <c r="AHQ17" s="136"/>
      <c r="AHR17" s="136"/>
      <c r="AHS17" s="136"/>
      <c r="AHT17" s="136"/>
      <c r="AHU17" s="136"/>
      <c r="AHZ17" s="136"/>
      <c r="AIA17" s="136"/>
      <c r="AIB17" s="136"/>
      <c r="AIC17" s="136"/>
      <c r="AID17" s="136"/>
      <c r="AIE17" s="136"/>
      <c r="AIF17" s="136"/>
      <c r="AIG17" s="136"/>
      <c r="AIH17" s="136"/>
      <c r="AII17" s="136"/>
      <c r="AIJ17" s="136"/>
      <c r="AIK17" s="136"/>
      <c r="AIP17" s="136"/>
      <c r="AIQ17" s="136"/>
      <c r="AIR17" s="136"/>
      <c r="AIS17" s="136"/>
      <c r="AIT17" s="136"/>
      <c r="AIU17" s="136"/>
      <c r="AIV17" s="136"/>
      <c r="AIW17" s="136"/>
      <c r="AIX17" s="136"/>
      <c r="AIY17" s="136"/>
      <c r="AIZ17" s="136"/>
      <c r="AJA17" s="136"/>
      <c r="AJF17" s="136"/>
      <c r="AJG17" s="136"/>
      <c r="AJH17" s="136"/>
      <c r="AJI17" s="136"/>
      <c r="AJJ17" s="136"/>
      <c r="AJK17" s="136"/>
      <c r="AJL17" s="136"/>
      <c r="AJM17" s="136"/>
      <c r="AJN17" s="136"/>
      <c r="AJO17" s="136"/>
      <c r="AJP17" s="136"/>
      <c r="AJQ17" s="136"/>
      <c r="AJV17" s="136"/>
      <c r="AJW17" s="136"/>
      <c r="AJX17" s="136"/>
      <c r="AJY17" s="136"/>
      <c r="AJZ17" s="136"/>
      <c r="AKA17" s="136"/>
      <c r="AKB17" s="136"/>
      <c r="AKC17" s="136"/>
      <c r="AKD17" s="136"/>
      <c r="AKE17" s="136"/>
      <c r="AKF17" s="136"/>
      <c r="AKG17" s="136"/>
      <c r="AKL17" s="136"/>
      <c r="AKM17" s="136"/>
      <c r="AKN17" s="136"/>
      <c r="AKO17" s="136"/>
      <c r="AKP17" s="136"/>
      <c r="AKQ17" s="136"/>
      <c r="AKR17" s="136"/>
      <c r="AKS17" s="136"/>
      <c r="AKT17" s="136"/>
      <c r="AKU17" s="136"/>
      <c r="AKV17" s="136"/>
      <c r="AKW17" s="136"/>
      <c r="ALB17" s="136"/>
      <c r="ALC17" s="136"/>
      <c r="ALD17" s="136"/>
      <c r="ALE17" s="136"/>
      <c r="ALF17" s="136"/>
      <c r="ALG17" s="136"/>
      <c r="ALH17" s="136"/>
      <c r="ALI17" s="136"/>
      <c r="ALJ17" s="136"/>
      <c r="ALK17" s="136"/>
      <c r="ALL17" s="136"/>
      <c r="ALM17" s="136"/>
      <c r="ALR17" s="136"/>
      <c r="ALS17" s="136"/>
      <c r="ALT17" s="136"/>
      <c r="ALU17" s="136"/>
      <c r="ALV17" s="136"/>
      <c r="ALW17" s="136"/>
      <c r="ALX17" s="136"/>
      <c r="ALY17" s="136"/>
      <c r="ALZ17" s="136"/>
      <c r="AMA17" s="136"/>
      <c r="AMB17" s="136"/>
      <c r="AMC17" s="136"/>
      <c r="AMH17" s="136"/>
      <c r="AMI17" s="136"/>
      <c r="AMJ17" s="136"/>
      <c r="AMK17" s="136"/>
      <c r="AML17" s="136"/>
      <c r="AMM17" s="136"/>
      <c r="AMN17" s="136"/>
      <c r="AMO17" s="136"/>
      <c r="AMP17" s="136"/>
      <c r="AMQ17" s="136"/>
      <c r="AMR17" s="136"/>
      <c r="AMS17" s="136"/>
      <c r="AMX17" s="136"/>
      <c r="AMY17" s="136"/>
      <c r="AMZ17" s="136"/>
      <c r="ANA17" s="136"/>
      <c r="ANB17" s="136"/>
      <c r="ANC17" s="136"/>
      <c r="AND17" s="136"/>
      <c r="ANE17" s="136"/>
      <c r="ANF17" s="136"/>
      <c r="ANG17" s="136"/>
      <c r="ANH17" s="136"/>
      <c r="ANI17" s="136"/>
      <c r="ANN17" s="136"/>
      <c r="ANO17" s="136"/>
      <c r="ANP17" s="136"/>
      <c r="ANQ17" s="136"/>
      <c r="ANR17" s="136"/>
      <c r="ANS17" s="136"/>
      <c r="ANT17" s="136"/>
      <c r="ANU17" s="136"/>
      <c r="ANV17" s="136"/>
      <c r="ANW17" s="136"/>
      <c r="ANX17" s="136"/>
      <c r="ANY17" s="136"/>
      <c r="AOD17" s="136"/>
      <c r="AOE17" s="136"/>
      <c r="AOF17" s="136"/>
      <c r="AOG17" s="136"/>
      <c r="AOH17" s="136"/>
      <c r="AOI17" s="136"/>
      <c r="AOJ17" s="136"/>
      <c r="AOK17" s="136"/>
      <c r="AOL17" s="136"/>
      <c r="AOM17" s="136"/>
      <c r="AON17" s="136"/>
      <c r="AOO17" s="136"/>
      <c r="AOT17" s="136"/>
      <c r="AOU17" s="136"/>
      <c r="AOV17" s="136"/>
      <c r="AOW17" s="136"/>
      <c r="AOX17" s="136"/>
      <c r="AOY17" s="136"/>
      <c r="AOZ17" s="136"/>
      <c r="APA17" s="136"/>
      <c r="APB17" s="136"/>
      <c r="APC17" s="136"/>
      <c r="APD17" s="136"/>
      <c r="APE17" s="136"/>
      <c r="APJ17" s="136"/>
      <c r="APK17" s="136"/>
      <c r="APL17" s="136"/>
      <c r="APM17" s="136"/>
      <c r="APN17" s="136"/>
      <c r="APO17" s="136"/>
      <c r="APP17" s="136"/>
      <c r="APQ17" s="136"/>
      <c r="APR17" s="136"/>
      <c r="APS17" s="136"/>
      <c r="APT17" s="136"/>
      <c r="APU17" s="136"/>
      <c r="APZ17" s="136"/>
      <c r="AQA17" s="136"/>
      <c r="AQB17" s="136"/>
      <c r="AQC17" s="136"/>
      <c r="AQD17" s="136"/>
      <c r="AQE17" s="136"/>
      <c r="AQF17" s="136"/>
      <c r="AQG17" s="136"/>
      <c r="AQH17" s="136"/>
      <c r="AQI17" s="136"/>
      <c r="AQJ17" s="136"/>
      <c r="AQK17" s="136"/>
      <c r="AQP17" s="136"/>
      <c r="AQQ17" s="136"/>
      <c r="AQR17" s="136"/>
      <c r="AQS17" s="136"/>
      <c r="AQT17" s="136"/>
      <c r="AQU17" s="136"/>
      <c r="AQV17" s="136"/>
      <c r="AQW17" s="136"/>
      <c r="AQX17" s="136"/>
      <c r="AQY17" s="136"/>
      <c r="AQZ17" s="136"/>
      <c r="ARA17" s="136"/>
      <c r="ARF17" s="136"/>
      <c r="ARG17" s="136"/>
      <c r="ARH17" s="136"/>
      <c r="ARI17" s="136"/>
      <c r="ARJ17" s="136"/>
      <c r="ARK17" s="136"/>
      <c r="ARL17" s="136"/>
      <c r="ARM17" s="136"/>
      <c r="ARN17" s="136"/>
      <c r="ARO17" s="136"/>
      <c r="ARP17" s="136"/>
      <c r="ARQ17" s="136"/>
      <c r="ARV17" s="136"/>
      <c r="ARW17" s="136"/>
      <c r="ARX17" s="136"/>
      <c r="ARY17" s="136"/>
      <c r="ARZ17" s="136"/>
      <c r="ASA17" s="136"/>
      <c r="ASB17" s="136"/>
      <c r="ASC17" s="136"/>
      <c r="ASD17" s="136"/>
      <c r="ASE17" s="136"/>
      <c r="ASF17" s="136"/>
      <c r="ASG17" s="136"/>
      <c r="ASL17" s="136"/>
      <c r="ASM17" s="136"/>
      <c r="ASN17" s="136"/>
      <c r="ASO17" s="136"/>
      <c r="ASP17" s="136"/>
      <c r="ASQ17" s="136"/>
      <c r="ASR17" s="136"/>
      <c r="ASS17" s="136"/>
      <c r="AST17" s="136"/>
      <c r="ASU17" s="136"/>
      <c r="ASV17" s="136"/>
      <c r="ASW17" s="136"/>
      <c r="ATB17" s="136"/>
      <c r="ATC17" s="136"/>
      <c r="ATD17" s="136"/>
      <c r="ATE17" s="136"/>
      <c r="ATF17" s="136"/>
      <c r="ATG17" s="136"/>
      <c r="ATH17" s="136"/>
      <c r="ATI17" s="136"/>
      <c r="ATJ17" s="136"/>
      <c r="ATK17" s="136"/>
      <c r="ATL17" s="136"/>
      <c r="ATM17" s="136"/>
      <c r="ATR17" s="136"/>
      <c r="ATS17" s="136"/>
      <c r="ATT17" s="136"/>
      <c r="ATU17" s="136"/>
      <c r="ATV17" s="136"/>
      <c r="ATW17" s="136"/>
      <c r="ATX17" s="136"/>
      <c r="ATY17" s="136"/>
      <c r="ATZ17" s="136"/>
      <c r="AUA17" s="136"/>
      <c r="AUB17" s="136"/>
      <c r="AUC17" s="136"/>
      <c r="AUH17" s="136"/>
      <c r="AUI17" s="136"/>
      <c r="AUJ17" s="136"/>
      <c r="AUK17" s="136"/>
      <c r="AUL17" s="136"/>
      <c r="AUM17" s="136"/>
      <c r="AUN17" s="136"/>
      <c r="AUO17" s="136"/>
      <c r="AUP17" s="136"/>
      <c r="AUQ17" s="136"/>
      <c r="AUR17" s="136"/>
      <c r="AUS17" s="136"/>
      <c r="AUX17" s="136"/>
      <c r="AUY17" s="136"/>
      <c r="AUZ17" s="136"/>
      <c r="AVA17" s="136"/>
      <c r="AVB17" s="136"/>
      <c r="AVC17" s="136"/>
      <c r="AVD17" s="136"/>
      <c r="AVE17" s="136"/>
      <c r="AVF17" s="136"/>
      <c r="AVG17" s="136"/>
      <c r="AVH17" s="136"/>
      <c r="AVI17" s="136"/>
      <c r="AVN17" s="136"/>
      <c r="AVO17" s="136"/>
      <c r="AVP17" s="136"/>
      <c r="AVQ17" s="136"/>
      <c r="AVR17" s="136"/>
      <c r="AVS17" s="136"/>
      <c r="AVT17" s="136"/>
      <c r="AVU17" s="136"/>
      <c r="AVV17" s="136"/>
      <c r="AVW17" s="136"/>
      <c r="AVX17" s="136"/>
      <c r="AVY17" s="136"/>
      <c r="AWD17" s="136"/>
      <c r="AWE17" s="136"/>
      <c r="AWF17" s="136"/>
      <c r="AWG17" s="136"/>
      <c r="AWH17" s="136"/>
      <c r="AWI17" s="136"/>
      <c r="AWJ17" s="136"/>
      <c r="AWK17" s="136"/>
      <c r="AWL17" s="136"/>
      <c r="AWM17" s="136"/>
      <c r="AWN17" s="136"/>
      <c r="AWO17" s="136"/>
      <c r="AWT17" s="136"/>
      <c r="AWU17" s="136"/>
      <c r="AWV17" s="136"/>
      <c r="AWW17" s="136"/>
      <c r="AWX17" s="136"/>
      <c r="AWY17" s="136"/>
      <c r="AWZ17" s="136"/>
      <c r="AXA17" s="136"/>
      <c r="AXB17" s="136"/>
      <c r="AXC17" s="136"/>
      <c r="AXD17" s="136"/>
      <c r="AXE17" s="136"/>
      <c r="AXJ17" s="136"/>
      <c r="AXK17" s="136"/>
      <c r="AXL17" s="136"/>
      <c r="AXM17" s="136"/>
      <c r="AXN17" s="136"/>
      <c r="AXO17" s="136"/>
      <c r="AXP17" s="136"/>
      <c r="AXQ17" s="136"/>
      <c r="AXR17" s="136"/>
      <c r="AXS17" s="136"/>
      <c r="AXT17" s="136"/>
      <c r="AXU17" s="136"/>
      <c r="AXZ17" s="136"/>
      <c r="AYA17" s="136"/>
      <c r="AYB17" s="136"/>
      <c r="AYC17" s="136"/>
      <c r="AYD17" s="136"/>
      <c r="AYE17" s="136"/>
      <c r="AYF17" s="136"/>
      <c r="AYG17" s="136"/>
      <c r="AYH17" s="136"/>
      <c r="AYI17" s="136"/>
      <c r="AYJ17" s="136"/>
      <c r="AYK17" s="136"/>
      <c r="AYP17" s="136"/>
      <c r="AYQ17" s="136"/>
      <c r="AYR17" s="136"/>
      <c r="AYS17" s="136"/>
      <c r="AYT17" s="136"/>
      <c r="AYU17" s="136"/>
      <c r="AYV17" s="136"/>
      <c r="AYW17" s="136"/>
      <c r="AYX17" s="136"/>
      <c r="AYY17" s="136"/>
      <c r="AYZ17" s="136"/>
      <c r="AZA17" s="136"/>
      <c r="AZF17" s="136"/>
      <c r="AZG17" s="136"/>
      <c r="AZH17" s="136"/>
      <c r="AZI17" s="136"/>
      <c r="AZJ17" s="136"/>
      <c r="AZK17" s="136"/>
      <c r="AZL17" s="136"/>
      <c r="AZM17" s="136"/>
      <c r="AZN17" s="136"/>
      <c r="AZO17" s="136"/>
      <c r="AZP17" s="136"/>
      <c r="AZQ17" s="136"/>
      <c r="AZV17" s="136"/>
      <c r="AZW17" s="136"/>
      <c r="AZX17" s="136"/>
      <c r="AZY17" s="136"/>
      <c r="AZZ17" s="136"/>
      <c r="BAA17" s="136"/>
      <c r="BAB17" s="136"/>
      <c r="BAC17" s="136"/>
      <c r="BAD17" s="136"/>
      <c r="BAE17" s="136"/>
      <c r="BAF17" s="136"/>
      <c r="BAG17" s="136"/>
      <c r="BAL17" s="136"/>
      <c r="BAM17" s="136"/>
      <c r="BAN17" s="136"/>
      <c r="BAO17" s="136"/>
      <c r="BAP17" s="136"/>
      <c r="BAQ17" s="136"/>
      <c r="BAR17" s="136"/>
      <c r="BAS17" s="136"/>
      <c r="BAT17" s="136"/>
      <c r="BAU17" s="136"/>
      <c r="BAV17" s="136"/>
      <c r="BAW17" s="136"/>
      <c r="BBB17" s="136"/>
      <c r="BBC17" s="136"/>
      <c r="BBD17" s="136"/>
      <c r="BBE17" s="136"/>
      <c r="BBF17" s="136"/>
      <c r="BBG17" s="136"/>
      <c r="BBH17" s="136"/>
      <c r="BBI17" s="136"/>
      <c r="BBJ17" s="136"/>
      <c r="BBK17" s="136"/>
      <c r="BBL17" s="136"/>
      <c r="BBM17" s="136"/>
      <c r="BBR17" s="136"/>
      <c r="BBS17" s="136"/>
      <c r="BBT17" s="136"/>
      <c r="BBU17" s="136"/>
      <c r="BBV17" s="136"/>
      <c r="BBW17" s="136"/>
      <c r="BBX17" s="136"/>
      <c r="BBY17" s="136"/>
      <c r="BBZ17" s="136"/>
      <c r="BCA17" s="136"/>
      <c r="BCB17" s="136"/>
      <c r="BCC17" s="136"/>
      <c r="BCH17" s="136"/>
      <c r="BCI17" s="136"/>
      <c r="BCJ17" s="136"/>
      <c r="BCK17" s="136"/>
      <c r="BCL17" s="136"/>
      <c r="BCM17" s="136"/>
      <c r="BCN17" s="136"/>
      <c r="BCO17" s="136"/>
      <c r="BCP17" s="136"/>
      <c r="BCQ17" s="136"/>
      <c r="BCR17" s="136"/>
      <c r="BCS17" s="136"/>
      <c r="BCX17" s="136"/>
      <c r="BCY17" s="136"/>
      <c r="BCZ17" s="136"/>
      <c r="BDA17" s="136"/>
      <c r="BDB17" s="136"/>
      <c r="BDC17" s="136"/>
      <c r="BDD17" s="136"/>
      <c r="BDE17" s="136"/>
      <c r="BDF17" s="136"/>
      <c r="BDG17" s="136"/>
      <c r="BDH17" s="136"/>
      <c r="BDI17" s="136"/>
      <c r="BDN17" s="136"/>
      <c r="BDO17" s="136"/>
      <c r="BDP17" s="136"/>
      <c r="BDQ17" s="136"/>
      <c r="BDR17" s="136"/>
      <c r="BDS17" s="136"/>
      <c r="BDT17" s="136"/>
      <c r="BDU17" s="136"/>
      <c r="BDV17" s="136"/>
      <c r="BDW17" s="136"/>
      <c r="BDX17" s="136"/>
      <c r="BDY17" s="136"/>
      <c r="BED17" s="136"/>
      <c r="BEE17" s="136"/>
      <c r="BEF17" s="136"/>
      <c r="BEG17" s="136"/>
      <c r="BEH17" s="136"/>
      <c r="BEI17" s="136"/>
      <c r="BEJ17" s="136"/>
      <c r="BEK17" s="136"/>
      <c r="BEL17" s="136"/>
      <c r="BEM17" s="136"/>
      <c r="BEN17" s="136"/>
      <c r="BEO17" s="136"/>
      <c r="BET17" s="136"/>
      <c r="BEU17" s="136"/>
      <c r="BEV17" s="136"/>
      <c r="BEW17" s="136"/>
      <c r="BEX17" s="136"/>
      <c r="BEY17" s="136"/>
      <c r="BEZ17" s="136"/>
      <c r="BFA17" s="136"/>
      <c r="BFB17" s="136"/>
      <c r="BFC17" s="136"/>
      <c r="BFD17" s="136"/>
      <c r="BFE17" s="136"/>
      <c r="BFJ17" s="136"/>
      <c r="BFK17" s="136"/>
      <c r="BFL17" s="136"/>
      <c r="BFM17" s="136"/>
      <c r="BFN17" s="136"/>
      <c r="BFO17" s="136"/>
      <c r="BFP17" s="136"/>
      <c r="BFQ17" s="136"/>
      <c r="BFR17" s="136"/>
      <c r="BFS17" s="136"/>
      <c r="BFT17" s="136"/>
      <c r="BFU17" s="136"/>
      <c r="BFZ17" s="136"/>
      <c r="BGA17" s="136"/>
      <c r="BGB17" s="136"/>
      <c r="BGC17" s="136"/>
      <c r="BGD17" s="136"/>
      <c r="BGE17" s="136"/>
      <c r="BGF17" s="136"/>
      <c r="BGG17" s="136"/>
      <c r="BGH17" s="136"/>
      <c r="BGI17" s="136"/>
      <c r="BGJ17" s="136"/>
      <c r="BGK17" s="136"/>
      <c r="BGP17" s="136"/>
      <c r="BGQ17" s="136"/>
      <c r="BGR17" s="136"/>
      <c r="BGS17" s="136"/>
      <c r="BGT17" s="136"/>
      <c r="BGU17" s="136"/>
      <c r="BGV17" s="136"/>
      <c r="BGW17" s="136"/>
      <c r="BGX17" s="136"/>
      <c r="BGY17" s="136"/>
      <c r="BGZ17" s="136"/>
      <c r="BHA17" s="136"/>
      <c r="BHF17" s="136"/>
      <c r="BHG17" s="136"/>
      <c r="BHH17" s="136"/>
      <c r="BHI17" s="136"/>
      <c r="BHJ17" s="136"/>
      <c r="BHK17" s="136"/>
      <c r="BHL17" s="136"/>
      <c r="BHM17" s="136"/>
      <c r="BHN17" s="136"/>
      <c r="BHO17" s="136"/>
      <c r="BHP17" s="136"/>
      <c r="BHQ17" s="136"/>
      <c r="BHV17" s="136"/>
      <c r="BHW17" s="136"/>
      <c r="BHX17" s="136"/>
      <c r="BHY17" s="136"/>
      <c r="BHZ17" s="136"/>
      <c r="BIA17" s="136"/>
      <c r="BIB17" s="136"/>
      <c r="BIC17" s="136"/>
      <c r="BID17" s="136"/>
      <c r="BIE17" s="136"/>
      <c r="BIF17" s="136"/>
      <c r="BIG17" s="136"/>
      <c r="BIL17" s="136"/>
      <c r="BIM17" s="136"/>
      <c r="BIN17" s="136"/>
      <c r="BIO17" s="136"/>
      <c r="BIP17" s="136"/>
      <c r="BIQ17" s="136"/>
      <c r="BIR17" s="136"/>
      <c r="BIS17" s="136"/>
      <c r="BIT17" s="136"/>
      <c r="BIU17" s="136"/>
      <c r="BIV17" s="136"/>
      <c r="BIW17" s="136"/>
      <c r="BJB17" s="136"/>
      <c r="BJC17" s="136"/>
      <c r="BJD17" s="136"/>
      <c r="BJE17" s="136"/>
      <c r="BJF17" s="136"/>
      <c r="BJG17" s="136"/>
      <c r="BJH17" s="136"/>
      <c r="BJI17" s="136"/>
      <c r="BJJ17" s="136"/>
      <c r="BJK17" s="136"/>
      <c r="BJL17" s="136"/>
      <c r="BJM17" s="136"/>
      <c r="BJR17" s="136"/>
      <c r="BJS17" s="136"/>
      <c r="BJT17" s="136"/>
      <c r="BJU17" s="136"/>
      <c r="BJV17" s="136"/>
      <c r="BJW17" s="136"/>
      <c r="BJX17" s="136"/>
      <c r="BJY17" s="136"/>
      <c r="BJZ17" s="136"/>
      <c r="BKA17" s="136"/>
      <c r="BKB17" s="136"/>
      <c r="BKC17" s="136"/>
      <c r="BKH17" s="136"/>
      <c r="BKI17" s="136"/>
      <c r="BKJ17" s="136"/>
      <c r="BKK17" s="136"/>
      <c r="BKL17" s="136"/>
      <c r="BKM17" s="136"/>
      <c r="BKN17" s="136"/>
      <c r="BKO17" s="136"/>
      <c r="BKP17" s="136"/>
      <c r="BKQ17" s="136"/>
      <c r="BKR17" s="136"/>
      <c r="BKS17" s="136"/>
      <c r="BKX17" s="136"/>
      <c r="BKY17" s="136"/>
      <c r="BKZ17" s="136"/>
      <c r="BLA17" s="136"/>
      <c r="BLB17" s="136"/>
      <c r="BLC17" s="136"/>
      <c r="BLD17" s="136"/>
      <c r="BLE17" s="136"/>
      <c r="BLF17" s="136"/>
      <c r="BLG17" s="136"/>
      <c r="BLH17" s="136"/>
      <c r="BLI17" s="136"/>
      <c r="BLN17" s="136"/>
      <c r="BLO17" s="136"/>
      <c r="BLP17" s="136"/>
      <c r="BLQ17" s="136"/>
      <c r="BLR17" s="136"/>
      <c r="BLS17" s="136"/>
      <c r="BLT17" s="136"/>
      <c r="BLU17" s="136"/>
      <c r="BLV17" s="136"/>
      <c r="BLW17" s="136"/>
      <c r="BLX17" s="136"/>
      <c r="BLY17" s="136"/>
      <c r="BMD17" s="136"/>
      <c r="BME17" s="136"/>
      <c r="BMF17" s="136"/>
      <c r="BMG17" s="136"/>
      <c r="BMH17" s="136"/>
      <c r="BMI17" s="136"/>
      <c r="BMJ17" s="136"/>
      <c r="BMK17" s="136"/>
      <c r="BML17" s="136"/>
      <c r="BMM17" s="136"/>
      <c r="BMN17" s="136"/>
      <c r="BMO17" s="136"/>
      <c r="BMT17" s="136"/>
      <c r="BMU17" s="136"/>
      <c r="BMV17" s="136"/>
      <c r="BMW17" s="136"/>
      <c r="BMX17" s="136"/>
      <c r="BMY17" s="136"/>
      <c r="BMZ17" s="136"/>
      <c r="BNA17" s="136"/>
      <c r="BNB17" s="136"/>
      <c r="BNC17" s="136"/>
      <c r="BND17" s="136"/>
      <c r="BNE17" s="136"/>
      <c r="BNJ17" s="136"/>
      <c r="BNK17" s="136"/>
      <c r="BNL17" s="136"/>
      <c r="BNM17" s="136"/>
      <c r="BNN17" s="136"/>
      <c r="BNO17" s="136"/>
      <c r="BNP17" s="136"/>
      <c r="BNQ17" s="136"/>
      <c r="BNR17" s="136"/>
      <c r="BNS17" s="136"/>
      <c r="BNT17" s="136"/>
      <c r="BNU17" s="136"/>
      <c r="BNZ17" s="136"/>
      <c r="BOA17" s="136"/>
      <c r="BOB17" s="136"/>
      <c r="BOC17" s="136"/>
      <c r="BOD17" s="136"/>
      <c r="BOE17" s="136"/>
      <c r="BOF17" s="136"/>
      <c r="BOG17" s="136"/>
      <c r="BOH17" s="136"/>
      <c r="BOI17" s="136"/>
      <c r="BOJ17" s="136"/>
      <c r="BOK17" s="136"/>
      <c r="BOP17" s="136"/>
      <c r="BOQ17" s="136"/>
      <c r="BOR17" s="136"/>
      <c r="BOS17" s="136"/>
      <c r="BOT17" s="136"/>
      <c r="BOU17" s="136"/>
      <c r="BOV17" s="136"/>
      <c r="BOW17" s="136"/>
      <c r="BOX17" s="136"/>
      <c r="BOY17" s="136"/>
      <c r="BOZ17" s="136"/>
      <c r="BPA17" s="136"/>
      <c r="BPF17" s="136"/>
      <c r="BPG17" s="136"/>
      <c r="BPH17" s="136"/>
      <c r="BPI17" s="136"/>
      <c r="BPJ17" s="136"/>
      <c r="BPK17" s="136"/>
      <c r="BPL17" s="136"/>
      <c r="BPM17" s="136"/>
      <c r="BPN17" s="136"/>
      <c r="BPO17" s="136"/>
      <c r="BPP17" s="136"/>
      <c r="BPQ17" s="136"/>
      <c r="BPV17" s="136"/>
      <c r="BPW17" s="136"/>
      <c r="BPX17" s="136"/>
      <c r="BPY17" s="136"/>
      <c r="BPZ17" s="136"/>
      <c r="BQA17" s="136"/>
      <c r="BQB17" s="136"/>
      <c r="BQC17" s="136"/>
      <c r="BQD17" s="136"/>
      <c r="BQE17" s="136"/>
      <c r="BQF17" s="136"/>
      <c r="BQG17" s="136"/>
      <c r="BQL17" s="136"/>
      <c r="BQM17" s="136"/>
      <c r="BQN17" s="136"/>
      <c r="BQO17" s="136"/>
      <c r="BQP17" s="136"/>
      <c r="BQQ17" s="136"/>
      <c r="BQR17" s="136"/>
      <c r="BQS17" s="136"/>
      <c r="BQT17" s="136"/>
      <c r="BQU17" s="136"/>
      <c r="BQV17" s="136"/>
      <c r="BQW17" s="136"/>
      <c r="BRB17" s="136"/>
      <c r="BRC17" s="136"/>
      <c r="BRD17" s="136"/>
      <c r="BRE17" s="136"/>
      <c r="BRF17" s="136"/>
      <c r="BRG17" s="136"/>
      <c r="BRH17" s="136"/>
      <c r="BRI17" s="136"/>
      <c r="BRJ17" s="136"/>
      <c r="BRK17" s="136"/>
      <c r="BRL17" s="136"/>
      <c r="BRM17" s="136"/>
      <c r="BRR17" s="136"/>
      <c r="BRS17" s="136"/>
      <c r="BRT17" s="136"/>
      <c r="BRU17" s="136"/>
      <c r="BRV17" s="136"/>
      <c r="BRW17" s="136"/>
      <c r="BRX17" s="136"/>
      <c r="BRY17" s="136"/>
      <c r="BRZ17" s="136"/>
      <c r="BSA17" s="136"/>
      <c r="BSB17" s="136"/>
      <c r="BSC17" s="136"/>
      <c r="BSH17" s="136"/>
      <c r="BSI17" s="136"/>
      <c r="BSJ17" s="136"/>
      <c r="BSK17" s="136"/>
      <c r="BSL17" s="136"/>
      <c r="BSM17" s="136"/>
      <c r="BSN17" s="136"/>
      <c r="BSO17" s="136"/>
      <c r="BSP17" s="136"/>
      <c r="BSQ17" s="136"/>
      <c r="BSR17" s="136"/>
      <c r="BSS17" s="136"/>
      <c r="BSX17" s="136"/>
      <c r="BSY17" s="136"/>
      <c r="BSZ17" s="136"/>
      <c r="BTA17" s="136"/>
      <c r="BTB17" s="136"/>
      <c r="BTC17" s="136"/>
      <c r="BTD17" s="136"/>
      <c r="BTE17" s="136"/>
      <c r="BTF17" s="136"/>
      <c r="BTG17" s="136"/>
      <c r="BTH17" s="136"/>
      <c r="BTI17" s="136"/>
      <c r="BTN17" s="136"/>
      <c r="BTO17" s="136"/>
      <c r="BTP17" s="136"/>
      <c r="BTQ17" s="136"/>
      <c r="BTR17" s="136"/>
      <c r="BTS17" s="136"/>
      <c r="BTT17" s="136"/>
      <c r="BTU17" s="136"/>
      <c r="BTV17" s="136"/>
      <c r="BTW17" s="136"/>
      <c r="BTX17" s="136"/>
      <c r="BTY17" s="136"/>
      <c r="BUD17" s="136"/>
      <c r="BUE17" s="136"/>
      <c r="BUF17" s="136"/>
      <c r="BUG17" s="136"/>
      <c r="BUH17" s="136"/>
      <c r="BUI17" s="136"/>
      <c r="BUJ17" s="136"/>
      <c r="BUK17" s="136"/>
      <c r="BUL17" s="136"/>
      <c r="BUM17" s="136"/>
      <c r="BUN17" s="136"/>
      <c r="BUO17" s="136"/>
      <c r="BUT17" s="136"/>
      <c r="BUU17" s="136"/>
      <c r="BUV17" s="136"/>
      <c r="BUW17" s="136"/>
      <c r="BUX17" s="136"/>
      <c r="BUY17" s="136"/>
      <c r="BUZ17" s="136"/>
      <c r="BVA17" s="136"/>
      <c r="BVB17" s="136"/>
      <c r="BVC17" s="136"/>
      <c r="BVD17" s="136"/>
      <c r="BVE17" s="136"/>
      <c r="BVJ17" s="136"/>
      <c r="BVK17" s="136"/>
      <c r="BVL17" s="136"/>
      <c r="BVM17" s="136"/>
      <c r="BVN17" s="136"/>
      <c r="BVO17" s="136"/>
      <c r="BVP17" s="136"/>
      <c r="BVQ17" s="136"/>
      <c r="BVR17" s="136"/>
      <c r="BVS17" s="136"/>
      <c r="BVT17" s="136"/>
      <c r="BVU17" s="136"/>
      <c r="BVZ17" s="136"/>
      <c r="BWA17" s="136"/>
      <c r="BWB17" s="136"/>
      <c r="BWC17" s="136"/>
      <c r="BWD17" s="136"/>
      <c r="BWE17" s="136"/>
      <c r="BWF17" s="136"/>
      <c r="BWG17" s="136"/>
      <c r="BWH17" s="136"/>
      <c r="BWI17" s="136"/>
      <c r="BWJ17" s="136"/>
      <c r="BWK17" s="136"/>
      <c r="BWP17" s="136"/>
      <c r="BWQ17" s="136"/>
      <c r="BWR17" s="136"/>
      <c r="BWS17" s="136"/>
      <c r="BWT17" s="136"/>
      <c r="BWU17" s="136"/>
      <c r="BWV17" s="136"/>
      <c r="BWW17" s="136"/>
      <c r="BWX17" s="136"/>
      <c r="BWY17" s="136"/>
      <c r="BWZ17" s="136"/>
      <c r="BXA17" s="136"/>
      <c r="BXF17" s="136"/>
      <c r="BXG17" s="136"/>
      <c r="BXH17" s="136"/>
      <c r="BXI17" s="136"/>
      <c r="BXJ17" s="136"/>
      <c r="BXK17" s="136"/>
      <c r="BXL17" s="136"/>
      <c r="BXM17" s="136"/>
      <c r="BXN17" s="136"/>
      <c r="BXO17" s="136"/>
      <c r="BXP17" s="136"/>
      <c r="BXQ17" s="136"/>
      <c r="BXV17" s="136"/>
      <c r="BXW17" s="136"/>
      <c r="BXX17" s="136"/>
      <c r="BXY17" s="136"/>
      <c r="BXZ17" s="136"/>
      <c r="BYA17" s="136"/>
      <c r="BYB17" s="136"/>
      <c r="BYC17" s="136"/>
      <c r="BYD17" s="136"/>
      <c r="BYE17" s="136"/>
      <c r="BYF17" s="136"/>
      <c r="BYG17" s="136"/>
      <c r="BYL17" s="136"/>
      <c r="BYM17" s="136"/>
      <c r="BYN17" s="136"/>
      <c r="BYO17" s="136"/>
      <c r="BYP17" s="136"/>
      <c r="BYQ17" s="136"/>
      <c r="BYR17" s="136"/>
      <c r="BYS17" s="136"/>
      <c r="BYT17" s="136"/>
      <c r="BYU17" s="136"/>
      <c r="BYV17" s="136"/>
      <c r="BYW17" s="136"/>
      <c r="BZB17" s="136"/>
      <c r="BZC17" s="136"/>
      <c r="BZD17" s="136"/>
      <c r="BZE17" s="136"/>
      <c r="BZF17" s="136"/>
      <c r="BZG17" s="136"/>
      <c r="BZH17" s="136"/>
      <c r="BZI17" s="136"/>
      <c r="BZJ17" s="136"/>
      <c r="BZK17" s="136"/>
      <c r="BZL17" s="136"/>
      <c r="BZM17" s="136"/>
      <c r="BZR17" s="136"/>
      <c r="BZS17" s="136"/>
      <c r="BZT17" s="136"/>
      <c r="BZU17" s="136"/>
      <c r="BZV17" s="136"/>
      <c r="BZW17" s="136"/>
      <c r="BZX17" s="136"/>
      <c r="BZY17" s="136"/>
      <c r="BZZ17" s="136"/>
      <c r="CAA17" s="136"/>
      <c r="CAB17" s="136"/>
      <c r="CAC17" s="136"/>
      <c r="CAH17" s="136"/>
      <c r="CAI17" s="136"/>
      <c r="CAJ17" s="136"/>
      <c r="CAK17" s="136"/>
      <c r="CAL17" s="136"/>
      <c r="CAM17" s="136"/>
      <c r="CAN17" s="136"/>
      <c r="CAO17" s="136"/>
      <c r="CAP17" s="136"/>
      <c r="CAQ17" s="136"/>
      <c r="CAR17" s="136"/>
      <c r="CAS17" s="136"/>
      <c r="CAX17" s="136"/>
      <c r="CAY17" s="136"/>
      <c r="CAZ17" s="136"/>
      <c r="CBA17" s="136"/>
      <c r="CBB17" s="136"/>
      <c r="CBC17" s="136"/>
      <c r="CBD17" s="136"/>
      <c r="CBE17" s="136"/>
      <c r="CBF17" s="136"/>
      <c r="CBG17" s="136"/>
      <c r="CBH17" s="136"/>
      <c r="CBI17" s="136"/>
      <c r="CBN17" s="136"/>
      <c r="CBO17" s="136"/>
      <c r="CBP17" s="136"/>
      <c r="CBQ17" s="136"/>
      <c r="CBR17" s="136"/>
      <c r="CBS17" s="136"/>
      <c r="CBT17" s="136"/>
      <c r="CBU17" s="136"/>
      <c r="CBV17" s="136"/>
      <c r="CBW17" s="136"/>
      <c r="CBX17" s="136"/>
      <c r="CBY17" s="136"/>
      <c r="CCD17" s="136"/>
      <c r="CCE17" s="136"/>
      <c r="CCF17" s="136"/>
      <c r="CCG17" s="136"/>
      <c r="CCH17" s="136"/>
      <c r="CCI17" s="136"/>
      <c r="CCJ17" s="136"/>
      <c r="CCK17" s="136"/>
      <c r="CCL17" s="136"/>
      <c r="CCM17" s="136"/>
      <c r="CCN17" s="136"/>
      <c r="CCO17" s="136"/>
      <c r="CCT17" s="136"/>
      <c r="CCU17" s="136"/>
      <c r="CCV17" s="136"/>
      <c r="CCW17" s="136"/>
      <c r="CCX17" s="136"/>
      <c r="CCY17" s="136"/>
      <c r="CCZ17" s="136"/>
      <c r="CDA17" s="136"/>
      <c r="CDB17" s="136"/>
      <c r="CDC17" s="136"/>
      <c r="CDD17" s="136"/>
      <c r="CDE17" s="136"/>
      <c r="CDJ17" s="136"/>
      <c r="CDK17" s="136"/>
      <c r="CDL17" s="136"/>
      <c r="CDM17" s="136"/>
      <c r="CDN17" s="136"/>
      <c r="CDO17" s="136"/>
      <c r="CDP17" s="136"/>
      <c r="CDQ17" s="136"/>
      <c r="CDR17" s="136"/>
      <c r="CDS17" s="136"/>
      <c r="CDT17" s="136"/>
      <c r="CDU17" s="136"/>
      <c r="CDZ17" s="136"/>
      <c r="CEA17" s="136"/>
      <c r="CEB17" s="136"/>
      <c r="CEC17" s="136"/>
      <c r="CED17" s="136"/>
      <c r="CEE17" s="136"/>
      <c r="CEF17" s="136"/>
      <c r="CEG17" s="136"/>
      <c r="CEH17" s="136"/>
      <c r="CEI17" s="136"/>
      <c r="CEJ17" s="136"/>
      <c r="CEK17" s="136"/>
      <c r="CEP17" s="136"/>
      <c r="CEQ17" s="136"/>
      <c r="CER17" s="136"/>
      <c r="CES17" s="136"/>
      <c r="CET17" s="136"/>
      <c r="CEU17" s="136"/>
      <c r="CEV17" s="136"/>
      <c r="CEW17" s="136"/>
      <c r="CEX17" s="136"/>
      <c r="CEY17" s="136"/>
      <c r="CEZ17" s="136"/>
      <c r="CFA17" s="136"/>
      <c r="CFF17" s="136"/>
      <c r="CFG17" s="136"/>
      <c r="CFH17" s="136"/>
      <c r="CFI17" s="136"/>
      <c r="CFJ17" s="136"/>
      <c r="CFK17" s="136"/>
      <c r="CFL17" s="136"/>
      <c r="CFM17" s="136"/>
      <c r="CFN17" s="136"/>
      <c r="CFO17" s="136"/>
      <c r="CFP17" s="136"/>
      <c r="CFQ17" s="136"/>
      <c r="CFV17" s="136"/>
      <c r="CFW17" s="136"/>
      <c r="CFX17" s="136"/>
      <c r="CFY17" s="136"/>
      <c r="CFZ17" s="136"/>
      <c r="CGA17" s="136"/>
      <c r="CGB17" s="136"/>
      <c r="CGC17" s="136"/>
      <c r="CGD17" s="136"/>
      <c r="CGE17" s="136"/>
      <c r="CGF17" s="136"/>
      <c r="CGG17" s="136"/>
      <c r="CGL17" s="136"/>
      <c r="CGM17" s="136"/>
      <c r="CGN17" s="136"/>
      <c r="CGO17" s="136"/>
      <c r="CGP17" s="136"/>
      <c r="CGQ17" s="136"/>
      <c r="CGR17" s="136"/>
      <c r="CGS17" s="136"/>
      <c r="CGT17" s="136"/>
      <c r="CGU17" s="136"/>
      <c r="CGV17" s="136"/>
      <c r="CGW17" s="136"/>
      <c r="CHB17" s="136"/>
      <c r="CHC17" s="136"/>
      <c r="CHD17" s="136"/>
      <c r="CHE17" s="136"/>
      <c r="CHF17" s="136"/>
      <c r="CHG17" s="136"/>
      <c r="CHH17" s="136"/>
      <c r="CHI17" s="136"/>
      <c r="CHJ17" s="136"/>
      <c r="CHK17" s="136"/>
      <c r="CHL17" s="136"/>
      <c r="CHM17" s="136"/>
      <c r="CHR17" s="136"/>
      <c r="CHS17" s="136"/>
      <c r="CHT17" s="136"/>
      <c r="CHU17" s="136"/>
      <c r="CHV17" s="136"/>
      <c r="CHW17" s="136"/>
      <c r="CHX17" s="136"/>
      <c r="CHY17" s="136"/>
      <c r="CHZ17" s="136"/>
      <c r="CIA17" s="136"/>
      <c r="CIB17" s="136"/>
      <c r="CIC17" s="136"/>
      <c r="CIH17" s="136"/>
      <c r="CII17" s="136"/>
      <c r="CIJ17" s="136"/>
      <c r="CIK17" s="136"/>
      <c r="CIL17" s="136"/>
      <c r="CIM17" s="136"/>
      <c r="CIN17" s="136"/>
      <c r="CIO17" s="136"/>
      <c r="CIP17" s="136"/>
      <c r="CIQ17" s="136"/>
      <c r="CIR17" s="136"/>
      <c r="CIS17" s="136"/>
      <c r="CIX17" s="136"/>
      <c r="CIY17" s="136"/>
      <c r="CIZ17" s="136"/>
      <c r="CJA17" s="136"/>
      <c r="CJB17" s="136"/>
      <c r="CJC17" s="136"/>
      <c r="CJD17" s="136"/>
      <c r="CJE17" s="136"/>
      <c r="CJF17" s="136"/>
      <c r="CJG17" s="136"/>
      <c r="CJH17" s="136"/>
      <c r="CJI17" s="136"/>
      <c r="CJN17" s="136"/>
      <c r="CJO17" s="136"/>
      <c r="CJP17" s="136"/>
      <c r="CJQ17" s="136"/>
      <c r="CJR17" s="136"/>
      <c r="CJS17" s="136"/>
      <c r="CJT17" s="136"/>
      <c r="CJU17" s="136"/>
      <c r="CJV17" s="136"/>
      <c r="CJW17" s="136"/>
      <c r="CJX17" s="136"/>
      <c r="CJY17" s="136"/>
      <c r="CKD17" s="136"/>
      <c r="CKE17" s="136"/>
      <c r="CKF17" s="136"/>
      <c r="CKG17" s="136"/>
      <c r="CKH17" s="136"/>
      <c r="CKI17" s="136"/>
      <c r="CKJ17" s="136"/>
      <c r="CKK17" s="136"/>
      <c r="CKL17" s="136"/>
      <c r="CKM17" s="136"/>
      <c r="CKN17" s="136"/>
      <c r="CKO17" s="136"/>
      <c r="CKT17" s="136"/>
      <c r="CKU17" s="136"/>
      <c r="CKV17" s="136"/>
      <c r="CKW17" s="136"/>
      <c r="CKX17" s="136"/>
      <c r="CKY17" s="136"/>
      <c r="CKZ17" s="136"/>
      <c r="CLA17" s="136"/>
      <c r="CLB17" s="136"/>
      <c r="CLC17" s="136"/>
      <c r="CLD17" s="136"/>
      <c r="CLE17" s="136"/>
      <c r="CLJ17" s="136"/>
      <c r="CLK17" s="136"/>
      <c r="CLL17" s="136"/>
      <c r="CLM17" s="136"/>
      <c r="CLN17" s="136"/>
      <c r="CLO17" s="136"/>
      <c r="CLP17" s="136"/>
      <c r="CLQ17" s="136"/>
      <c r="CLR17" s="136"/>
      <c r="CLS17" s="136"/>
      <c r="CLT17" s="136"/>
      <c r="CLU17" s="136"/>
      <c r="CLZ17" s="136"/>
      <c r="CMA17" s="136"/>
      <c r="CMB17" s="136"/>
      <c r="CMC17" s="136"/>
      <c r="CMD17" s="136"/>
      <c r="CME17" s="136"/>
      <c r="CMF17" s="136"/>
      <c r="CMG17" s="136"/>
      <c r="CMH17" s="136"/>
      <c r="CMI17" s="136"/>
      <c r="CMJ17" s="136"/>
      <c r="CMK17" s="136"/>
      <c r="CMP17" s="136"/>
      <c r="CMQ17" s="136"/>
      <c r="CMR17" s="136"/>
      <c r="CMS17" s="136"/>
      <c r="CMT17" s="136"/>
      <c r="CMU17" s="136"/>
      <c r="CMV17" s="136"/>
      <c r="CMW17" s="136"/>
      <c r="CMX17" s="136"/>
      <c r="CMY17" s="136"/>
      <c r="CMZ17" s="136"/>
      <c r="CNA17" s="136"/>
      <c r="CNF17" s="136"/>
      <c r="CNG17" s="136"/>
      <c r="CNH17" s="136"/>
      <c r="CNI17" s="136"/>
      <c r="CNJ17" s="136"/>
      <c r="CNK17" s="136"/>
      <c r="CNL17" s="136"/>
      <c r="CNM17" s="136"/>
      <c r="CNN17" s="136"/>
      <c r="CNO17" s="136"/>
      <c r="CNP17" s="136"/>
      <c r="CNQ17" s="136"/>
      <c r="CNV17" s="136"/>
      <c r="CNW17" s="136"/>
      <c r="CNX17" s="136"/>
      <c r="CNY17" s="136"/>
      <c r="CNZ17" s="136"/>
      <c r="COA17" s="136"/>
      <c r="COB17" s="136"/>
      <c r="COC17" s="136"/>
      <c r="COD17" s="136"/>
      <c r="COE17" s="136"/>
      <c r="COF17" s="136"/>
      <c r="COG17" s="136"/>
      <c r="COL17" s="136"/>
      <c r="COM17" s="136"/>
      <c r="CON17" s="136"/>
      <c r="COO17" s="136"/>
      <c r="COP17" s="136"/>
      <c r="COQ17" s="136"/>
      <c r="COR17" s="136"/>
      <c r="COS17" s="136"/>
      <c r="COT17" s="136"/>
      <c r="COU17" s="136"/>
      <c r="COV17" s="136"/>
      <c r="COW17" s="136"/>
      <c r="CPB17" s="136"/>
      <c r="CPC17" s="136"/>
      <c r="CPD17" s="136"/>
      <c r="CPE17" s="136"/>
      <c r="CPF17" s="136"/>
      <c r="CPG17" s="136"/>
      <c r="CPH17" s="136"/>
      <c r="CPI17" s="136"/>
      <c r="CPJ17" s="136"/>
      <c r="CPK17" s="136"/>
      <c r="CPL17" s="136"/>
      <c r="CPM17" s="136"/>
      <c r="CPR17" s="136"/>
      <c r="CPS17" s="136"/>
      <c r="CPT17" s="136"/>
      <c r="CPU17" s="136"/>
      <c r="CPV17" s="136"/>
      <c r="CPW17" s="136"/>
      <c r="CPX17" s="136"/>
      <c r="CPY17" s="136"/>
      <c r="CPZ17" s="136"/>
      <c r="CQA17" s="136"/>
      <c r="CQB17" s="136"/>
      <c r="CQC17" s="136"/>
      <c r="CQH17" s="136"/>
      <c r="CQI17" s="136"/>
      <c r="CQJ17" s="136"/>
      <c r="CQK17" s="136"/>
      <c r="CQL17" s="136"/>
      <c r="CQM17" s="136"/>
      <c r="CQN17" s="136"/>
      <c r="CQO17" s="136"/>
      <c r="CQP17" s="136"/>
      <c r="CQQ17" s="136"/>
      <c r="CQR17" s="136"/>
      <c r="CQS17" s="136"/>
      <c r="CQX17" s="136"/>
      <c r="CQY17" s="136"/>
      <c r="CQZ17" s="136"/>
      <c r="CRA17" s="136"/>
      <c r="CRB17" s="136"/>
      <c r="CRC17" s="136"/>
      <c r="CRD17" s="136"/>
      <c r="CRE17" s="136"/>
      <c r="CRF17" s="136"/>
      <c r="CRG17" s="136"/>
      <c r="CRH17" s="136"/>
      <c r="CRI17" s="136"/>
      <c r="CRN17" s="136"/>
      <c r="CRO17" s="136"/>
      <c r="CRP17" s="136"/>
      <c r="CRQ17" s="136"/>
      <c r="CRR17" s="136"/>
      <c r="CRS17" s="136"/>
      <c r="CRT17" s="136"/>
      <c r="CRU17" s="136"/>
      <c r="CRV17" s="136"/>
      <c r="CRW17" s="136"/>
      <c r="CRX17" s="136"/>
      <c r="CRY17" s="136"/>
      <c r="CSD17" s="136"/>
      <c r="CSE17" s="136"/>
      <c r="CSF17" s="136"/>
      <c r="CSG17" s="136"/>
      <c r="CSH17" s="136"/>
      <c r="CSI17" s="136"/>
      <c r="CSJ17" s="136"/>
      <c r="CSK17" s="136"/>
      <c r="CSL17" s="136"/>
      <c r="CSM17" s="136"/>
      <c r="CSN17" s="136"/>
      <c r="CSO17" s="136"/>
      <c r="CST17" s="136"/>
      <c r="CSU17" s="136"/>
      <c r="CSV17" s="136"/>
      <c r="CSW17" s="136"/>
      <c r="CSX17" s="136"/>
      <c r="CSY17" s="136"/>
      <c r="CSZ17" s="136"/>
      <c r="CTA17" s="136"/>
      <c r="CTB17" s="136"/>
      <c r="CTC17" s="136"/>
      <c r="CTD17" s="136"/>
      <c r="CTE17" s="136"/>
      <c r="CTJ17" s="136"/>
      <c r="CTK17" s="136"/>
      <c r="CTL17" s="136"/>
      <c r="CTM17" s="136"/>
      <c r="CTN17" s="136"/>
      <c r="CTO17" s="136"/>
      <c r="CTP17" s="136"/>
      <c r="CTQ17" s="136"/>
      <c r="CTR17" s="136"/>
      <c r="CTS17" s="136"/>
      <c r="CTT17" s="136"/>
      <c r="CTU17" s="136"/>
      <c r="CTZ17" s="136"/>
      <c r="CUA17" s="136"/>
      <c r="CUB17" s="136"/>
      <c r="CUC17" s="136"/>
      <c r="CUD17" s="136"/>
      <c r="CUE17" s="136"/>
      <c r="CUF17" s="136"/>
      <c r="CUG17" s="136"/>
      <c r="CUH17" s="136"/>
      <c r="CUI17" s="136"/>
      <c r="CUJ17" s="136"/>
      <c r="CUK17" s="136"/>
      <c r="CUP17" s="136"/>
      <c r="CUQ17" s="136"/>
      <c r="CUR17" s="136"/>
      <c r="CUS17" s="136"/>
      <c r="CUT17" s="136"/>
      <c r="CUU17" s="136"/>
      <c r="CUV17" s="136"/>
      <c r="CUW17" s="136"/>
      <c r="CUX17" s="136"/>
      <c r="CUY17" s="136"/>
      <c r="CUZ17" s="136"/>
      <c r="CVA17" s="136"/>
      <c r="CVF17" s="136"/>
      <c r="CVG17" s="136"/>
      <c r="CVH17" s="136"/>
      <c r="CVI17" s="136"/>
      <c r="CVJ17" s="136"/>
      <c r="CVK17" s="136"/>
      <c r="CVL17" s="136"/>
      <c r="CVM17" s="136"/>
      <c r="CVN17" s="136"/>
      <c r="CVO17" s="136"/>
      <c r="CVP17" s="136"/>
      <c r="CVQ17" s="136"/>
      <c r="CVV17" s="136"/>
      <c r="CVW17" s="136"/>
      <c r="CVX17" s="136"/>
      <c r="CVY17" s="136"/>
      <c r="CVZ17" s="136"/>
      <c r="CWA17" s="136"/>
      <c r="CWB17" s="136"/>
      <c r="CWC17" s="136"/>
      <c r="CWD17" s="136"/>
      <c r="CWE17" s="136"/>
      <c r="CWF17" s="136"/>
      <c r="CWG17" s="136"/>
      <c r="CWL17" s="136"/>
      <c r="CWM17" s="136"/>
      <c r="CWN17" s="136"/>
      <c r="CWO17" s="136"/>
      <c r="CWP17" s="136"/>
      <c r="CWQ17" s="136"/>
      <c r="CWR17" s="136"/>
      <c r="CWS17" s="136"/>
      <c r="CWT17" s="136"/>
      <c r="CWU17" s="136"/>
      <c r="CWV17" s="136"/>
      <c r="CWW17" s="136"/>
      <c r="CXB17" s="136"/>
      <c r="CXC17" s="136"/>
      <c r="CXD17" s="136"/>
      <c r="CXE17" s="136"/>
      <c r="CXF17" s="136"/>
      <c r="CXG17" s="136"/>
      <c r="CXH17" s="136"/>
      <c r="CXI17" s="136"/>
      <c r="CXJ17" s="136"/>
      <c r="CXK17" s="136"/>
      <c r="CXL17" s="136"/>
      <c r="CXM17" s="136"/>
      <c r="CXR17" s="136"/>
      <c r="CXS17" s="136"/>
      <c r="CXT17" s="136"/>
      <c r="CXU17" s="136"/>
      <c r="CXV17" s="136"/>
      <c r="CXW17" s="136"/>
      <c r="CXX17" s="136"/>
      <c r="CXY17" s="136"/>
      <c r="CXZ17" s="136"/>
      <c r="CYA17" s="136"/>
      <c r="CYB17" s="136"/>
      <c r="CYC17" s="136"/>
      <c r="CYH17" s="136"/>
      <c r="CYI17" s="136"/>
      <c r="CYJ17" s="136"/>
      <c r="CYK17" s="136"/>
      <c r="CYL17" s="136"/>
      <c r="CYM17" s="136"/>
      <c r="CYN17" s="136"/>
      <c r="CYO17" s="136"/>
      <c r="CYP17" s="136"/>
      <c r="CYQ17" s="136"/>
      <c r="CYR17" s="136"/>
      <c r="CYS17" s="136"/>
      <c r="CYX17" s="136"/>
      <c r="CYY17" s="136"/>
      <c r="CYZ17" s="136"/>
      <c r="CZA17" s="136"/>
      <c r="CZB17" s="136"/>
      <c r="CZC17" s="136"/>
      <c r="CZD17" s="136"/>
      <c r="CZE17" s="136"/>
      <c r="CZF17" s="136"/>
      <c r="CZG17" s="136"/>
      <c r="CZH17" s="136"/>
      <c r="CZI17" s="136"/>
      <c r="CZN17" s="136"/>
      <c r="CZO17" s="136"/>
      <c r="CZP17" s="136"/>
      <c r="CZQ17" s="136"/>
      <c r="CZR17" s="136"/>
      <c r="CZS17" s="136"/>
      <c r="CZT17" s="136"/>
      <c r="CZU17" s="136"/>
      <c r="CZV17" s="136"/>
      <c r="CZW17" s="136"/>
      <c r="CZX17" s="136"/>
      <c r="CZY17" s="136"/>
      <c r="DAD17" s="136"/>
      <c r="DAE17" s="136"/>
      <c r="DAF17" s="136"/>
      <c r="DAG17" s="136"/>
      <c r="DAH17" s="136"/>
      <c r="DAI17" s="136"/>
      <c r="DAJ17" s="136"/>
      <c r="DAK17" s="136"/>
      <c r="DAL17" s="136"/>
      <c r="DAM17" s="136"/>
      <c r="DAN17" s="136"/>
      <c r="DAO17" s="136"/>
      <c r="DAT17" s="136"/>
      <c r="DAU17" s="136"/>
      <c r="DAV17" s="136"/>
      <c r="DAW17" s="136"/>
      <c r="DAX17" s="136"/>
      <c r="DAY17" s="136"/>
      <c r="DAZ17" s="136"/>
      <c r="DBA17" s="136"/>
      <c r="DBB17" s="136"/>
      <c r="DBC17" s="136"/>
      <c r="DBD17" s="136"/>
      <c r="DBE17" s="136"/>
      <c r="DBJ17" s="136"/>
      <c r="DBK17" s="136"/>
      <c r="DBL17" s="136"/>
      <c r="DBM17" s="136"/>
      <c r="DBN17" s="136"/>
      <c r="DBO17" s="136"/>
      <c r="DBP17" s="136"/>
      <c r="DBQ17" s="136"/>
      <c r="DBR17" s="136"/>
      <c r="DBS17" s="136"/>
      <c r="DBT17" s="136"/>
      <c r="DBU17" s="136"/>
      <c r="DBZ17" s="136"/>
      <c r="DCA17" s="136"/>
      <c r="DCB17" s="136"/>
      <c r="DCC17" s="136"/>
      <c r="DCD17" s="136"/>
      <c r="DCE17" s="136"/>
      <c r="DCF17" s="136"/>
      <c r="DCG17" s="136"/>
      <c r="DCH17" s="136"/>
      <c r="DCI17" s="136"/>
      <c r="DCJ17" s="136"/>
      <c r="DCK17" s="136"/>
      <c r="DCP17" s="136"/>
      <c r="DCQ17" s="136"/>
      <c r="DCR17" s="136"/>
      <c r="DCS17" s="136"/>
      <c r="DCT17" s="136"/>
      <c r="DCU17" s="136"/>
      <c r="DCV17" s="136"/>
      <c r="DCW17" s="136"/>
      <c r="DCX17" s="136"/>
      <c r="DCY17" s="136"/>
      <c r="DCZ17" s="136"/>
      <c r="DDA17" s="136"/>
      <c r="DDF17" s="136"/>
      <c r="DDG17" s="136"/>
      <c r="DDH17" s="136"/>
      <c r="DDI17" s="136"/>
      <c r="DDJ17" s="136"/>
      <c r="DDK17" s="136"/>
      <c r="DDL17" s="136"/>
      <c r="DDM17" s="136"/>
      <c r="DDN17" s="136"/>
      <c r="DDO17" s="136"/>
      <c r="DDP17" s="136"/>
      <c r="DDQ17" s="136"/>
      <c r="DDV17" s="136"/>
      <c r="DDW17" s="136"/>
      <c r="DDX17" s="136"/>
      <c r="DDY17" s="136"/>
      <c r="DDZ17" s="136"/>
      <c r="DEA17" s="136"/>
      <c r="DEB17" s="136"/>
      <c r="DEC17" s="136"/>
      <c r="DED17" s="136"/>
      <c r="DEE17" s="136"/>
      <c r="DEF17" s="136"/>
      <c r="DEG17" s="136"/>
      <c r="DEL17" s="136"/>
      <c r="DEM17" s="136"/>
      <c r="DEN17" s="136"/>
      <c r="DEO17" s="136"/>
      <c r="DEP17" s="136"/>
      <c r="DEQ17" s="136"/>
      <c r="DER17" s="136"/>
      <c r="DES17" s="136"/>
      <c r="DET17" s="136"/>
      <c r="DEU17" s="136"/>
      <c r="DEV17" s="136"/>
      <c r="DEW17" s="136"/>
      <c r="DFB17" s="136"/>
      <c r="DFC17" s="136"/>
      <c r="DFD17" s="136"/>
      <c r="DFE17" s="136"/>
      <c r="DFF17" s="136"/>
      <c r="DFG17" s="136"/>
      <c r="DFH17" s="136"/>
      <c r="DFI17" s="136"/>
      <c r="DFJ17" s="136"/>
      <c r="DFK17" s="136"/>
      <c r="DFL17" s="136"/>
      <c r="DFM17" s="136"/>
      <c r="DFR17" s="136"/>
      <c r="DFS17" s="136"/>
      <c r="DFT17" s="136"/>
      <c r="DFU17" s="136"/>
      <c r="DFV17" s="136"/>
      <c r="DFW17" s="136"/>
      <c r="DFX17" s="136"/>
      <c r="DFY17" s="136"/>
      <c r="DFZ17" s="136"/>
      <c r="DGA17" s="136"/>
      <c r="DGB17" s="136"/>
      <c r="DGC17" s="136"/>
      <c r="DGH17" s="136"/>
      <c r="DGI17" s="136"/>
      <c r="DGJ17" s="136"/>
      <c r="DGK17" s="136"/>
      <c r="DGL17" s="136"/>
      <c r="DGM17" s="136"/>
      <c r="DGN17" s="136"/>
      <c r="DGO17" s="136"/>
      <c r="DGP17" s="136"/>
      <c r="DGQ17" s="136"/>
      <c r="DGR17" s="136"/>
      <c r="DGS17" s="136"/>
      <c r="DGX17" s="136"/>
      <c r="DGY17" s="136"/>
      <c r="DGZ17" s="136"/>
      <c r="DHA17" s="136"/>
      <c r="DHB17" s="136"/>
      <c r="DHC17" s="136"/>
      <c r="DHD17" s="136"/>
      <c r="DHE17" s="136"/>
      <c r="DHF17" s="136"/>
      <c r="DHG17" s="136"/>
      <c r="DHH17" s="136"/>
      <c r="DHI17" s="136"/>
      <c r="DHN17" s="136"/>
      <c r="DHO17" s="136"/>
      <c r="DHP17" s="136"/>
      <c r="DHQ17" s="136"/>
      <c r="DHR17" s="136"/>
      <c r="DHS17" s="136"/>
      <c r="DHT17" s="136"/>
      <c r="DHU17" s="136"/>
      <c r="DHV17" s="136"/>
      <c r="DHW17" s="136"/>
      <c r="DHX17" s="136"/>
      <c r="DHY17" s="136"/>
      <c r="DID17" s="136"/>
      <c r="DIE17" s="136"/>
      <c r="DIF17" s="136"/>
      <c r="DIG17" s="136"/>
      <c r="DIH17" s="136"/>
      <c r="DII17" s="136"/>
      <c r="DIJ17" s="136"/>
      <c r="DIK17" s="136"/>
      <c r="DIL17" s="136"/>
      <c r="DIM17" s="136"/>
      <c r="DIN17" s="136"/>
      <c r="DIO17" s="136"/>
      <c r="DIT17" s="136"/>
      <c r="DIU17" s="136"/>
      <c r="DIV17" s="136"/>
      <c r="DIW17" s="136"/>
      <c r="DIX17" s="136"/>
      <c r="DIY17" s="136"/>
      <c r="DIZ17" s="136"/>
      <c r="DJA17" s="136"/>
      <c r="DJB17" s="136"/>
      <c r="DJC17" s="136"/>
      <c r="DJD17" s="136"/>
      <c r="DJE17" s="136"/>
      <c r="DJJ17" s="136"/>
      <c r="DJK17" s="136"/>
      <c r="DJL17" s="136"/>
      <c r="DJM17" s="136"/>
      <c r="DJN17" s="136"/>
      <c r="DJO17" s="136"/>
      <c r="DJP17" s="136"/>
      <c r="DJQ17" s="136"/>
      <c r="DJR17" s="136"/>
      <c r="DJS17" s="136"/>
      <c r="DJT17" s="136"/>
      <c r="DJU17" s="136"/>
      <c r="DJZ17" s="136"/>
      <c r="DKA17" s="136"/>
      <c r="DKB17" s="136"/>
      <c r="DKC17" s="136"/>
      <c r="DKD17" s="136"/>
      <c r="DKE17" s="136"/>
      <c r="DKF17" s="136"/>
      <c r="DKG17" s="136"/>
      <c r="DKH17" s="136"/>
      <c r="DKI17" s="136"/>
      <c r="DKJ17" s="136"/>
      <c r="DKK17" s="136"/>
      <c r="DKP17" s="136"/>
      <c r="DKQ17" s="136"/>
      <c r="DKR17" s="136"/>
      <c r="DKS17" s="136"/>
      <c r="DKT17" s="136"/>
      <c r="DKU17" s="136"/>
      <c r="DKV17" s="136"/>
      <c r="DKW17" s="136"/>
      <c r="DKX17" s="136"/>
      <c r="DKY17" s="136"/>
      <c r="DKZ17" s="136"/>
      <c r="DLA17" s="136"/>
      <c r="DLF17" s="136"/>
      <c r="DLG17" s="136"/>
      <c r="DLH17" s="136"/>
      <c r="DLI17" s="136"/>
      <c r="DLJ17" s="136"/>
      <c r="DLK17" s="136"/>
      <c r="DLL17" s="136"/>
      <c r="DLM17" s="136"/>
      <c r="DLN17" s="136"/>
      <c r="DLO17" s="136"/>
      <c r="DLP17" s="136"/>
      <c r="DLQ17" s="136"/>
      <c r="DLV17" s="136"/>
      <c r="DLW17" s="136"/>
      <c r="DLX17" s="136"/>
      <c r="DLY17" s="136"/>
      <c r="DLZ17" s="136"/>
      <c r="DMA17" s="136"/>
      <c r="DMB17" s="136"/>
      <c r="DMC17" s="136"/>
      <c r="DMD17" s="136"/>
      <c r="DME17" s="136"/>
      <c r="DMF17" s="136"/>
      <c r="DMG17" s="136"/>
      <c r="DML17" s="136"/>
      <c r="DMM17" s="136"/>
      <c r="DMN17" s="136"/>
      <c r="DMO17" s="136"/>
      <c r="DMP17" s="136"/>
      <c r="DMQ17" s="136"/>
      <c r="DMR17" s="136"/>
      <c r="DMS17" s="136"/>
      <c r="DMT17" s="136"/>
      <c r="DMU17" s="136"/>
      <c r="DMV17" s="136"/>
      <c r="DMW17" s="136"/>
      <c r="DNB17" s="136"/>
      <c r="DNC17" s="136"/>
      <c r="DND17" s="136"/>
      <c r="DNE17" s="136"/>
      <c r="DNF17" s="136"/>
      <c r="DNG17" s="136"/>
      <c r="DNH17" s="136"/>
      <c r="DNI17" s="136"/>
      <c r="DNJ17" s="136"/>
      <c r="DNK17" s="136"/>
      <c r="DNL17" s="136"/>
      <c r="DNM17" s="136"/>
      <c r="DNR17" s="136"/>
      <c r="DNS17" s="136"/>
      <c r="DNT17" s="136"/>
      <c r="DNU17" s="136"/>
      <c r="DNV17" s="136"/>
      <c r="DNW17" s="136"/>
      <c r="DNX17" s="136"/>
      <c r="DNY17" s="136"/>
      <c r="DNZ17" s="136"/>
      <c r="DOA17" s="136"/>
      <c r="DOB17" s="136"/>
      <c r="DOC17" s="136"/>
      <c r="DOH17" s="136"/>
      <c r="DOI17" s="136"/>
      <c r="DOJ17" s="136"/>
      <c r="DOK17" s="136"/>
      <c r="DOL17" s="136"/>
      <c r="DOM17" s="136"/>
      <c r="DON17" s="136"/>
      <c r="DOO17" s="136"/>
      <c r="DOP17" s="136"/>
      <c r="DOQ17" s="136"/>
      <c r="DOR17" s="136"/>
      <c r="DOS17" s="136"/>
      <c r="DOX17" s="136"/>
      <c r="DOY17" s="136"/>
      <c r="DOZ17" s="136"/>
      <c r="DPA17" s="136"/>
      <c r="DPB17" s="136"/>
      <c r="DPC17" s="136"/>
      <c r="DPD17" s="136"/>
      <c r="DPE17" s="136"/>
      <c r="DPF17" s="136"/>
      <c r="DPG17" s="136"/>
      <c r="DPH17" s="136"/>
      <c r="DPI17" s="136"/>
      <c r="DPN17" s="136"/>
      <c r="DPO17" s="136"/>
      <c r="DPP17" s="136"/>
      <c r="DPQ17" s="136"/>
      <c r="DPR17" s="136"/>
      <c r="DPS17" s="136"/>
      <c r="DPT17" s="136"/>
      <c r="DPU17" s="136"/>
      <c r="DPV17" s="136"/>
      <c r="DPW17" s="136"/>
      <c r="DPX17" s="136"/>
      <c r="DPY17" s="136"/>
      <c r="DQD17" s="136"/>
      <c r="DQE17" s="136"/>
      <c r="DQF17" s="136"/>
      <c r="DQG17" s="136"/>
      <c r="DQH17" s="136"/>
      <c r="DQI17" s="136"/>
      <c r="DQJ17" s="136"/>
      <c r="DQK17" s="136"/>
      <c r="DQL17" s="136"/>
      <c r="DQM17" s="136"/>
      <c r="DQN17" s="136"/>
      <c r="DQO17" s="136"/>
      <c r="DQT17" s="136"/>
      <c r="DQU17" s="136"/>
      <c r="DQV17" s="136"/>
      <c r="DQW17" s="136"/>
      <c r="DQX17" s="136"/>
      <c r="DQY17" s="136"/>
      <c r="DQZ17" s="136"/>
      <c r="DRA17" s="136"/>
      <c r="DRB17" s="136"/>
      <c r="DRC17" s="136"/>
      <c r="DRD17" s="136"/>
      <c r="DRE17" s="136"/>
      <c r="DRJ17" s="136"/>
      <c r="DRK17" s="136"/>
      <c r="DRL17" s="136"/>
      <c r="DRM17" s="136"/>
      <c r="DRN17" s="136"/>
      <c r="DRO17" s="136"/>
      <c r="DRP17" s="136"/>
      <c r="DRQ17" s="136"/>
      <c r="DRR17" s="136"/>
      <c r="DRS17" s="136"/>
      <c r="DRT17" s="136"/>
      <c r="DRU17" s="136"/>
      <c r="DRZ17" s="136"/>
      <c r="DSA17" s="136"/>
      <c r="DSB17" s="136"/>
      <c r="DSC17" s="136"/>
      <c r="DSD17" s="136"/>
      <c r="DSE17" s="136"/>
      <c r="DSF17" s="136"/>
      <c r="DSG17" s="136"/>
      <c r="DSH17" s="136"/>
      <c r="DSI17" s="136"/>
      <c r="DSJ17" s="136"/>
      <c r="DSK17" s="136"/>
      <c r="DSP17" s="136"/>
      <c r="DSQ17" s="136"/>
      <c r="DSR17" s="136"/>
      <c r="DSS17" s="136"/>
      <c r="DST17" s="136"/>
      <c r="DSU17" s="136"/>
      <c r="DSV17" s="136"/>
      <c r="DSW17" s="136"/>
      <c r="DSX17" s="136"/>
      <c r="DSY17" s="136"/>
      <c r="DSZ17" s="136"/>
      <c r="DTA17" s="136"/>
      <c r="DTF17" s="136"/>
      <c r="DTG17" s="136"/>
      <c r="DTH17" s="136"/>
      <c r="DTI17" s="136"/>
      <c r="DTJ17" s="136"/>
      <c r="DTK17" s="136"/>
      <c r="DTL17" s="136"/>
      <c r="DTM17" s="136"/>
      <c r="DTN17" s="136"/>
      <c r="DTO17" s="136"/>
      <c r="DTP17" s="136"/>
      <c r="DTQ17" s="136"/>
      <c r="DTV17" s="136"/>
      <c r="DTW17" s="136"/>
      <c r="DTX17" s="136"/>
      <c r="DTY17" s="136"/>
      <c r="DTZ17" s="136"/>
      <c r="DUA17" s="136"/>
      <c r="DUB17" s="136"/>
      <c r="DUC17" s="136"/>
      <c r="DUD17" s="136"/>
      <c r="DUE17" s="136"/>
      <c r="DUF17" s="136"/>
      <c r="DUG17" s="136"/>
      <c r="DUL17" s="136"/>
      <c r="DUM17" s="136"/>
      <c r="DUN17" s="136"/>
      <c r="DUO17" s="136"/>
      <c r="DUP17" s="136"/>
      <c r="DUQ17" s="136"/>
      <c r="DUR17" s="136"/>
      <c r="DUS17" s="136"/>
      <c r="DUT17" s="136"/>
      <c r="DUU17" s="136"/>
      <c r="DUV17" s="136"/>
      <c r="DUW17" s="136"/>
      <c r="DVB17" s="136"/>
      <c r="DVC17" s="136"/>
      <c r="DVD17" s="136"/>
      <c r="DVE17" s="136"/>
      <c r="DVF17" s="136"/>
      <c r="DVG17" s="136"/>
      <c r="DVH17" s="136"/>
      <c r="DVI17" s="136"/>
      <c r="DVJ17" s="136"/>
      <c r="DVK17" s="136"/>
      <c r="DVL17" s="136"/>
      <c r="DVM17" s="136"/>
      <c r="DVR17" s="136"/>
      <c r="DVS17" s="136"/>
      <c r="DVT17" s="136"/>
      <c r="DVU17" s="136"/>
      <c r="DVV17" s="136"/>
      <c r="DVW17" s="136"/>
      <c r="DVX17" s="136"/>
      <c r="DVY17" s="136"/>
      <c r="DVZ17" s="136"/>
      <c r="DWA17" s="136"/>
      <c r="DWB17" s="136"/>
      <c r="DWC17" s="136"/>
      <c r="DWH17" s="136"/>
      <c r="DWI17" s="136"/>
      <c r="DWJ17" s="136"/>
      <c r="DWK17" s="136"/>
      <c r="DWL17" s="136"/>
      <c r="DWM17" s="136"/>
      <c r="DWN17" s="136"/>
      <c r="DWO17" s="136"/>
      <c r="DWP17" s="136"/>
      <c r="DWQ17" s="136"/>
      <c r="DWR17" s="136"/>
      <c r="DWS17" s="136"/>
      <c r="DWX17" s="136"/>
      <c r="DWY17" s="136"/>
      <c r="DWZ17" s="136"/>
      <c r="DXA17" s="136"/>
      <c r="DXB17" s="136"/>
      <c r="DXC17" s="136"/>
      <c r="DXD17" s="136"/>
      <c r="DXE17" s="136"/>
      <c r="DXF17" s="136"/>
      <c r="DXG17" s="136"/>
      <c r="DXH17" s="136"/>
      <c r="DXI17" s="136"/>
      <c r="DXN17" s="136"/>
      <c r="DXO17" s="136"/>
      <c r="DXP17" s="136"/>
      <c r="DXQ17" s="136"/>
      <c r="DXR17" s="136"/>
      <c r="DXS17" s="136"/>
      <c r="DXT17" s="136"/>
      <c r="DXU17" s="136"/>
      <c r="DXV17" s="136"/>
      <c r="DXW17" s="136"/>
      <c r="DXX17" s="136"/>
      <c r="DXY17" s="136"/>
      <c r="DYD17" s="136"/>
      <c r="DYE17" s="136"/>
      <c r="DYF17" s="136"/>
      <c r="DYG17" s="136"/>
      <c r="DYH17" s="136"/>
      <c r="DYI17" s="136"/>
      <c r="DYJ17" s="136"/>
      <c r="DYK17" s="136"/>
      <c r="DYL17" s="136"/>
      <c r="DYM17" s="136"/>
      <c r="DYN17" s="136"/>
      <c r="DYO17" s="136"/>
      <c r="DYT17" s="136"/>
      <c r="DYU17" s="136"/>
      <c r="DYV17" s="136"/>
      <c r="DYW17" s="136"/>
      <c r="DYX17" s="136"/>
      <c r="DYY17" s="136"/>
      <c r="DYZ17" s="136"/>
      <c r="DZA17" s="136"/>
      <c r="DZB17" s="136"/>
      <c r="DZC17" s="136"/>
      <c r="DZD17" s="136"/>
      <c r="DZE17" s="136"/>
      <c r="DZJ17" s="136"/>
      <c r="DZK17" s="136"/>
      <c r="DZL17" s="136"/>
      <c r="DZM17" s="136"/>
      <c r="DZN17" s="136"/>
      <c r="DZO17" s="136"/>
      <c r="DZP17" s="136"/>
      <c r="DZQ17" s="136"/>
      <c r="DZR17" s="136"/>
      <c r="DZS17" s="136"/>
      <c r="DZT17" s="136"/>
      <c r="DZU17" s="136"/>
      <c r="DZZ17" s="136"/>
      <c r="EAA17" s="136"/>
      <c r="EAB17" s="136"/>
      <c r="EAC17" s="136"/>
      <c r="EAD17" s="136"/>
      <c r="EAE17" s="136"/>
      <c r="EAF17" s="136"/>
      <c r="EAG17" s="136"/>
      <c r="EAH17" s="136"/>
      <c r="EAI17" s="136"/>
      <c r="EAJ17" s="136"/>
      <c r="EAK17" s="136"/>
      <c r="EAP17" s="136"/>
      <c r="EAQ17" s="136"/>
      <c r="EAR17" s="136"/>
      <c r="EAS17" s="136"/>
      <c r="EAT17" s="136"/>
      <c r="EAU17" s="136"/>
      <c r="EAV17" s="136"/>
      <c r="EAW17" s="136"/>
      <c r="EAX17" s="136"/>
      <c r="EAY17" s="136"/>
      <c r="EAZ17" s="136"/>
      <c r="EBA17" s="136"/>
      <c r="EBF17" s="136"/>
      <c r="EBG17" s="136"/>
      <c r="EBH17" s="136"/>
      <c r="EBI17" s="136"/>
      <c r="EBJ17" s="136"/>
      <c r="EBK17" s="136"/>
      <c r="EBL17" s="136"/>
      <c r="EBM17" s="136"/>
      <c r="EBN17" s="136"/>
      <c r="EBO17" s="136"/>
      <c r="EBP17" s="136"/>
      <c r="EBQ17" s="136"/>
      <c r="EBV17" s="136"/>
      <c r="EBW17" s="136"/>
      <c r="EBX17" s="136"/>
      <c r="EBY17" s="136"/>
      <c r="EBZ17" s="136"/>
      <c r="ECA17" s="136"/>
      <c r="ECB17" s="136"/>
      <c r="ECC17" s="136"/>
      <c r="ECD17" s="136"/>
      <c r="ECE17" s="136"/>
      <c r="ECF17" s="136"/>
      <c r="ECG17" s="136"/>
      <c r="ECL17" s="136"/>
      <c r="ECM17" s="136"/>
      <c r="ECN17" s="136"/>
      <c r="ECO17" s="136"/>
      <c r="ECP17" s="136"/>
      <c r="ECQ17" s="136"/>
      <c r="ECR17" s="136"/>
      <c r="ECS17" s="136"/>
      <c r="ECT17" s="136"/>
      <c r="ECU17" s="136"/>
      <c r="ECV17" s="136"/>
      <c r="ECW17" s="136"/>
      <c r="EDB17" s="136"/>
      <c r="EDC17" s="136"/>
      <c r="EDD17" s="136"/>
      <c r="EDE17" s="136"/>
      <c r="EDF17" s="136"/>
      <c r="EDG17" s="136"/>
      <c r="EDH17" s="136"/>
      <c r="EDI17" s="136"/>
      <c r="EDJ17" s="136"/>
      <c r="EDK17" s="136"/>
      <c r="EDL17" s="136"/>
      <c r="EDM17" s="136"/>
      <c r="EDR17" s="136"/>
      <c r="EDS17" s="136"/>
      <c r="EDT17" s="136"/>
      <c r="EDU17" s="136"/>
      <c r="EDV17" s="136"/>
      <c r="EDW17" s="136"/>
      <c r="EDX17" s="136"/>
      <c r="EDY17" s="136"/>
      <c r="EDZ17" s="136"/>
      <c r="EEA17" s="136"/>
      <c r="EEB17" s="136"/>
      <c r="EEC17" s="136"/>
      <c r="EEH17" s="136"/>
      <c r="EEI17" s="136"/>
      <c r="EEJ17" s="136"/>
      <c r="EEK17" s="136"/>
      <c r="EEL17" s="136"/>
      <c r="EEM17" s="136"/>
      <c r="EEN17" s="136"/>
      <c r="EEO17" s="136"/>
      <c r="EEP17" s="136"/>
      <c r="EEQ17" s="136"/>
      <c r="EER17" s="136"/>
      <c r="EES17" s="136"/>
      <c r="EEX17" s="136"/>
      <c r="EEY17" s="136"/>
      <c r="EEZ17" s="136"/>
      <c r="EFA17" s="136"/>
      <c r="EFB17" s="136"/>
      <c r="EFC17" s="136"/>
      <c r="EFD17" s="136"/>
      <c r="EFE17" s="136"/>
      <c r="EFF17" s="136"/>
      <c r="EFG17" s="136"/>
      <c r="EFH17" s="136"/>
      <c r="EFI17" s="136"/>
      <c r="EFN17" s="136"/>
      <c r="EFO17" s="136"/>
      <c r="EFP17" s="136"/>
      <c r="EFQ17" s="136"/>
      <c r="EFR17" s="136"/>
      <c r="EFS17" s="136"/>
      <c r="EFT17" s="136"/>
      <c r="EFU17" s="136"/>
      <c r="EFV17" s="136"/>
      <c r="EFW17" s="136"/>
      <c r="EFX17" s="136"/>
      <c r="EFY17" s="136"/>
      <c r="EGD17" s="136"/>
      <c r="EGE17" s="136"/>
      <c r="EGF17" s="136"/>
      <c r="EGG17" s="136"/>
      <c r="EGH17" s="136"/>
      <c r="EGI17" s="136"/>
      <c r="EGJ17" s="136"/>
      <c r="EGK17" s="136"/>
      <c r="EGL17" s="136"/>
      <c r="EGM17" s="136"/>
      <c r="EGN17" s="136"/>
      <c r="EGO17" s="136"/>
      <c r="EGT17" s="136"/>
      <c r="EGU17" s="136"/>
      <c r="EGV17" s="136"/>
      <c r="EGW17" s="136"/>
      <c r="EGX17" s="136"/>
      <c r="EGY17" s="136"/>
      <c r="EGZ17" s="136"/>
      <c r="EHA17" s="136"/>
      <c r="EHB17" s="136"/>
      <c r="EHC17" s="136"/>
      <c r="EHD17" s="136"/>
      <c r="EHE17" s="136"/>
      <c r="EHJ17" s="136"/>
      <c r="EHK17" s="136"/>
      <c r="EHL17" s="136"/>
      <c r="EHM17" s="136"/>
      <c r="EHN17" s="136"/>
      <c r="EHO17" s="136"/>
      <c r="EHP17" s="136"/>
      <c r="EHQ17" s="136"/>
      <c r="EHR17" s="136"/>
      <c r="EHS17" s="136"/>
      <c r="EHT17" s="136"/>
      <c r="EHU17" s="136"/>
      <c r="EHZ17" s="136"/>
      <c r="EIA17" s="136"/>
      <c r="EIB17" s="136"/>
      <c r="EIC17" s="136"/>
      <c r="EID17" s="136"/>
      <c r="EIE17" s="136"/>
      <c r="EIF17" s="136"/>
      <c r="EIG17" s="136"/>
      <c r="EIH17" s="136"/>
      <c r="EII17" s="136"/>
      <c r="EIJ17" s="136"/>
      <c r="EIK17" s="136"/>
      <c r="EIP17" s="136"/>
      <c r="EIQ17" s="136"/>
      <c r="EIR17" s="136"/>
      <c r="EIS17" s="136"/>
      <c r="EIT17" s="136"/>
      <c r="EIU17" s="136"/>
      <c r="EIV17" s="136"/>
      <c r="EIW17" s="136"/>
      <c r="EIX17" s="136"/>
      <c r="EIY17" s="136"/>
      <c r="EIZ17" s="136"/>
      <c r="EJA17" s="136"/>
      <c r="EJF17" s="136"/>
      <c r="EJG17" s="136"/>
      <c r="EJH17" s="136"/>
      <c r="EJI17" s="136"/>
      <c r="EJJ17" s="136"/>
      <c r="EJK17" s="136"/>
      <c r="EJL17" s="136"/>
      <c r="EJM17" s="136"/>
      <c r="EJN17" s="136"/>
      <c r="EJO17" s="136"/>
      <c r="EJP17" s="136"/>
      <c r="EJQ17" s="136"/>
      <c r="EJV17" s="136"/>
      <c r="EJW17" s="136"/>
      <c r="EJX17" s="136"/>
      <c r="EJY17" s="136"/>
      <c r="EJZ17" s="136"/>
      <c r="EKA17" s="136"/>
      <c r="EKB17" s="136"/>
      <c r="EKC17" s="136"/>
      <c r="EKD17" s="136"/>
      <c r="EKE17" s="136"/>
      <c r="EKF17" s="136"/>
      <c r="EKG17" s="136"/>
      <c r="EKL17" s="136"/>
      <c r="EKM17" s="136"/>
      <c r="EKN17" s="136"/>
      <c r="EKO17" s="136"/>
      <c r="EKP17" s="136"/>
      <c r="EKQ17" s="136"/>
      <c r="EKR17" s="136"/>
      <c r="EKS17" s="136"/>
      <c r="EKT17" s="136"/>
      <c r="EKU17" s="136"/>
      <c r="EKV17" s="136"/>
      <c r="EKW17" s="136"/>
      <c r="ELB17" s="136"/>
      <c r="ELC17" s="136"/>
      <c r="ELD17" s="136"/>
      <c r="ELE17" s="136"/>
      <c r="ELF17" s="136"/>
      <c r="ELG17" s="136"/>
      <c r="ELH17" s="136"/>
      <c r="ELI17" s="136"/>
      <c r="ELJ17" s="136"/>
      <c r="ELK17" s="136"/>
      <c r="ELL17" s="136"/>
      <c r="ELM17" s="136"/>
      <c r="ELR17" s="136"/>
      <c r="ELS17" s="136"/>
      <c r="ELT17" s="136"/>
      <c r="ELU17" s="136"/>
      <c r="ELV17" s="136"/>
      <c r="ELW17" s="136"/>
      <c r="ELX17" s="136"/>
      <c r="ELY17" s="136"/>
      <c r="ELZ17" s="136"/>
      <c r="EMA17" s="136"/>
      <c r="EMB17" s="136"/>
      <c r="EMC17" s="136"/>
      <c r="EMH17" s="136"/>
      <c r="EMI17" s="136"/>
      <c r="EMJ17" s="136"/>
      <c r="EMK17" s="136"/>
      <c r="EML17" s="136"/>
      <c r="EMM17" s="136"/>
      <c r="EMN17" s="136"/>
      <c r="EMO17" s="136"/>
      <c r="EMP17" s="136"/>
      <c r="EMQ17" s="136"/>
      <c r="EMR17" s="136"/>
      <c r="EMS17" s="136"/>
      <c r="EMX17" s="136"/>
      <c r="EMY17" s="136"/>
      <c r="EMZ17" s="136"/>
      <c r="ENA17" s="136"/>
      <c r="ENB17" s="136"/>
      <c r="ENC17" s="136"/>
      <c r="END17" s="136"/>
      <c r="ENE17" s="136"/>
      <c r="ENF17" s="136"/>
      <c r="ENG17" s="136"/>
      <c r="ENH17" s="136"/>
      <c r="ENI17" s="136"/>
      <c r="ENN17" s="136"/>
      <c r="ENO17" s="136"/>
      <c r="ENP17" s="136"/>
      <c r="ENQ17" s="136"/>
      <c r="ENR17" s="136"/>
      <c r="ENS17" s="136"/>
      <c r="ENT17" s="136"/>
      <c r="ENU17" s="136"/>
      <c r="ENV17" s="136"/>
      <c r="ENW17" s="136"/>
      <c r="ENX17" s="136"/>
      <c r="ENY17" s="136"/>
      <c r="EOD17" s="136"/>
      <c r="EOE17" s="136"/>
      <c r="EOF17" s="136"/>
      <c r="EOG17" s="136"/>
      <c r="EOH17" s="136"/>
      <c r="EOI17" s="136"/>
      <c r="EOJ17" s="136"/>
      <c r="EOK17" s="136"/>
      <c r="EOL17" s="136"/>
      <c r="EOM17" s="136"/>
      <c r="EON17" s="136"/>
      <c r="EOO17" s="136"/>
      <c r="EOT17" s="136"/>
      <c r="EOU17" s="136"/>
      <c r="EOV17" s="136"/>
      <c r="EOW17" s="136"/>
      <c r="EOX17" s="136"/>
      <c r="EOY17" s="136"/>
      <c r="EOZ17" s="136"/>
      <c r="EPA17" s="136"/>
      <c r="EPB17" s="136"/>
      <c r="EPC17" s="136"/>
      <c r="EPD17" s="136"/>
      <c r="EPE17" s="136"/>
      <c r="EPJ17" s="136"/>
      <c r="EPK17" s="136"/>
      <c r="EPL17" s="136"/>
      <c r="EPM17" s="136"/>
      <c r="EPN17" s="136"/>
      <c r="EPO17" s="136"/>
      <c r="EPP17" s="136"/>
      <c r="EPQ17" s="136"/>
      <c r="EPR17" s="136"/>
      <c r="EPS17" s="136"/>
      <c r="EPT17" s="136"/>
      <c r="EPU17" s="136"/>
      <c r="EPZ17" s="136"/>
      <c r="EQA17" s="136"/>
      <c r="EQB17" s="136"/>
      <c r="EQC17" s="136"/>
      <c r="EQD17" s="136"/>
      <c r="EQE17" s="136"/>
      <c r="EQF17" s="136"/>
      <c r="EQG17" s="136"/>
      <c r="EQH17" s="136"/>
      <c r="EQI17" s="136"/>
      <c r="EQJ17" s="136"/>
      <c r="EQK17" s="136"/>
      <c r="EQP17" s="136"/>
      <c r="EQQ17" s="136"/>
      <c r="EQR17" s="136"/>
      <c r="EQS17" s="136"/>
      <c r="EQT17" s="136"/>
      <c r="EQU17" s="136"/>
      <c r="EQV17" s="136"/>
      <c r="EQW17" s="136"/>
      <c r="EQX17" s="136"/>
      <c r="EQY17" s="136"/>
      <c r="EQZ17" s="136"/>
      <c r="ERA17" s="136"/>
      <c r="ERF17" s="136"/>
      <c r="ERG17" s="136"/>
      <c r="ERH17" s="136"/>
      <c r="ERI17" s="136"/>
      <c r="ERJ17" s="136"/>
      <c r="ERK17" s="136"/>
      <c r="ERL17" s="136"/>
      <c r="ERM17" s="136"/>
      <c r="ERN17" s="136"/>
      <c r="ERO17" s="136"/>
      <c r="ERP17" s="136"/>
      <c r="ERQ17" s="136"/>
      <c r="ERV17" s="136"/>
      <c r="ERW17" s="136"/>
      <c r="ERX17" s="136"/>
      <c r="ERY17" s="136"/>
      <c r="ERZ17" s="136"/>
      <c r="ESA17" s="136"/>
      <c r="ESB17" s="136"/>
      <c r="ESC17" s="136"/>
      <c r="ESD17" s="136"/>
      <c r="ESE17" s="136"/>
      <c r="ESF17" s="136"/>
      <c r="ESG17" s="136"/>
      <c r="ESL17" s="136"/>
      <c r="ESM17" s="136"/>
      <c r="ESN17" s="136"/>
      <c r="ESO17" s="136"/>
      <c r="ESP17" s="136"/>
      <c r="ESQ17" s="136"/>
      <c r="ESR17" s="136"/>
      <c r="ESS17" s="136"/>
      <c r="EST17" s="136"/>
      <c r="ESU17" s="136"/>
      <c r="ESV17" s="136"/>
      <c r="ESW17" s="136"/>
      <c r="ETB17" s="136"/>
      <c r="ETC17" s="136"/>
      <c r="ETD17" s="136"/>
      <c r="ETE17" s="136"/>
      <c r="ETF17" s="136"/>
      <c r="ETG17" s="136"/>
      <c r="ETH17" s="136"/>
      <c r="ETI17" s="136"/>
      <c r="ETJ17" s="136"/>
      <c r="ETK17" s="136"/>
      <c r="ETL17" s="136"/>
      <c r="ETM17" s="136"/>
      <c r="ETR17" s="136"/>
      <c r="ETS17" s="136"/>
      <c r="ETT17" s="136"/>
      <c r="ETU17" s="136"/>
      <c r="ETV17" s="136"/>
      <c r="ETW17" s="136"/>
      <c r="ETX17" s="136"/>
      <c r="ETY17" s="136"/>
      <c r="ETZ17" s="136"/>
      <c r="EUA17" s="136"/>
      <c r="EUB17" s="136"/>
      <c r="EUC17" s="136"/>
      <c r="EUH17" s="136"/>
      <c r="EUI17" s="136"/>
      <c r="EUJ17" s="136"/>
      <c r="EUK17" s="136"/>
      <c r="EUL17" s="136"/>
      <c r="EUM17" s="136"/>
      <c r="EUN17" s="136"/>
      <c r="EUO17" s="136"/>
      <c r="EUP17" s="136"/>
      <c r="EUQ17" s="136"/>
      <c r="EUR17" s="136"/>
      <c r="EUS17" s="136"/>
      <c r="EUX17" s="136"/>
      <c r="EUY17" s="136"/>
      <c r="EUZ17" s="136"/>
      <c r="EVA17" s="136"/>
      <c r="EVB17" s="136"/>
      <c r="EVC17" s="136"/>
      <c r="EVD17" s="136"/>
      <c r="EVE17" s="136"/>
      <c r="EVF17" s="136"/>
      <c r="EVG17" s="136"/>
      <c r="EVH17" s="136"/>
      <c r="EVI17" s="136"/>
      <c r="EVN17" s="136"/>
      <c r="EVO17" s="136"/>
      <c r="EVP17" s="136"/>
      <c r="EVQ17" s="136"/>
      <c r="EVR17" s="136"/>
      <c r="EVS17" s="136"/>
      <c r="EVT17" s="136"/>
      <c r="EVU17" s="136"/>
      <c r="EVV17" s="136"/>
      <c r="EVW17" s="136"/>
      <c r="EVX17" s="136"/>
      <c r="EVY17" s="136"/>
      <c r="EWD17" s="136"/>
      <c r="EWE17" s="136"/>
      <c r="EWF17" s="136"/>
      <c r="EWG17" s="136"/>
      <c r="EWH17" s="136"/>
      <c r="EWI17" s="136"/>
      <c r="EWJ17" s="136"/>
      <c r="EWK17" s="136"/>
      <c r="EWL17" s="136"/>
      <c r="EWM17" s="136"/>
      <c r="EWN17" s="136"/>
      <c r="EWO17" s="136"/>
      <c r="EWT17" s="136"/>
      <c r="EWU17" s="136"/>
      <c r="EWV17" s="136"/>
      <c r="EWW17" s="136"/>
      <c r="EWX17" s="136"/>
      <c r="EWY17" s="136"/>
      <c r="EWZ17" s="136"/>
      <c r="EXA17" s="136"/>
      <c r="EXB17" s="136"/>
      <c r="EXC17" s="136"/>
      <c r="EXD17" s="136"/>
      <c r="EXE17" s="136"/>
      <c r="EXJ17" s="136"/>
      <c r="EXK17" s="136"/>
      <c r="EXL17" s="136"/>
      <c r="EXM17" s="136"/>
      <c r="EXN17" s="136"/>
      <c r="EXO17" s="136"/>
      <c r="EXP17" s="136"/>
      <c r="EXQ17" s="136"/>
      <c r="EXR17" s="136"/>
      <c r="EXS17" s="136"/>
      <c r="EXT17" s="136"/>
      <c r="EXU17" s="136"/>
      <c r="EXZ17" s="136"/>
      <c r="EYA17" s="136"/>
      <c r="EYB17" s="136"/>
      <c r="EYC17" s="136"/>
      <c r="EYD17" s="136"/>
      <c r="EYE17" s="136"/>
      <c r="EYF17" s="136"/>
      <c r="EYG17" s="136"/>
      <c r="EYH17" s="136"/>
      <c r="EYI17" s="136"/>
      <c r="EYJ17" s="136"/>
      <c r="EYK17" s="136"/>
      <c r="EYP17" s="136"/>
      <c r="EYQ17" s="136"/>
      <c r="EYR17" s="136"/>
      <c r="EYS17" s="136"/>
      <c r="EYT17" s="136"/>
      <c r="EYU17" s="136"/>
      <c r="EYV17" s="136"/>
      <c r="EYW17" s="136"/>
      <c r="EYX17" s="136"/>
      <c r="EYY17" s="136"/>
      <c r="EYZ17" s="136"/>
      <c r="EZA17" s="136"/>
      <c r="EZF17" s="136"/>
      <c r="EZG17" s="136"/>
      <c r="EZH17" s="136"/>
      <c r="EZI17" s="136"/>
      <c r="EZJ17" s="136"/>
      <c r="EZK17" s="136"/>
      <c r="EZL17" s="136"/>
      <c r="EZM17" s="136"/>
      <c r="EZN17" s="136"/>
      <c r="EZO17" s="136"/>
      <c r="EZP17" s="136"/>
      <c r="EZQ17" s="136"/>
      <c r="EZV17" s="136"/>
      <c r="EZW17" s="136"/>
      <c r="EZX17" s="136"/>
      <c r="EZY17" s="136"/>
      <c r="EZZ17" s="136"/>
      <c r="FAA17" s="136"/>
      <c r="FAB17" s="136"/>
      <c r="FAC17" s="136"/>
      <c r="FAD17" s="136"/>
      <c r="FAE17" s="136"/>
      <c r="FAF17" s="136"/>
      <c r="FAG17" s="136"/>
      <c r="FAL17" s="136"/>
      <c r="FAM17" s="136"/>
      <c r="FAN17" s="136"/>
      <c r="FAO17" s="136"/>
      <c r="FAP17" s="136"/>
      <c r="FAQ17" s="136"/>
      <c r="FAR17" s="136"/>
      <c r="FAS17" s="136"/>
      <c r="FAT17" s="136"/>
      <c r="FAU17" s="136"/>
      <c r="FAV17" s="136"/>
      <c r="FAW17" s="136"/>
      <c r="FBB17" s="136"/>
      <c r="FBC17" s="136"/>
      <c r="FBD17" s="136"/>
      <c r="FBE17" s="136"/>
      <c r="FBF17" s="136"/>
      <c r="FBG17" s="136"/>
      <c r="FBH17" s="136"/>
      <c r="FBI17" s="136"/>
      <c r="FBJ17" s="136"/>
      <c r="FBK17" s="136"/>
      <c r="FBL17" s="136"/>
      <c r="FBM17" s="136"/>
      <c r="FBR17" s="136"/>
      <c r="FBS17" s="136"/>
      <c r="FBT17" s="136"/>
      <c r="FBU17" s="136"/>
      <c r="FBV17" s="136"/>
      <c r="FBW17" s="136"/>
      <c r="FBX17" s="136"/>
      <c r="FBY17" s="136"/>
      <c r="FBZ17" s="136"/>
      <c r="FCA17" s="136"/>
      <c r="FCB17" s="136"/>
      <c r="FCC17" s="136"/>
      <c r="FCH17" s="136"/>
      <c r="FCI17" s="136"/>
      <c r="FCJ17" s="136"/>
      <c r="FCK17" s="136"/>
      <c r="FCL17" s="136"/>
      <c r="FCM17" s="136"/>
      <c r="FCN17" s="136"/>
      <c r="FCO17" s="136"/>
      <c r="FCP17" s="136"/>
      <c r="FCQ17" s="136"/>
      <c r="FCR17" s="136"/>
      <c r="FCS17" s="136"/>
      <c r="FCX17" s="136"/>
      <c r="FCY17" s="136"/>
      <c r="FCZ17" s="136"/>
      <c r="FDA17" s="136"/>
      <c r="FDB17" s="136"/>
      <c r="FDC17" s="136"/>
      <c r="FDD17" s="136"/>
      <c r="FDE17" s="136"/>
      <c r="FDF17" s="136"/>
      <c r="FDG17" s="136"/>
      <c r="FDH17" s="136"/>
      <c r="FDI17" s="136"/>
      <c r="FDN17" s="136"/>
      <c r="FDO17" s="136"/>
      <c r="FDP17" s="136"/>
      <c r="FDQ17" s="136"/>
      <c r="FDR17" s="136"/>
      <c r="FDS17" s="136"/>
      <c r="FDT17" s="136"/>
      <c r="FDU17" s="136"/>
      <c r="FDV17" s="136"/>
      <c r="FDW17" s="136"/>
      <c r="FDX17" s="136"/>
      <c r="FDY17" s="136"/>
      <c r="FED17" s="136"/>
      <c r="FEE17" s="136"/>
      <c r="FEF17" s="136"/>
      <c r="FEG17" s="136"/>
      <c r="FEH17" s="136"/>
      <c r="FEI17" s="136"/>
      <c r="FEJ17" s="136"/>
      <c r="FEK17" s="136"/>
      <c r="FEL17" s="136"/>
      <c r="FEM17" s="136"/>
      <c r="FEN17" s="136"/>
      <c r="FEO17" s="136"/>
      <c r="FET17" s="136"/>
      <c r="FEU17" s="136"/>
      <c r="FEV17" s="136"/>
      <c r="FEW17" s="136"/>
      <c r="FEX17" s="136"/>
      <c r="FEY17" s="136"/>
      <c r="FEZ17" s="136"/>
      <c r="FFA17" s="136"/>
      <c r="FFB17" s="136"/>
      <c r="FFC17" s="136"/>
      <c r="FFD17" s="136"/>
      <c r="FFE17" s="136"/>
      <c r="FFJ17" s="136"/>
      <c r="FFK17" s="136"/>
      <c r="FFL17" s="136"/>
      <c r="FFM17" s="136"/>
      <c r="FFN17" s="136"/>
      <c r="FFO17" s="136"/>
      <c r="FFP17" s="136"/>
      <c r="FFQ17" s="136"/>
      <c r="FFR17" s="136"/>
      <c r="FFS17" s="136"/>
      <c r="FFT17" s="136"/>
      <c r="FFU17" s="136"/>
      <c r="FFZ17" s="136"/>
      <c r="FGA17" s="136"/>
      <c r="FGB17" s="136"/>
      <c r="FGC17" s="136"/>
      <c r="FGD17" s="136"/>
      <c r="FGE17" s="136"/>
      <c r="FGF17" s="136"/>
      <c r="FGG17" s="136"/>
      <c r="FGH17" s="136"/>
      <c r="FGI17" s="136"/>
      <c r="FGJ17" s="136"/>
      <c r="FGK17" s="136"/>
      <c r="FGP17" s="136"/>
      <c r="FGQ17" s="136"/>
      <c r="FGR17" s="136"/>
      <c r="FGS17" s="136"/>
      <c r="FGT17" s="136"/>
      <c r="FGU17" s="136"/>
      <c r="FGV17" s="136"/>
      <c r="FGW17" s="136"/>
      <c r="FGX17" s="136"/>
      <c r="FGY17" s="136"/>
      <c r="FGZ17" s="136"/>
      <c r="FHA17" s="136"/>
      <c r="FHF17" s="136"/>
      <c r="FHG17" s="136"/>
      <c r="FHH17" s="136"/>
      <c r="FHI17" s="136"/>
      <c r="FHJ17" s="136"/>
      <c r="FHK17" s="136"/>
      <c r="FHL17" s="136"/>
      <c r="FHM17" s="136"/>
      <c r="FHN17" s="136"/>
      <c r="FHO17" s="136"/>
      <c r="FHP17" s="136"/>
      <c r="FHQ17" s="136"/>
      <c r="FHV17" s="136"/>
      <c r="FHW17" s="136"/>
      <c r="FHX17" s="136"/>
      <c r="FHY17" s="136"/>
      <c r="FHZ17" s="136"/>
      <c r="FIA17" s="136"/>
      <c r="FIB17" s="136"/>
      <c r="FIC17" s="136"/>
      <c r="FID17" s="136"/>
      <c r="FIE17" s="136"/>
      <c r="FIF17" s="136"/>
      <c r="FIG17" s="136"/>
      <c r="FIL17" s="136"/>
      <c r="FIM17" s="136"/>
      <c r="FIN17" s="136"/>
      <c r="FIO17" s="136"/>
      <c r="FIP17" s="136"/>
      <c r="FIQ17" s="136"/>
      <c r="FIR17" s="136"/>
      <c r="FIS17" s="136"/>
      <c r="FIT17" s="136"/>
      <c r="FIU17" s="136"/>
      <c r="FIV17" s="136"/>
      <c r="FIW17" s="136"/>
      <c r="FJB17" s="136"/>
      <c r="FJC17" s="136"/>
      <c r="FJD17" s="136"/>
      <c r="FJE17" s="136"/>
      <c r="FJF17" s="136"/>
      <c r="FJG17" s="136"/>
      <c r="FJH17" s="136"/>
      <c r="FJI17" s="136"/>
      <c r="FJJ17" s="136"/>
      <c r="FJK17" s="136"/>
      <c r="FJL17" s="136"/>
      <c r="FJM17" s="136"/>
      <c r="FJR17" s="136"/>
      <c r="FJS17" s="136"/>
      <c r="FJT17" s="136"/>
      <c r="FJU17" s="136"/>
      <c r="FJV17" s="136"/>
      <c r="FJW17" s="136"/>
      <c r="FJX17" s="136"/>
      <c r="FJY17" s="136"/>
      <c r="FJZ17" s="136"/>
      <c r="FKA17" s="136"/>
      <c r="FKB17" s="136"/>
      <c r="FKC17" s="136"/>
      <c r="FKH17" s="136"/>
      <c r="FKI17" s="136"/>
      <c r="FKJ17" s="136"/>
      <c r="FKK17" s="136"/>
      <c r="FKL17" s="136"/>
      <c r="FKM17" s="136"/>
      <c r="FKN17" s="136"/>
      <c r="FKO17" s="136"/>
      <c r="FKP17" s="136"/>
      <c r="FKQ17" s="136"/>
      <c r="FKR17" s="136"/>
      <c r="FKS17" s="136"/>
      <c r="FKX17" s="136"/>
      <c r="FKY17" s="136"/>
      <c r="FKZ17" s="136"/>
      <c r="FLA17" s="136"/>
      <c r="FLB17" s="136"/>
      <c r="FLC17" s="136"/>
      <c r="FLD17" s="136"/>
      <c r="FLE17" s="136"/>
      <c r="FLF17" s="136"/>
      <c r="FLG17" s="136"/>
      <c r="FLH17" s="136"/>
      <c r="FLI17" s="136"/>
      <c r="FLN17" s="136"/>
      <c r="FLO17" s="136"/>
      <c r="FLP17" s="136"/>
      <c r="FLQ17" s="136"/>
      <c r="FLR17" s="136"/>
      <c r="FLS17" s="136"/>
      <c r="FLT17" s="136"/>
      <c r="FLU17" s="136"/>
      <c r="FLV17" s="136"/>
      <c r="FLW17" s="136"/>
      <c r="FLX17" s="136"/>
      <c r="FLY17" s="136"/>
      <c r="FMD17" s="136"/>
      <c r="FME17" s="136"/>
      <c r="FMF17" s="136"/>
      <c r="FMG17" s="136"/>
      <c r="FMH17" s="136"/>
      <c r="FMI17" s="136"/>
      <c r="FMJ17" s="136"/>
      <c r="FMK17" s="136"/>
      <c r="FML17" s="136"/>
      <c r="FMM17" s="136"/>
      <c r="FMN17" s="136"/>
      <c r="FMO17" s="136"/>
      <c r="FMT17" s="136"/>
      <c r="FMU17" s="136"/>
      <c r="FMV17" s="136"/>
      <c r="FMW17" s="136"/>
      <c r="FMX17" s="136"/>
      <c r="FMY17" s="136"/>
      <c r="FMZ17" s="136"/>
      <c r="FNA17" s="136"/>
      <c r="FNB17" s="136"/>
      <c r="FNC17" s="136"/>
      <c r="FND17" s="136"/>
      <c r="FNE17" s="136"/>
      <c r="FNJ17" s="136"/>
      <c r="FNK17" s="136"/>
      <c r="FNL17" s="136"/>
      <c r="FNM17" s="136"/>
      <c r="FNN17" s="136"/>
      <c r="FNO17" s="136"/>
      <c r="FNP17" s="136"/>
      <c r="FNQ17" s="136"/>
      <c r="FNR17" s="136"/>
      <c r="FNS17" s="136"/>
      <c r="FNT17" s="136"/>
      <c r="FNU17" s="136"/>
      <c r="FNZ17" s="136"/>
      <c r="FOA17" s="136"/>
      <c r="FOB17" s="136"/>
      <c r="FOC17" s="136"/>
      <c r="FOD17" s="136"/>
      <c r="FOE17" s="136"/>
      <c r="FOF17" s="136"/>
      <c r="FOG17" s="136"/>
      <c r="FOH17" s="136"/>
      <c r="FOI17" s="136"/>
      <c r="FOJ17" s="136"/>
      <c r="FOK17" s="136"/>
      <c r="FOP17" s="136"/>
      <c r="FOQ17" s="136"/>
      <c r="FOR17" s="136"/>
      <c r="FOS17" s="136"/>
      <c r="FOT17" s="136"/>
      <c r="FOU17" s="136"/>
      <c r="FOV17" s="136"/>
      <c r="FOW17" s="136"/>
      <c r="FOX17" s="136"/>
      <c r="FOY17" s="136"/>
      <c r="FOZ17" s="136"/>
      <c r="FPA17" s="136"/>
      <c r="FPF17" s="136"/>
      <c r="FPG17" s="136"/>
      <c r="FPH17" s="136"/>
      <c r="FPI17" s="136"/>
      <c r="FPJ17" s="136"/>
      <c r="FPK17" s="136"/>
      <c r="FPL17" s="136"/>
      <c r="FPM17" s="136"/>
      <c r="FPN17" s="136"/>
      <c r="FPO17" s="136"/>
      <c r="FPP17" s="136"/>
      <c r="FPQ17" s="136"/>
      <c r="FPV17" s="136"/>
      <c r="FPW17" s="136"/>
      <c r="FPX17" s="136"/>
      <c r="FPY17" s="136"/>
      <c r="FPZ17" s="136"/>
      <c r="FQA17" s="136"/>
      <c r="FQB17" s="136"/>
      <c r="FQC17" s="136"/>
      <c r="FQD17" s="136"/>
      <c r="FQE17" s="136"/>
      <c r="FQF17" s="136"/>
      <c r="FQG17" s="136"/>
      <c r="FQL17" s="136"/>
      <c r="FQM17" s="136"/>
      <c r="FQN17" s="136"/>
      <c r="FQO17" s="136"/>
      <c r="FQP17" s="136"/>
      <c r="FQQ17" s="136"/>
      <c r="FQR17" s="136"/>
      <c r="FQS17" s="136"/>
      <c r="FQT17" s="136"/>
      <c r="FQU17" s="136"/>
      <c r="FQV17" s="136"/>
      <c r="FQW17" s="136"/>
      <c r="FRB17" s="136"/>
      <c r="FRC17" s="136"/>
      <c r="FRD17" s="136"/>
      <c r="FRE17" s="136"/>
      <c r="FRF17" s="136"/>
      <c r="FRG17" s="136"/>
      <c r="FRH17" s="136"/>
      <c r="FRI17" s="136"/>
      <c r="FRJ17" s="136"/>
      <c r="FRK17" s="136"/>
      <c r="FRL17" s="136"/>
      <c r="FRM17" s="136"/>
      <c r="FRR17" s="136"/>
      <c r="FRS17" s="136"/>
      <c r="FRT17" s="136"/>
      <c r="FRU17" s="136"/>
      <c r="FRV17" s="136"/>
      <c r="FRW17" s="136"/>
      <c r="FRX17" s="136"/>
      <c r="FRY17" s="136"/>
      <c r="FRZ17" s="136"/>
      <c r="FSA17" s="136"/>
      <c r="FSB17" s="136"/>
      <c r="FSC17" s="136"/>
      <c r="FSH17" s="136"/>
      <c r="FSI17" s="136"/>
      <c r="FSJ17" s="136"/>
      <c r="FSK17" s="136"/>
      <c r="FSL17" s="136"/>
      <c r="FSM17" s="136"/>
      <c r="FSN17" s="136"/>
      <c r="FSO17" s="136"/>
      <c r="FSP17" s="136"/>
      <c r="FSQ17" s="136"/>
      <c r="FSR17" s="136"/>
      <c r="FSS17" s="136"/>
      <c r="FSX17" s="136"/>
      <c r="FSY17" s="136"/>
      <c r="FSZ17" s="136"/>
      <c r="FTA17" s="136"/>
      <c r="FTB17" s="136"/>
      <c r="FTC17" s="136"/>
      <c r="FTD17" s="136"/>
      <c r="FTE17" s="136"/>
      <c r="FTF17" s="136"/>
      <c r="FTG17" s="136"/>
      <c r="FTH17" s="136"/>
      <c r="FTI17" s="136"/>
      <c r="FTN17" s="136"/>
      <c r="FTO17" s="136"/>
      <c r="FTP17" s="136"/>
      <c r="FTQ17" s="136"/>
      <c r="FTR17" s="136"/>
      <c r="FTS17" s="136"/>
      <c r="FTT17" s="136"/>
      <c r="FTU17" s="136"/>
      <c r="FTV17" s="136"/>
      <c r="FTW17" s="136"/>
      <c r="FTX17" s="136"/>
      <c r="FTY17" s="136"/>
      <c r="FUD17" s="136"/>
      <c r="FUE17" s="136"/>
      <c r="FUF17" s="136"/>
      <c r="FUG17" s="136"/>
      <c r="FUH17" s="136"/>
      <c r="FUI17" s="136"/>
      <c r="FUJ17" s="136"/>
      <c r="FUK17" s="136"/>
      <c r="FUL17" s="136"/>
      <c r="FUM17" s="136"/>
      <c r="FUN17" s="136"/>
      <c r="FUO17" s="136"/>
      <c r="FUT17" s="136"/>
      <c r="FUU17" s="136"/>
      <c r="FUV17" s="136"/>
      <c r="FUW17" s="136"/>
      <c r="FUX17" s="136"/>
      <c r="FUY17" s="136"/>
      <c r="FUZ17" s="136"/>
      <c r="FVA17" s="136"/>
      <c r="FVB17" s="136"/>
      <c r="FVC17" s="136"/>
      <c r="FVD17" s="136"/>
      <c r="FVE17" s="136"/>
      <c r="FVJ17" s="136"/>
      <c r="FVK17" s="136"/>
      <c r="FVL17" s="136"/>
      <c r="FVM17" s="136"/>
      <c r="FVN17" s="136"/>
      <c r="FVO17" s="136"/>
      <c r="FVP17" s="136"/>
      <c r="FVQ17" s="136"/>
      <c r="FVR17" s="136"/>
      <c r="FVS17" s="136"/>
      <c r="FVT17" s="136"/>
      <c r="FVU17" s="136"/>
      <c r="FVZ17" s="136"/>
      <c r="FWA17" s="136"/>
      <c r="FWB17" s="136"/>
      <c r="FWC17" s="136"/>
      <c r="FWD17" s="136"/>
      <c r="FWE17" s="136"/>
      <c r="FWF17" s="136"/>
      <c r="FWG17" s="136"/>
      <c r="FWH17" s="136"/>
      <c r="FWI17" s="136"/>
      <c r="FWJ17" s="136"/>
      <c r="FWK17" s="136"/>
      <c r="FWP17" s="136"/>
      <c r="FWQ17" s="136"/>
      <c r="FWR17" s="136"/>
      <c r="FWS17" s="136"/>
      <c r="FWT17" s="136"/>
      <c r="FWU17" s="136"/>
      <c r="FWV17" s="136"/>
      <c r="FWW17" s="136"/>
      <c r="FWX17" s="136"/>
      <c r="FWY17" s="136"/>
      <c r="FWZ17" s="136"/>
      <c r="FXA17" s="136"/>
      <c r="FXF17" s="136"/>
      <c r="FXG17" s="136"/>
      <c r="FXH17" s="136"/>
      <c r="FXI17" s="136"/>
      <c r="FXJ17" s="136"/>
      <c r="FXK17" s="136"/>
      <c r="FXL17" s="136"/>
      <c r="FXM17" s="136"/>
      <c r="FXN17" s="136"/>
      <c r="FXO17" s="136"/>
      <c r="FXP17" s="136"/>
      <c r="FXQ17" s="136"/>
      <c r="FXV17" s="136"/>
      <c r="FXW17" s="136"/>
      <c r="FXX17" s="136"/>
      <c r="FXY17" s="136"/>
      <c r="FXZ17" s="136"/>
      <c r="FYA17" s="136"/>
      <c r="FYB17" s="136"/>
      <c r="FYC17" s="136"/>
      <c r="FYD17" s="136"/>
      <c r="FYE17" s="136"/>
      <c r="FYF17" s="136"/>
      <c r="FYG17" s="136"/>
      <c r="FYL17" s="136"/>
      <c r="FYM17" s="136"/>
      <c r="FYN17" s="136"/>
      <c r="FYO17" s="136"/>
      <c r="FYP17" s="136"/>
      <c r="FYQ17" s="136"/>
      <c r="FYR17" s="136"/>
      <c r="FYS17" s="136"/>
      <c r="FYT17" s="136"/>
      <c r="FYU17" s="136"/>
      <c r="FYV17" s="136"/>
      <c r="FYW17" s="136"/>
      <c r="FZB17" s="136"/>
      <c r="FZC17" s="136"/>
      <c r="FZD17" s="136"/>
      <c r="FZE17" s="136"/>
      <c r="FZF17" s="136"/>
      <c r="FZG17" s="136"/>
      <c r="FZH17" s="136"/>
      <c r="FZI17" s="136"/>
      <c r="FZJ17" s="136"/>
      <c r="FZK17" s="136"/>
      <c r="FZL17" s="136"/>
      <c r="FZM17" s="136"/>
      <c r="FZR17" s="136"/>
      <c r="FZS17" s="136"/>
      <c r="FZT17" s="136"/>
      <c r="FZU17" s="136"/>
      <c r="FZV17" s="136"/>
      <c r="FZW17" s="136"/>
      <c r="FZX17" s="136"/>
      <c r="FZY17" s="136"/>
      <c r="FZZ17" s="136"/>
      <c r="GAA17" s="136"/>
      <c r="GAB17" s="136"/>
      <c r="GAC17" s="136"/>
      <c r="GAH17" s="136"/>
      <c r="GAI17" s="136"/>
      <c r="GAJ17" s="136"/>
      <c r="GAK17" s="136"/>
      <c r="GAL17" s="136"/>
      <c r="GAM17" s="136"/>
      <c r="GAN17" s="136"/>
      <c r="GAO17" s="136"/>
      <c r="GAP17" s="136"/>
      <c r="GAQ17" s="136"/>
      <c r="GAR17" s="136"/>
      <c r="GAS17" s="136"/>
      <c r="GAX17" s="136"/>
      <c r="GAY17" s="136"/>
      <c r="GAZ17" s="136"/>
      <c r="GBA17" s="136"/>
      <c r="GBB17" s="136"/>
      <c r="GBC17" s="136"/>
      <c r="GBD17" s="136"/>
      <c r="GBE17" s="136"/>
      <c r="GBF17" s="136"/>
      <c r="GBG17" s="136"/>
      <c r="GBH17" s="136"/>
      <c r="GBI17" s="136"/>
      <c r="GBN17" s="136"/>
      <c r="GBO17" s="136"/>
      <c r="GBP17" s="136"/>
      <c r="GBQ17" s="136"/>
      <c r="GBR17" s="136"/>
      <c r="GBS17" s="136"/>
      <c r="GBT17" s="136"/>
      <c r="GBU17" s="136"/>
      <c r="GBV17" s="136"/>
      <c r="GBW17" s="136"/>
      <c r="GBX17" s="136"/>
      <c r="GBY17" s="136"/>
      <c r="GCD17" s="136"/>
      <c r="GCE17" s="136"/>
      <c r="GCF17" s="136"/>
      <c r="GCG17" s="136"/>
      <c r="GCH17" s="136"/>
      <c r="GCI17" s="136"/>
      <c r="GCJ17" s="136"/>
      <c r="GCK17" s="136"/>
      <c r="GCL17" s="136"/>
      <c r="GCM17" s="136"/>
      <c r="GCN17" s="136"/>
      <c r="GCO17" s="136"/>
      <c r="GCT17" s="136"/>
      <c r="GCU17" s="136"/>
      <c r="GCV17" s="136"/>
      <c r="GCW17" s="136"/>
      <c r="GCX17" s="136"/>
      <c r="GCY17" s="136"/>
      <c r="GCZ17" s="136"/>
      <c r="GDA17" s="136"/>
      <c r="GDB17" s="136"/>
      <c r="GDC17" s="136"/>
      <c r="GDD17" s="136"/>
      <c r="GDE17" s="136"/>
      <c r="GDJ17" s="136"/>
      <c r="GDK17" s="136"/>
      <c r="GDL17" s="136"/>
      <c r="GDM17" s="136"/>
      <c r="GDN17" s="136"/>
      <c r="GDO17" s="136"/>
      <c r="GDP17" s="136"/>
      <c r="GDQ17" s="136"/>
      <c r="GDR17" s="136"/>
      <c r="GDS17" s="136"/>
      <c r="GDT17" s="136"/>
      <c r="GDU17" s="136"/>
      <c r="GDZ17" s="136"/>
      <c r="GEA17" s="136"/>
      <c r="GEB17" s="136"/>
      <c r="GEC17" s="136"/>
      <c r="GED17" s="136"/>
      <c r="GEE17" s="136"/>
      <c r="GEF17" s="136"/>
      <c r="GEG17" s="136"/>
      <c r="GEH17" s="136"/>
      <c r="GEI17" s="136"/>
      <c r="GEJ17" s="136"/>
      <c r="GEK17" s="136"/>
      <c r="GEP17" s="136"/>
      <c r="GEQ17" s="136"/>
      <c r="GER17" s="136"/>
      <c r="GES17" s="136"/>
      <c r="GET17" s="136"/>
      <c r="GEU17" s="136"/>
      <c r="GEV17" s="136"/>
      <c r="GEW17" s="136"/>
      <c r="GEX17" s="136"/>
      <c r="GEY17" s="136"/>
      <c r="GEZ17" s="136"/>
      <c r="GFA17" s="136"/>
      <c r="GFF17" s="136"/>
      <c r="GFG17" s="136"/>
      <c r="GFH17" s="136"/>
      <c r="GFI17" s="136"/>
      <c r="GFJ17" s="136"/>
      <c r="GFK17" s="136"/>
      <c r="GFL17" s="136"/>
      <c r="GFM17" s="136"/>
      <c r="GFN17" s="136"/>
      <c r="GFO17" s="136"/>
      <c r="GFP17" s="136"/>
      <c r="GFQ17" s="136"/>
      <c r="GFV17" s="136"/>
      <c r="GFW17" s="136"/>
      <c r="GFX17" s="136"/>
      <c r="GFY17" s="136"/>
      <c r="GFZ17" s="136"/>
      <c r="GGA17" s="136"/>
      <c r="GGB17" s="136"/>
      <c r="GGC17" s="136"/>
      <c r="GGD17" s="136"/>
      <c r="GGE17" s="136"/>
      <c r="GGF17" s="136"/>
      <c r="GGG17" s="136"/>
      <c r="GGL17" s="136"/>
      <c r="GGM17" s="136"/>
      <c r="GGN17" s="136"/>
      <c r="GGO17" s="136"/>
      <c r="GGP17" s="136"/>
      <c r="GGQ17" s="136"/>
      <c r="GGR17" s="136"/>
      <c r="GGS17" s="136"/>
      <c r="GGT17" s="136"/>
      <c r="GGU17" s="136"/>
      <c r="GGV17" s="136"/>
      <c r="GGW17" s="136"/>
      <c r="GHB17" s="136"/>
      <c r="GHC17" s="136"/>
      <c r="GHD17" s="136"/>
      <c r="GHE17" s="136"/>
      <c r="GHF17" s="136"/>
      <c r="GHG17" s="136"/>
      <c r="GHH17" s="136"/>
      <c r="GHI17" s="136"/>
      <c r="GHJ17" s="136"/>
      <c r="GHK17" s="136"/>
      <c r="GHL17" s="136"/>
      <c r="GHM17" s="136"/>
      <c r="GHR17" s="136"/>
      <c r="GHS17" s="136"/>
      <c r="GHT17" s="136"/>
      <c r="GHU17" s="136"/>
      <c r="GHV17" s="136"/>
      <c r="GHW17" s="136"/>
      <c r="GHX17" s="136"/>
      <c r="GHY17" s="136"/>
      <c r="GHZ17" s="136"/>
      <c r="GIA17" s="136"/>
      <c r="GIB17" s="136"/>
      <c r="GIC17" s="136"/>
      <c r="GIH17" s="136"/>
      <c r="GII17" s="136"/>
      <c r="GIJ17" s="136"/>
      <c r="GIK17" s="136"/>
      <c r="GIL17" s="136"/>
      <c r="GIM17" s="136"/>
      <c r="GIN17" s="136"/>
      <c r="GIO17" s="136"/>
      <c r="GIP17" s="136"/>
      <c r="GIQ17" s="136"/>
      <c r="GIR17" s="136"/>
      <c r="GIS17" s="136"/>
      <c r="GIX17" s="136"/>
      <c r="GIY17" s="136"/>
      <c r="GIZ17" s="136"/>
      <c r="GJA17" s="136"/>
      <c r="GJB17" s="136"/>
      <c r="GJC17" s="136"/>
      <c r="GJD17" s="136"/>
      <c r="GJE17" s="136"/>
      <c r="GJF17" s="136"/>
      <c r="GJG17" s="136"/>
      <c r="GJH17" s="136"/>
      <c r="GJI17" s="136"/>
      <c r="GJN17" s="136"/>
      <c r="GJO17" s="136"/>
      <c r="GJP17" s="136"/>
      <c r="GJQ17" s="136"/>
      <c r="GJR17" s="136"/>
      <c r="GJS17" s="136"/>
      <c r="GJT17" s="136"/>
      <c r="GJU17" s="136"/>
      <c r="GJV17" s="136"/>
      <c r="GJW17" s="136"/>
      <c r="GJX17" s="136"/>
      <c r="GJY17" s="136"/>
      <c r="GKD17" s="136"/>
      <c r="GKE17" s="136"/>
      <c r="GKF17" s="136"/>
      <c r="GKG17" s="136"/>
      <c r="GKH17" s="136"/>
      <c r="GKI17" s="136"/>
      <c r="GKJ17" s="136"/>
      <c r="GKK17" s="136"/>
      <c r="GKL17" s="136"/>
      <c r="GKM17" s="136"/>
      <c r="GKN17" s="136"/>
      <c r="GKO17" s="136"/>
      <c r="GKT17" s="136"/>
      <c r="GKU17" s="136"/>
      <c r="GKV17" s="136"/>
      <c r="GKW17" s="136"/>
      <c r="GKX17" s="136"/>
      <c r="GKY17" s="136"/>
      <c r="GKZ17" s="136"/>
      <c r="GLA17" s="136"/>
      <c r="GLB17" s="136"/>
      <c r="GLC17" s="136"/>
      <c r="GLD17" s="136"/>
      <c r="GLE17" s="136"/>
      <c r="GLJ17" s="136"/>
      <c r="GLK17" s="136"/>
      <c r="GLL17" s="136"/>
      <c r="GLM17" s="136"/>
      <c r="GLN17" s="136"/>
      <c r="GLO17" s="136"/>
      <c r="GLP17" s="136"/>
      <c r="GLQ17" s="136"/>
      <c r="GLR17" s="136"/>
      <c r="GLS17" s="136"/>
      <c r="GLT17" s="136"/>
      <c r="GLU17" s="136"/>
      <c r="GLZ17" s="136"/>
      <c r="GMA17" s="136"/>
      <c r="GMB17" s="136"/>
      <c r="GMC17" s="136"/>
      <c r="GMD17" s="136"/>
      <c r="GME17" s="136"/>
      <c r="GMF17" s="136"/>
      <c r="GMG17" s="136"/>
      <c r="GMH17" s="136"/>
      <c r="GMI17" s="136"/>
      <c r="GMJ17" s="136"/>
      <c r="GMK17" s="136"/>
      <c r="GMP17" s="136"/>
      <c r="GMQ17" s="136"/>
      <c r="GMR17" s="136"/>
      <c r="GMS17" s="136"/>
      <c r="GMT17" s="136"/>
      <c r="GMU17" s="136"/>
      <c r="GMV17" s="136"/>
      <c r="GMW17" s="136"/>
      <c r="GMX17" s="136"/>
      <c r="GMY17" s="136"/>
      <c r="GMZ17" s="136"/>
      <c r="GNA17" s="136"/>
      <c r="GNF17" s="136"/>
      <c r="GNG17" s="136"/>
      <c r="GNH17" s="136"/>
      <c r="GNI17" s="136"/>
      <c r="GNJ17" s="136"/>
      <c r="GNK17" s="136"/>
      <c r="GNL17" s="136"/>
      <c r="GNM17" s="136"/>
      <c r="GNN17" s="136"/>
      <c r="GNO17" s="136"/>
      <c r="GNP17" s="136"/>
      <c r="GNQ17" s="136"/>
      <c r="GNV17" s="136"/>
      <c r="GNW17" s="136"/>
      <c r="GNX17" s="136"/>
      <c r="GNY17" s="136"/>
      <c r="GNZ17" s="136"/>
      <c r="GOA17" s="136"/>
      <c r="GOB17" s="136"/>
      <c r="GOC17" s="136"/>
      <c r="GOD17" s="136"/>
      <c r="GOE17" s="136"/>
      <c r="GOF17" s="136"/>
      <c r="GOG17" s="136"/>
      <c r="GOL17" s="136"/>
      <c r="GOM17" s="136"/>
      <c r="GON17" s="136"/>
      <c r="GOO17" s="136"/>
      <c r="GOP17" s="136"/>
      <c r="GOQ17" s="136"/>
      <c r="GOR17" s="136"/>
      <c r="GOS17" s="136"/>
      <c r="GOT17" s="136"/>
      <c r="GOU17" s="136"/>
      <c r="GOV17" s="136"/>
      <c r="GOW17" s="136"/>
      <c r="GPB17" s="136"/>
      <c r="GPC17" s="136"/>
      <c r="GPD17" s="136"/>
      <c r="GPE17" s="136"/>
      <c r="GPF17" s="136"/>
      <c r="GPG17" s="136"/>
      <c r="GPH17" s="136"/>
      <c r="GPI17" s="136"/>
      <c r="GPJ17" s="136"/>
      <c r="GPK17" s="136"/>
      <c r="GPL17" s="136"/>
      <c r="GPM17" s="136"/>
      <c r="GPR17" s="136"/>
      <c r="GPS17" s="136"/>
      <c r="GPT17" s="136"/>
      <c r="GPU17" s="136"/>
      <c r="GPV17" s="136"/>
      <c r="GPW17" s="136"/>
      <c r="GPX17" s="136"/>
      <c r="GPY17" s="136"/>
      <c r="GPZ17" s="136"/>
      <c r="GQA17" s="136"/>
      <c r="GQB17" s="136"/>
      <c r="GQC17" s="136"/>
      <c r="GQH17" s="136"/>
      <c r="GQI17" s="136"/>
      <c r="GQJ17" s="136"/>
      <c r="GQK17" s="136"/>
      <c r="GQL17" s="136"/>
      <c r="GQM17" s="136"/>
      <c r="GQN17" s="136"/>
      <c r="GQO17" s="136"/>
      <c r="GQP17" s="136"/>
      <c r="GQQ17" s="136"/>
      <c r="GQR17" s="136"/>
      <c r="GQS17" s="136"/>
      <c r="GQX17" s="136"/>
      <c r="GQY17" s="136"/>
      <c r="GQZ17" s="136"/>
      <c r="GRA17" s="136"/>
      <c r="GRB17" s="136"/>
      <c r="GRC17" s="136"/>
      <c r="GRD17" s="136"/>
      <c r="GRE17" s="136"/>
      <c r="GRF17" s="136"/>
      <c r="GRG17" s="136"/>
      <c r="GRH17" s="136"/>
      <c r="GRI17" s="136"/>
      <c r="GRN17" s="136"/>
      <c r="GRO17" s="136"/>
      <c r="GRP17" s="136"/>
      <c r="GRQ17" s="136"/>
      <c r="GRR17" s="136"/>
      <c r="GRS17" s="136"/>
      <c r="GRT17" s="136"/>
      <c r="GRU17" s="136"/>
      <c r="GRV17" s="136"/>
      <c r="GRW17" s="136"/>
      <c r="GRX17" s="136"/>
      <c r="GRY17" s="136"/>
      <c r="GSD17" s="136"/>
      <c r="GSE17" s="136"/>
      <c r="GSF17" s="136"/>
      <c r="GSG17" s="136"/>
      <c r="GSH17" s="136"/>
      <c r="GSI17" s="136"/>
      <c r="GSJ17" s="136"/>
      <c r="GSK17" s="136"/>
      <c r="GSL17" s="136"/>
      <c r="GSM17" s="136"/>
      <c r="GSN17" s="136"/>
      <c r="GSO17" s="136"/>
      <c r="GST17" s="136"/>
      <c r="GSU17" s="136"/>
      <c r="GSV17" s="136"/>
      <c r="GSW17" s="136"/>
      <c r="GSX17" s="136"/>
      <c r="GSY17" s="136"/>
      <c r="GSZ17" s="136"/>
      <c r="GTA17" s="136"/>
      <c r="GTB17" s="136"/>
      <c r="GTC17" s="136"/>
      <c r="GTD17" s="136"/>
      <c r="GTE17" s="136"/>
      <c r="GTJ17" s="136"/>
      <c r="GTK17" s="136"/>
      <c r="GTL17" s="136"/>
      <c r="GTM17" s="136"/>
      <c r="GTN17" s="136"/>
      <c r="GTO17" s="136"/>
      <c r="GTP17" s="136"/>
      <c r="GTQ17" s="136"/>
      <c r="GTR17" s="136"/>
      <c r="GTS17" s="136"/>
      <c r="GTT17" s="136"/>
      <c r="GTU17" s="136"/>
      <c r="GTZ17" s="136"/>
      <c r="GUA17" s="136"/>
      <c r="GUB17" s="136"/>
      <c r="GUC17" s="136"/>
      <c r="GUD17" s="136"/>
      <c r="GUE17" s="136"/>
      <c r="GUF17" s="136"/>
      <c r="GUG17" s="136"/>
      <c r="GUH17" s="136"/>
      <c r="GUI17" s="136"/>
      <c r="GUJ17" s="136"/>
      <c r="GUK17" s="136"/>
      <c r="GUP17" s="136"/>
      <c r="GUQ17" s="136"/>
      <c r="GUR17" s="136"/>
      <c r="GUS17" s="136"/>
      <c r="GUT17" s="136"/>
      <c r="GUU17" s="136"/>
      <c r="GUV17" s="136"/>
      <c r="GUW17" s="136"/>
      <c r="GUX17" s="136"/>
      <c r="GUY17" s="136"/>
      <c r="GUZ17" s="136"/>
      <c r="GVA17" s="136"/>
      <c r="GVF17" s="136"/>
      <c r="GVG17" s="136"/>
      <c r="GVH17" s="136"/>
      <c r="GVI17" s="136"/>
      <c r="GVJ17" s="136"/>
      <c r="GVK17" s="136"/>
      <c r="GVL17" s="136"/>
      <c r="GVM17" s="136"/>
      <c r="GVN17" s="136"/>
      <c r="GVO17" s="136"/>
      <c r="GVP17" s="136"/>
      <c r="GVQ17" s="136"/>
      <c r="GVV17" s="136"/>
      <c r="GVW17" s="136"/>
      <c r="GVX17" s="136"/>
      <c r="GVY17" s="136"/>
      <c r="GVZ17" s="136"/>
      <c r="GWA17" s="136"/>
      <c r="GWB17" s="136"/>
      <c r="GWC17" s="136"/>
      <c r="GWD17" s="136"/>
      <c r="GWE17" s="136"/>
      <c r="GWF17" s="136"/>
      <c r="GWG17" s="136"/>
      <c r="GWL17" s="136"/>
      <c r="GWM17" s="136"/>
      <c r="GWN17" s="136"/>
      <c r="GWO17" s="136"/>
      <c r="GWP17" s="136"/>
      <c r="GWQ17" s="136"/>
      <c r="GWR17" s="136"/>
      <c r="GWS17" s="136"/>
      <c r="GWT17" s="136"/>
      <c r="GWU17" s="136"/>
      <c r="GWV17" s="136"/>
      <c r="GWW17" s="136"/>
      <c r="GXB17" s="136"/>
      <c r="GXC17" s="136"/>
      <c r="GXD17" s="136"/>
      <c r="GXE17" s="136"/>
      <c r="GXF17" s="136"/>
      <c r="GXG17" s="136"/>
      <c r="GXH17" s="136"/>
      <c r="GXI17" s="136"/>
      <c r="GXJ17" s="136"/>
      <c r="GXK17" s="136"/>
      <c r="GXL17" s="136"/>
      <c r="GXM17" s="136"/>
      <c r="GXR17" s="136"/>
      <c r="GXS17" s="136"/>
      <c r="GXT17" s="136"/>
      <c r="GXU17" s="136"/>
      <c r="GXV17" s="136"/>
      <c r="GXW17" s="136"/>
      <c r="GXX17" s="136"/>
      <c r="GXY17" s="136"/>
      <c r="GXZ17" s="136"/>
      <c r="GYA17" s="136"/>
      <c r="GYB17" s="136"/>
      <c r="GYC17" s="136"/>
      <c r="GYH17" s="136"/>
      <c r="GYI17" s="136"/>
      <c r="GYJ17" s="136"/>
      <c r="GYK17" s="136"/>
      <c r="GYL17" s="136"/>
      <c r="GYM17" s="136"/>
      <c r="GYN17" s="136"/>
      <c r="GYO17" s="136"/>
      <c r="GYP17" s="136"/>
      <c r="GYQ17" s="136"/>
      <c r="GYR17" s="136"/>
      <c r="GYS17" s="136"/>
      <c r="GYX17" s="136"/>
      <c r="GYY17" s="136"/>
      <c r="GYZ17" s="136"/>
      <c r="GZA17" s="136"/>
      <c r="GZB17" s="136"/>
      <c r="GZC17" s="136"/>
      <c r="GZD17" s="136"/>
      <c r="GZE17" s="136"/>
      <c r="GZF17" s="136"/>
      <c r="GZG17" s="136"/>
      <c r="GZH17" s="136"/>
      <c r="GZI17" s="136"/>
      <c r="GZN17" s="136"/>
      <c r="GZO17" s="136"/>
      <c r="GZP17" s="136"/>
      <c r="GZQ17" s="136"/>
      <c r="GZR17" s="136"/>
      <c r="GZS17" s="136"/>
      <c r="GZT17" s="136"/>
      <c r="GZU17" s="136"/>
      <c r="GZV17" s="136"/>
      <c r="GZW17" s="136"/>
      <c r="GZX17" s="136"/>
      <c r="GZY17" s="136"/>
      <c r="HAD17" s="136"/>
      <c r="HAE17" s="136"/>
      <c r="HAF17" s="136"/>
      <c r="HAG17" s="136"/>
      <c r="HAH17" s="136"/>
      <c r="HAI17" s="136"/>
      <c r="HAJ17" s="136"/>
      <c r="HAK17" s="136"/>
      <c r="HAL17" s="136"/>
      <c r="HAM17" s="136"/>
      <c r="HAN17" s="136"/>
      <c r="HAO17" s="136"/>
      <c r="HAT17" s="136"/>
      <c r="HAU17" s="136"/>
      <c r="HAV17" s="136"/>
      <c r="HAW17" s="136"/>
      <c r="HAX17" s="136"/>
      <c r="HAY17" s="136"/>
      <c r="HAZ17" s="136"/>
      <c r="HBA17" s="136"/>
      <c r="HBB17" s="136"/>
      <c r="HBC17" s="136"/>
      <c r="HBD17" s="136"/>
      <c r="HBE17" s="136"/>
      <c r="HBJ17" s="136"/>
      <c r="HBK17" s="136"/>
      <c r="HBL17" s="136"/>
      <c r="HBM17" s="136"/>
      <c r="HBN17" s="136"/>
      <c r="HBO17" s="136"/>
      <c r="HBP17" s="136"/>
      <c r="HBQ17" s="136"/>
      <c r="HBR17" s="136"/>
      <c r="HBS17" s="136"/>
      <c r="HBT17" s="136"/>
      <c r="HBU17" s="136"/>
      <c r="HBZ17" s="136"/>
      <c r="HCA17" s="136"/>
      <c r="HCB17" s="136"/>
      <c r="HCC17" s="136"/>
      <c r="HCD17" s="136"/>
      <c r="HCE17" s="136"/>
      <c r="HCF17" s="136"/>
      <c r="HCG17" s="136"/>
      <c r="HCH17" s="136"/>
      <c r="HCI17" s="136"/>
      <c r="HCJ17" s="136"/>
      <c r="HCK17" s="136"/>
      <c r="HCP17" s="136"/>
      <c r="HCQ17" s="136"/>
      <c r="HCR17" s="136"/>
      <c r="HCS17" s="136"/>
      <c r="HCT17" s="136"/>
      <c r="HCU17" s="136"/>
      <c r="HCV17" s="136"/>
      <c r="HCW17" s="136"/>
      <c r="HCX17" s="136"/>
      <c r="HCY17" s="136"/>
      <c r="HCZ17" s="136"/>
      <c r="HDA17" s="136"/>
      <c r="HDF17" s="136"/>
      <c r="HDG17" s="136"/>
      <c r="HDH17" s="136"/>
      <c r="HDI17" s="136"/>
      <c r="HDJ17" s="136"/>
      <c r="HDK17" s="136"/>
      <c r="HDL17" s="136"/>
      <c r="HDM17" s="136"/>
      <c r="HDN17" s="136"/>
      <c r="HDO17" s="136"/>
      <c r="HDP17" s="136"/>
      <c r="HDQ17" s="136"/>
      <c r="HDV17" s="136"/>
      <c r="HDW17" s="136"/>
      <c r="HDX17" s="136"/>
      <c r="HDY17" s="136"/>
      <c r="HDZ17" s="136"/>
      <c r="HEA17" s="136"/>
      <c r="HEB17" s="136"/>
      <c r="HEC17" s="136"/>
      <c r="HED17" s="136"/>
      <c r="HEE17" s="136"/>
      <c r="HEF17" s="136"/>
      <c r="HEG17" s="136"/>
      <c r="HEL17" s="136"/>
      <c r="HEM17" s="136"/>
      <c r="HEN17" s="136"/>
      <c r="HEO17" s="136"/>
      <c r="HEP17" s="136"/>
      <c r="HEQ17" s="136"/>
      <c r="HER17" s="136"/>
      <c r="HES17" s="136"/>
      <c r="HET17" s="136"/>
      <c r="HEU17" s="136"/>
      <c r="HEV17" s="136"/>
      <c r="HEW17" s="136"/>
      <c r="HFB17" s="136"/>
      <c r="HFC17" s="136"/>
      <c r="HFD17" s="136"/>
      <c r="HFE17" s="136"/>
      <c r="HFF17" s="136"/>
      <c r="HFG17" s="136"/>
      <c r="HFH17" s="136"/>
      <c r="HFI17" s="136"/>
      <c r="HFJ17" s="136"/>
      <c r="HFK17" s="136"/>
      <c r="HFL17" s="136"/>
      <c r="HFM17" s="136"/>
      <c r="HFR17" s="136"/>
      <c r="HFS17" s="136"/>
      <c r="HFT17" s="136"/>
      <c r="HFU17" s="136"/>
      <c r="HFV17" s="136"/>
      <c r="HFW17" s="136"/>
      <c r="HFX17" s="136"/>
      <c r="HFY17" s="136"/>
      <c r="HFZ17" s="136"/>
      <c r="HGA17" s="136"/>
      <c r="HGB17" s="136"/>
      <c r="HGC17" s="136"/>
      <c r="HGH17" s="136"/>
      <c r="HGI17" s="136"/>
      <c r="HGJ17" s="136"/>
      <c r="HGK17" s="136"/>
      <c r="HGL17" s="136"/>
      <c r="HGM17" s="136"/>
      <c r="HGN17" s="136"/>
      <c r="HGO17" s="136"/>
      <c r="HGP17" s="136"/>
      <c r="HGQ17" s="136"/>
      <c r="HGR17" s="136"/>
      <c r="HGS17" s="136"/>
      <c r="HGX17" s="136"/>
      <c r="HGY17" s="136"/>
      <c r="HGZ17" s="136"/>
      <c r="HHA17" s="136"/>
      <c r="HHB17" s="136"/>
      <c r="HHC17" s="136"/>
      <c r="HHD17" s="136"/>
      <c r="HHE17" s="136"/>
      <c r="HHF17" s="136"/>
      <c r="HHG17" s="136"/>
      <c r="HHH17" s="136"/>
      <c r="HHI17" s="136"/>
      <c r="HHN17" s="136"/>
      <c r="HHO17" s="136"/>
      <c r="HHP17" s="136"/>
      <c r="HHQ17" s="136"/>
      <c r="HHR17" s="136"/>
      <c r="HHS17" s="136"/>
      <c r="HHT17" s="136"/>
      <c r="HHU17" s="136"/>
      <c r="HHV17" s="136"/>
      <c r="HHW17" s="136"/>
      <c r="HHX17" s="136"/>
      <c r="HHY17" s="136"/>
      <c r="HID17" s="136"/>
      <c r="HIE17" s="136"/>
      <c r="HIF17" s="136"/>
      <c r="HIG17" s="136"/>
      <c r="HIH17" s="136"/>
      <c r="HII17" s="136"/>
      <c r="HIJ17" s="136"/>
      <c r="HIK17" s="136"/>
      <c r="HIL17" s="136"/>
      <c r="HIM17" s="136"/>
      <c r="HIN17" s="136"/>
      <c r="HIO17" s="136"/>
      <c r="HIT17" s="136"/>
      <c r="HIU17" s="136"/>
      <c r="HIV17" s="136"/>
      <c r="HIW17" s="136"/>
      <c r="HIX17" s="136"/>
      <c r="HIY17" s="136"/>
      <c r="HIZ17" s="136"/>
      <c r="HJA17" s="136"/>
      <c r="HJB17" s="136"/>
      <c r="HJC17" s="136"/>
      <c r="HJD17" s="136"/>
      <c r="HJE17" s="136"/>
      <c r="HJJ17" s="136"/>
      <c r="HJK17" s="136"/>
      <c r="HJL17" s="136"/>
      <c r="HJM17" s="136"/>
      <c r="HJN17" s="136"/>
      <c r="HJO17" s="136"/>
      <c r="HJP17" s="136"/>
      <c r="HJQ17" s="136"/>
      <c r="HJR17" s="136"/>
      <c r="HJS17" s="136"/>
      <c r="HJT17" s="136"/>
      <c r="HJU17" s="136"/>
      <c r="HJZ17" s="136"/>
      <c r="HKA17" s="136"/>
      <c r="HKB17" s="136"/>
      <c r="HKC17" s="136"/>
      <c r="HKD17" s="136"/>
      <c r="HKE17" s="136"/>
      <c r="HKF17" s="136"/>
      <c r="HKG17" s="136"/>
      <c r="HKH17" s="136"/>
      <c r="HKI17" s="136"/>
      <c r="HKJ17" s="136"/>
      <c r="HKK17" s="136"/>
      <c r="HKP17" s="136"/>
      <c r="HKQ17" s="136"/>
      <c r="HKR17" s="136"/>
      <c r="HKS17" s="136"/>
      <c r="HKT17" s="136"/>
      <c r="HKU17" s="136"/>
      <c r="HKV17" s="136"/>
      <c r="HKW17" s="136"/>
      <c r="HKX17" s="136"/>
      <c r="HKY17" s="136"/>
      <c r="HKZ17" s="136"/>
      <c r="HLA17" s="136"/>
      <c r="HLF17" s="136"/>
      <c r="HLG17" s="136"/>
      <c r="HLH17" s="136"/>
      <c r="HLI17" s="136"/>
      <c r="HLJ17" s="136"/>
      <c r="HLK17" s="136"/>
      <c r="HLL17" s="136"/>
      <c r="HLM17" s="136"/>
      <c r="HLN17" s="136"/>
      <c r="HLO17" s="136"/>
      <c r="HLP17" s="136"/>
      <c r="HLQ17" s="136"/>
      <c r="HLV17" s="136"/>
      <c r="HLW17" s="136"/>
      <c r="HLX17" s="136"/>
      <c r="HLY17" s="136"/>
      <c r="HLZ17" s="136"/>
      <c r="HMA17" s="136"/>
      <c r="HMB17" s="136"/>
      <c r="HMC17" s="136"/>
      <c r="HMD17" s="136"/>
      <c r="HME17" s="136"/>
      <c r="HMF17" s="136"/>
      <c r="HMG17" s="136"/>
      <c r="HML17" s="136"/>
      <c r="HMM17" s="136"/>
      <c r="HMN17" s="136"/>
      <c r="HMO17" s="136"/>
      <c r="HMP17" s="136"/>
      <c r="HMQ17" s="136"/>
      <c r="HMR17" s="136"/>
      <c r="HMS17" s="136"/>
      <c r="HMT17" s="136"/>
      <c r="HMU17" s="136"/>
      <c r="HMV17" s="136"/>
      <c r="HMW17" s="136"/>
      <c r="HNB17" s="136"/>
      <c r="HNC17" s="136"/>
      <c r="HND17" s="136"/>
      <c r="HNE17" s="136"/>
      <c r="HNF17" s="136"/>
      <c r="HNG17" s="136"/>
      <c r="HNH17" s="136"/>
      <c r="HNI17" s="136"/>
      <c r="HNJ17" s="136"/>
      <c r="HNK17" s="136"/>
      <c r="HNL17" s="136"/>
      <c r="HNM17" s="136"/>
      <c r="HNR17" s="136"/>
      <c r="HNS17" s="136"/>
      <c r="HNT17" s="136"/>
      <c r="HNU17" s="136"/>
      <c r="HNV17" s="136"/>
      <c r="HNW17" s="136"/>
      <c r="HNX17" s="136"/>
      <c r="HNY17" s="136"/>
      <c r="HNZ17" s="136"/>
      <c r="HOA17" s="136"/>
      <c r="HOB17" s="136"/>
      <c r="HOC17" s="136"/>
      <c r="HOH17" s="136"/>
      <c r="HOI17" s="136"/>
      <c r="HOJ17" s="136"/>
      <c r="HOK17" s="136"/>
      <c r="HOL17" s="136"/>
      <c r="HOM17" s="136"/>
      <c r="HON17" s="136"/>
      <c r="HOO17" s="136"/>
      <c r="HOP17" s="136"/>
      <c r="HOQ17" s="136"/>
      <c r="HOR17" s="136"/>
      <c r="HOS17" s="136"/>
      <c r="HOX17" s="136"/>
      <c r="HOY17" s="136"/>
      <c r="HOZ17" s="136"/>
      <c r="HPA17" s="136"/>
      <c r="HPB17" s="136"/>
      <c r="HPC17" s="136"/>
      <c r="HPD17" s="136"/>
      <c r="HPE17" s="136"/>
      <c r="HPF17" s="136"/>
      <c r="HPG17" s="136"/>
      <c r="HPH17" s="136"/>
      <c r="HPI17" s="136"/>
      <c r="HPN17" s="136"/>
      <c r="HPO17" s="136"/>
      <c r="HPP17" s="136"/>
      <c r="HPQ17" s="136"/>
      <c r="HPR17" s="136"/>
      <c r="HPS17" s="136"/>
      <c r="HPT17" s="136"/>
      <c r="HPU17" s="136"/>
      <c r="HPV17" s="136"/>
      <c r="HPW17" s="136"/>
      <c r="HPX17" s="136"/>
      <c r="HPY17" s="136"/>
      <c r="HQD17" s="136"/>
      <c r="HQE17" s="136"/>
      <c r="HQF17" s="136"/>
      <c r="HQG17" s="136"/>
      <c r="HQH17" s="136"/>
      <c r="HQI17" s="136"/>
      <c r="HQJ17" s="136"/>
      <c r="HQK17" s="136"/>
      <c r="HQL17" s="136"/>
      <c r="HQM17" s="136"/>
      <c r="HQN17" s="136"/>
      <c r="HQO17" s="136"/>
      <c r="HQT17" s="136"/>
      <c r="HQU17" s="136"/>
      <c r="HQV17" s="136"/>
      <c r="HQW17" s="136"/>
      <c r="HQX17" s="136"/>
      <c r="HQY17" s="136"/>
      <c r="HQZ17" s="136"/>
      <c r="HRA17" s="136"/>
      <c r="HRB17" s="136"/>
      <c r="HRC17" s="136"/>
      <c r="HRD17" s="136"/>
      <c r="HRE17" s="136"/>
      <c r="HRJ17" s="136"/>
      <c r="HRK17" s="136"/>
      <c r="HRL17" s="136"/>
      <c r="HRM17" s="136"/>
      <c r="HRN17" s="136"/>
      <c r="HRO17" s="136"/>
      <c r="HRP17" s="136"/>
      <c r="HRQ17" s="136"/>
      <c r="HRR17" s="136"/>
      <c r="HRS17" s="136"/>
      <c r="HRT17" s="136"/>
      <c r="HRU17" s="136"/>
      <c r="HRZ17" s="136"/>
      <c r="HSA17" s="136"/>
      <c r="HSB17" s="136"/>
      <c r="HSC17" s="136"/>
      <c r="HSD17" s="136"/>
      <c r="HSE17" s="136"/>
      <c r="HSF17" s="136"/>
      <c r="HSG17" s="136"/>
      <c r="HSH17" s="136"/>
      <c r="HSI17" s="136"/>
      <c r="HSJ17" s="136"/>
      <c r="HSK17" s="136"/>
      <c r="HSP17" s="136"/>
      <c r="HSQ17" s="136"/>
      <c r="HSR17" s="136"/>
      <c r="HSS17" s="136"/>
      <c r="HST17" s="136"/>
      <c r="HSU17" s="136"/>
      <c r="HSV17" s="136"/>
      <c r="HSW17" s="136"/>
      <c r="HSX17" s="136"/>
      <c r="HSY17" s="136"/>
      <c r="HSZ17" s="136"/>
      <c r="HTA17" s="136"/>
      <c r="HTF17" s="136"/>
      <c r="HTG17" s="136"/>
      <c r="HTH17" s="136"/>
      <c r="HTI17" s="136"/>
      <c r="HTJ17" s="136"/>
      <c r="HTK17" s="136"/>
      <c r="HTL17" s="136"/>
      <c r="HTM17" s="136"/>
      <c r="HTN17" s="136"/>
      <c r="HTO17" s="136"/>
      <c r="HTP17" s="136"/>
      <c r="HTQ17" s="136"/>
      <c r="HTV17" s="136"/>
      <c r="HTW17" s="136"/>
      <c r="HTX17" s="136"/>
      <c r="HTY17" s="136"/>
      <c r="HTZ17" s="136"/>
      <c r="HUA17" s="136"/>
      <c r="HUB17" s="136"/>
      <c r="HUC17" s="136"/>
      <c r="HUD17" s="136"/>
      <c r="HUE17" s="136"/>
      <c r="HUF17" s="136"/>
      <c r="HUG17" s="136"/>
      <c r="HUL17" s="136"/>
      <c r="HUM17" s="136"/>
      <c r="HUN17" s="136"/>
      <c r="HUO17" s="136"/>
      <c r="HUP17" s="136"/>
      <c r="HUQ17" s="136"/>
      <c r="HUR17" s="136"/>
      <c r="HUS17" s="136"/>
      <c r="HUT17" s="136"/>
      <c r="HUU17" s="136"/>
      <c r="HUV17" s="136"/>
      <c r="HUW17" s="136"/>
      <c r="HVB17" s="136"/>
      <c r="HVC17" s="136"/>
      <c r="HVD17" s="136"/>
      <c r="HVE17" s="136"/>
      <c r="HVF17" s="136"/>
      <c r="HVG17" s="136"/>
      <c r="HVH17" s="136"/>
      <c r="HVI17" s="136"/>
      <c r="HVJ17" s="136"/>
      <c r="HVK17" s="136"/>
      <c r="HVL17" s="136"/>
      <c r="HVM17" s="136"/>
      <c r="HVR17" s="136"/>
      <c r="HVS17" s="136"/>
      <c r="HVT17" s="136"/>
      <c r="HVU17" s="136"/>
      <c r="HVV17" s="136"/>
      <c r="HVW17" s="136"/>
      <c r="HVX17" s="136"/>
      <c r="HVY17" s="136"/>
      <c r="HVZ17" s="136"/>
      <c r="HWA17" s="136"/>
      <c r="HWB17" s="136"/>
      <c r="HWC17" s="136"/>
      <c r="HWH17" s="136"/>
      <c r="HWI17" s="136"/>
      <c r="HWJ17" s="136"/>
      <c r="HWK17" s="136"/>
      <c r="HWL17" s="136"/>
      <c r="HWM17" s="136"/>
      <c r="HWN17" s="136"/>
      <c r="HWO17" s="136"/>
      <c r="HWP17" s="136"/>
      <c r="HWQ17" s="136"/>
      <c r="HWR17" s="136"/>
      <c r="HWS17" s="136"/>
      <c r="HWX17" s="136"/>
      <c r="HWY17" s="136"/>
      <c r="HWZ17" s="136"/>
      <c r="HXA17" s="136"/>
      <c r="HXB17" s="136"/>
      <c r="HXC17" s="136"/>
      <c r="HXD17" s="136"/>
      <c r="HXE17" s="136"/>
      <c r="HXF17" s="136"/>
      <c r="HXG17" s="136"/>
      <c r="HXH17" s="136"/>
      <c r="HXI17" s="136"/>
      <c r="HXN17" s="136"/>
      <c r="HXO17" s="136"/>
      <c r="HXP17" s="136"/>
      <c r="HXQ17" s="136"/>
      <c r="HXR17" s="136"/>
      <c r="HXS17" s="136"/>
      <c r="HXT17" s="136"/>
      <c r="HXU17" s="136"/>
      <c r="HXV17" s="136"/>
      <c r="HXW17" s="136"/>
      <c r="HXX17" s="136"/>
      <c r="HXY17" s="136"/>
      <c r="HYD17" s="136"/>
      <c r="HYE17" s="136"/>
      <c r="HYF17" s="136"/>
      <c r="HYG17" s="136"/>
      <c r="HYH17" s="136"/>
      <c r="HYI17" s="136"/>
      <c r="HYJ17" s="136"/>
      <c r="HYK17" s="136"/>
      <c r="HYL17" s="136"/>
      <c r="HYM17" s="136"/>
      <c r="HYN17" s="136"/>
      <c r="HYO17" s="136"/>
      <c r="HYT17" s="136"/>
      <c r="HYU17" s="136"/>
      <c r="HYV17" s="136"/>
      <c r="HYW17" s="136"/>
      <c r="HYX17" s="136"/>
      <c r="HYY17" s="136"/>
      <c r="HYZ17" s="136"/>
      <c r="HZA17" s="136"/>
      <c r="HZB17" s="136"/>
      <c r="HZC17" s="136"/>
      <c r="HZD17" s="136"/>
      <c r="HZE17" s="136"/>
      <c r="HZJ17" s="136"/>
      <c r="HZK17" s="136"/>
      <c r="HZL17" s="136"/>
      <c r="HZM17" s="136"/>
      <c r="HZN17" s="136"/>
      <c r="HZO17" s="136"/>
      <c r="HZP17" s="136"/>
      <c r="HZQ17" s="136"/>
      <c r="HZR17" s="136"/>
      <c r="HZS17" s="136"/>
      <c r="HZT17" s="136"/>
      <c r="HZU17" s="136"/>
      <c r="HZZ17" s="136"/>
      <c r="IAA17" s="136"/>
      <c r="IAB17" s="136"/>
      <c r="IAC17" s="136"/>
      <c r="IAD17" s="136"/>
      <c r="IAE17" s="136"/>
      <c r="IAF17" s="136"/>
      <c r="IAG17" s="136"/>
      <c r="IAH17" s="136"/>
      <c r="IAI17" s="136"/>
      <c r="IAJ17" s="136"/>
      <c r="IAK17" s="136"/>
      <c r="IAP17" s="136"/>
      <c r="IAQ17" s="136"/>
      <c r="IAR17" s="136"/>
      <c r="IAS17" s="136"/>
      <c r="IAT17" s="136"/>
      <c r="IAU17" s="136"/>
      <c r="IAV17" s="136"/>
      <c r="IAW17" s="136"/>
      <c r="IAX17" s="136"/>
      <c r="IAY17" s="136"/>
      <c r="IAZ17" s="136"/>
      <c r="IBA17" s="136"/>
      <c r="IBF17" s="136"/>
      <c r="IBG17" s="136"/>
      <c r="IBH17" s="136"/>
      <c r="IBI17" s="136"/>
      <c r="IBJ17" s="136"/>
      <c r="IBK17" s="136"/>
      <c r="IBL17" s="136"/>
      <c r="IBM17" s="136"/>
      <c r="IBN17" s="136"/>
      <c r="IBO17" s="136"/>
      <c r="IBP17" s="136"/>
      <c r="IBQ17" s="136"/>
      <c r="IBV17" s="136"/>
      <c r="IBW17" s="136"/>
      <c r="IBX17" s="136"/>
      <c r="IBY17" s="136"/>
      <c r="IBZ17" s="136"/>
      <c r="ICA17" s="136"/>
      <c r="ICB17" s="136"/>
      <c r="ICC17" s="136"/>
      <c r="ICD17" s="136"/>
      <c r="ICE17" s="136"/>
      <c r="ICF17" s="136"/>
      <c r="ICG17" s="136"/>
      <c r="ICL17" s="136"/>
      <c r="ICM17" s="136"/>
      <c r="ICN17" s="136"/>
      <c r="ICO17" s="136"/>
      <c r="ICP17" s="136"/>
      <c r="ICQ17" s="136"/>
      <c r="ICR17" s="136"/>
      <c r="ICS17" s="136"/>
      <c r="ICT17" s="136"/>
      <c r="ICU17" s="136"/>
      <c r="ICV17" s="136"/>
      <c r="ICW17" s="136"/>
      <c r="IDB17" s="136"/>
      <c r="IDC17" s="136"/>
      <c r="IDD17" s="136"/>
      <c r="IDE17" s="136"/>
      <c r="IDF17" s="136"/>
      <c r="IDG17" s="136"/>
      <c r="IDH17" s="136"/>
      <c r="IDI17" s="136"/>
      <c r="IDJ17" s="136"/>
      <c r="IDK17" s="136"/>
      <c r="IDL17" s="136"/>
      <c r="IDM17" s="136"/>
      <c r="IDR17" s="136"/>
      <c r="IDS17" s="136"/>
      <c r="IDT17" s="136"/>
      <c r="IDU17" s="136"/>
      <c r="IDV17" s="136"/>
      <c r="IDW17" s="136"/>
      <c r="IDX17" s="136"/>
      <c r="IDY17" s="136"/>
      <c r="IDZ17" s="136"/>
      <c r="IEA17" s="136"/>
      <c r="IEB17" s="136"/>
      <c r="IEC17" s="136"/>
      <c r="IEH17" s="136"/>
      <c r="IEI17" s="136"/>
      <c r="IEJ17" s="136"/>
      <c r="IEK17" s="136"/>
      <c r="IEL17" s="136"/>
      <c r="IEM17" s="136"/>
      <c r="IEN17" s="136"/>
      <c r="IEO17" s="136"/>
      <c r="IEP17" s="136"/>
      <c r="IEQ17" s="136"/>
      <c r="IER17" s="136"/>
      <c r="IES17" s="136"/>
      <c r="IEX17" s="136"/>
      <c r="IEY17" s="136"/>
      <c r="IEZ17" s="136"/>
      <c r="IFA17" s="136"/>
      <c r="IFB17" s="136"/>
      <c r="IFC17" s="136"/>
      <c r="IFD17" s="136"/>
      <c r="IFE17" s="136"/>
      <c r="IFF17" s="136"/>
      <c r="IFG17" s="136"/>
      <c r="IFH17" s="136"/>
      <c r="IFI17" s="136"/>
      <c r="IFN17" s="136"/>
      <c r="IFO17" s="136"/>
      <c r="IFP17" s="136"/>
      <c r="IFQ17" s="136"/>
      <c r="IFR17" s="136"/>
      <c r="IFS17" s="136"/>
      <c r="IFT17" s="136"/>
      <c r="IFU17" s="136"/>
      <c r="IFV17" s="136"/>
      <c r="IFW17" s="136"/>
      <c r="IFX17" s="136"/>
      <c r="IFY17" s="136"/>
      <c r="IGD17" s="136"/>
      <c r="IGE17" s="136"/>
      <c r="IGF17" s="136"/>
      <c r="IGG17" s="136"/>
      <c r="IGH17" s="136"/>
      <c r="IGI17" s="136"/>
      <c r="IGJ17" s="136"/>
      <c r="IGK17" s="136"/>
      <c r="IGL17" s="136"/>
      <c r="IGM17" s="136"/>
      <c r="IGN17" s="136"/>
      <c r="IGO17" s="136"/>
      <c r="IGT17" s="136"/>
      <c r="IGU17" s="136"/>
      <c r="IGV17" s="136"/>
      <c r="IGW17" s="136"/>
      <c r="IGX17" s="136"/>
      <c r="IGY17" s="136"/>
      <c r="IGZ17" s="136"/>
      <c r="IHA17" s="136"/>
      <c r="IHB17" s="136"/>
      <c r="IHC17" s="136"/>
      <c r="IHD17" s="136"/>
      <c r="IHE17" s="136"/>
      <c r="IHJ17" s="136"/>
      <c r="IHK17" s="136"/>
      <c r="IHL17" s="136"/>
      <c r="IHM17" s="136"/>
      <c r="IHN17" s="136"/>
      <c r="IHO17" s="136"/>
      <c r="IHP17" s="136"/>
      <c r="IHQ17" s="136"/>
      <c r="IHR17" s="136"/>
      <c r="IHS17" s="136"/>
      <c r="IHT17" s="136"/>
      <c r="IHU17" s="136"/>
      <c r="IHZ17" s="136"/>
      <c r="IIA17" s="136"/>
      <c r="IIB17" s="136"/>
      <c r="IIC17" s="136"/>
      <c r="IID17" s="136"/>
      <c r="IIE17" s="136"/>
      <c r="IIF17" s="136"/>
      <c r="IIG17" s="136"/>
      <c r="IIH17" s="136"/>
      <c r="III17" s="136"/>
      <c r="IIJ17" s="136"/>
      <c r="IIK17" s="136"/>
      <c r="IIP17" s="136"/>
      <c r="IIQ17" s="136"/>
      <c r="IIR17" s="136"/>
      <c r="IIS17" s="136"/>
      <c r="IIT17" s="136"/>
      <c r="IIU17" s="136"/>
      <c r="IIV17" s="136"/>
      <c r="IIW17" s="136"/>
      <c r="IIX17" s="136"/>
      <c r="IIY17" s="136"/>
      <c r="IIZ17" s="136"/>
      <c r="IJA17" s="136"/>
      <c r="IJF17" s="136"/>
      <c r="IJG17" s="136"/>
      <c r="IJH17" s="136"/>
      <c r="IJI17" s="136"/>
      <c r="IJJ17" s="136"/>
      <c r="IJK17" s="136"/>
      <c r="IJL17" s="136"/>
      <c r="IJM17" s="136"/>
      <c r="IJN17" s="136"/>
      <c r="IJO17" s="136"/>
      <c r="IJP17" s="136"/>
      <c r="IJQ17" s="136"/>
      <c r="IJV17" s="136"/>
      <c r="IJW17" s="136"/>
      <c r="IJX17" s="136"/>
      <c r="IJY17" s="136"/>
      <c r="IJZ17" s="136"/>
      <c r="IKA17" s="136"/>
      <c r="IKB17" s="136"/>
      <c r="IKC17" s="136"/>
      <c r="IKD17" s="136"/>
      <c r="IKE17" s="136"/>
      <c r="IKF17" s="136"/>
      <c r="IKG17" s="136"/>
      <c r="IKL17" s="136"/>
      <c r="IKM17" s="136"/>
      <c r="IKN17" s="136"/>
      <c r="IKO17" s="136"/>
      <c r="IKP17" s="136"/>
      <c r="IKQ17" s="136"/>
      <c r="IKR17" s="136"/>
      <c r="IKS17" s="136"/>
      <c r="IKT17" s="136"/>
      <c r="IKU17" s="136"/>
      <c r="IKV17" s="136"/>
      <c r="IKW17" s="136"/>
      <c r="ILB17" s="136"/>
      <c r="ILC17" s="136"/>
      <c r="ILD17" s="136"/>
      <c r="ILE17" s="136"/>
      <c r="ILF17" s="136"/>
      <c r="ILG17" s="136"/>
      <c r="ILH17" s="136"/>
      <c r="ILI17" s="136"/>
      <c r="ILJ17" s="136"/>
      <c r="ILK17" s="136"/>
      <c r="ILL17" s="136"/>
      <c r="ILM17" s="136"/>
      <c r="ILR17" s="136"/>
      <c r="ILS17" s="136"/>
      <c r="ILT17" s="136"/>
      <c r="ILU17" s="136"/>
      <c r="ILV17" s="136"/>
      <c r="ILW17" s="136"/>
      <c r="ILX17" s="136"/>
      <c r="ILY17" s="136"/>
      <c r="ILZ17" s="136"/>
      <c r="IMA17" s="136"/>
      <c r="IMB17" s="136"/>
      <c r="IMC17" s="136"/>
      <c r="IMH17" s="136"/>
      <c r="IMI17" s="136"/>
      <c r="IMJ17" s="136"/>
      <c r="IMK17" s="136"/>
      <c r="IML17" s="136"/>
      <c r="IMM17" s="136"/>
      <c r="IMN17" s="136"/>
      <c r="IMO17" s="136"/>
      <c r="IMP17" s="136"/>
      <c r="IMQ17" s="136"/>
      <c r="IMR17" s="136"/>
      <c r="IMS17" s="136"/>
      <c r="IMX17" s="136"/>
      <c r="IMY17" s="136"/>
      <c r="IMZ17" s="136"/>
      <c r="INA17" s="136"/>
      <c r="INB17" s="136"/>
      <c r="INC17" s="136"/>
      <c r="IND17" s="136"/>
      <c r="INE17" s="136"/>
      <c r="INF17" s="136"/>
      <c r="ING17" s="136"/>
      <c r="INH17" s="136"/>
      <c r="INI17" s="136"/>
      <c r="INN17" s="136"/>
      <c r="INO17" s="136"/>
      <c r="INP17" s="136"/>
      <c r="INQ17" s="136"/>
      <c r="INR17" s="136"/>
      <c r="INS17" s="136"/>
      <c r="INT17" s="136"/>
      <c r="INU17" s="136"/>
      <c r="INV17" s="136"/>
      <c r="INW17" s="136"/>
      <c r="INX17" s="136"/>
      <c r="INY17" s="136"/>
      <c r="IOD17" s="136"/>
      <c r="IOE17" s="136"/>
      <c r="IOF17" s="136"/>
      <c r="IOG17" s="136"/>
      <c r="IOH17" s="136"/>
      <c r="IOI17" s="136"/>
      <c r="IOJ17" s="136"/>
      <c r="IOK17" s="136"/>
      <c r="IOL17" s="136"/>
      <c r="IOM17" s="136"/>
      <c r="ION17" s="136"/>
      <c r="IOO17" s="136"/>
      <c r="IOT17" s="136"/>
      <c r="IOU17" s="136"/>
      <c r="IOV17" s="136"/>
      <c r="IOW17" s="136"/>
      <c r="IOX17" s="136"/>
      <c r="IOY17" s="136"/>
      <c r="IOZ17" s="136"/>
      <c r="IPA17" s="136"/>
      <c r="IPB17" s="136"/>
      <c r="IPC17" s="136"/>
      <c r="IPD17" s="136"/>
      <c r="IPE17" s="136"/>
      <c r="IPJ17" s="136"/>
      <c r="IPK17" s="136"/>
      <c r="IPL17" s="136"/>
      <c r="IPM17" s="136"/>
      <c r="IPN17" s="136"/>
      <c r="IPO17" s="136"/>
      <c r="IPP17" s="136"/>
      <c r="IPQ17" s="136"/>
      <c r="IPR17" s="136"/>
      <c r="IPS17" s="136"/>
      <c r="IPT17" s="136"/>
      <c r="IPU17" s="136"/>
      <c r="IPZ17" s="136"/>
      <c r="IQA17" s="136"/>
      <c r="IQB17" s="136"/>
      <c r="IQC17" s="136"/>
      <c r="IQD17" s="136"/>
      <c r="IQE17" s="136"/>
      <c r="IQF17" s="136"/>
      <c r="IQG17" s="136"/>
      <c r="IQH17" s="136"/>
      <c r="IQI17" s="136"/>
      <c r="IQJ17" s="136"/>
      <c r="IQK17" s="136"/>
      <c r="IQP17" s="136"/>
      <c r="IQQ17" s="136"/>
      <c r="IQR17" s="136"/>
      <c r="IQS17" s="136"/>
      <c r="IQT17" s="136"/>
      <c r="IQU17" s="136"/>
      <c r="IQV17" s="136"/>
      <c r="IQW17" s="136"/>
      <c r="IQX17" s="136"/>
      <c r="IQY17" s="136"/>
      <c r="IQZ17" s="136"/>
      <c r="IRA17" s="136"/>
      <c r="IRF17" s="136"/>
      <c r="IRG17" s="136"/>
      <c r="IRH17" s="136"/>
      <c r="IRI17" s="136"/>
      <c r="IRJ17" s="136"/>
      <c r="IRK17" s="136"/>
      <c r="IRL17" s="136"/>
      <c r="IRM17" s="136"/>
      <c r="IRN17" s="136"/>
      <c r="IRO17" s="136"/>
      <c r="IRP17" s="136"/>
      <c r="IRQ17" s="136"/>
      <c r="IRV17" s="136"/>
      <c r="IRW17" s="136"/>
      <c r="IRX17" s="136"/>
      <c r="IRY17" s="136"/>
      <c r="IRZ17" s="136"/>
      <c r="ISA17" s="136"/>
      <c r="ISB17" s="136"/>
      <c r="ISC17" s="136"/>
      <c r="ISD17" s="136"/>
      <c r="ISE17" s="136"/>
      <c r="ISF17" s="136"/>
      <c r="ISG17" s="136"/>
      <c r="ISL17" s="136"/>
      <c r="ISM17" s="136"/>
      <c r="ISN17" s="136"/>
      <c r="ISO17" s="136"/>
      <c r="ISP17" s="136"/>
      <c r="ISQ17" s="136"/>
      <c r="ISR17" s="136"/>
      <c r="ISS17" s="136"/>
      <c r="IST17" s="136"/>
      <c r="ISU17" s="136"/>
      <c r="ISV17" s="136"/>
      <c r="ISW17" s="136"/>
      <c r="ITB17" s="136"/>
      <c r="ITC17" s="136"/>
      <c r="ITD17" s="136"/>
      <c r="ITE17" s="136"/>
      <c r="ITF17" s="136"/>
      <c r="ITG17" s="136"/>
      <c r="ITH17" s="136"/>
      <c r="ITI17" s="136"/>
      <c r="ITJ17" s="136"/>
      <c r="ITK17" s="136"/>
      <c r="ITL17" s="136"/>
      <c r="ITM17" s="136"/>
      <c r="ITR17" s="136"/>
      <c r="ITS17" s="136"/>
      <c r="ITT17" s="136"/>
      <c r="ITU17" s="136"/>
      <c r="ITV17" s="136"/>
      <c r="ITW17" s="136"/>
      <c r="ITX17" s="136"/>
      <c r="ITY17" s="136"/>
      <c r="ITZ17" s="136"/>
      <c r="IUA17" s="136"/>
      <c r="IUB17" s="136"/>
      <c r="IUC17" s="136"/>
      <c r="IUH17" s="136"/>
      <c r="IUI17" s="136"/>
      <c r="IUJ17" s="136"/>
      <c r="IUK17" s="136"/>
      <c r="IUL17" s="136"/>
      <c r="IUM17" s="136"/>
      <c r="IUN17" s="136"/>
      <c r="IUO17" s="136"/>
      <c r="IUP17" s="136"/>
      <c r="IUQ17" s="136"/>
      <c r="IUR17" s="136"/>
      <c r="IUS17" s="136"/>
      <c r="IUX17" s="136"/>
      <c r="IUY17" s="136"/>
      <c r="IUZ17" s="136"/>
      <c r="IVA17" s="136"/>
      <c r="IVB17" s="136"/>
      <c r="IVC17" s="136"/>
      <c r="IVD17" s="136"/>
      <c r="IVE17" s="136"/>
      <c r="IVF17" s="136"/>
      <c r="IVG17" s="136"/>
      <c r="IVH17" s="136"/>
      <c r="IVI17" s="136"/>
      <c r="IVN17" s="136"/>
      <c r="IVO17" s="136"/>
      <c r="IVP17" s="136"/>
      <c r="IVQ17" s="136"/>
      <c r="IVR17" s="136"/>
      <c r="IVS17" s="136"/>
      <c r="IVT17" s="136"/>
      <c r="IVU17" s="136"/>
      <c r="IVV17" s="136"/>
      <c r="IVW17" s="136"/>
      <c r="IVX17" s="136"/>
      <c r="IVY17" s="136"/>
      <c r="IWD17" s="136"/>
      <c r="IWE17" s="136"/>
      <c r="IWF17" s="136"/>
      <c r="IWG17" s="136"/>
      <c r="IWH17" s="136"/>
      <c r="IWI17" s="136"/>
      <c r="IWJ17" s="136"/>
      <c r="IWK17" s="136"/>
      <c r="IWL17" s="136"/>
      <c r="IWM17" s="136"/>
      <c r="IWN17" s="136"/>
      <c r="IWO17" s="136"/>
      <c r="IWT17" s="136"/>
      <c r="IWU17" s="136"/>
      <c r="IWV17" s="136"/>
      <c r="IWW17" s="136"/>
      <c r="IWX17" s="136"/>
      <c r="IWY17" s="136"/>
      <c r="IWZ17" s="136"/>
      <c r="IXA17" s="136"/>
      <c r="IXB17" s="136"/>
      <c r="IXC17" s="136"/>
      <c r="IXD17" s="136"/>
      <c r="IXE17" s="136"/>
      <c r="IXJ17" s="136"/>
      <c r="IXK17" s="136"/>
      <c r="IXL17" s="136"/>
      <c r="IXM17" s="136"/>
      <c r="IXN17" s="136"/>
      <c r="IXO17" s="136"/>
      <c r="IXP17" s="136"/>
      <c r="IXQ17" s="136"/>
      <c r="IXR17" s="136"/>
      <c r="IXS17" s="136"/>
      <c r="IXT17" s="136"/>
      <c r="IXU17" s="136"/>
      <c r="IXZ17" s="136"/>
      <c r="IYA17" s="136"/>
      <c r="IYB17" s="136"/>
      <c r="IYC17" s="136"/>
      <c r="IYD17" s="136"/>
      <c r="IYE17" s="136"/>
      <c r="IYF17" s="136"/>
      <c r="IYG17" s="136"/>
      <c r="IYH17" s="136"/>
      <c r="IYI17" s="136"/>
      <c r="IYJ17" s="136"/>
      <c r="IYK17" s="136"/>
      <c r="IYP17" s="136"/>
      <c r="IYQ17" s="136"/>
      <c r="IYR17" s="136"/>
      <c r="IYS17" s="136"/>
      <c r="IYT17" s="136"/>
      <c r="IYU17" s="136"/>
      <c r="IYV17" s="136"/>
      <c r="IYW17" s="136"/>
      <c r="IYX17" s="136"/>
      <c r="IYY17" s="136"/>
      <c r="IYZ17" s="136"/>
      <c r="IZA17" s="136"/>
      <c r="IZF17" s="136"/>
      <c r="IZG17" s="136"/>
      <c r="IZH17" s="136"/>
      <c r="IZI17" s="136"/>
      <c r="IZJ17" s="136"/>
      <c r="IZK17" s="136"/>
      <c r="IZL17" s="136"/>
      <c r="IZM17" s="136"/>
      <c r="IZN17" s="136"/>
      <c r="IZO17" s="136"/>
      <c r="IZP17" s="136"/>
      <c r="IZQ17" s="136"/>
      <c r="IZV17" s="136"/>
      <c r="IZW17" s="136"/>
      <c r="IZX17" s="136"/>
      <c r="IZY17" s="136"/>
      <c r="IZZ17" s="136"/>
      <c r="JAA17" s="136"/>
      <c r="JAB17" s="136"/>
      <c r="JAC17" s="136"/>
      <c r="JAD17" s="136"/>
      <c r="JAE17" s="136"/>
      <c r="JAF17" s="136"/>
      <c r="JAG17" s="136"/>
      <c r="JAL17" s="136"/>
      <c r="JAM17" s="136"/>
      <c r="JAN17" s="136"/>
      <c r="JAO17" s="136"/>
      <c r="JAP17" s="136"/>
      <c r="JAQ17" s="136"/>
      <c r="JAR17" s="136"/>
      <c r="JAS17" s="136"/>
      <c r="JAT17" s="136"/>
      <c r="JAU17" s="136"/>
      <c r="JAV17" s="136"/>
      <c r="JAW17" s="136"/>
      <c r="JBB17" s="136"/>
      <c r="JBC17" s="136"/>
      <c r="JBD17" s="136"/>
      <c r="JBE17" s="136"/>
      <c r="JBF17" s="136"/>
      <c r="JBG17" s="136"/>
      <c r="JBH17" s="136"/>
      <c r="JBI17" s="136"/>
      <c r="JBJ17" s="136"/>
      <c r="JBK17" s="136"/>
      <c r="JBL17" s="136"/>
      <c r="JBM17" s="136"/>
      <c r="JBR17" s="136"/>
      <c r="JBS17" s="136"/>
      <c r="JBT17" s="136"/>
      <c r="JBU17" s="136"/>
      <c r="JBV17" s="136"/>
      <c r="JBW17" s="136"/>
      <c r="JBX17" s="136"/>
      <c r="JBY17" s="136"/>
      <c r="JBZ17" s="136"/>
      <c r="JCA17" s="136"/>
      <c r="JCB17" s="136"/>
      <c r="JCC17" s="136"/>
      <c r="JCH17" s="136"/>
      <c r="JCI17" s="136"/>
      <c r="JCJ17" s="136"/>
      <c r="JCK17" s="136"/>
      <c r="JCL17" s="136"/>
      <c r="JCM17" s="136"/>
      <c r="JCN17" s="136"/>
      <c r="JCO17" s="136"/>
      <c r="JCP17" s="136"/>
      <c r="JCQ17" s="136"/>
      <c r="JCR17" s="136"/>
      <c r="JCS17" s="136"/>
      <c r="JCX17" s="136"/>
      <c r="JCY17" s="136"/>
      <c r="JCZ17" s="136"/>
      <c r="JDA17" s="136"/>
      <c r="JDB17" s="136"/>
      <c r="JDC17" s="136"/>
      <c r="JDD17" s="136"/>
      <c r="JDE17" s="136"/>
      <c r="JDF17" s="136"/>
      <c r="JDG17" s="136"/>
      <c r="JDH17" s="136"/>
      <c r="JDI17" s="136"/>
      <c r="JDN17" s="136"/>
      <c r="JDO17" s="136"/>
      <c r="JDP17" s="136"/>
      <c r="JDQ17" s="136"/>
      <c r="JDR17" s="136"/>
      <c r="JDS17" s="136"/>
      <c r="JDT17" s="136"/>
      <c r="JDU17" s="136"/>
      <c r="JDV17" s="136"/>
      <c r="JDW17" s="136"/>
      <c r="JDX17" s="136"/>
      <c r="JDY17" s="136"/>
      <c r="JED17" s="136"/>
      <c r="JEE17" s="136"/>
      <c r="JEF17" s="136"/>
      <c r="JEG17" s="136"/>
      <c r="JEH17" s="136"/>
      <c r="JEI17" s="136"/>
      <c r="JEJ17" s="136"/>
      <c r="JEK17" s="136"/>
      <c r="JEL17" s="136"/>
      <c r="JEM17" s="136"/>
      <c r="JEN17" s="136"/>
      <c r="JEO17" s="136"/>
      <c r="JET17" s="136"/>
      <c r="JEU17" s="136"/>
      <c r="JEV17" s="136"/>
      <c r="JEW17" s="136"/>
      <c r="JEX17" s="136"/>
      <c r="JEY17" s="136"/>
      <c r="JEZ17" s="136"/>
      <c r="JFA17" s="136"/>
      <c r="JFB17" s="136"/>
      <c r="JFC17" s="136"/>
      <c r="JFD17" s="136"/>
      <c r="JFE17" s="136"/>
      <c r="JFJ17" s="136"/>
      <c r="JFK17" s="136"/>
      <c r="JFL17" s="136"/>
      <c r="JFM17" s="136"/>
      <c r="JFN17" s="136"/>
      <c r="JFO17" s="136"/>
      <c r="JFP17" s="136"/>
      <c r="JFQ17" s="136"/>
      <c r="JFR17" s="136"/>
      <c r="JFS17" s="136"/>
      <c r="JFT17" s="136"/>
      <c r="JFU17" s="136"/>
      <c r="JFZ17" s="136"/>
      <c r="JGA17" s="136"/>
      <c r="JGB17" s="136"/>
      <c r="JGC17" s="136"/>
      <c r="JGD17" s="136"/>
      <c r="JGE17" s="136"/>
      <c r="JGF17" s="136"/>
      <c r="JGG17" s="136"/>
      <c r="JGH17" s="136"/>
      <c r="JGI17" s="136"/>
      <c r="JGJ17" s="136"/>
      <c r="JGK17" s="136"/>
      <c r="JGP17" s="136"/>
      <c r="JGQ17" s="136"/>
      <c r="JGR17" s="136"/>
      <c r="JGS17" s="136"/>
      <c r="JGT17" s="136"/>
      <c r="JGU17" s="136"/>
      <c r="JGV17" s="136"/>
      <c r="JGW17" s="136"/>
      <c r="JGX17" s="136"/>
      <c r="JGY17" s="136"/>
      <c r="JGZ17" s="136"/>
      <c r="JHA17" s="136"/>
      <c r="JHF17" s="136"/>
      <c r="JHG17" s="136"/>
      <c r="JHH17" s="136"/>
      <c r="JHI17" s="136"/>
      <c r="JHJ17" s="136"/>
      <c r="JHK17" s="136"/>
      <c r="JHL17" s="136"/>
      <c r="JHM17" s="136"/>
      <c r="JHN17" s="136"/>
      <c r="JHO17" s="136"/>
      <c r="JHP17" s="136"/>
      <c r="JHQ17" s="136"/>
      <c r="JHV17" s="136"/>
      <c r="JHW17" s="136"/>
      <c r="JHX17" s="136"/>
      <c r="JHY17" s="136"/>
      <c r="JHZ17" s="136"/>
      <c r="JIA17" s="136"/>
      <c r="JIB17" s="136"/>
      <c r="JIC17" s="136"/>
      <c r="JID17" s="136"/>
      <c r="JIE17" s="136"/>
      <c r="JIF17" s="136"/>
      <c r="JIG17" s="136"/>
      <c r="JIL17" s="136"/>
      <c r="JIM17" s="136"/>
      <c r="JIN17" s="136"/>
      <c r="JIO17" s="136"/>
      <c r="JIP17" s="136"/>
      <c r="JIQ17" s="136"/>
      <c r="JIR17" s="136"/>
      <c r="JIS17" s="136"/>
      <c r="JIT17" s="136"/>
      <c r="JIU17" s="136"/>
      <c r="JIV17" s="136"/>
      <c r="JIW17" s="136"/>
      <c r="JJB17" s="136"/>
      <c r="JJC17" s="136"/>
      <c r="JJD17" s="136"/>
      <c r="JJE17" s="136"/>
      <c r="JJF17" s="136"/>
      <c r="JJG17" s="136"/>
      <c r="JJH17" s="136"/>
      <c r="JJI17" s="136"/>
      <c r="JJJ17" s="136"/>
      <c r="JJK17" s="136"/>
      <c r="JJL17" s="136"/>
      <c r="JJM17" s="136"/>
      <c r="JJR17" s="136"/>
      <c r="JJS17" s="136"/>
      <c r="JJT17" s="136"/>
      <c r="JJU17" s="136"/>
      <c r="JJV17" s="136"/>
      <c r="JJW17" s="136"/>
      <c r="JJX17" s="136"/>
      <c r="JJY17" s="136"/>
      <c r="JJZ17" s="136"/>
      <c r="JKA17" s="136"/>
      <c r="JKB17" s="136"/>
      <c r="JKC17" s="136"/>
      <c r="JKH17" s="136"/>
      <c r="JKI17" s="136"/>
      <c r="JKJ17" s="136"/>
      <c r="JKK17" s="136"/>
      <c r="JKL17" s="136"/>
      <c r="JKM17" s="136"/>
      <c r="JKN17" s="136"/>
      <c r="JKO17" s="136"/>
      <c r="JKP17" s="136"/>
      <c r="JKQ17" s="136"/>
      <c r="JKR17" s="136"/>
      <c r="JKS17" s="136"/>
      <c r="JKX17" s="136"/>
      <c r="JKY17" s="136"/>
      <c r="JKZ17" s="136"/>
      <c r="JLA17" s="136"/>
      <c r="JLB17" s="136"/>
      <c r="JLC17" s="136"/>
      <c r="JLD17" s="136"/>
      <c r="JLE17" s="136"/>
      <c r="JLF17" s="136"/>
      <c r="JLG17" s="136"/>
      <c r="JLH17" s="136"/>
      <c r="JLI17" s="136"/>
      <c r="JLN17" s="136"/>
      <c r="JLO17" s="136"/>
      <c r="JLP17" s="136"/>
      <c r="JLQ17" s="136"/>
      <c r="JLR17" s="136"/>
      <c r="JLS17" s="136"/>
      <c r="JLT17" s="136"/>
      <c r="JLU17" s="136"/>
      <c r="JLV17" s="136"/>
      <c r="JLW17" s="136"/>
      <c r="JLX17" s="136"/>
      <c r="JLY17" s="136"/>
      <c r="JMD17" s="136"/>
      <c r="JME17" s="136"/>
      <c r="JMF17" s="136"/>
      <c r="JMG17" s="136"/>
      <c r="JMH17" s="136"/>
      <c r="JMI17" s="136"/>
      <c r="JMJ17" s="136"/>
      <c r="JMK17" s="136"/>
      <c r="JML17" s="136"/>
      <c r="JMM17" s="136"/>
      <c r="JMN17" s="136"/>
      <c r="JMO17" s="136"/>
      <c r="JMT17" s="136"/>
      <c r="JMU17" s="136"/>
      <c r="JMV17" s="136"/>
      <c r="JMW17" s="136"/>
      <c r="JMX17" s="136"/>
      <c r="JMY17" s="136"/>
      <c r="JMZ17" s="136"/>
      <c r="JNA17" s="136"/>
      <c r="JNB17" s="136"/>
      <c r="JNC17" s="136"/>
      <c r="JND17" s="136"/>
      <c r="JNE17" s="136"/>
      <c r="JNJ17" s="136"/>
      <c r="JNK17" s="136"/>
      <c r="JNL17" s="136"/>
      <c r="JNM17" s="136"/>
      <c r="JNN17" s="136"/>
      <c r="JNO17" s="136"/>
      <c r="JNP17" s="136"/>
      <c r="JNQ17" s="136"/>
      <c r="JNR17" s="136"/>
      <c r="JNS17" s="136"/>
      <c r="JNT17" s="136"/>
      <c r="JNU17" s="136"/>
      <c r="JNZ17" s="136"/>
      <c r="JOA17" s="136"/>
      <c r="JOB17" s="136"/>
      <c r="JOC17" s="136"/>
      <c r="JOD17" s="136"/>
      <c r="JOE17" s="136"/>
      <c r="JOF17" s="136"/>
      <c r="JOG17" s="136"/>
      <c r="JOH17" s="136"/>
      <c r="JOI17" s="136"/>
      <c r="JOJ17" s="136"/>
      <c r="JOK17" s="136"/>
      <c r="JOP17" s="136"/>
      <c r="JOQ17" s="136"/>
      <c r="JOR17" s="136"/>
      <c r="JOS17" s="136"/>
      <c r="JOT17" s="136"/>
      <c r="JOU17" s="136"/>
      <c r="JOV17" s="136"/>
      <c r="JOW17" s="136"/>
      <c r="JOX17" s="136"/>
      <c r="JOY17" s="136"/>
      <c r="JOZ17" s="136"/>
      <c r="JPA17" s="136"/>
      <c r="JPF17" s="136"/>
      <c r="JPG17" s="136"/>
      <c r="JPH17" s="136"/>
      <c r="JPI17" s="136"/>
      <c r="JPJ17" s="136"/>
      <c r="JPK17" s="136"/>
      <c r="JPL17" s="136"/>
      <c r="JPM17" s="136"/>
      <c r="JPN17" s="136"/>
      <c r="JPO17" s="136"/>
      <c r="JPP17" s="136"/>
      <c r="JPQ17" s="136"/>
      <c r="JPV17" s="136"/>
      <c r="JPW17" s="136"/>
      <c r="JPX17" s="136"/>
      <c r="JPY17" s="136"/>
      <c r="JPZ17" s="136"/>
      <c r="JQA17" s="136"/>
      <c r="JQB17" s="136"/>
      <c r="JQC17" s="136"/>
      <c r="JQD17" s="136"/>
      <c r="JQE17" s="136"/>
      <c r="JQF17" s="136"/>
      <c r="JQG17" s="136"/>
      <c r="JQL17" s="136"/>
      <c r="JQM17" s="136"/>
      <c r="JQN17" s="136"/>
      <c r="JQO17" s="136"/>
      <c r="JQP17" s="136"/>
      <c r="JQQ17" s="136"/>
      <c r="JQR17" s="136"/>
      <c r="JQS17" s="136"/>
      <c r="JQT17" s="136"/>
      <c r="JQU17" s="136"/>
      <c r="JQV17" s="136"/>
      <c r="JQW17" s="136"/>
      <c r="JRB17" s="136"/>
      <c r="JRC17" s="136"/>
      <c r="JRD17" s="136"/>
      <c r="JRE17" s="136"/>
      <c r="JRF17" s="136"/>
      <c r="JRG17" s="136"/>
      <c r="JRH17" s="136"/>
      <c r="JRI17" s="136"/>
      <c r="JRJ17" s="136"/>
      <c r="JRK17" s="136"/>
      <c r="JRL17" s="136"/>
      <c r="JRM17" s="136"/>
      <c r="JRR17" s="136"/>
      <c r="JRS17" s="136"/>
      <c r="JRT17" s="136"/>
      <c r="JRU17" s="136"/>
      <c r="JRV17" s="136"/>
      <c r="JRW17" s="136"/>
      <c r="JRX17" s="136"/>
      <c r="JRY17" s="136"/>
      <c r="JRZ17" s="136"/>
      <c r="JSA17" s="136"/>
      <c r="JSB17" s="136"/>
      <c r="JSC17" s="136"/>
      <c r="JSH17" s="136"/>
      <c r="JSI17" s="136"/>
      <c r="JSJ17" s="136"/>
      <c r="JSK17" s="136"/>
      <c r="JSL17" s="136"/>
      <c r="JSM17" s="136"/>
      <c r="JSN17" s="136"/>
      <c r="JSO17" s="136"/>
      <c r="JSP17" s="136"/>
      <c r="JSQ17" s="136"/>
      <c r="JSR17" s="136"/>
      <c r="JSS17" s="136"/>
      <c r="JSX17" s="136"/>
      <c r="JSY17" s="136"/>
      <c r="JSZ17" s="136"/>
      <c r="JTA17" s="136"/>
      <c r="JTB17" s="136"/>
      <c r="JTC17" s="136"/>
      <c r="JTD17" s="136"/>
      <c r="JTE17" s="136"/>
      <c r="JTF17" s="136"/>
      <c r="JTG17" s="136"/>
      <c r="JTH17" s="136"/>
      <c r="JTI17" s="136"/>
      <c r="JTN17" s="136"/>
      <c r="JTO17" s="136"/>
      <c r="JTP17" s="136"/>
      <c r="JTQ17" s="136"/>
      <c r="JTR17" s="136"/>
      <c r="JTS17" s="136"/>
      <c r="JTT17" s="136"/>
      <c r="JTU17" s="136"/>
      <c r="JTV17" s="136"/>
      <c r="JTW17" s="136"/>
      <c r="JTX17" s="136"/>
      <c r="JTY17" s="136"/>
      <c r="JUD17" s="136"/>
      <c r="JUE17" s="136"/>
      <c r="JUF17" s="136"/>
      <c r="JUG17" s="136"/>
      <c r="JUH17" s="136"/>
      <c r="JUI17" s="136"/>
      <c r="JUJ17" s="136"/>
      <c r="JUK17" s="136"/>
      <c r="JUL17" s="136"/>
      <c r="JUM17" s="136"/>
      <c r="JUN17" s="136"/>
      <c r="JUO17" s="136"/>
      <c r="JUT17" s="136"/>
      <c r="JUU17" s="136"/>
      <c r="JUV17" s="136"/>
      <c r="JUW17" s="136"/>
      <c r="JUX17" s="136"/>
      <c r="JUY17" s="136"/>
      <c r="JUZ17" s="136"/>
      <c r="JVA17" s="136"/>
      <c r="JVB17" s="136"/>
      <c r="JVC17" s="136"/>
      <c r="JVD17" s="136"/>
      <c r="JVE17" s="136"/>
      <c r="JVJ17" s="136"/>
      <c r="JVK17" s="136"/>
      <c r="JVL17" s="136"/>
      <c r="JVM17" s="136"/>
      <c r="JVN17" s="136"/>
      <c r="JVO17" s="136"/>
      <c r="JVP17" s="136"/>
      <c r="JVQ17" s="136"/>
      <c r="JVR17" s="136"/>
      <c r="JVS17" s="136"/>
      <c r="JVT17" s="136"/>
      <c r="JVU17" s="136"/>
      <c r="JVZ17" s="136"/>
      <c r="JWA17" s="136"/>
      <c r="JWB17" s="136"/>
      <c r="JWC17" s="136"/>
      <c r="JWD17" s="136"/>
      <c r="JWE17" s="136"/>
      <c r="JWF17" s="136"/>
      <c r="JWG17" s="136"/>
      <c r="JWH17" s="136"/>
      <c r="JWI17" s="136"/>
      <c r="JWJ17" s="136"/>
      <c r="JWK17" s="136"/>
      <c r="JWP17" s="136"/>
      <c r="JWQ17" s="136"/>
      <c r="JWR17" s="136"/>
      <c r="JWS17" s="136"/>
      <c r="JWT17" s="136"/>
      <c r="JWU17" s="136"/>
      <c r="JWV17" s="136"/>
      <c r="JWW17" s="136"/>
      <c r="JWX17" s="136"/>
      <c r="JWY17" s="136"/>
      <c r="JWZ17" s="136"/>
      <c r="JXA17" s="136"/>
      <c r="JXF17" s="136"/>
      <c r="JXG17" s="136"/>
      <c r="JXH17" s="136"/>
      <c r="JXI17" s="136"/>
      <c r="JXJ17" s="136"/>
      <c r="JXK17" s="136"/>
      <c r="JXL17" s="136"/>
      <c r="JXM17" s="136"/>
      <c r="JXN17" s="136"/>
      <c r="JXO17" s="136"/>
      <c r="JXP17" s="136"/>
      <c r="JXQ17" s="136"/>
      <c r="JXV17" s="136"/>
      <c r="JXW17" s="136"/>
      <c r="JXX17" s="136"/>
      <c r="JXY17" s="136"/>
      <c r="JXZ17" s="136"/>
      <c r="JYA17" s="136"/>
      <c r="JYB17" s="136"/>
      <c r="JYC17" s="136"/>
      <c r="JYD17" s="136"/>
      <c r="JYE17" s="136"/>
      <c r="JYF17" s="136"/>
      <c r="JYG17" s="136"/>
      <c r="JYL17" s="136"/>
      <c r="JYM17" s="136"/>
      <c r="JYN17" s="136"/>
      <c r="JYO17" s="136"/>
      <c r="JYP17" s="136"/>
      <c r="JYQ17" s="136"/>
      <c r="JYR17" s="136"/>
      <c r="JYS17" s="136"/>
      <c r="JYT17" s="136"/>
      <c r="JYU17" s="136"/>
      <c r="JYV17" s="136"/>
      <c r="JYW17" s="136"/>
      <c r="JZB17" s="136"/>
      <c r="JZC17" s="136"/>
      <c r="JZD17" s="136"/>
      <c r="JZE17" s="136"/>
      <c r="JZF17" s="136"/>
      <c r="JZG17" s="136"/>
      <c r="JZH17" s="136"/>
      <c r="JZI17" s="136"/>
      <c r="JZJ17" s="136"/>
      <c r="JZK17" s="136"/>
      <c r="JZL17" s="136"/>
      <c r="JZM17" s="136"/>
      <c r="JZR17" s="136"/>
      <c r="JZS17" s="136"/>
      <c r="JZT17" s="136"/>
      <c r="JZU17" s="136"/>
      <c r="JZV17" s="136"/>
      <c r="JZW17" s="136"/>
      <c r="JZX17" s="136"/>
      <c r="JZY17" s="136"/>
      <c r="JZZ17" s="136"/>
      <c r="KAA17" s="136"/>
      <c r="KAB17" s="136"/>
      <c r="KAC17" s="136"/>
      <c r="KAH17" s="136"/>
      <c r="KAI17" s="136"/>
      <c r="KAJ17" s="136"/>
      <c r="KAK17" s="136"/>
      <c r="KAL17" s="136"/>
      <c r="KAM17" s="136"/>
      <c r="KAN17" s="136"/>
      <c r="KAO17" s="136"/>
      <c r="KAP17" s="136"/>
      <c r="KAQ17" s="136"/>
      <c r="KAR17" s="136"/>
      <c r="KAS17" s="136"/>
      <c r="KAX17" s="136"/>
      <c r="KAY17" s="136"/>
      <c r="KAZ17" s="136"/>
      <c r="KBA17" s="136"/>
      <c r="KBB17" s="136"/>
      <c r="KBC17" s="136"/>
      <c r="KBD17" s="136"/>
      <c r="KBE17" s="136"/>
      <c r="KBF17" s="136"/>
      <c r="KBG17" s="136"/>
      <c r="KBH17" s="136"/>
      <c r="KBI17" s="136"/>
      <c r="KBN17" s="136"/>
      <c r="KBO17" s="136"/>
      <c r="KBP17" s="136"/>
      <c r="KBQ17" s="136"/>
      <c r="KBR17" s="136"/>
      <c r="KBS17" s="136"/>
      <c r="KBT17" s="136"/>
      <c r="KBU17" s="136"/>
      <c r="KBV17" s="136"/>
      <c r="KBW17" s="136"/>
      <c r="KBX17" s="136"/>
      <c r="KBY17" s="136"/>
      <c r="KCD17" s="136"/>
      <c r="KCE17" s="136"/>
      <c r="KCF17" s="136"/>
      <c r="KCG17" s="136"/>
      <c r="KCH17" s="136"/>
      <c r="KCI17" s="136"/>
      <c r="KCJ17" s="136"/>
      <c r="KCK17" s="136"/>
      <c r="KCL17" s="136"/>
      <c r="KCM17" s="136"/>
      <c r="KCN17" s="136"/>
      <c r="KCO17" s="136"/>
      <c r="KCT17" s="136"/>
      <c r="KCU17" s="136"/>
      <c r="KCV17" s="136"/>
      <c r="KCW17" s="136"/>
      <c r="KCX17" s="136"/>
      <c r="KCY17" s="136"/>
      <c r="KCZ17" s="136"/>
      <c r="KDA17" s="136"/>
      <c r="KDB17" s="136"/>
      <c r="KDC17" s="136"/>
      <c r="KDD17" s="136"/>
      <c r="KDE17" s="136"/>
      <c r="KDJ17" s="136"/>
      <c r="KDK17" s="136"/>
      <c r="KDL17" s="136"/>
      <c r="KDM17" s="136"/>
      <c r="KDN17" s="136"/>
      <c r="KDO17" s="136"/>
      <c r="KDP17" s="136"/>
      <c r="KDQ17" s="136"/>
      <c r="KDR17" s="136"/>
      <c r="KDS17" s="136"/>
      <c r="KDT17" s="136"/>
      <c r="KDU17" s="136"/>
      <c r="KDZ17" s="136"/>
      <c r="KEA17" s="136"/>
      <c r="KEB17" s="136"/>
      <c r="KEC17" s="136"/>
      <c r="KED17" s="136"/>
      <c r="KEE17" s="136"/>
      <c r="KEF17" s="136"/>
      <c r="KEG17" s="136"/>
      <c r="KEH17" s="136"/>
      <c r="KEI17" s="136"/>
      <c r="KEJ17" s="136"/>
      <c r="KEK17" s="136"/>
      <c r="KEP17" s="136"/>
      <c r="KEQ17" s="136"/>
      <c r="KER17" s="136"/>
      <c r="KES17" s="136"/>
      <c r="KET17" s="136"/>
      <c r="KEU17" s="136"/>
      <c r="KEV17" s="136"/>
      <c r="KEW17" s="136"/>
      <c r="KEX17" s="136"/>
      <c r="KEY17" s="136"/>
      <c r="KEZ17" s="136"/>
      <c r="KFA17" s="136"/>
      <c r="KFF17" s="136"/>
      <c r="KFG17" s="136"/>
      <c r="KFH17" s="136"/>
      <c r="KFI17" s="136"/>
      <c r="KFJ17" s="136"/>
      <c r="KFK17" s="136"/>
      <c r="KFL17" s="136"/>
      <c r="KFM17" s="136"/>
      <c r="KFN17" s="136"/>
      <c r="KFO17" s="136"/>
      <c r="KFP17" s="136"/>
      <c r="KFQ17" s="136"/>
      <c r="KFV17" s="136"/>
      <c r="KFW17" s="136"/>
      <c r="KFX17" s="136"/>
      <c r="KFY17" s="136"/>
      <c r="KFZ17" s="136"/>
      <c r="KGA17" s="136"/>
      <c r="KGB17" s="136"/>
      <c r="KGC17" s="136"/>
      <c r="KGD17" s="136"/>
      <c r="KGE17" s="136"/>
      <c r="KGF17" s="136"/>
      <c r="KGG17" s="136"/>
      <c r="KGL17" s="136"/>
      <c r="KGM17" s="136"/>
      <c r="KGN17" s="136"/>
      <c r="KGO17" s="136"/>
      <c r="KGP17" s="136"/>
      <c r="KGQ17" s="136"/>
      <c r="KGR17" s="136"/>
      <c r="KGS17" s="136"/>
      <c r="KGT17" s="136"/>
      <c r="KGU17" s="136"/>
      <c r="KGV17" s="136"/>
      <c r="KGW17" s="136"/>
      <c r="KHB17" s="136"/>
      <c r="KHC17" s="136"/>
      <c r="KHD17" s="136"/>
      <c r="KHE17" s="136"/>
      <c r="KHF17" s="136"/>
      <c r="KHG17" s="136"/>
      <c r="KHH17" s="136"/>
      <c r="KHI17" s="136"/>
      <c r="KHJ17" s="136"/>
      <c r="KHK17" s="136"/>
      <c r="KHL17" s="136"/>
      <c r="KHM17" s="136"/>
      <c r="KHR17" s="136"/>
      <c r="KHS17" s="136"/>
      <c r="KHT17" s="136"/>
      <c r="KHU17" s="136"/>
      <c r="KHV17" s="136"/>
      <c r="KHW17" s="136"/>
      <c r="KHX17" s="136"/>
      <c r="KHY17" s="136"/>
      <c r="KHZ17" s="136"/>
      <c r="KIA17" s="136"/>
      <c r="KIB17" s="136"/>
      <c r="KIC17" s="136"/>
      <c r="KIH17" s="136"/>
      <c r="KII17" s="136"/>
      <c r="KIJ17" s="136"/>
      <c r="KIK17" s="136"/>
      <c r="KIL17" s="136"/>
      <c r="KIM17" s="136"/>
      <c r="KIN17" s="136"/>
      <c r="KIO17" s="136"/>
      <c r="KIP17" s="136"/>
      <c r="KIQ17" s="136"/>
      <c r="KIR17" s="136"/>
      <c r="KIS17" s="136"/>
      <c r="KIX17" s="136"/>
      <c r="KIY17" s="136"/>
      <c r="KIZ17" s="136"/>
      <c r="KJA17" s="136"/>
      <c r="KJB17" s="136"/>
      <c r="KJC17" s="136"/>
      <c r="KJD17" s="136"/>
      <c r="KJE17" s="136"/>
      <c r="KJF17" s="136"/>
      <c r="KJG17" s="136"/>
      <c r="KJH17" s="136"/>
      <c r="KJI17" s="136"/>
      <c r="KJN17" s="136"/>
      <c r="KJO17" s="136"/>
      <c r="KJP17" s="136"/>
      <c r="KJQ17" s="136"/>
      <c r="KJR17" s="136"/>
      <c r="KJS17" s="136"/>
      <c r="KJT17" s="136"/>
      <c r="KJU17" s="136"/>
      <c r="KJV17" s="136"/>
      <c r="KJW17" s="136"/>
      <c r="KJX17" s="136"/>
      <c r="KJY17" s="136"/>
      <c r="KKD17" s="136"/>
      <c r="KKE17" s="136"/>
      <c r="KKF17" s="136"/>
      <c r="KKG17" s="136"/>
      <c r="KKH17" s="136"/>
      <c r="KKI17" s="136"/>
      <c r="KKJ17" s="136"/>
      <c r="KKK17" s="136"/>
      <c r="KKL17" s="136"/>
      <c r="KKM17" s="136"/>
      <c r="KKN17" s="136"/>
      <c r="KKO17" s="136"/>
      <c r="KKT17" s="136"/>
      <c r="KKU17" s="136"/>
      <c r="KKV17" s="136"/>
      <c r="KKW17" s="136"/>
      <c r="KKX17" s="136"/>
      <c r="KKY17" s="136"/>
      <c r="KKZ17" s="136"/>
      <c r="KLA17" s="136"/>
      <c r="KLB17" s="136"/>
      <c r="KLC17" s="136"/>
      <c r="KLD17" s="136"/>
      <c r="KLE17" s="136"/>
      <c r="KLJ17" s="136"/>
      <c r="KLK17" s="136"/>
      <c r="KLL17" s="136"/>
      <c r="KLM17" s="136"/>
      <c r="KLN17" s="136"/>
      <c r="KLO17" s="136"/>
      <c r="KLP17" s="136"/>
      <c r="KLQ17" s="136"/>
      <c r="KLR17" s="136"/>
      <c r="KLS17" s="136"/>
      <c r="KLT17" s="136"/>
      <c r="KLU17" s="136"/>
      <c r="KLZ17" s="136"/>
      <c r="KMA17" s="136"/>
      <c r="KMB17" s="136"/>
      <c r="KMC17" s="136"/>
      <c r="KMD17" s="136"/>
      <c r="KME17" s="136"/>
      <c r="KMF17" s="136"/>
      <c r="KMG17" s="136"/>
      <c r="KMH17" s="136"/>
      <c r="KMI17" s="136"/>
      <c r="KMJ17" s="136"/>
      <c r="KMK17" s="136"/>
      <c r="KMP17" s="136"/>
      <c r="KMQ17" s="136"/>
      <c r="KMR17" s="136"/>
      <c r="KMS17" s="136"/>
      <c r="KMT17" s="136"/>
      <c r="KMU17" s="136"/>
      <c r="KMV17" s="136"/>
      <c r="KMW17" s="136"/>
      <c r="KMX17" s="136"/>
      <c r="KMY17" s="136"/>
      <c r="KMZ17" s="136"/>
      <c r="KNA17" s="136"/>
      <c r="KNF17" s="136"/>
      <c r="KNG17" s="136"/>
      <c r="KNH17" s="136"/>
      <c r="KNI17" s="136"/>
      <c r="KNJ17" s="136"/>
      <c r="KNK17" s="136"/>
      <c r="KNL17" s="136"/>
      <c r="KNM17" s="136"/>
      <c r="KNN17" s="136"/>
      <c r="KNO17" s="136"/>
      <c r="KNP17" s="136"/>
      <c r="KNQ17" s="136"/>
      <c r="KNV17" s="136"/>
      <c r="KNW17" s="136"/>
      <c r="KNX17" s="136"/>
      <c r="KNY17" s="136"/>
      <c r="KNZ17" s="136"/>
      <c r="KOA17" s="136"/>
      <c r="KOB17" s="136"/>
      <c r="KOC17" s="136"/>
      <c r="KOD17" s="136"/>
      <c r="KOE17" s="136"/>
      <c r="KOF17" s="136"/>
      <c r="KOG17" s="136"/>
      <c r="KOL17" s="136"/>
      <c r="KOM17" s="136"/>
      <c r="KON17" s="136"/>
      <c r="KOO17" s="136"/>
      <c r="KOP17" s="136"/>
      <c r="KOQ17" s="136"/>
      <c r="KOR17" s="136"/>
      <c r="KOS17" s="136"/>
      <c r="KOT17" s="136"/>
      <c r="KOU17" s="136"/>
      <c r="KOV17" s="136"/>
      <c r="KOW17" s="136"/>
      <c r="KPB17" s="136"/>
      <c r="KPC17" s="136"/>
      <c r="KPD17" s="136"/>
      <c r="KPE17" s="136"/>
      <c r="KPF17" s="136"/>
      <c r="KPG17" s="136"/>
      <c r="KPH17" s="136"/>
      <c r="KPI17" s="136"/>
      <c r="KPJ17" s="136"/>
      <c r="KPK17" s="136"/>
      <c r="KPL17" s="136"/>
      <c r="KPM17" s="136"/>
      <c r="KPR17" s="136"/>
      <c r="KPS17" s="136"/>
      <c r="KPT17" s="136"/>
      <c r="KPU17" s="136"/>
      <c r="KPV17" s="136"/>
      <c r="KPW17" s="136"/>
      <c r="KPX17" s="136"/>
      <c r="KPY17" s="136"/>
      <c r="KPZ17" s="136"/>
      <c r="KQA17" s="136"/>
      <c r="KQB17" s="136"/>
      <c r="KQC17" s="136"/>
      <c r="KQH17" s="136"/>
      <c r="KQI17" s="136"/>
      <c r="KQJ17" s="136"/>
      <c r="KQK17" s="136"/>
      <c r="KQL17" s="136"/>
      <c r="KQM17" s="136"/>
      <c r="KQN17" s="136"/>
      <c r="KQO17" s="136"/>
      <c r="KQP17" s="136"/>
      <c r="KQQ17" s="136"/>
      <c r="KQR17" s="136"/>
      <c r="KQS17" s="136"/>
      <c r="KQX17" s="136"/>
      <c r="KQY17" s="136"/>
      <c r="KQZ17" s="136"/>
      <c r="KRA17" s="136"/>
      <c r="KRB17" s="136"/>
      <c r="KRC17" s="136"/>
      <c r="KRD17" s="136"/>
      <c r="KRE17" s="136"/>
      <c r="KRF17" s="136"/>
      <c r="KRG17" s="136"/>
      <c r="KRH17" s="136"/>
      <c r="KRI17" s="136"/>
      <c r="KRN17" s="136"/>
      <c r="KRO17" s="136"/>
      <c r="KRP17" s="136"/>
      <c r="KRQ17" s="136"/>
      <c r="KRR17" s="136"/>
      <c r="KRS17" s="136"/>
      <c r="KRT17" s="136"/>
      <c r="KRU17" s="136"/>
      <c r="KRV17" s="136"/>
      <c r="KRW17" s="136"/>
      <c r="KRX17" s="136"/>
      <c r="KRY17" s="136"/>
      <c r="KSD17" s="136"/>
      <c r="KSE17" s="136"/>
      <c r="KSF17" s="136"/>
      <c r="KSG17" s="136"/>
      <c r="KSH17" s="136"/>
      <c r="KSI17" s="136"/>
      <c r="KSJ17" s="136"/>
      <c r="KSK17" s="136"/>
      <c r="KSL17" s="136"/>
      <c r="KSM17" s="136"/>
      <c r="KSN17" s="136"/>
      <c r="KSO17" s="136"/>
      <c r="KST17" s="136"/>
      <c r="KSU17" s="136"/>
      <c r="KSV17" s="136"/>
      <c r="KSW17" s="136"/>
      <c r="KSX17" s="136"/>
      <c r="KSY17" s="136"/>
      <c r="KSZ17" s="136"/>
      <c r="KTA17" s="136"/>
      <c r="KTB17" s="136"/>
      <c r="KTC17" s="136"/>
      <c r="KTD17" s="136"/>
      <c r="KTE17" s="136"/>
      <c r="KTJ17" s="136"/>
      <c r="KTK17" s="136"/>
      <c r="KTL17" s="136"/>
      <c r="KTM17" s="136"/>
      <c r="KTN17" s="136"/>
      <c r="KTO17" s="136"/>
      <c r="KTP17" s="136"/>
      <c r="KTQ17" s="136"/>
      <c r="KTR17" s="136"/>
      <c r="KTS17" s="136"/>
      <c r="KTT17" s="136"/>
      <c r="KTU17" s="136"/>
      <c r="KTZ17" s="136"/>
      <c r="KUA17" s="136"/>
      <c r="KUB17" s="136"/>
      <c r="KUC17" s="136"/>
      <c r="KUD17" s="136"/>
      <c r="KUE17" s="136"/>
      <c r="KUF17" s="136"/>
      <c r="KUG17" s="136"/>
      <c r="KUH17" s="136"/>
      <c r="KUI17" s="136"/>
      <c r="KUJ17" s="136"/>
      <c r="KUK17" s="136"/>
      <c r="KUP17" s="136"/>
      <c r="KUQ17" s="136"/>
      <c r="KUR17" s="136"/>
      <c r="KUS17" s="136"/>
      <c r="KUT17" s="136"/>
      <c r="KUU17" s="136"/>
      <c r="KUV17" s="136"/>
      <c r="KUW17" s="136"/>
      <c r="KUX17" s="136"/>
      <c r="KUY17" s="136"/>
      <c r="KUZ17" s="136"/>
      <c r="KVA17" s="136"/>
      <c r="KVF17" s="136"/>
      <c r="KVG17" s="136"/>
      <c r="KVH17" s="136"/>
      <c r="KVI17" s="136"/>
      <c r="KVJ17" s="136"/>
      <c r="KVK17" s="136"/>
      <c r="KVL17" s="136"/>
      <c r="KVM17" s="136"/>
      <c r="KVN17" s="136"/>
      <c r="KVO17" s="136"/>
      <c r="KVP17" s="136"/>
      <c r="KVQ17" s="136"/>
      <c r="KVV17" s="136"/>
      <c r="KVW17" s="136"/>
      <c r="KVX17" s="136"/>
      <c r="KVY17" s="136"/>
      <c r="KVZ17" s="136"/>
      <c r="KWA17" s="136"/>
      <c r="KWB17" s="136"/>
      <c r="KWC17" s="136"/>
      <c r="KWD17" s="136"/>
      <c r="KWE17" s="136"/>
      <c r="KWF17" s="136"/>
      <c r="KWG17" s="136"/>
      <c r="KWL17" s="136"/>
      <c r="KWM17" s="136"/>
      <c r="KWN17" s="136"/>
      <c r="KWO17" s="136"/>
      <c r="KWP17" s="136"/>
      <c r="KWQ17" s="136"/>
      <c r="KWR17" s="136"/>
      <c r="KWS17" s="136"/>
      <c r="KWT17" s="136"/>
      <c r="KWU17" s="136"/>
      <c r="KWV17" s="136"/>
      <c r="KWW17" s="136"/>
      <c r="KXB17" s="136"/>
      <c r="KXC17" s="136"/>
      <c r="KXD17" s="136"/>
      <c r="KXE17" s="136"/>
      <c r="KXF17" s="136"/>
      <c r="KXG17" s="136"/>
      <c r="KXH17" s="136"/>
      <c r="KXI17" s="136"/>
      <c r="KXJ17" s="136"/>
      <c r="KXK17" s="136"/>
      <c r="KXL17" s="136"/>
      <c r="KXM17" s="136"/>
      <c r="KXR17" s="136"/>
      <c r="KXS17" s="136"/>
      <c r="KXT17" s="136"/>
      <c r="KXU17" s="136"/>
      <c r="KXV17" s="136"/>
      <c r="KXW17" s="136"/>
      <c r="KXX17" s="136"/>
      <c r="KXY17" s="136"/>
      <c r="KXZ17" s="136"/>
      <c r="KYA17" s="136"/>
      <c r="KYB17" s="136"/>
      <c r="KYC17" s="136"/>
      <c r="KYH17" s="136"/>
      <c r="KYI17" s="136"/>
      <c r="KYJ17" s="136"/>
      <c r="KYK17" s="136"/>
      <c r="KYL17" s="136"/>
      <c r="KYM17" s="136"/>
      <c r="KYN17" s="136"/>
      <c r="KYO17" s="136"/>
      <c r="KYP17" s="136"/>
      <c r="KYQ17" s="136"/>
      <c r="KYR17" s="136"/>
      <c r="KYS17" s="136"/>
      <c r="KYX17" s="136"/>
      <c r="KYY17" s="136"/>
      <c r="KYZ17" s="136"/>
      <c r="KZA17" s="136"/>
      <c r="KZB17" s="136"/>
      <c r="KZC17" s="136"/>
      <c r="KZD17" s="136"/>
      <c r="KZE17" s="136"/>
      <c r="KZF17" s="136"/>
      <c r="KZG17" s="136"/>
      <c r="KZH17" s="136"/>
      <c r="KZI17" s="136"/>
      <c r="KZN17" s="136"/>
      <c r="KZO17" s="136"/>
      <c r="KZP17" s="136"/>
      <c r="KZQ17" s="136"/>
      <c r="KZR17" s="136"/>
      <c r="KZS17" s="136"/>
      <c r="KZT17" s="136"/>
      <c r="KZU17" s="136"/>
      <c r="KZV17" s="136"/>
      <c r="KZW17" s="136"/>
      <c r="KZX17" s="136"/>
      <c r="KZY17" s="136"/>
      <c r="LAD17" s="136"/>
      <c r="LAE17" s="136"/>
      <c r="LAF17" s="136"/>
      <c r="LAG17" s="136"/>
      <c r="LAH17" s="136"/>
      <c r="LAI17" s="136"/>
      <c r="LAJ17" s="136"/>
      <c r="LAK17" s="136"/>
      <c r="LAL17" s="136"/>
      <c r="LAM17" s="136"/>
      <c r="LAN17" s="136"/>
      <c r="LAO17" s="136"/>
      <c r="LAT17" s="136"/>
      <c r="LAU17" s="136"/>
      <c r="LAV17" s="136"/>
      <c r="LAW17" s="136"/>
      <c r="LAX17" s="136"/>
      <c r="LAY17" s="136"/>
      <c r="LAZ17" s="136"/>
      <c r="LBA17" s="136"/>
      <c r="LBB17" s="136"/>
      <c r="LBC17" s="136"/>
      <c r="LBD17" s="136"/>
      <c r="LBE17" s="136"/>
      <c r="LBJ17" s="136"/>
      <c r="LBK17" s="136"/>
      <c r="LBL17" s="136"/>
      <c r="LBM17" s="136"/>
      <c r="LBN17" s="136"/>
      <c r="LBO17" s="136"/>
      <c r="LBP17" s="136"/>
      <c r="LBQ17" s="136"/>
      <c r="LBR17" s="136"/>
      <c r="LBS17" s="136"/>
      <c r="LBT17" s="136"/>
      <c r="LBU17" s="136"/>
      <c r="LBZ17" s="136"/>
      <c r="LCA17" s="136"/>
      <c r="LCB17" s="136"/>
      <c r="LCC17" s="136"/>
      <c r="LCD17" s="136"/>
      <c r="LCE17" s="136"/>
      <c r="LCF17" s="136"/>
      <c r="LCG17" s="136"/>
      <c r="LCH17" s="136"/>
      <c r="LCI17" s="136"/>
      <c r="LCJ17" s="136"/>
      <c r="LCK17" s="136"/>
      <c r="LCP17" s="136"/>
      <c r="LCQ17" s="136"/>
      <c r="LCR17" s="136"/>
      <c r="LCS17" s="136"/>
      <c r="LCT17" s="136"/>
      <c r="LCU17" s="136"/>
      <c r="LCV17" s="136"/>
      <c r="LCW17" s="136"/>
      <c r="LCX17" s="136"/>
      <c r="LCY17" s="136"/>
      <c r="LCZ17" s="136"/>
      <c r="LDA17" s="136"/>
      <c r="LDF17" s="136"/>
      <c r="LDG17" s="136"/>
      <c r="LDH17" s="136"/>
      <c r="LDI17" s="136"/>
      <c r="LDJ17" s="136"/>
      <c r="LDK17" s="136"/>
      <c r="LDL17" s="136"/>
      <c r="LDM17" s="136"/>
      <c r="LDN17" s="136"/>
      <c r="LDO17" s="136"/>
      <c r="LDP17" s="136"/>
      <c r="LDQ17" s="136"/>
      <c r="LDV17" s="136"/>
      <c r="LDW17" s="136"/>
      <c r="LDX17" s="136"/>
      <c r="LDY17" s="136"/>
      <c r="LDZ17" s="136"/>
      <c r="LEA17" s="136"/>
      <c r="LEB17" s="136"/>
      <c r="LEC17" s="136"/>
      <c r="LED17" s="136"/>
      <c r="LEE17" s="136"/>
      <c r="LEF17" s="136"/>
      <c r="LEG17" s="136"/>
      <c r="LEL17" s="136"/>
      <c r="LEM17" s="136"/>
      <c r="LEN17" s="136"/>
      <c r="LEO17" s="136"/>
      <c r="LEP17" s="136"/>
      <c r="LEQ17" s="136"/>
      <c r="LER17" s="136"/>
      <c r="LES17" s="136"/>
      <c r="LET17" s="136"/>
      <c r="LEU17" s="136"/>
      <c r="LEV17" s="136"/>
      <c r="LEW17" s="136"/>
      <c r="LFB17" s="136"/>
      <c r="LFC17" s="136"/>
      <c r="LFD17" s="136"/>
      <c r="LFE17" s="136"/>
      <c r="LFF17" s="136"/>
      <c r="LFG17" s="136"/>
      <c r="LFH17" s="136"/>
      <c r="LFI17" s="136"/>
      <c r="LFJ17" s="136"/>
      <c r="LFK17" s="136"/>
      <c r="LFL17" s="136"/>
      <c r="LFM17" s="136"/>
      <c r="LFR17" s="136"/>
      <c r="LFS17" s="136"/>
      <c r="LFT17" s="136"/>
      <c r="LFU17" s="136"/>
      <c r="LFV17" s="136"/>
      <c r="LFW17" s="136"/>
      <c r="LFX17" s="136"/>
      <c r="LFY17" s="136"/>
      <c r="LFZ17" s="136"/>
      <c r="LGA17" s="136"/>
      <c r="LGB17" s="136"/>
      <c r="LGC17" s="136"/>
      <c r="LGH17" s="136"/>
      <c r="LGI17" s="136"/>
      <c r="LGJ17" s="136"/>
      <c r="LGK17" s="136"/>
      <c r="LGL17" s="136"/>
      <c r="LGM17" s="136"/>
      <c r="LGN17" s="136"/>
      <c r="LGO17" s="136"/>
      <c r="LGP17" s="136"/>
      <c r="LGQ17" s="136"/>
      <c r="LGR17" s="136"/>
      <c r="LGS17" s="136"/>
      <c r="LGX17" s="136"/>
      <c r="LGY17" s="136"/>
      <c r="LGZ17" s="136"/>
      <c r="LHA17" s="136"/>
      <c r="LHB17" s="136"/>
      <c r="LHC17" s="136"/>
      <c r="LHD17" s="136"/>
      <c r="LHE17" s="136"/>
      <c r="LHF17" s="136"/>
      <c r="LHG17" s="136"/>
      <c r="LHH17" s="136"/>
      <c r="LHI17" s="136"/>
      <c r="LHN17" s="136"/>
      <c r="LHO17" s="136"/>
      <c r="LHP17" s="136"/>
      <c r="LHQ17" s="136"/>
      <c r="LHR17" s="136"/>
      <c r="LHS17" s="136"/>
      <c r="LHT17" s="136"/>
      <c r="LHU17" s="136"/>
      <c r="LHV17" s="136"/>
      <c r="LHW17" s="136"/>
      <c r="LHX17" s="136"/>
      <c r="LHY17" s="136"/>
      <c r="LID17" s="136"/>
      <c r="LIE17" s="136"/>
      <c r="LIF17" s="136"/>
      <c r="LIG17" s="136"/>
      <c r="LIH17" s="136"/>
      <c r="LII17" s="136"/>
      <c r="LIJ17" s="136"/>
      <c r="LIK17" s="136"/>
      <c r="LIL17" s="136"/>
      <c r="LIM17" s="136"/>
      <c r="LIN17" s="136"/>
      <c r="LIO17" s="136"/>
      <c r="LIT17" s="136"/>
      <c r="LIU17" s="136"/>
      <c r="LIV17" s="136"/>
      <c r="LIW17" s="136"/>
      <c r="LIX17" s="136"/>
      <c r="LIY17" s="136"/>
      <c r="LIZ17" s="136"/>
      <c r="LJA17" s="136"/>
      <c r="LJB17" s="136"/>
      <c r="LJC17" s="136"/>
      <c r="LJD17" s="136"/>
      <c r="LJE17" s="136"/>
      <c r="LJJ17" s="136"/>
      <c r="LJK17" s="136"/>
      <c r="LJL17" s="136"/>
      <c r="LJM17" s="136"/>
      <c r="LJN17" s="136"/>
      <c r="LJO17" s="136"/>
      <c r="LJP17" s="136"/>
      <c r="LJQ17" s="136"/>
      <c r="LJR17" s="136"/>
      <c r="LJS17" s="136"/>
      <c r="LJT17" s="136"/>
      <c r="LJU17" s="136"/>
      <c r="LJZ17" s="136"/>
      <c r="LKA17" s="136"/>
      <c r="LKB17" s="136"/>
      <c r="LKC17" s="136"/>
      <c r="LKD17" s="136"/>
      <c r="LKE17" s="136"/>
      <c r="LKF17" s="136"/>
      <c r="LKG17" s="136"/>
      <c r="LKH17" s="136"/>
      <c r="LKI17" s="136"/>
      <c r="LKJ17" s="136"/>
      <c r="LKK17" s="136"/>
      <c r="LKP17" s="136"/>
      <c r="LKQ17" s="136"/>
      <c r="LKR17" s="136"/>
      <c r="LKS17" s="136"/>
      <c r="LKT17" s="136"/>
      <c r="LKU17" s="136"/>
      <c r="LKV17" s="136"/>
      <c r="LKW17" s="136"/>
      <c r="LKX17" s="136"/>
      <c r="LKY17" s="136"/>
      <c r="LKZ17" s="136"/>
      <c r="LLA17" s="136"/>
      <c r="LLF17" s="136"/>
      <c r="LLG17" s="136"/>
      <c r="LLH17" s="136"/>
      <c r="LLI17" s="136"/>
      <c r="LLJ17" s="136"/>
      <c r="LLK17" s="136"/>
      <c r="LLL17" s="136"/>
      <c r="LLM17" s="136"/>
      <c r="LLN17" s="136"/>
      <c r="LLO17" s="136"/>
      <c r="LLP17" s="136"/>
      <c r="LLQ17" s="136"/>
      <c r="LLV17" s="136"/>
      <c r="LLW17" s="136"/>
      <c r="LLX17" s="136"/>
      <c r="LLY17" s="136"/>
      <c r="LLZ17" s="136"/>
      <c r="LMA17" s="136"/>
      <c r="LMB17" s="136"/>
      <c r="LMC17" s="136"/>
      <c r="LMD17" s="136"/>
      <c r="LME17" s="136"/>
      <c r="LMF17" s="136"/>
      <c r="LMG17" s="136"/>
      <c r="LML17" s="136"/>
      <c r="LMM17" s="136"/>
      <c r="LMN17" s="136"/>
      <c r="LMO17" s="136"/>
      <c r="LMP17" s="136"/>
      <c r="LMQ17" s="136"/>
      <c r="LMR17" s="136"/>
      <c r="LMS17" s="136"/>
      <c r="LMT17" s="136"/>
      <c r="LMU17" s="136"/>
      <c r="LMV17" s="136"/>
      <c r="LMW17" s="136"/>
      <c r="LNB17" s="136"/>
      <c r="LNC17" s="136"/>
      <c r="LND17" s="136"/>
      <c r="LNE17" s="136"/>
      <c r="LNF17" s="136"/>
      <c r="LNG17" s="136"/>
      <c r="LNH17" s="136"/>
      <c r="LNI17" s="136"/>
      <c r="LNJ17" s="136"/>
      <c r="LNK17" s="136"/>
      <c r="LNL17" s="136"/>
      <c r="LNM17" s="136"/>
      <c r="LNR17" s="136"/>
      <c r="LNS17" s="136"/>
      <c r="LNT17" s="136"/>
      <c r="LNU17" s="136"/>
      <c r="LNV17" s="136"/>
      <c r="LNW17" s="136"/>
      <c r="LNX17" s="136"/>
      <c r="LNY17" s="136"/>
      <c r="LNZ17" s="136"/>
      <c r="LOA17" s="136"/>
      <c r="LOB17" s="136"/>
      <c r="LOC17" s="136"/>
      <c r="LOH17" s="136"/>
      <c r="LOI17" s="136"/>
      <c r="LOJ17" s="136"/>
      <c r="LOK17" s="136"/>
      <c r="LOL17" s="136"/>
      <c r="LOM17" s="136"/>
      <c r="LON17" s="136"/>
      <c r="LOO17" s="136"/>
      <c r="LOP17" s="136"/>
      <c r="LOQ17" s="136"/>
      <c r="LOR17" s="136"/>
      <c r="LOS17" s="136"/>
      <c r="LOX17" s="136"/>
      <c r="LOY17" s="136"/>
      <c r="LOZ17" s="136"/>
      <c r="LPA17" s="136"/>
      <c r="LPB17" s="136"/>
      <c r="LPC17" s="136"/>
      <c r="LPD17" s="136"/>
      <c r="LPE17" s="136"/>
      <c r="LPF17" s="136"/>
      <c r="LPG17" s="136"/>
      <c r="LPH17" s="136"/>
      <c r="LPI17" s="136"/>
      <c r="LPN17" s="136"/>
      <c r="LPO17" s="136"/>
      <c r="LPP17" s="136"/>
      <c r="LPQ17" s="136"/>
      <c r="LPR17" s="136"/>
      <c r="LPS17" s="136"/>
      <c r="LPT17" s="136"/>
      <c r="LPU17" s="136"/>
      <c r="LPV17" s="136"/>
      <c r="LPW17" s="136"/>
      <c r="LPX17" s="136"/>
      <c r="LPY17" s="136"/>
      <c r="LQD17" s="136"/>
      <c r="LQE17" s="136"/>
      <c r="LQF17" s="136"/>
      <c r="LQG17" s="136"/>
      <c r="LQH17" s="136"/>
      <c r="LQI17" s="136"/>
      <c r="LQJ17" s="136"/>
      <c r="LQK17" s="136"/>
      <c r="LQL17" s="136"/>
      <c r="LQM17" s="136"/>
      <c r="LQN17" s="136"/>
      <c r="LQO17" s="136"/>
      <c r="LQT17" s="136"/>
      <c r="LQU17" s="136"/>
      <c r="LQV17" s="136"/>
      <c r="LQW17" s="136"/>
      <c r="LQX17" s="136"/>
      <c r="LQY17" s="136"/>
      <c r="LQZ17" s="136"/>
      <c r="LRA17" s="136"/>
      <c r="LRB17" s="136"/>
      <c r="LRC17" s="136"/>
      <c r="LRD17" s="136"/>
      <c r="LRE17" s="136"/>
      <c r="LRJ17" s="136"/>
      <c r="LRK17" s="136"/>
      <c r="LRL17" s="136"/>
      <c r="LRM17" s="136"/>
      <c r="LRN17" s="136"/>
      <c r="LRO17" s="136"/>
      <c r="LRP17" s="136"/>
      <c r="LRQ17" s="136"/>
      <c r="LRR17" s="136"/>
      <c r="LRS17" s="136"/>
      <c r="LRT17" s="136"/>
      <c r="LRU17" s="136"/>
      <c r="LRZ17" s="136"/>
      <c r="LSA17" s="136"/>
      <c r="LSB17" s="136"/>
      <c r="LSC17" s="136"/>
      <c r="LSD17" s="136"/>
      <c r="LSE17" s="136"/>
      <c r="LSF17" s="136"/>
      <c r="LSG17" s="136"/>
      <c r="LSH17" s="136"/>
      <c r="LSI17" s="136"/>
      <c r="LSJ17" s="136"/>
      <c r="LSK17" s="136"/>
      <c r="LSP17" s="136"/>
      <c r="LSQ17" s="136"/>
      <c r="LSR17" s="136"/>
      <c r="LSS17" s="136"/>
      <c r="LST17" s="136"/>
      <c r="LSU17" s="136"/>
      <c r="LSV17" s="136"/>
      <c r="LSW17" s="136"/>
      <c r="LSX17" s="136"/>
      <c r="LSY17" s="136"/>
      <c r="LSZ17" s="136"/>
      <c r="LTA17" s="136"/>
      <c r="LTF17" s="136"/>
      <c r="LTG17" s="136"/>
      <c r="LTH17" s="136"/>
      <c r="LTI17" s="136"/>
      <c r="LTJ17" s="136"/>
      <c r="LTK17" s="136"/>
      <c r="LTL17" s="136"/>
      <c r="LTM17" s="136"/>
      <c r="LTN17" s="136"/>
      <c r="LTO17" s="136"/>
      <c r="LTP17" s="136"/>
      <c r="LTQ17" s="136"/>
      <c r="LTV17" s="136"/>
      <c r="LTW17" s="136"/>
      <c r="LTX17" s="136"/>
      <c r="LTY17" s="136"/>
      <c r="LTZ17" s="136"/>
      <c r="LUA17" s="136"/>
      <c r="LUB17" s="136"/>
      <c r="LUC17" s="136"/>
      <c r="LUD17" s="136"/>
      <c r="LUE17" s="136"/>
      <c r="LUF17" s="136"/>
      <c r="LUG17" s="136"/>
      <c r="LUL17" s="136"/>
      <c r="LUM17" s="136"/>
      <c r="LUN17" s="136"/>
      <c r="LUO17" s="136"/>
      <c r="LUP17" s="136"/>
      <c r="LUQ17" s="136"/>
      <c r="LUR17" s="136"/>
      <c r="LUS17" s="136"/>
      <c r="LUT17" s="136"/>
      <c r="LUU17" s="136"/>
      <c r="LUV17" s="136"/>
      <c r="LUW17" s="136"/>
      <c r="LVB17" s="136"/>
      <c r="LVC17" s="136"/>
      <c r="LVD17" s="136"/>
      <c r="LVE17" s="136"/>
      <c r="LVF17" s="136"/>
      <c r="LVG17" s="136"/>
      <c r="LVH17" s="136"/>
      <c r="LVI17" s="136"/>
      <c r="LVJ17" s="136"/>
      <c r="LVK17" s="136"/>
      <c r="LVL17" s="136"/>
      <c r="LVM17" s="136"/>
      <c r="LVR17" s="136"/>
      <c r="LVS17" s="136"/>
      <c r="LVT17" s="136"/>
      <c r="LVU17" s="136"/>
      <c r="LVV17" s="136"/>
      <c r="LVW17" s="136"/>
      <c r="LVX17" s="136"/>
      <c r="LVY17" s="136"/>
      <c r="LVZ17" s="136"/>
      <c r="LWA17" s="136"/>
      <c r="LWB17" s="136"/>
      <c r="LWC17" s="136"/>
      <c r="LWH17" s="136"/>
      <c r="LWI17" s="136"/>
      <c r="LWJ17" s="136"/>
      <c r="LWK17" s="136"/>
      <c r="LWL17" s="136"/>
      <c r="LWM17" s="136"/>
      <c r="LWN17" s="136"/>
      <c r="LWO17" s="136"/>
      <c r="LWP17" s="136"/>
      <c r="LWQ17" s="136"/>
      <c r="LWR17" s="136"/>
      <c r="LWS17" s="136"/>
      <c r="LWX17" s="136"/>
      <c r="LWY17" s="136"/>
      <c r="LWZ17" s="136"/>
      <c r="LXA17" s="136"/>
      <c r="LXB17" s="136"/>
      <c r="LXC17" s="136"/>
      <c r="LXD17" s="136"/>
      <c r="LXE17" s="136"/>
      <c r="LXF17" s="136"/>
      <c r="LXG17" s="136"/>
      <c r="LXH17" s="136"/>
      <c r="LXI17" s="136"/>
      <c r="LXN17" s="136"/>
      <c r="LXO17" s="136"/>
      <c r="LXP17" s="136"/>
      <c r="LXQ17" s="136"/>
      <c r="LXR17" s="136"/>
      <c r="LXS17" s="136"/>
      <c r="LXT17" s="136"/>
      <c r="LXU17" s="136"/>
      <c r="LXV17" s="136"/>
      <c r="LXW17" s="136"/>
      <c r="LXX17" s="136"/>
      <c r="LXY17" s="136"/>
      <c r="LYD17" s="136"/>
      <c r="LYE17" s="136"/>
      <c r="LYF17" s="136"/>
      <c r="LYG17" s="136"/>
      <c r="LYH17" s="136"/>
      <c r="LYI17" s="136"/>
      <c r="LYJ17" s="136"/>
      <c r="LYK17" s="136"/>
      <c r="LYL17" s="136"/>
      <c r="LYM17" s="136"/>
      <c r="LYN17" s="136"/>
      <c r="LYO17" s="136"/>
      <c r="LYT17" s="136"/>
      <c r="LYU17" s="136"/>
      <c r="LYV17" s="136"/>
      <c r="LYW17" s="136"/>
      <c r="LYX17" s="136"/>
      <c r="LYY17" s="136"/>
      <c r="LYZ17" s="136"/>
      <c r="LZA17" s="136"/>
      <c r="LZB17" s="136"/>
      <c r="LZC17" s="136"/>
      <c r="LZD17" s="136"/>
      <c r="LZE17" s="136"/>
      <c r="LZJ17" s="136"/>
      <c r="LZK17" s="136"/>
      <c r="LZL17" s="136"/>
      <c r="LZM17" s="136"/>
      <c r="LZN17" s="136"/>
      <c r="LZO17" s="136"/>
      <c r="LZP17" s="136"/>
      <c r="LZQ17" s="136"/>
      <c r="LZR17" s="136"/>
      <c r="LZS17" s="136"/>
      <c r="LZT17" s="136"/>
      <c r="LZU17" s="136"/>
      <c r="LZZ17" s="136"/>
      <c r="MAA17" s="136"/>
      <c r="MAB17" s="136"/>
      <c r="MAC17" s="136"/>
      <c r="MAD17" s="136"/>
      <c r="MAE17" s="136"/>
      <c r="MAF17" s="136"/>
      <c r="MAG17" s="136"/>
      <c r="MAH17" s="136"/>
      <c r="MAI17" s="136"/>
      <c r="MAJ17" s="136"/>
      <c r="MAK17" s="136"/>
      <c r="MAP17" s="136"/>
      <c r="MAQ17" s="136"/>
      <c r="MAR17" s="136"/>
      <c r="MAS17" s="136"/>
      <c r="MAT17" s="136"/>
      <c r="MAU17" s="136"/>
      <c r="MAV17" s="136"/>
      <c r="MAW17" s="136"/>
      <c r="MAX17" s="136"/>
      <c r="MAY17" s="136"/>
      <c r="MAZ17" s="136"/>
      <c r="MBA17" s="136"/>
      <c r="MBF17" s="136"/>
      <c r="MBG17" s="136"/>
      <c r="MBH17" s="136"/>
      <c r="MBI17" s="136"/>
      <c r="MBJ17" s="136"/>
      <c r="MBK17" s="136"/>
      <c r="MBL17" s="136"/>
      <c r="MBM17" s="136"/>
      <c r="MBN17" s="136"/>
      <c r="MBO17" s="136"/>
      <c r="MBP17" s="136"/>
      <c r="MBQ17" s="136"/>
      <c r="MBV17" s="136"/>
      <c r="MBW17" s="136"/>
      <c r="MBX17" s="136"/>
      <c r="MBY17" s="136"/>
      <c r="MBZ17" s="136"/>
      <c r="MCA17" s="136"/>
      <c r="MCB17" s="136"/>
      <c r="MCC17" s="136"/>
      <c r="MCD17" s="136"/>
      <c r="MCE17" s="136"/>
      <c r="MCF17" s="136"/>
      <c r="MCG17" s="136"/>
      <c r="MCL17" s="136"/>
      <c r="MCM17" s="136"/>
      <c r="MCN17" s="136"/>
      <c r="MCO17" s="136"/>
      <c r="MCP17" s="136"/>
      <c r="MCQ17" s="136"/>
      <c r="MCR17" s="136"/>
      <c r="MCS17" s="136"/>
      <c r="MCT17" s="136"/>
      <c r="MCU17" s="136"/>
      <c r="MCV17" s="136"/>
      <c r="MCW17" s="136"/>
      <c r="MDB17" s="136"/>
      <c r="MDC17" s="136"/>
      <c r="MDD17" s="136"/>
      <c r="MDE17" s="136"/>
      <c r="MDF17" s="136"/>
      <c r="MDG17" s="136"/>
      <c r="MDH17" s="136"/>
      <c r="MDI17" s="136"/>
      <c r="MDJ17" s="136"/>
      <c r="MDK17" s="136"/>
      <c r="MDL17" s="136"/>
      <c r="MDM17" s="136"/>
      <c r="MDR17" s="136"/>
      <c r="MDS17" s="136"/>
      <c r="MDT17" s="136"/>
      <c r="MDU17" s="136"/>
      <c r="MDV17" s="136"/>
      <c r="MDW17" s="136"/>
      <c r="MDX17" s="136"/>
      <c r="MDY17" s="136"/>
      <c r="MDZ17" s="136"/>
      <c r="MEA17" s="136"/>
      <c r="MEB17" s="136"/>
      <c r="MEC17" s="136"/>
      <c r="MEH17" s="136"/>
      <c r="MEI17" s="136"/>
      <c r="MEJ17" s="136"/>
      <c r="MEK17" s="136"/>
      <c r="MEL17" s="136"/>
      <c r="MEM17" s="136"/>
      <c r="MEN17" s="136"/>
      <c r="MEO17" s="136"/>
      <c r="MEP17" s="136"/>
      <c r="MEQ17" s="136"/>
      <c r="MER17" s="136"/>
      <c r="MES17" s="136"/>
      <c r="MEX17" s="136"/>
      <c r="MEY17" s="136"/>
      <c r="MEZ17" s="136"/>
      <c r="MFA17" s="136"/>
      <c r="MFB17" s="136"/>
      <c r="MFC17" s="136"/>
      <c r="MFD17" s="136"/>
      <c r="MFE17" s="136"/>
      <c r="MFF17" s="136"/>
      <c r="MFG17" s="136"/>
      <c r="MFH17" s="136"/>
      <c r="MFI17" s="136"/>
      <c r="MFN17" s="136"/>
      <c r="MFO17" s="136"/>
      <c r="MFP17" s="136"/>
      <c r="MFQ17" s="136"/>
      <c r="MFR17" s="136"/>
      <c r="MFS17" s="136"/>
      <c r="MFT17" s="136"/>
      <c r="MFU17" s="136"/>
      <c r="MFV17" s="136"/>
      <c r="MFW17" s="136"/>
      <c r="MFX17" s="136"/>
      <c r="MFY17" s="136"/>
      <c r="MGD17" s="136"/>
      <c r="MGE17" s="136"/>
      <c r="MGF17" s="136"/>
      <c r="MGG17" s="136"/>
      <c r="MGH17" s="136"/>
      <c r="MGI17" s="136"/>
      <c r="MGJ17" s="136"/>
      <c r="MGK17" s="136"/>
      <c r="MGL17" s="136"/>
      <c r="MGM17" s="136"/>
      <c r="MGN17" s="136"/>
      <c r="MGO17" s="136"/>
      <c r="MGT17" s="136"/>
      <c r="MGU17" s="136"/>
      <c r="MGV17" s="136"/>
      <c r="MGW17" s="136"/>
      <c r="MGX17" s="136"/>
      <c r="MGY17" s="136"/>
      <c r="MGZ17" s="136"/>
      <c r="MHA17" s="136"/>
      <c r="MHB17" s="136"/>
      <c r="MHC17" s="136"/>
      <c r="MHD17" s="136"/>
      <c r="MHE17" s="136"/>
      <c r="MHJ17" s="136"/>
      <c r="MHK17" s="136"/>
      <c r="MHL17" s="136"/>
      <c r="MHM17" s="136"/>
      <c r="MHN17" s="136"/>
      <c r="MHO17" s="136"/>
      <c r="MHP17" s="136"/>
      <c r="MHQ17" s="136"/>
      <c r="MHR17" s="136"/>
      <c r="MHS17" s="136"/>
      <c r="MHT17" s="136"/>
      <c r="MHU17" s="136"/>
      <c r="MHZ17" s="136"/>
      <c r="MIA17" s="136"/>
      <c r="MIB17" s="136"/>
      <c r="MIC17" s="136"/>
      <c r="MID17" s="136"/>
      <c r="MIE17" s="136"/>
      <c r="MIF17" s="136"/>
      <c r="MIG17" s="136"/>
      <c r="MIH17" s="136"/>
      <c r="MII17" s="136"/>
      <c r="MIJ17" s="136"/>
      <c r="MIK17" s="136"/>
      <c r="MIP17" s="136"/>
      <c r="MIQ17" s="136"/>
      <c r="MIR17" s="136"/>
      <c r="MIS17" s="136"/>
      <c r="MIT17" s="136"/>
      <c r="MIU17" s="136"/>
      <c r="MIV17" s="136"/>
      <c r="MIW17" s="136"/>
      <c r="MIX17" s="136"/>
      <c r="MIY17" s="136"/>
      <c r="MIZ17" s="136"/>
      <c r="MJA17" s="136"/>
      <c r="MJF17" s="136"/>
      <c r="MJG17" s="136"/>
      <c r="MJH17" s="136"/>
      <c r="MJI17" s="136"/>
      <c r="MJJ17" s="136"/>
      <c r="MJK17" s="136"/>
      <c r="MJL17" s="136"/>
      <c r="MJM17" s="136"/>
      <c r="MJN17" s="136"/>
      <c r="MJO17" s="136"/>
      <c r="MJP17" s="136"/>
      <c r="MJQ17" s="136"/>
      <c r="MJV17" s="136"/>
      <c r="MJW17" s="136"/>
      <c r="MJX17" s="136"/>
      <c r="MJY17" s="136"/>
      <c r="MJZ17" s="136"/>
      <c r="MKA17" s="136"/>
      <c r="MKB17" s="136"/>
      <c r="MKC17" s="136"/>
      <c r="MKD17" s="136"/>
      <c r="MKE17" s="136"/>
      <c r="MKF17" s="136"/>
      <c r="MKG17" s="136"/>
      <c r="MKL17" s="136"/>
      <c r="MKM17" s="136"/>
      <c r="MKN17" s="136"/>
      <c r="MKO17" s="136"/>
      <c r="MKP17" s="136"/>
      <c r="MKQ17" s="136"/>
      <c r="MKR17" s="136"/>
      <c r="MKS17" s="136"/>
      <c r="MKT17" s="136"/>
      <c r="MKU17" s="136"/>
      <c r="MKV17" s="136"/>
      <c r="MKW17" s="136"/>
      <c r="MLB17" s="136"/>
      <c r="MLC17" s="136"/>
      <c r="MLD17" s="136"/>
      <c r="MLE17" s="136"/>
      <c r="MLF17" s="136"/>
      <c r="MLG17" s="136"/>
      <c r="MLH17" s="136"/>
      <c r="MLI17" s="136"/>
      <c r="MLJ17" s="136"/>
      <c r="MLK17" s="136"/>
      <c r="MLL17" s="136"/>
      <c r="MLM17" s="136"/>
      <c r="MLR17" s="136"/>
      <c r="MLS17" s="136"/>
      <c r="MLT17" s="136"/>
      <c r="MLU17" s="136"/>
      <c r="MLV17" s="136"/>
      <c r="MLW17" s="136"/>
      <c r="MLX17" s="136"/>
      <c r="MLY17" s="136"/>
      <c r="MLZ17" s="136"/>
      <c r="MMA17" s="136"/>
      <c r="MMB17" s="136"/>
      <c r="MMC17" s="136"/>
      <c r="MMH17" s="136"/>
      <c r="MMI17" s="136"/>
      <c r="MMJ17" s="136"/>
      <c r="MMK17" s="136"/>
      <c r="MML17" s="136"/>
      <c r="MMM17" s="136"/>
      <c r="MMN17" s="136"/>
      <c r="MMO17" s="136"/>
      <c r="MMP17" s="136"/>
      <c r="MMQ17" s="136"/>
      <c r="MMR17" s="136"/>
      <c r="MMS17" s="136"/>
      <c r="MMX17" s="136"/>
      <c r="MMY17" s="136"/>
      <c r="MMZ17" s="136"/>
      <c r="MNA17" s="136"/>
      <c r="MNB17" s="136"/>
      <c r="MNC17" s="136"/>
      <c r="MND17" s="136"/>
      <c r="MNE17" s="136"/>
      <c r="MNF17" s="136"/>
      <c r="MNG17" s="136"/>
      <c r="MNH17" s="136"/>
      <c r="MNI17" s="136"/>
      <c r="MNN17" s="136"/>
      <c r="MNO17" s="136"/>
      <c r="MNP17" s="136"/>
      <c r="MNQ17" s="136"/>
      <c r="MNR17" s="136"/>
      <c r="MNS17" s="136"/>
      <c r="MNT17" s="136"/>
      <c r="MNU17" s="136"/>
      <c r="MNV17" s="136"/>
      <c r="MNW17" s="136"/>
      <c r="MNX17" s="136"/>
      <c r="MNY17" s="136"/>
      <c r="MOD17" s="136"/>
      <c r="MOE17" s="136"/>
      <c r="MOF17" s="136"/>
      <c r="MOG17" s="136"/>
      <c r="MOH17" s="136"/>
      <c r="MOI17" s="136"/>
      <c r="MOJ17" s="136"/>
      <c r="MOK17" s="136"/>
      <c r="MOL17" s="136"/>
      <c r="MOM17" s="136"/>
      <c r="MON17" s="136"/>
      <c r="MOO17" s="136"/>
      <c r="MOT17" s="136"/>
      <c r="MOU17" s="136"/>
      <c r="MOV17" s="136"/>
      <c r="MOW17" s="136"/>
      <c r="MOX17" s="136"/>
      <c r="MOY17" s="136"/>
      <c r="MOZ17" s="136"/>
      <c r="MPA17" s="136"/>
      <c r="MPB17" s="136"/>
      <c r="MPC17" s="136"/>
      <c r="MPD17" s="136"/>
      <c r="MPE17" s="136"/>
      <c r="MPJ17" s="136"/>
      <c r="MPK17" s="136"/>
      <c r="MPL17" s="136"/>
      <c r="MPM17" s="136"/>
      <c r="MPN17" s="136"/>
      <c r="MPO17" s="136"/>
      <c r="MPP17" s="136"/>
      <c r="MPQ17" s="136"/>
      <c r="MPR17" s="136"/>
      <c r="MPS17" s="136"/>
      <c r="MPT17" s="136"/>
      <c r="MPU17" s="136"/>
      <c r="MPZ17" s="136"/>
      <c r="MQA17" s="136"/>
      <c r="MQB17" s="136"/>
      <c r="MQC17" s="136"/>
      <c r="MQD17" s="136"/>
      <c r="MQE17" s="136"/>
      <c r="MQF17" s="136"/>
      <c r="MQG17" s="136"/>
      <c r="MQH17" s="136"/>
      <c r="MQI17" s="136"/>
      <c r="MQJ17" s="136"/>
      <c r="MQK17" s="136"/>
      <c r="MQP17" s="136"/>
      <c r="MQQ17" s="136"/>
      <c r="MQR17" s="136"/>
      <c r="MQS17" s="136"/>
      <c r="MQT17" s="136"/>
      <c r="MQU17" s="136"/>
      <c r="MQV17" s="136"/>
      <c r="MQW17" s="136"/>
      <c r="MQX17" s="136"/>
      <c r="MQY17" s="136"/>
      <c r="MQZ17" s="136"/>
      <c r="MRA17" s="136"/>
      <c r="MRF17" s="136"/>
      <c r="MRG17" s="136"/>
      <c r="MRH17" s="136"/>
      <c r="MRI17" s="136"/>
      <c r="MRJ17" s="136"/>
      <c r="MRK17" s="136"/>
      <c r="MRL17" s="136"/>
      <c r="MRM17" s="136"/>
      <c r="MRN17" s="136"/>
      <c r="MRO17" s="136"/>
      <c r="MRP17" s="136"/>
      <c r="MRQ17" s="136"/>
      <c r="MRV17" s="136"/>
      <c r="MRW17" s="136"/>
      <c r="MRX17" s="136"/>
      <c r="MRY17" s="136"/>
      <c r="MRZ17" s="136"/>
      <c r="MSA17" s="136"/>
      <c r="MSB17" s="136"/>
      <c r="MSC17" s="136"/>
      <c r="MSD17" s="136"/>
      <c r="MSE17" s="136"/>
      <c r="MSF17" s="136"/>
      <c r="MSG17" s="136"/>
      <c r="MSL17" s="136"/>
      <c r="MSM17" s="136"/>
      <c r="MSN17" s="136"/>
      <c r="MSO17" s="136"/>
      <c r="MSP17" s="136"/>
      <c r="MSQ17" s="136"/>
      <c r="MSR17" s="136"/>
      <c r="MSS17" s="136"/>
      <c r="MST17" s="136"/>
      <c r="MSU17" s="136"/>
      <c r="MSV17" s="136"/>
      <c r="MSW17" s="136"/>
      <c r="MTB17" s="136"/>
      <c r="MTC17" s="136"/>
      <c r="MTD17" s="136"/>
      <c r="MTE17" s="136"/>
      <c r="MTF17" s="136"/>
      <c r="MTG17" s="136"/>
      <c r="MTH17" s="136"/>
      <c r="MTI17" s="136"/>
      <c r="MTJ17" s="136"/>
      <c r="MTK17" s="136"/>
      <c r="MTL17" s="136"/>
      <c r="MTM17" s="136"/>
      <c r="MTR17" s="136"/>
      <c r="MTS17" s="136"/>
      <c r="MTT17" s="136"/>
      <c r="MTU17" s="136"/>
      <c r="MTV17" s="136"/>
      <c r="MTW17" s="136"/>
      <c r="MTX17" s="136"/>
      <c r="MTY17" s="136"/>
      <c r="MTZ17" s="136"/>
      <c r="MUA17" s="136"/>
      <c r="MUB17" s="136"/>
      <c r="MUC17" s="136"/>
      <c r="MUH17" s="136"/>
      <c r="MUI17" s="136"/>
      <c r="MUJ17" s="136"/>
      <c r="MUK17" s="136"/>
      <c r="MUL17" s="136"/>
      <c r="MUM17" s="136"/>
      <c r="MUN17" s="136"/>
      <c r="MUO17" s="136"/>
      <c r="MUP17" s="136"/>
      <c r="MUQ17" s="136"/>
      <c r="MUR17" s="136"/>
      <c r="MUS17" s="136"/>
      <c r="MUX17" s="136"/>
      <c r="MUY17" s="136"/>
      <c r="MUZ17" s="136"/>
      <c r="MVA17" s="136"/>
      <c r="MVB17" s="136"/>
      <c r="MVC17" s="136"/>
      <c r="MVD17" s="136"/>
      <c r="MVE17" s="136"/>
      <c r="MVF17" s="136"/>
      <c r="MVG17" s="136"/>
      <c r="MVH17" s="136"/>
      <c r="MVI17" s="136"/>
      <c r="MVN17" s="136"/>
      <c r="MVO17" s="136"/>
      <c r="MVP17" s="136"/>
      <c r="MVQ17" s="136"/>
      <c r="MVR17" s="136"/>
      <c r="MVS17" s="136"/>
      <c r="MVT17" s="136"/>
      <c r="MVU17" s="136"/>
      <c r="MVV17" s="136"/>
      <c r="MVW17" s="136"/>
      <c r="MVX17" s="136"/>
      <c r="MVY17" s="136"/>
      <c r="MWD17" s="136"/>
      <c r="MWE17" s="136"/>
      <c r="MWF17" s="136"/>
      <c r="MWG17" s="136"/>
      <c r="MWH17" s="136"/>
      <c r="MWI17" s="136"/>
      <c r="MWJ17" s="136"/>
      <c r="MWK17" s="136"/>
      <c r="MWL17" s="136"/>
      <c r="MWM17" s="136"/>
      <c r="MWN17" s="136"/>
      <c r="MWO17" s="136"/>
      <c r="MWT17" s="136"/>
      <c r="MWU17" s="136"/>
      <c r="MWV17" s="136"/>
      <c r="MWW17" s="136"/>
      <c r="MWX17" s="136"/>
      <c r="MWY17" s="136"/>
      <c r="MWZ17" s="136"/>
      <c r="MXA17" s="136"/>
      <c r="MXB17" s="136"/>
      <c r="MXC17" s="136"/>
      <c r="MXD17" s="136"/>
      <c r="MXE17" s="136"/>
      <c r="MXJ17" s="136"/>
      <c r="MXK17" s="136"/>
      <c r="MXL17" s="136"/>
      <c r="MXM17" s="136"/>
      <c r="MXN17" s="136"/>
      <c r="MXO17" s="136"/>
      <c r="MXP17" s="136"/>
      <c r="MXQ17" s="136"/>
      <c r="MXR17" s="136"/>
      <c r="MXS17" s="136"/>
      <c r="MXT17" s="136"/>
      <c r="MXU17" s="136"/>
      <c r="MXZ17" s="136"/>
      <c r="MYA17" s="136"/>
      <c r="MYB17" s="136"/>
      <c r="MYC17" s="136"/>
      <c r="MYD17" s="136"/>
      <c r="MYE17" s="136"/>
      <c r="MYF17" s="136"/>
      <c r="MYG17" s="136"/>
      <c r="MYH17" s="136"/>
      <c r="MYI17" s="136"/>
      <c r="MYJ17" s="136"/>
      <c r="MYK17" s="136"/>
      <c r="MYP17" s="136"/>
      <c r="MYQ17" s="136"/>
      <c r="MYR17" s="136"/>
      <c r="MYS17" s="136"/>
      <c r="MYT17" s="136"/>
      <c r="MYU17" s="136"/>
      <c r="MYV17" s="136"/>
      <c r="MYW17" s="136"/>
      <c r="MYX17" s="136"/>
      <c r="MYY17" s="136"/>
      <c r="MYZ17" s="136"/>
      <c r="MZA17" s="136"/>
      <c r="MZF17" s="136"/>
      <c r="MZG17" s="136"/>
      <c r="MZH17" s="136"/>
      <c r="MZI17" s="136"/>
      <c r="MZJ17" s="136"/>
      <c r="MZK17" s="136"/>
      <c r="MZL17" s="136"/>
      <c r="MZM17" s="136"/>
      <c r="MZN17" s="136"/>
      <c r="MZO17" s="136"/>
      <c r="MZP17" s="136"/>
      <c r="MZQ17" s="136"/>
      <c r="MZV17" s="136"/>
      <c r="MZW17" s="136"/>
      <c r="MZX17" s="136"/>
      <c r="MZY17" s="136"/>
      <c r="MZZ17" s="136"/>
      <c r="NAA17" s="136"/>
      <c r="NAB17" s="136"/>
      <c r="NAC17" s="136"/>
      <c r="NAD17" s="136"/>
      <c r="NAE17" s="136"/>
      <c r="NAF17" s="136"/>
      <c r="NAG17" s="136"/>
      <c r="NAL17" s="136"/>
      <c r="NAM17" s="136"/>
      <c r="NAN17" s="136"/>
      <c r="NAO17" s="136"/>
      <c r="NAP17" s="136"/>
      <c r="NAQ17" s="136"/>
      <c r="NAR17" s="136"/>
      <c r="NAS17" s="136"/>
      <c r="NAT17" s="136"/>
      <c r="NAU17" s="136"/>
      <c r="NAV17" s="136"/>
      <c r="NAW17" s="136"/>
      <c r="NBB17" s="136"/>
      <c r="NBC17" s="136"/>
      <c r="NBD17" s="136"/>
      <c r="NBE17" s="136"/>
      <c r="NBF17" s="136"/>
      <c r="NBG17" s="136"/>
      <c r="NBH17" s="136"/>
      <c r="NBI17" s="136"/>
      <c r="NBJ17" s="136"/>
      <c r="NBK17" s="136"/>
      <c r="NBL17" s="136"/>
      <c r="NBM17" s="136"/>
      <c r="NBR17" s="136"/>
      <c r="NBS17" s="136"/>
      <c r="NBT17" s="136"/>
      <c r="NBU17" s="136"/>
      <c r="NBV17" s="136"/>
      <c r="NBW17" s="136"/>
      <c r="NBX17" s="136"/>
      <c r="NBY17" s="136"/>
      <c r="NBZ17" s="136"/>
      <c r="NCA17" s="136"/>
      <c r="NCB17" s="136"/>
      <c r="NCC17" s="136"/>
      <c r="NCH17" s="136"/>
      <c r="NCI17" s="136"/>
      <c r="NCJ17" s="136"/>
      <c r="NCK17" s="136"/>
      <c r="NCL17" s="136"/>
      <c r="NCM17" s="136"/>
      <c r="NCN17" s="136"/>
      <c r="NCO17" s="136"/>
      <c r="NCP17" s="136"/>
      <c r="NCQ17" s="136"/>
      <c r="NCR17" s="136"/>
      <c r="NCS17" s="136"/>
      <c r="NCX17" s="136"/>
      <c r="NCY17" s="136"/>
      <c r="NCZ17" s="136"/>
      <c r="NDA17" s="136"/>
      <c r="NDB17" s="136"/>
      <c r="NDC17" s="136"/>
      <c r="NDD17" s="136"/>
      <c r="NDE17" s="136"/>
      <c r="NDF17" s="136"/>
      <c r="NDG17" s="136"/>
      <c r="NDH17" s="136"/>
      <c r="NDI17" s="136"/>
      <c r="NDN17" s="136"/>
      <c r="NDO17" s="136"/>
      <c r="NDP17" s="136"/>
      <c r="NDQ17" s="136"/>
      <c r="NDR17" s="136"/>
      <c r="NDS17" s="136"/>
      <c r="NDT17" s="136"/>
      <c r="NDU17" s="136"/>
      <c r="NDV17" s="136"/>
      <c r="NDW17" s="136"/>
      <c r="NDX17" s="136"/>
      <c r="NDY17" s="136"/>
      <c r="NED17" s="136"/>
      <c r="NEE17" s="136"/>
      <c r="NEF17" s="136"/>
      <c r="NEG17" s="136"/>
      <c r="NEH17" s="136"/>
      <c r="NEI17" s="136"/>
      <c r="NEJ17" s="136"/>
      <c r="NEK17" s="136"/>
      <c r="NEL17" s="136"/>
      <c r="NEM17" s="136"/>
      <c r="NEN17" s="136"/>
      <c r="NEO17" s="136"/>
      <c r="NET17" s="136"/>
      <c r="NEU17" s="136"/>
      <c r="NEV17" s="136"/>
      <c r="NEW17" s="136"/>
      <c r="NEX17" s="136"/>
      <c r="NEY17" s="136"/>
      <c r="NEZ17" s="136"/>
      <c r="NFA17" s="136"/>
      <c r="NFB17" s="136"/>
      <c r="NFC17" s="136"/>
      <c r="NFD17" s="136"/>
      <c r="NFE17" s="136"/>
      <c r="NFJ17" s="136"/>
      <c r="NFK17" s="136"/>
      <c r="NFL17" s="136"/>
      <c r="NFM17" s="136"/>
      <c r="NFN17" s="136"/>
      <c r="NFO17" s="136"/>
      <c r="NFP17" s="136"/>
      <c r="NFQ17" s="136"/>
      <c r="NFR17" s="136"/>
      <c r="NFS17" s="136"/>
      <c r="NFT17" s="136"/>
      <c r="NFU17" s="136"/>
      <c r="NFZ17" s="136"/>
      <c r="NGA17" s="136"/>
      <c r="NGB17" s="136"/>
      <c r="NGC17" s="136"/>
      <c r="NGD17" s="136"/>
      <c r="NGE17" s="136"/>
      <c r="NGF17" s="136"/>
      <c r="NGG17" s="136"/>
      <c r="NGH17" s="136"/>
      <c r="NGI17" s="136"/>
      <c r="NGJ17" s="136"/>
      <c r="NGK17" s="136"/>
      <c r="NGP17" s="136"/>
      <c r="NGQ17" s="136"/>
      <c r="NGR17" s="136"/>
      <c r="NGS17" s="136"/>
      <c r="NGT17" s="136"/>
      <c r="NGU17" s="136"/>
      <c r="NGV17" s="136"/>
      <c r="NGW17" s="136"/>
      <c r="NGX17" s="136"/>
      <c r="NGY17" s="136"/>
      <c r="NGZ17" s="136"/>
      <c r="NHA17" s="136"/>
      <c r="NHF17" s="136"/>
      <c r="NHG17" s="136"/>
      <c r="NHH17" s="136"/>
      <c r="NHI17" s="136"/>
      <c r="NHJ17" s="136"/>
      <c r="NHK17" s="136"/>
      <c r="NHL17" s="136"/>
      <c r="NHM17" s="136"/>
      <c r="NHN17" s="136"/>
      <c r="NHO17" s="136"/>
      <c r="NHP17" s="136"/>
      <c r="NHQ17" s="136"/>
      <c r="NHV17" s="136"/>
      <c r="NHW17" s="136"/>
      <c r="NHX17" s="136"/>
      <c r="NHY17" s="136"/>
      <c r="NHZ17" s="136"/>
      <c r="NIA17" s="136"/>
      <c r="NIB17" s="136"/>
      <c r="NIC17" s="136"/>
      <c r="NID17" s="136"/>
      <c r="NIE17" s="136"/>
      <c r="NIF17" s="136"/>
      <c r="NIG17" s="136"/>
      <c r="NIL17" s="136"/>
      <c r="NIM17" s="136"/>
      <c r="NIN17" s="136"/>
      <c r="NIO17" s="136"/>
      <c r="NIP17" s="136"/>
      <c r="NIQ17" s="136"/>
      <c r="NIR17" s="136"/>
      <c r="NIS17" s="136"/>
      <c r="NIT17" s="136"/>
      <c r="NIU17" s="136"/>
      <c r="NIV17" s="136"/>
      <c r="NIW17" s="136"/>
      <c r="NJB17" s="136"/>
      <c r="NJC17" s="136"/>
      <c r="NJD17" s="136"/>
      <c r="NJE17" s="136"/>
      <c r="NJF17" s="136"/>
      <c r="NJG17" s="136"/>
      <c r="NJH17" s="136"/>
      <c r="NJI17" s="136"/>
      <c r="NJJ17" s="136"/>
      <c r="NJK17" s="136"/>
      <c r="NJL17" s="136"/>
      <c r="NJM17" s="136"/>
      <c r="NJR17" s="136"/>
      <c r="NJS17" s="136"/>
      <c r="NJT17" s="136"/>
      <c r="NJU17" s="136"/>
      <c r="NJV17" s="136"/>
      <c r="NJW17" s="136"/>
      <c r="NJX17" s="136"/>
      <c r="NJY17" s="136"/>
      <c r="NJZ17" s="136"/>
      <c r="NKA17" s="136"/>
      <c r="NKB17" s="136"/>
      <c r="NKC17" s="136"/>
      <c r="NKH17" s="136"/>
      <c r="NKI17" s="136"/>
      <c r="NKJ17" s="136"/>
      <c r="NKK17" s="136"/>
      <c r="NKL17" s="136"/>
      <c r="NKM17" s="136"/>
      <c r="NKN17" s="136"/>
      <c r="NKO17" s="136"/>
      <c r="NKP17" s="136"/>
      <c r="NKQ17" s="136"/>
      <c r="NKR17" s="136"/>
      <c r="NKS17" s="136"/>
      <c r="NKX17" s="136"/>
      <c r="NKY17" s="136"/>
      <c r="NKZ17" s="136"/>
      <c r="NLA17" s="136"/>
      <c r="NLB17" s="136"/>
      <c r="NLC17" s="136"/>
      <c r="NLD17" s="136"/>
      <c r="NLE17" s="136"/>
      <c r="NLF17" s="136"/>
      <c r="NLG17" s="136"/>
      <c r="NLH17" s="136"/>
      <c r="NLI17" s="136"/>
      <c r="NLN17" s="136"/>
      <c r="NLO17" s="136"/>
      <c r="NLP17" s="136"/>
      <c r="NLQ17" s="136"/>
      <c r="NLR17" s="136"/>
      <c r="NLS17" s="136"/>
      <c r="NLT17" s="136"/>
      <c r="NLU17" s="136"/>
      <c r="NLV17" s="136"/>
      <c r="NLW17" s="136"/>
      <c r="NLX17" s="136"/>
      <c r="NLY17" s="136"/>
      <c r="NMD17" s="136"/>
      <c r="NME17" s="136"/>
      <c r="NMF17" s="136"/>
      <c r="NMG17" s="136"/>
      <c r="NMH17" s="136"/>
      <c r="NMI17" s="136"/>
      <c r="NMJ17" s="136"/>
      <c r="NMK17" s="136"/>
      <c r="NML17" s="136"/>
      <c r="NMM17" s="136"/>
      <c r="NMN17" s="136"/>
      <c r="NMO17" s="136"/>
      <c r="NMT17" s="136"/>
      <c r="NMU17" s="136"/>
      <c r="NMV17" s="136"/>
      <c r="NMW17" s="136"/>
      <c r="NMX17" s="136"/>
      <c r="NMY17" s="136"/>
      <c r="NMZ17" s="136"/>
      <c r="NNA17" s="136"/>
      <c r="NNB17" s="136"/>
      <c r="NNC17" s="136"/>
      <c r="NND17" s="136"/>
      <c r="NNE17" s="136"/>
      <c r="NNJ17" s="136"/>
      <c r="NNK17" s="136"/>
      <c r="NNL17" s="136"/>
      <c r="NNM17" s="136"/>
      <c r="NNN17" s="136"/>
      <c r="NNO17" s="136"/>
      <c r="NNP17" s="136"/>
      <c r="NNQ17" s="136"/>
      <c r="NNR17" s="136"/>
      <c r="NNS17" s="136"/>
      <c r="NNT17" s="136"/>
      <c r="NNU17" s="136"/>
      <c r="NNZ17" s="136"/>
      <c r="NOA17" s="136"/>
      <c r="NOB17" s="136"/>
      <c r="NOC17" s="136"/>
      <c r="NOD17" s="136"/>
      <c r="NOE17" s="136"/>
      <c r="NOF17" s="136"/>
      <c r="NOG17" s="136"/>
      <c r="NOH17" s="136"/>
      <c r="NOI17" s="136"/>
      <c r="NOJ17" s="136"/>
      <c r="NOK17" s="136"/>
      <c r="NOP17" s="136"/>
      <c r="NOQ17" s="136"/>
      <c r="NOR17" s="136"/>
      <c r="NOS17" s="136"/>
      <c r="NOT17" s="136"/>
      <c r="NOU17" s="136"/>
      <c r="NOV17" s="136"/>
      <c r="NOW17" s="136"/>
      <c r="NOX17" s="136"/>
      <c r="NOY17" s="136"/>
      <c r="NOZ17" s="136"/>
      <c r="NPA17" s="136"/>
      <c r="NPF17" s="136"/>
      <c r="NPG17" s="136"/>
      <c r="NPH17" s="136"/>
      <c r="NPI17" s="136"/>
      <c r="NPJ17" s="136"/>
      <c r="NPK17" s="136"/>
      <c r="NPL17" s="136"/>
      <c r="NPM17" s="136"/>
      <c r="NPN17" s="136"/>
      <c r="NPO17" s="136"/>
      <c r="NPP17" s="136"/>
      <c r="NPQ17" s="136"/>
      <c r="NPV17" s="136"/>
      <c r="NPW17" s="136"/>
      <c r="NPX17" s="136"/>
      <c r="NPY17" s="136"/>
      <c r="NPZ17" s="136"/>
      <c r="NQA17" s="136"/>
      <c r="NQB17" s="136"/>
      <c r="NQC17" s="136"/>
      <c r="NQD17" s="136"/>
      <c r="NQE17" s="136"/>
      <c r="NQF17" s="136"/>
      <c r="NQG17" s="136"/>
      <c r="NQL17" s="136"/>
      <c r="NQM17" s="136"/>
      <c r="NQN17" s="136"/>
      <c r="NQO17" s="136"/>
      <c r="NQP17" s="136"/>
      <c r="NQQ17" s="136"/>
      <c r="NQR17" s="136"/>
      <c r="NQS17" s="136"/>
      <c r="NQT17" s="136"/>
      <c r="NQU17" s="136"/>
      <c r="NQV17" s="136"/>
      <c r="NQW17" s="136"/>
      <c r="NRB17" s="136"/>
      <c r="NRC17" s="136"/>
      <c r="NRD17" s="136"/>
      <c r="NRE17" s="136"/>
      <c r="NRF17" s="136"/>
      <c r="NRG17" s="136"/>
      <c r="NRH17" s="136"/>
      <c r="NRI17" s="136"/>
      <c r="NRJ17" s="136"/>
      <c r="NRK17" s="136"/>
      <c r="NRL17" s="136"/>
      <c r="NRM17" s="136"/>
      <c r="NRR17" s="136"/>
      <c r="NRS17" s="136"/>
      <c r="NRT17" s="136"/>
      <c r="NRU17" s="136"/>
      <c r="NRV17" s="136"/>
      <c r="NRW17" s="136"/>
      <c r="NRX17" s="136"/>
      <c r="NRY17" s="136"/>
      <c r="NRZ17" s="136"/>
      <c r="NSA17" s="136"/>
      <c r="NSB17" s="136"/>
      <c r="NSC17" s="136"/>
      <c r="NSH17" s="136"/>
      <c r="NSI17" s="136"/>
      <c r="NSJ17" s="136"/>
      <c r="NSK17" s="136"/>
      <c r="NSL17" s="136"/>
      <c r="NSM17" s="136"/>
      <c r="NSN17" s="136"/>
      <c r="NSO17" s="136"/>
      <c r="NSP17" s="136"/>
      <c r="NSQ17" s="136"/>
      <c r="NSR17" s="136"/>
      <c r="NSS17" s="136"/>
      <c r="NSX17" s="136"/>
      <c r="NSY17" s="136"/>
      <c r="NSZ17" s="136"/>
      <c r="NTA17" s="136"/>
      <c r="NTB17" s="136"/>
      <c r="NTC17" s="136"/>
      <c r="NTD17" s="136"/>
      <c r="NTE17" s="136"/>
      <c r="NTF17" s="136"/>
      <c r="NTG17" s="136"/>
      <c r="NTH17" s="136"/>
      <c r="NTI17" s="136"/>
      <c r="NTN17" s="136"/>
      <c r="NTO17" s="136"/>
      <c r="NTP17" s="136"/>
      <c r="NTQ17" s="136"/>
      <c r="NTR17" s="136"/>
      <c r="NTS17" s="136"/>
      <c r="NTT17" s="136"/>
      <c r="NTU17" s="136"/>
      <c r="NTV17" s="136"/>
      <c r="NTW17" s="136"/>
      <c r="NTX17" s="136"/>
      <c r="NTY17" s="136"/>
      <c r="NUD17" s="136"/>
      <c r="NUE17" s="136"/>
      <c r="NUF17" s="136"/>
      <c r="NUG17" s="136"/>
      <c r="NUH17" s="136"/>
      <c r="NUI17" s="136"/>
      <c r="NUJ17" s="136"/>
      <c r="NUK17" s="136"/>
      <c r="NUL17" s="136"/>
      <c r="NUM17" s="136"/>
      <c r="NUN17" s="136"/>
      <c r="NUO17" s="136"/>
      <c r="NUT17" s="136"/>
      <c r="NUU17" s="136"/>
      <c r="NUV17" s="136"/>
      <c r="NUW17" s="136"/>
      <c r="NUX17" s="136"/>
      <c r="NUY17" s="136"/>
      <c r="NUZ17" s="136"/>
      <c r="NVA17" s="136"/>
      <c r="NVB17" s="136"/>
      <c r="NVC17" s="136"/>
      <c r="NVD17" s="136"/>
      <c r="NVE17" s="136"/>
      <c r="NVJ17" s="136"/>
      <c r="NVK17" s="136"/>
      <c r="NVL17" s="136"/>
      <c r="NVM17" s="136"/>
      <c r="NVN17" s="136"/>
      <c r="NVO17" s="136"/>
      <c r="NVP17" s="136"/>
      <c r="NVQ17" s="136"/>
      <c r="NVR17" s="136"/>
      <c r="NVS17" s="136"/>
      <c r="NVT17" s="136"/>
      <c r="NVU17" s="136"/>
      <c r="NVZ17" s="136"/>
      <c r="NWA17" s="136"/>
      <c r="NWB17" s="136"/>
      <c r="NWC17" s="136"/>
      <c r="NWD17" s="136"/>
      <c r="NWE17" s="136"/>
      <c r="NWF17" s="136"/>
      <c r="NWG17" s="136"/>
      <c r="NWH17" s="136"/>
      <c r="NWI17" s="136"/>
      <c r="NWJ17" s="136"/>
      <c r="NWK17" s="136"/>
      <c r="NWP17" s="136"/>
      <c r="NWQ17" s="136"/>
      <c r="NWR17" s="136"/>
      <c r="NWS17" s="136"/>
      <c r="NWT17" s="136"/>
      <c r="NWU17" s="136"/>
      <c r="NWV17" s="136"/>
      <c r="NWW17" s="136"/>
      <c r="NWX17" s="136"/>
      <c r="NWY17" s="136"/>
      <c r="NWZ17" s="136"/>
      <c r="NXA17" s="136"/>
      <c r="NXF17" s="136"/>
      <c r="NXG17" s="136"/>
      <c r="NXH17" s="136"/>
      <c r="NXI17" s="136"/>
      <c r="NXJ17" s="136"/>
      <c r="NXK17" s="136"/>
      <c r="NXL17" s="136"/>
      <c r="NXM17" s="136"/>
      <c r="NXN17" s="136"/>
      <c r="NXO17" s="136"/>
      <c r="NXP17" s="136"/>
      <c r="NXQ17" s="136"/>
      <c r="NXV17" s="136"/>
      <c r="NXW17" s="136"/>
      <c r="NXX17" s="136"/>
      <c r="NXY17" s="136"/>
      <c r="NXZ17" s="136"/>
      <c r="NYA17" s="136"/>
      <c r="NYB17" s="136"/>
      <c r="NYC17" s="136"/>
      <c r="NYD17" s="136"/>
      <c r="NYE17" s="136"/>
      <c r="NYF17" s="136"/>
      <c r="NYG17" s="136"/>
      <c r="NYL17" s="136"/>
      <c r="NYM17" s="136"/>
      <c r="NYN17" s="136"/>
      <c r="NYO17" s="136"/>
      <c r="NYP17" s="136"/>
      <c r="NYQ17" s="136"/>
      <c r="NYR17" s="136"/>
      <c r="NYS17" s="136"/>
      <c r="NYT17" s="136"/>
      <c r="NYU17" s="136"/>
      <c r="NYV17" s="136"/>
      <c r="NYW17" s="136"/>
      <c r="NZB17" s="136"/>
      <c r="NZC17" s="136"/>
      <c r="NZD17" s="136"/>
      <c r="NZE17" s="136"/>
      <c r="NZF17" s="136"/>
      <c r="NZG17" s="136"/>
      <c r="NZH17" s="136"/>
      <c r="NZI17" s="136"/>
      <c r="NZJ17" s="136"/>
      <c r="NZK17" s="136"/>
      <c r="NZL17" s="136"/>
      <c r="NZM17" s="136"/>
      <c r="NZR17" s="136"/>
      <c r="NZS17" s="136"/>
      <c r="NZT17" s="136"/>
      <c r="NZU17" s="136"/>
      <c r="NZV17" s="136"/>
      <c r="NZW17" s="136"/>
      <c r="NZX17" s="136"/>
      <c r="NZY17" s="136"/>
      <c r="NZZ17" s="136"/>
      <c r="OAA17" s="136"/>
      <c r="OAB17" s="136"/>
      <c r="OAC17" s="136"/>
      <c r="OAH17" s="136"/>
      <c r="OAI17" s="136"/>
      <c r="OAJ17" s="136"/>
      <c r="OAK17" s="136"/>
      <c r="OAL17" s="136"/>
      <c r="OAM17" s="136"/>
      <c r="OAN17" s="136"/>
      <c r="OAO17" s="136"/>
      <c r="OAP17" s="136"/>
      <c r="OAQ17" s="136"/>
      <c r="OAR17" s="136"/>
      <c r="OAS17" s="136"/>
      <c r="OAX17" s="136"/>
      <c r="OAY17" s="136"/>
      <c r="OAZ17" s="136"/>
      <c r="OBA17" s="136"/>
      <c r="OBB17" s="136"/>
      <c r="OBC17" s="136"/>
      <c r="OBD17" s="136"/>
      <c r="OBE17" s="136"/>
      <c r="OBF17" s="136"/>
      <c r="OBG17" s="136"/>
      <c r="OBH17" s="136"/>
      <c r="OBI17" s="136"/>
      <c r="OBN17" s="136"/>
      <c r="OBO17" s="136"/>
      <c r="OBP17" s="136"/>
      <c r="OBQ17" s="136"/>
      <c r="OBR17" s="136"/>
      <c r="OBS17" s="136"/>
      <c r="OBT17" s="136"/>
      <c r="OBU17" s="136"/>
      <c r="OBV17" s="136"/>
      <c r="OBW17" s="136"/>
      <c r="OBX17" s="136"/>
      <c r="OBY17" s="136"/>
      <c r="OCD17" s="136"/>
      <c r="OCE17" s="136"/>
      <c r="OCF17" s="136"/>
      <c r="OCG17" s="136"/>
      <c r="OCH17" s="136"/>
      <c r="OCI17" s="136"/>
      <c r="OCJ17" s="136"/>
      <c r="OCK17" s="136"/>
      <c r="OCL17" s="136"/>
      <c r="OCM17" s="136"/>
      <c r="OCN17" s="136"/>
      <c r="OCO17" s="136"/>
      <c r="OCT17" s="136"/>
      <c r="OCU17" s="136"/>
      <c r="OCV17" s="136"/>
      <c r="OCW17" s="136"/>
      <c r="OCX17" s="136"/>
      <c r="OCY17" s="136"/>
      <c r="OCZ17" s="136"/>
      <c r="ODA17" s="136"/>
      <c r="ODB17" s="136"/>
      <c r="ODC17" s="136"/>
      <c r="ODD17" s="136"/>
      <c r="ODE17" s="136"/>
      <c r="ODJ17" s="136"/>
      <c r="ODK17" s="136"/>
      <c r="ODL17" s="136"/>
      <c r="ODM17" s="136"/>
      <c r="ODN17" s="136"/>
      <c r="ODO17" s="136"/>
      <c r="ODP17" s="136"/>
      <c r="ODQ17" s="136"/>
      <c r="ODR17" s="136"/>
      <c r="ODS17" s="136"/>
      <c r="ODT17" s="136"/>
      <c r="ODU17" s="136"/>
      <c r="ODZ17" s="136"/>
      <c r="OEA17" s="136"/>
      <c r="OEB17" s="136"/>
      <c r="OEC17" s="136"/>
      <c r="OED17" s="136"/>
      <c r="OEE17" s="136"/>
      <c r="OEF17" s="136"/>
      <c r="OEG17" s="136"/>
      <c r="OEH17" s="136"/>
      <c r="OEI17" s="136"/>
      <c r="OEJ17" s="136"/>
      <c r="OEK17" s="136"/>
      <c r="OEP17" s="136"/>
      <c r="OEQ17" s="136"/>
      <c r="OER17" s="136"/>
      <c r="OES17" s="136"/>
      <c r="OET17" s="136"/>
      <c r="OEU17" s="136"/>
      <c r="OEV17" s="136"/>
      <c r="OEW17" s="136"/>
      <c r="OEX17" s="136"/>
      <c r="OEY17" s="136"/>
      <c r="OEZ17" s="136"/>
      <c r="OFA17" s="136"/>
      <c r="OFF17" s="136"/>
      <c r="OFG17" s="136"/>
      <c r="OFH17" s="136"/>
      <c r="OFI17" s="136"/>
      <c r="OFJ17" s="136"/>
      <c r="OFK17" s="136"/>
      <c r="OFL17" s="136"/>
      <c r="OFM17" s="136"/>
      <c r="OFN17" s="136"/>
      <c r="OFO17" s="136"/>
      <c r="OFP17" s="136"/>
      <c r="OFQ17" s="136"/>
      <c r="OFV17" s="136"/>
      <c r="OFW17" s="136"/>
      <c r="OFX17" s="136"/>
      <c r="OFY17" s="136"/>
      <c r="OFZ17" s="136"/>
      <c r="OGA17" s="136"/>
      <c r="OGB17" s="136"/>
      <c r="OGC17" s="136"/>
      <c r="OGD17" s="136"/>
      <c r="OGE17" s="136"/>
      <c r="OGF17" s="136"/>
      <c r="OGG17" s="136"/>
      <c r="OGL17" s="136"/>
      <c r="OGM17" s="136"/>
      <c r="OGN17" s="136"/>
      <c r="OGO17" s="136"/>
      <c r="OGP17" s="136"/>
      <c r="OGQ17" s="136"/>
      <c r="OGR17" s="136"/>
      <c r="OGS17" s="136"/>
      <c r="OGT17" s="136"/>
      <c r="OGU17" s="136"/>
      <c r="OGV17" s="136"/>
      <c r="OGW17" s="136"/>
      <c r="OHB17" s="136"/>
      <c r="OHC17" s="136"/>
      <c r="OHD17" s="136"/>
      <c r="OHE17" s="136"/>
      <c r="OHF17" s="136"/>
      <c r="OHG17" s="136"/>
      <c r="OHH17" s="136"/>
      <c r="OHI17" s="136"/>
      <c r="OHJ17" s="136"/>
      <c r="OHK17" s="136"/>
      <c r="OHL17" s="136"/>
      <c r="OHM17" s="136"/>
      <c r="OHR17" s="136"/>
      <c r="OHS17" s="136"/>
      <c r="OHT17" s="136"/>
      <c r="OHU17" s="136"/>
      <c r="OHV17" s="136"/>
      <c r="OHW17" s="136"/>
      <c r="OHX17" s="136"/>
      <c r="OHY17" s="136"/>
      <c r="OHZ17" s="136"/>
      <c r="OIA17" s="136"/>
      <c r="OIB17" s="136"/>
      <c r="OIC17" s="136"/>
      <c r="OIH17" s="136"/>
      <c r="OII17" s="136"/>
      <c r="OIJ17" s="136"/>
      <c r="OIK17" s="136"/>
      <c r="OIL17" s="136"/>
      <c r="OIM17" s="136"/>
      <c r="OIN17" s="136"/>
      <c r="OIO17" s="136"/>
      <c r="OIP17" s="136"/>
      <c r="OIQ17" s="136"/>
      <c r="OIR17" s="136"/>
      <c r="OIS17" s="136"/>
      <c r="OIX17" s="136"/>
      <c r="OIY17" s="136"/>
      <c r="OIZ17" s="136"/>
      <c r="OJA17" s="136"/>
      <c r="OJB17" s="136"/>
      <c r="OJC17" s="136"/>
      <c r="OJD17" s="136"/>
      <c r="OJE17" s="136"/>
      <c r="OJF17" s="136"/>
      <c r="OJG17" s="136"/>
      <c r="OJH17" s="136"/>
      <c r="OJI17" s="136"/>
      <c r="OJN17" s="136"/>
      <c r="OJO17" s="136"/>
      <c r="OJP17" s="136"/>
      <c r="OJQ17" s="136"/>
      <c r="OJR17" s="136"/>
      <c r="OJS17" s="136"/>
      <c r="OJT17" s="136"/>
      <c r="OJU17" s="136"/>
      <c r="OJV17" s="136"/>
      <c r="OJW17" s="136"/>
      <c r="OJX17" s="136"/>
      <c r="OJY17" s="136"/>
      <c r="OKD17" s="136"/>
      <c r="OKE17" s="136"/>
      <c r="OKF17" s="136"/>
      <c r="OKG17" s="136"/>
      <c r="OKH17" s="136"/>
      <c r="OKI17" s="136"/>
      <c r="OKJ17" s="136"/>
      <c r="OKK17" s="136"/>
      <c r="OKL17" s="136"/>
      <c r="OKM17" s="136"/>
      <c r="OKN17" s="136"/>
      <c r="OKO17" s="136"/>
      <c r="OKT17" s="136"/>
      <c r="OKU17" s="136"/>
      <c r="OKV17" s="136"/>
      <c r="OKW17" s="136"/>
      <c r="OKX17" s="136"/>
      <c r="OKY17" s="136"/>
      <c r="OKZ17" s="136"/>
      <c r="OLA17" s="136"/>
      <c r="OLB17" s="136"/>
      <c r="OLC17" s="136"/>
      <c r="OLD17" s="136"/>
      <c r="OLE17" s="136"/>
      <c r="OLJ17" s="136"/>
      <c r="OLK17" s="136"/>
      <c r="OLL17" s="136"/>
      <c r="OLM17" s="136"/>
      <c r="OLN17" s="136"/>
      <c r="OLO17" s="136"/>
      <c r="OLP17" s="136"/>
      <c r="OLQ17" s="136"/>
      <c r="OLR17" s="136"/>
      <c r="OLS17" s="136"/>
      <c r="OLT17" s="136"/>
      <c r="OLU17" s="136"/>
      <c r="OLZ17" s="136"/>
      <c r="OMA17" s="136"/>
      <c r="OMB17" s="136"/>
      <c r="OMC17" s="136"/>
      <c r="OMD17" s="136"/>
      <c r="OME17" s="136"/>
      <c r="OMF17" s="136"/>
      <c r="OMG17" s="136"/>
      <c r="OMH17" s="136"/>
      <c r="OMI17" s="136"/>
      <c r="OMJ17" s="136"/>
      <c r="OMK17" s="136"/>
      <c r="OMP17" s="136"/>
      <c r="OMQ17" s="136"/>
      <c r="OMR17" s="136"/>
      <c r="OMS17" s="136"/>
      <c r="OMT17" s="136"/>
      <c r="OMU17" s="136"/>
      <c r="OMV17" s="136"/>
      <c r="OMW17" s="136"/>
      <c r="OMX17" s="136"/>
      <c r="OMY17" s="136"/>
      <c r="OMZ17" s="136"/>
      <c r="ONA17" s="136"/>
      <c r="ONF17" s="136"/>
      <c r="ONG17" s="136"/>
      <c r="ONH17" s="136"/>
      <c r="ONI17" s="136"/>
      <c r="ONJ17" s="136"/>
      <c r="ONK17" s="136"/>
      <c r="ONL17" s="136"/>
      <c r="ONM17" s="136"/>
      <c r="ONN17" s="136"/>
      <c r="ONO17" s="136"/>
      <c r="ONP17" s="136"/>
      <c r="ONQ17" s="136"/>
      <c r="ONV17" s="136"/>
      <c r="ONW17" s="136"/>
      <c r="ONX17" s="136"/>
      <c r="ONY17" s="136"/>
      <c r="ONZ17" s="136"/>
      <c r="OOA17" s="136"/>
      <c r="OOB17" s="136"/>
      <c r="OOC17" s="136"/>
      <c r="OOD17" s="136"/>
      <c r="OOE17" s="136"/>
      <c r="OOF17" s="136"/>
      <c r="OOG17" s="136"/>
      <c r="OOL17" s="136"/>
      <c r="OOM17" s="136"/>
      <c r="OON17" s="136"/>
      <c r="OOO17" s="136"/>
      <c r="OOP17" s="136"/>
      <c r="OOQ17" s="136"/>
      <c r="OOR17" s="136"/>
      <c r="OOS17" s="136"/>
      <c r="OOT17" s="136"/>
      <c r="OOU17" s="136"/>
      <c r="OOV17" s="136"/>
      <c r="OOW17" s="136"/>
      <c r="OPB17" s="136"/>
      <c r="OPC17" s="136"/>
      <c r="OPD17" s="136"/>
      <c r="OPE17" s="136"/>
      <c r="OPF17" s="136"/>
      <c r="OPG17" s="136"/>
      <c r="OPH17" s="136"/>
      <c r="OPI17" s="136"/>
      <c r="OPJ17" s="136"/>
      <c r="OPK17" s="136"/>
      <c r="OPL17" s="136"/>
      <c r="OPM17" s="136"/>
      <c r="OPR17" s="136"/>
      <c r="OPS17" s="136"/>
      <c r="OPT17" s="136"/>
      <c r="OPU17" s="136"/>
      <c r="OPV17" s="136"/>
      <c r="OPW17" s="136"/>
      <c r="OPX17" s="136"/>
      <c r="OPY17" s="136"/>
      <c r="OPZ17" s="136"/>
      <c r="OQA17" s="136"/>
      <c r="OQB17" s="136"/>
      <c r="OQC17" s="136"/>
      <c r="OQH17" s="136"/>
      <c r="OQI17" s="136"/>
      <c r="OQJ17" s="136"/>
      <c r="OQK17" s="136"/>
      <c r="OQL17" s="136"/>
      <c r="OQM17" s="136"/>
      <c r="OQN17" s="136"/>
      <c r="OQO17" s="136"/>
      <c r="OQP17" s="136"/>
      <c r="OQQ17" s="136"/>
      <c r="OQR17" s="136"/>
      <c r="OQS17" s="136"/>
      <c r="OQX17" s="136"/>
      <c r="OQY17" s="136"/>
      <c r="OQZ17" s="136"/>
      <c r="ORA17" s="136"/>
      <c r="ORB17" s="136"/>
      <c r="ORC17" s="136"/>
      <c r="ORD17" s="136"/>
      <c r="ORE17" s="136"/>
      <c r="ORF17" s="136"/>
      <c r="ORG17" s="136"/>
      <c r="ORH17" s="136"/>
      <c r="ORI17" s="136"/>
      <c r="ORN17" s="136"/>
      <c r="ORO17" s="136"/>
      <c r="ORP17" s="136"/>
      <c r="ORQ17" s="136"/>
      <c r="ORR17" s="136"/>
      <c r="ORS17" s="136"/>
      <c r="ORT17" s="136"/>
      <c r="ORU17" s="136"/>
      <c r="ORV17" s="136"/>
      <c r="ORW17" s="136"/>
      <c r="ORX17" s="136"/>
      <c r="ORY17" s="136"/>
      <c r="OSD17" s="136"/>
      <c r="OSE17" s="136"/>
      <c r="OSF17" s="136"/>
      <c r="OSG17" s="136"/>
      <c r="OSH17" s="136"/>
      <c r="OSI17" s="136"/>
      <c r="OSJ17" s="136"/>
      <c r="OSK17" s="136"/>
      <c r="OSL17" s="136"/>
      <c r="OSM17" s="136"/>
      <c r="OSN17" s="136"/>
      <c r="OSO17" s="136"/>
      <c r="OST17" s="136"/>
      <c r="OSU17" s="136"/>
      <c r="OSV17" s="136"/>
      <c r="OSW17" s="136"/>
      <c r="OSX17" s="136"/>
      <c r="OSY17" s="136"/>
      <c r="OSZ17" s="136"/>
      <c r="OTA17" s="136"/>
      <c r="OTB17" s="136"/>
      <c r="OTC17" s="136"/>
      <c r="OTD17" s="136"/>
      <c r="OTE17" s="136"/>
      <c r="OTJ17" s="136"/>
      <c r="OTK17" s="136"/>
      <c r="OTL17" s="136"/>
      <c r="OTM17" s="136"/>
      <c r="OTN17" s="136"/>
      <c r="OTO17" s="136"/>
      <c r="OTP17" s="136"/>
      <c r="OTQ17" s="136"/>
      <c r="OTR17" s="136"/>
      <c r="OTS17" s="136"/>
      <c r="OTT17" s="136"/>
      <c r="OTU17" s="136"/>
      <c r="OTZ17" s="136"/>
      <c r="OUA17" s="136"/>
      <c r="OUB17" s="136"/>
      <c r="OUC17" s="136"/>
      <c r="OUD17" s="136"/>
      <c r="OUE17" s="136"/>
      <c r="OUF17" s="136"/>
      <c r="OUG17" s="136"/>
      <c r="OUH17" s="136"/>
      <c r="OUI17" s="136"/>
      <c r="OUJ17" s="136"/>
      <c r="OUK17" s="136"/>
      <c r="OUP17" s="136"/>
      <c r="OUQ17" s="136"/>
      <c r="OUR17" s="136"/>
      <c r="OUS17" s="136"/>
      <c r="OUT17" s="136"/>
      <c r="OUU17" s="136"/>
      <c r="OUV17" s="136"/>
      <c r="OUW17" s="136"/>
      <c r="OUX17" s="136"/>
      <c r="OUY17" s="136"/>
      <c r="OUZ17" s="136"/>
      <c r="OVA17" s="136"/>
      <c r="OVF17" s="136"/>
      <c r="OVG17" s="136"/>
      <c r="OVH17" s="136"/>
      <c r="OVI17" s="136"/>
      <c r="OVJ17" s="136"/>
      <c r="OVK17" s="136"/>
      <c r="OVL17" s="136"/>
      <c r="OVM17" s="136"/>
      <c r="OVN17" s="136"/>
      <c r="OVO17" s="136"/>
      <c r="OVP17" s="136"/>
      <c r="OVQ17" s="136"/>
      <c r="OVV17" s="136"/>
      <c r="OVW17" s="136"/>
      <c r="OVX17" s="136"/>
      <c r="OVY17" s="136"/>
      <c r="OVZ17" s="136"/>
      <c r="OWA17" s="136"/>
      <c r="OWB17" s="136"/>
      <c r="OWC17" s="136"/>
      <c r="OWD17" s="136"/>
      <c r="OWE17" s="136"/>
      <c r="OWF17" s="136"/>
      <c r="OWG17" s="136"/>
      <c r="OWL17" s="136"/>
      <c r="OWM17" s="136"/>
      <c r="OWN17" s="136"/>
      <c r="OWO17" s="136"/>
      <c r="OWP17" s="136"/>
      <c r="OWQ17" s="136"/>
      <c r="OWR17" s="136"/>
      <c r="OWS17" s="136"/>
      <c r="OWT17" s="136"/>
      <c r="OWU17" s="136"/>
      <c r="OWV17" s="136"/>
      <c r="OWW17" s="136"/>
      <c r="OXB17" s="136"/>
      <c r="OXC17" s="136"/>
      <c r="OXD17" s="136"/>
      <c r="OXE17" s="136"/>
      <c r="OXF17" s="136"/>
      <c r="OXG17" s="136"/>
      <c r="OXH17" s="136"/>
      <c r="OXI17" s="136"/>
      <c r="OXJ17" s="136"/>
      <c r="OXK17" s="136"/>
      <c r="OXL17" s="136"/>
      <c r="OXM17" s="136"/>
      <c r="OXR17" s="136"/>
      <c r="OXS17" s="136"/>
      <c r="OXT17" s="136"/>
      <c r="OXU17" s="136"/>
      <c r="OXV17" s="136"/>
      <c r="OXW17" s="136"/>
      <c r="OXX17" s="136"/>
      <c r="OXY17" s="136"/>
      <c r="OXZ17" s="136"/>
      <c r="OYA17" s="136"/>
      <c r="OYB17" s="136"/>
      <c r="OYC17" s="136"/>
      <c r="OYH17" s="136"/>
      <c r="OYI17" s="136"/>
      <c r="OYJ17" s="136"/>
      <c r="OYK17" s="136"/>
      <c r="OYL17" s="136"/>
      <c r="OYM17" s="136"/>
      <c r="OYN17" s="136"/>
      <c r="OYO17" s="136"/>
      <c r="OYP17" s="136"/>
      <c r="OYQ17" s="136"/>
      <c r="OYR17" s="136"/>
      <c r="OYS17" s="136"/>
      <c r="OYX17" s="136"/>
      <c r="OYY17" s="136"/>
      <c r="OYZ17" s="136"/>
      <c r="OZA17" s="136"/>
      <c r="OZB17" s="136"/>
      <c r="OZC17" s="136"/>
      <c r="OZD17" s="136"/>
      <c r="OZE17" s="136"/>
      <c r="OZF17" s="136"/>
      <c r="OZG17" s="136"/>
      <c r="OZH17" s="136"/>
      <c r="OZI17" s="136"/>
      <c r="OZN17" s="136"/>
      <c r="OZO17" s="136"/>
      <c r="OZP17" s="136"/>
      <c r="OZQ17" s="136"/>
      <c r="OZR17" s="136"/>
      <c r="OZS17" s="136"/>
      <c r="OZT17" s="136"/>
      <c r="OZU17" s="136"/>
      <c r="OZV17" s="136"/>
      <c r="OZW17" s="136"/>
      <c r="OZX17" s="136"/>
      <c r="OZY17" s="136"/>
      <c r="PAD17" s="136"/>
      <c r="PAE17" s="136"/>
      <c r="PAF17" s="136"/>
      <c r="PAG17" s="136"/>
      <c r="PAH17" s="136"/>
      <c r="PAI17" s="136"/>
      <c r="PAJ17" s="136"/>
      <c r="PAK17" s="136"/>
      <c r="PAL17" s="136"/>
      <c r="PAM17" s="136"/>
      <c r="PAN17" s="136"/>
      <c r="PAO17" s="136"/>
      <c r="PAT17" s="136"/>
      <c r="PAU17" s="136"/>
      <c r="PAV17" s="136"/>
      <c r="PAW17" s="136"/>
      <c r="PAX17" s="136"/>
      <c r="PAY17" s="136"/>
      <c r="PAZ17" s="136"/>
      <c r="PBA17" s="136"/>
      <c r="PBB17" s="136"/>
      <c r="PBC17" s="136"/>
      <c r="PBD17" s="136"/>
      <c r="PBE17" s="136"/>
      <c r="PBJ17" s="136"/>
      <c r="PBK17" s="136"/>
      <c r="PBL17" s="136"/>
      <c r="PBM17" s="136"/>
      <c r="PBN17" s="136"/>
      <c r="PBO17" s="136"/>
      <c r="PBP17" s="136"/>
      <c r="PBQ17" s="136"/>
      <c r="PBR17" s="136"/>
      <c r="PBS17" s="136"/>
      <c r="PBT17" s="136"/>
      <c r="PBU17" s="136"/>
      <c r="PBZ17" s="136"/>
      <c r="PCA17" s="136"/>
      <c r="PCB17" s="136"/>
      <c r="PCC17" s="136"/>
      <c r="PCD17" s="136"/>
      <c r="PCE17" s="136"/>
      <c r="PCF17" s="136"/>
      <c r="PCG17" s="136"/>
      <c r="PCH17" s="136"/>
      <c r="PCI17" s="136"/>
      <c r="PCJ17" s="136"/>
      <c r="PCK17" s="136"/>
      <c r="PCP17" s="136"/>
      <c r="PCQ17" s="136"/>
      <c r="PCR17" s="136"/>
      <c r="PCS17" s="136"/>
      <c r="PCT17" s="136"/>
      <c r="PCU17" s="136"/>
      <c r="PCV17" s="136"/>
      <c r="PCW17" s="136"/>
      <c r="PCX17" s="136"/>
      <c r="PCY17" s="136"/>
      <c r="PCZ17" s="136"/>
      <c r="PDA17" s="136"/>
      <c r="PDF17" s="136"/>
      <c r="PDG17" s="136"/>
      <c r="PDH17" s="136"/>
      <c r="PDI17" s="136"/>
      <c r="PDJ17" s="136"/>
      <c r="PDK17" s="136"/>
      <c r="PDL17" s="136"/>
      <c r="PDM17" s="136"/>
      <c r="PDN17" s="136"/>
      <c r="PDO17" s="136"/>
      <c r="PDP17" s="136"/>
      <c r="PDQ17" s="136"/>
      <c r="PDV17" s="136"/>
      <c r="PDW17" s="136"/>
      <c r="PDX17" s="136"/>
      <c r="PDY17" s="136"/>
      <c r="PDZ17" s="136"/>
      <c r="PEA17" s="136"/>
      <c r="PEB17" s="136"/>
      <c r="PEC17" s="136"/>
      <c r="PED17" s="136"/>
      <c r="PEE17" s="136"/>
      <c r="PEF17" s="136"/>
      <c r="PEG17" s="136"/>
      <c r="PEL17" s="136"/>
      <c r="PEM17" s="136"/>
      <c r="PEN17" s="136"/>
      <c r="PEO17" s="136"/>
      <c r="PEP17" s="136"/>
      <c r="PEQ17" s="136"/>
      <c r="PER17" s="136"/>
      <c r="PES17" s="136"/>
      <c r="PET17" s="136"/>
      <c r="PEU17" s="136"/>
      <c r="PEV17" s="136"/>
      <c r="PEW17" s="136"/>
      <c r="PFB17" s="136"/>
      <c r="PFC17" s="136"/>
      <c r="PFD17" s="136"/>
      <c r="PFE17" s="136"/>
      <c r="PFF17" s="136"/>
      <c r="PFG17" s="136"/>
      <c r="PFH17" s="136"/>
      <c r="PFI17" s="136"/>
      <c r="PFJ17" s="136"/>
      <c r="PFK17" s="136"/>
      <c r="PFL17" s="136"/>
      <c r="PFM17" s="136"/>
      <c r="PFR17" s="136"/>
      <c r="PFS17" s="136"/>
      <c r="PFT17" s="136"/>
      <c r="PFU17" s="136"/>
      <c r="PFV17" s="136"/>
      <c r="PFW17" s="136"/>
      <c r="PFX17" s="136"/>
      <c r="PFY17" s="136"/>
      <c r="PFZ17" s="136"/>
      <c r="PGA17" s="136"/>
      <c r="PGB17" s="136"/>
      <c r="PGC17" s="136"/>
      <c r="PGH17" s="136"/>
      <c r="PGI17" s="136"/>
      <c r="PGJ17" s="136"/>
      <c r="PGK17" s="136"/>
      <c r="PGL17" s="136"/>
      <c r="PGM17" s="136"/>
      <c r="PGN17" s="136"/>
      <c r="PGO17" s="136"/>
      <c r="PGP17" s="136"/>
      <c r="PGQ17" s="136"/>
      <c r="PGR17" s="136"/>
      <c r="PGS17" s="136"/>
      <c r="PGX17" s="136"/>
      <c r="PGY17" s="136"/>
      <c r="PGZ17" s="136"/>
      <c r="PHA17" s="136"/>
      <c r="PHB17" s="136"/>
      <c r="PHC17" s="136"/>
      <c r="PHD17" s="136"/>
      <c r="PHE17" s="136"/>
      <c r="PHF17" s="136"/>
      <c r="PHG17" s="136"/>
      <c r="PHH17" s="136"/>
      <c r="PHI17" s="136"/>
      <c r="PHN17" s="136"/>
      <c r="PHO17" s="136"/>
      <c r="PHP17" s="136"/>
      <c r="PHQ17" s="136"/>
      <c r="PHR17" s="136"/>
      <c r="PHS17" s="136"/>
      <c r="PHT17" s="136"/>
      <c r="PHU17" s="136"/>
      <c r="PHV17" s="136"/>
      <c r="PHW17" s="136"/>
      <c r="PHX17" s="136"/>
      <c r="PHY17" s="136"/>
      <c r="PID17" s="136"/>
      <c r="PIE17" s="136"/>
      <c r="PIF17" s="136"/>
      <c r="PIG17" s="136"/>
      <c r="PIH17" s="136"/>
      <c r="PII17" s="136"/>
      <c r="PIJ17" s="136"/>
      <c r="PIK17" s="136"/>
      <c r="PIL17" s="136"/>
      <c r="PIM17" s="136"/>
      <c r="PIN17" s="136"/>
      <c r="PIO17" s="136"/>
      <c r="PIT17" s="136"/>
      <c r="PIU17" s="136"/>
      <c r="PIV17" s="136"/>
      <c r="PIW17" s="136"/>
      <c r="PIX17" s="136"/>
      <c r="PIY17" s="136"/>
      <c r="PIZ17" s="136"/>
      <c r="PJA17" s="136"/>
      <c r="PJB17" s="136"/>
      <c r="PJC17" s="136"/>
      <c r="PJD17" s="136"/>
      <c r="PJE17" s="136"/>
      <c r="PJJ17" s="136"/>
      <c r="PJK17" s="136"/>
      <c r="PJL17" s="136"/>
      <c r="PJM17" s="136"/>
      <c r="PJN17" s="136"/>
      <c r="PJO17" s="136"/>
      <c r="PJP17" s="136"/>
      <c r="PJQ17" s="136"/>
      <c r="PJR17" s="136"/>
      <c r="PJS17" s="136"/>
      <c r="PJT17" s="136"/>
      <c r="PJU17" s="136"/>
      <c r="PJZ17" s="136"/>
      <c r="PKA17" s="136"/>
      <c r="PKB17" s="136"/>
      <c r="PKC17" s="136"/>
      <c r="PKD17" s="136"/>
      <c r="PKE17" s="136"/>
      <c r="PKF17" s="136"/>
      <c r="PKG17" s="136"/>
      <c r="PKH17" s="136"/>
      <c r="PKI17" s="136"/>
      <c r="PKJ17" s="136"/>
      <c r="PKK17" s="136"/>
      <c r="PKP17" s="136"/>
      <c r="PKQ17" s="136"/>
      <c r="PKR17" s="136"/>
      <c r="PKS17" s="136"/>
      <c r="PKT17" s="136"/>
      <c r="PKU17" s="136"/>
      <c r="PKV17" s="136"/>
      <c r="PKW17" s="136"/>
      <c r="PKX17" s="136"/>
      <c r="PKY17" s="136"/>
      <c r="PKZ17" s="136"/>
      <c r="PLA17" s="136"/>
      <c r="PLF17" s="136"/>
      <c r="PLG17" s="136"/>
      <c r="PLH17" s="136"/>
      <c r="PLI17" s="136"/>
      <c r="PLJ17" s="136"/>
      <c r="PLK17" s="136"/>
      <c r="PLL17" s="136"/>
      <c r="PLM17" s="136"/>
      <c r="PLN17" s="136"/>
      <c r="PLO17" s="136"/>
      <c r="PLP17" s="136"/>
      <c r="PLQ17" s="136"/>
      <c r="PLV17" s="136"/>
      <c r="PLW17" s="136"/>
      <c r="PLX17" s="136"/>
      <c r="PLY17" s="136"/>
      <c r="PLZ17" s="136"/>
      <c r="PMA17" s="136"/>
      <c r="PMB17" s="136"/>
      <c r="PMC17" s="136"/>
      <c r="PMD17" s="136"/>
      <c r="PME17" s="136"/>
      <c r="PMF17" s="136"/>
      <c r="PMG17" s="136"/>
      <c r="PML17" s="136"/>
      <c r="PMM17" s="136"/>
      <c r="PMN17" s="136"/>
      <c r="PMO17" s="136"/>
      <c r="PMP17" s="136"/>
      <c r="PMQ17" s="136"/>
      <c r="PMR17" s="136"/>
      <c r="PMS17" s="136"/>
      <c r="PMT17" s="136"/>
      <c r="PMU17" s="136"/>
      <c r="PMV17" s="136"/>
      <c r="PMW17" s="136"/>
      <c r="PNB17" s="136"/>
      <c r="PNC17" s="136"/>
      <c r="PND17" s="136"/>
      <c r="PNE17" s="136"/>
      <c r="PNF17" s="136"/>
      <c r="PNG17" s="136"/>
      <c r="PNH17" s="136"/>
      <c r="PNI17" s="136"/>
      <c r="PNJ17" s="136"/>
      <c r="PNK17" s="136"/>
      <c r="PNL17" s="136"/>
      <c r="PNM17" s="136"/>
      <c r="PNR17" s="136"/>
      <c r="PNS17" s="136"/>
      <c r="PNT17" s="136"/>
      <c r="PNU17" s="136"/>
      <c r="PNV17" s="136"/>
      <c r="PNW17" s="136"/>
      <c r="PNX17" s="136"/>
      <c r="PNY17" s="136"/>
      <c r="PNZ17" s="136"/>
      <c r="POA17" s="136"/>
      <c r="POB17" s="136"/>
      <c r="POC17" s="136"/>
      <c r="POH17" s="136"/>
      <c r="POI17" s="136"/>
      <c r="POJ17" s="136"/>
      <c r="POK17" s="136"/>
      <c r="POL17" s="136"/>
      <c r="POM17" s="136"/>
      <c r="PON17" s="136"/>
      <c r="POO17" s="136"/>
      <c r="POP17" s="136"/>
      <c r="POQ17" s="136"/>
      <c r="POR17" s="136"/>
      <c r="POS17" s="136"/>
      <c r="POX17" s="136"/>
      <c r="POY17" s="136"/>
      <c r="POZ17" s="136"/>
      <c r="PPA17" s="136"/>
      <c r="PPB17" s="136"/>
      <c r="PPC17" s="136"/>
      <c r="PPD17" s="136"/>
      <c r="PPE17" s="136"/>
      <c r="PPF17" s="136"/>
      <c r="PPG17" s="136"/>
      <c r="PPH17" s="136"/>
      <c r="PPI17" s="136"/>
      <c r="PPN17" s="136"/>
      <c r="PPO17" s="136"/>
      <c r="PPP17" s="136"/>
      <c r="PPQ17" s="136"/>
      <c r="PPR17" s="136"/>
      <c r="PPS17" s="136"/>
      <c r="PPT17" s="136"/>
      <c r="PPU17" s="136"/>
      <c r="PPV17" s="136"/>
      <c r="PPW17" s="136"/>
      <c r="PPX17" s="136"/>
      <c r="PPY17" s="136"/>
      <c r="PQD17" s="136"/>
      <c r="PQE17" s="136"/>
      <c r="PQF17" s="136"/>
      <c r="PQG17" s="136"/>
      <c r="PQH17" s="136"/>
      <c r="PQI17" s="136"/>
      <c r="PQJ17" s="136"/>
      <c r="PQK17" s="136"/>
      <c r="PQL17" s="136"/>
      <c r="PQM17" s="136"/>
      <c r="PQN17" s="136"/>
      <c r="PQO17" s="136"/>
      <c r="PQT17" s="136"/>
      <c r="PQU17" s="136"/>
      <c r="PQV17" s="136"/>
      <c r="PQW17" s="136"/>
      <c r="PQX17" s="136"/>
      <c r="PQY17" s="136"/>
      <c r="PQZ17" s="136"/>
      <c r="PRA17" s="136"/>
      <c r="PRB17" s="136"/>
      <c r="PRC17" s="136"/>
      <c r="PRD17" s="136"/>
      <c r="PRE17" s="136"/>
      <c r="PRJ17" s="136"/>
      <c r="PRK17" s="136"/>
      <c r="PRL17" s="136"/>
      <c r="PRM17" s="136"/>
      <c r="PRN17" s="136"/>
      <c r="PRO17" s="136"/>
      <c r="PRP17" s="136"/>
      <c r="PRQ17" s="136"/>
      <c r="PRR17" s="136"/>
      <c r="PRS17" s="136"/>
      <c r="PRT17" s="136"/>
      <c r="PRU17" s="136"/>
      <c r="PRZ17" s="136"/>
      <c r="PSA17" s="136"/>
      <c r="PSB17" s="136"/>
      <c r="PSC17" s="136"/>
      <c r="PSD17" s="136"/>
      <c r="PSE17" s="136"/>
      <c r="PSF17" s="136"/>
      <c r="PSG17" s="136"/>
      <c r="PSH17" s="136"/>
      <c r="PSI17" s="136"/>
      <c r="PSJ17" s="136"/>
      <c r="PSK17" s="136"/>
      <c r="PSP17" s="136"/>
      <c r="PSQ17" s="136"/>
      <c r="PSR17" s="136"/>
      <c r="PSS17" s="136"/>
      <c r="PST17" s="136"/>
      <c r="PSU17" s="136"/>
      <c r="PSV17" s="136"/>
      <c r="PSW17" s="136"/>
      <c r="PSX17" s="136"/>
      <c r="PSY17" s="136"/>
      <c r="PSZ17" s="136"/>
      <c r="PTA17" s="136"/>
      <c r="PTF17" s="136"/>
      <c r="PTG17" s="136"/>
      <c r="PTH17" s="136"/>
      <c r="PTI17" s="136"/>
      <c r="PTJ17" s="136"/>
      <c r="PTK17" s="136"/>
      <c r="PTL17" s="136"/>
      <c r="PTM17" s="136"/>
      <c r="PTN17" s="136"/>
      <c r="PTO17" s="136"/>
      <c r="PTP17" s="136"/>
      <c r="PTQ17" s="136"/>
      <c r="PTV17" s="136"/>
      <c r="PTW17" s="136"/>
      <c r="PTX17" s="136"/>
      <c r="PTY17" s="136"/>
      <c r="PTZ17" s="136"/>
      <c r="PUA17" s="136"/>
      <c r="PUB17" s="136"/>
      <c r="PUC17" s="136"/>
      <c r="PUD17" s="136"/>
      <c r="PUE17" s="136"/>
      <c r="PUF17" s="136"/>
      <c r="PUG17" s="136"/>
      <c r="PUL17" s="136"/>
      <c r="PUM17" s="136"/>
      <c r="PUN17" s="136"/>
      <c r="PUO17" s="136"/>
      <c r="PUP17" s="136"/>
      <c r="PUQ17" s="136"/>
      <c r="PUR17" s="136"/>
      <c r="PUS17" s="136"/>
      <c r="PUT17" s="136"/>
      <c r="PUU17" s="136"/>
      <c r="PUV17" s="136"/>
      <c r="PUW17" s="136"/>
      <c r="PVB17" s="136"/>
      <c r="PVC17" s="136"/>
      <c r="PVD17" s="136"/>
      <c r="PVE17" s="136"/>
      <c r="PVF17" s="136"/>
      <c r="PVG17" s="136"/>
      <c r="PVH17" s="136"/>
      <c r="PVI17" s="136"/>
      <c r="PVJ17" s="136"/>
      <c r="PVK17" s="136"/>
      <c r="PVL17" s="136"/>
      <c r="PVM17" s="136"/>
      <c r="PVR17" s="136"/>
      <c r="PVS17" s="136"/>
      <c r="PVT17" s="136"/>
      <c r="PVU17" s="136"/>
      <c r="PVV17" s="136"/>
      <c r="PVW17" s="136"/>
      <c r="PVX17" s="136"/>
      <c r="PVY17" s="136"/>
      <c r="PVZ17" s="136"/>
      <c r="PWA17" s="136"/>
      <c r="PWB17" s="136"/>
      <c r="PWC17" s="136"/>
      <c r="PWH17" s="136"/>
      <c r="PWI17" s="136"/>
      <c r="PWJ17" s="136"/>
      <c r="PWK17" s="136"/>
      <c r="PWL17" s="136"/>
      <c r="PWM17" s="136"/>
      <c r="PWN17" s="136"/>
      <c r="PWO17" s="136"/>
      <c r="PWP17" s="136"/>
      <c r="PWQ17" s="136"/>
      <c r="PWR17" s="136"/>
      <c r="PWS17" s="136"/>
      <c r="PWX17" s="136"/>
      <c r="PWY17" s="136"/>
      <c r="PWZ17" s="136"/>
      <c r="PXA17" s="136"/>
      <c r="PXB17" s="136"/>
      <c r="PXC17" s="136"/>
      <c r="PXD17" s="136"/>
      <c r="PXE17" s="136"/>
      <c r="PXF17" s="136"/>
      <c r="PXG17" s="136"/>
      <c r="PXH17" s="136"/>
      <c r="PXI17" s="136"/>
      <c r="PXN17" s="136"/>
      <c r="PXO17" s="136"/>
      <c r="PXP17" s="136"/>
      <c r="PXQ17" s="136"/>
      <c r="PXR17" s="136"/>
      <c r="PXS17" s="136"/>
      <c r="PXT17" s="136"/>
      <c r="PXU17" s="136"/>
      <c r="PXV17" s="136"/>
      <c r="PXW17" s="136"/>
      <c r="PXX17" s="136"/>
      <c r="PXY17" s="136"/>
      <c r="PYD17" s="136"/>
      <c r="PYE17" s="136"/>
      <c r="PYF17" s="136"/>
      <c r="PYG17" s="136"/>
      <c r="PYH17" s="136"/>
      <c r="PYI17" s="136"/>
      <c r="PYJ17" s="136"/>
      <c r="PYK17" s="136"/>
      <c r="PYL17" s="136"/>
      <c r="PYM17" s="136"/>
      <c r="PYN17" s="136"/>
      <c r="PYO17" s="136"/>
      <c r="PYT17" s="136"/>
      <c r="PYU17" s="136"/>
      <c r="PYV17" s="136"/>
      <c r="PYW17" s="136"/>
      <c r="PYX17" s="136"/>
      <c r="PYY17" s="136"/>
      <c r="PYZ17" s="136"/>
      <c r="PZA17" s="136"/>
      <c r="PZB17" s="136"/>
      <c r="PZC17" s="136"/>
      <c r="PZD17" s="136"/>
      <c r="PZE17" s="136"/>
      <c r="PZJ17" s="136"/>
      <c r="PZK17" s="136"/>
      <c r="PZL17" s="136"/>
      <c r="PZM17" s="136"/>
      <c r="PZN17" s="136"/>
      <c r="PZO17" s="136"/>
      <c r="PZP17" s="136"/>
      <c r="PZQ17" s="136"/>
      <c r="PZR17" s="136"/>
      <c r="PZS17" s="136"/>
      <c r="PZT17" s="136"/>
      <c r="PZU17" s="136"/>
      <c r="PZZ17" s="136"/>
      <c r="QAA17" s="136"/>
      <c r="QAB17" s="136"/>
      <c r="QAC17" s="136"/>
      <c r="QAD17" s="136"/>
      <c r="QAE17" s="136"/>
      <c r="QAF17" s="136"/>
      <c r="QAG17" s="136"/>
      <c r="QAH17" s="136"/>
      <c r="QAI17" s="136"/>
      <c r="QAJ17" s="136"/>
      <c r="QAK17" s="136"/>
      <c r="QAP17" s="136"/>
      <c r="QAQ17" s="136"/>
      <c r="QAR17" s="136"/>
      <c r="QAS17" s="136"/>
      <c r="QAT17" s="136"/>
      <c r="QAU17" s="136"/>
      <c r="QAV17" s="136"/>
      <c r="QAW17" s="136"/>
      <c r="QAX17" s="136"/>
      <c r="QAY17" s="136"/>
      <c r="QAZ17" s="136"/>
      <c r="QBA17" s="136"/>
      <c r="QBF17" s="136"/>
      <c r="QBG17" s="136"/>
      <c r="QBH17" s="136"/>
      <c r="QBI17" s="136"/>
      <c r="QBJ17" s="136"/>
      <c r="QBK17" s="136"/>
      <c r="QBL17" s="136"/>
      <c r="QBM17" s="136"/>
      <c r="QBN17" s="136"/>
      <c r="QBO17" s="136"/>
      <c r="QBP17" s="136"/>
      <c r="QBQ17" s="136"/>
      <c r="QBV17" s="136"/>
      <c r="QBW17" s="136"/>
      <c r="QBX17" s="136"/>
      <c r="QBY17" s="136"/>
      <c r="QBZ17" s="136"/>
      <c r="QCA17" s="136"/>
      <c r="QCB17" s="136"/>
      <c r="QCC17" s="136"/>
      <c r="QCD17" s="136"/>
      <c r="QCE17" s="136"/>
      <c r="QCF17" s="136"/>
      <c r="QCG17" s="136"/>
      <c r="QCL17" s="136"/>
      <c r="QCM17" s="136"/>
      <c r="QCN17" s="136"/>
      <c r="QCO17" s="136"/>
      <c r="QCP17" s="136"/>
      <c r="QCQ17" s="136"/>
      <c r="QCR17" s="136"/>
      <c r="QCS17" s="136"/>
      <c r="QCT17" s="136"/>
      <c r="QCU17" s="136"/>
      <c r="QCV17" s="136"/>
      <c r="QCW17" s="136"/>
      <c r="QDB17" s="136"/>
      <c r="QDC17" s="136"/>
      <c r="QDD17" s="136"/>
      <c r="QDE17" s="136"/>
      <c r="QDF17" s="136"/>
      <c r="QDG17" s="136"/>
      <c r="QDH17" s="136"/>
      <c r="QDI17" s="136"/>
      <c r="QDJ17" s="136"/>
      <c r="QDK17" s="136"/>
      <c r="QDL17" s="136"/>
      <c r="QDM17" s="136"/>
      <c r="QDR17" s="136"/>
      <c r="QDS17" s="136"/>
      <c r="QDT17" s="136"/>
      <c r="QDU17" s="136"/>
      <c r="QDV17" s="136"/>
      <c r="QDW17" s="136"/>
      <c r="QDX17" s="136"/>
      <c r="QDY17" s="136"/>
      <c r="QDZ17" s="136"/>
      <c r="QEA17" s="136"/>
      <c r="QEB17" s="136"/>
      <c r="QEC17" s="136"/>
      <c r="QEH17" s="136"/>
      <c r="QEI17" s="136"/>
      <c r="QEJ17" s="136"/>
      <c r="QEK17" s="136"/>
      <c r="QEL17" s="136"/>
      <c r="QEM17" s="136"/>
      <c r="QEN17" s="136"/>
      <c r="QEO17" s="136"/>
      <c r="QEP17" s="136"/>
      <c r="QEQ17" s="136"/>
      <c r="QER17" s="136"/>
      <c r="QES17" s="136"/>
      <c r="QEX17" s="136"/>
      <c r="QEY17" s="136"/>
      <c r="QEZ17" s="136"/>
      <c r="QFA17" s="136"/>
      <c r="QFB17" s="136"/>
      <c r="QFC17" s="136"/>
      <c r="QFD17" s="136"/>
      <c r="QFE17" s="136"/>
      <c r="QFF17" s="136"/>
      <c r="QFG17" s="136"/>
      <c r="QFH17" s="136"/>
      <c r="QFI17" s="136"/>
      <c r="QFN17" s="136"/>
      <c r="QFO17" s="136"/>
      <c r="QFP17" s="136"/>
      <c r="QFQ17" s="136"/>
      <c r="QFR17" s="136"/>
      <c r="QFS17" s="136"/>
      <c r="QFT17" s="136"/>
      <c r="QFU17" s="136"/>
      <c r="QFV17" s="136"/>
      <c r="QFW17" s="136"/>
      <c r="QFX17" s="136"/>
      <c r="QFY17" s="136"/>
      <c r="QGD17" s="136"/>
      <c r="QGE17" s="136"/>
      <c r="QGF17" s="136"/>
      <c r="QGG17" s="136"/>
      <c r="QGH17" s="136"/>
      <c r="QGI17" s="136"/>
      <c r="QGJ17" s="136"/>
      <c r="QGK17" s="136"/>
      <c r="QGL17" s="136"/>
      <c r="QGM17" s="136"/>
      <c r="QGN17" s="136"/>
      <c r="QGO17" s="136"/>
      <c r="QGT17" s="136"/>
      <c r="QGU17" s="136"/>
      <c r="QGV17" s="136"/>
      <c r="QGW17" s="136"/>
      <c r="QGX17" s="136"/>
      <c r="QGY17" s="136"/>
      <c r="QGZ17" s="136"/>
      <c r="QHA17" s="136"/>
      <c r="QHB17" s="136"/>
      <c r="QHC17" s="136"/>
      <c r="QHD17" s="136"/>
      <c r="QHE17" s="136"/>
      <c r="QHJ17" s="136"/>
      <c r="QHK17" s="136"/>
      <c r="QHL17" s="136"/>
      <c r="QHM17" s="136"/>
      <c r="QHN17" s="136"/>
      <c r="QHO17" s="136"/>
      <c r="QHP17" s="136"/>
      <c r="QHQ17" s="136"/>
      <c r="QHR17" s="136"/>
      <c r="QHS17" s="136"/>
      <c r="QHT17" s="136"/>
      <c r="QHU17" s="136"/>
      <c r="QHZ17" s="136"/>
      <c r="QIA17" s="136"/>
      <c r="QIB17" s="136"/>
      <c r="QIC17" s="136"/>
      <c r="QID17" s="136"/>
      <c r="QIE17" s="136"/>
      <c r="QIF17" s="136"/>
      <c r="QIG17" s="136"/>
      <c r="QIH17" s="136"/>
      <c r="QII17" s="136"/>
      <c r="QIJ17" s="136"/>
      <c r="QIK17" s="136"/>
      <c r="QIP17" s="136"/>
      <c r="QIQ17" s="136"/>
      <c r="QIR17" s="136"/>
      <c r="QIS17" s="136"/>
      <c r="QIT17" s="136"/>
      <c r="QIU17" s="136"/>
      <c r="QIV17" s="136"/>
      <c r="QIW17" s="136"/>
      <c r="QIX17" s="136"/>
      <c r="QIY17" s="136"/>
      <c r="QIZ17" s="136"/>
      <c r="QJA17" s="136"/>
      <c r="QJF17" s="136"/>
      <c r="QJG17" s="136"/>
      <c r="QJH17" s="136"/>
      <c r="QJI17" s="136"/>
      <c r="QJJ17" s="136"/>
      <c r="QJK17" s="136"/>
      <c r="QJL17" s="136"/>
      <c r="QJM17" s="136"/>
      <c r="QJN17" s="136"/>
      <c r="QJO17" s="136"/>
      <c r="QJP17" s="136"/>
      <c r="QJQ17" s="136"/>
      <c r="QJV17" s="136"/>
      <c r="QJW17" s="136"/>
      <c r="QJX17" s="136"/>
      <c r="QJY17" s="136"/>
      <c r="QJZ17" s="136"/>
      <c r="QKA17" s="136"/>
      <c r="QKB17" s="136"/>
      <c r="QKC17" s="136"/>
      <c r="QKD17" s="136"/>
      <c r="QKE17" s="136"/>
      <c r="QKF17" s="136"/>
      <c r="QKG17" s="136"/>
      <c r="QKL17" s="136"/>
      <c r="QKM17" s="136"/>
      <c r="QKN17" s="136"/>
      <c r="QKO17" s="136"/>
      <c r="QKP17" s="136"/>
      <c r="QKQ17" s="136"/>
      <c r="QKR17" s="136"/>
      <c r="QKS17" s="136"/>
      <c r="QKT17" s="136"/>
      <c r="QKU17" s="136"/>
      <c r="QKV17" s="136"/>
      <c r="QKW17" s="136"/>
      <c r="QLB17" s="136"/>
      <c r="QLC17" s="136"/>
      <c r="QLD17" s="136"/>
      <c r="QLE17" s="136"/>
      <c r="QLF17" s="136"/>
      <c r="QLG17" s="136"/>
      <c r="QLH17" s="136"/>
      <c r="QLI17" s="136"/>
      <c r="QLJ17" s="136"/>
      <c r="QLK17" s="136"/>
      <c r="QLL17" s="136"/>
      <c r="QLM17" s="136"/>
      <c r="QLR17" s="136"/>
      <c r="QLS17" s="136"/>
      <c r="QLT17" s="136"/>
      <c r="QLU17" s="136"/>
      <c r="QLV17" s="136"/>
      <c r="QLW17" s="136"/>
      <c r="QLX17" s="136"/>
      <c r="QLY17" s="136"/>
      <c r="QLZ17" s="136"/>
      <c r="QMA17" s="136"/>
      <c r="QMB17" s="136"/>
      <c r="QMC17" s="136"/>
      <c r="QMH17" s="136"/>
      <c r="QMI17" s="136"/>
      <c r="QMJ17" s="136"/>
      <c r="QMK17" s="136"/>
      <c r="QML17" s="136"/>
      <c r="QMM17" s="136"/>
      <c r="QMN17" s="136"/>
      <c r="QMO17" s="136"/>
      <c r="QMP17" s="136"/>
      <c r="QMQ17" s="136"/>
      <c r="QMR17" s="136"/>
      <c r="QMS17" s="136"/>
      <c r="QMX17" s="136"/>
      <c r="QMY17" s="136"/>
      <c r="QMZ17" s="136"/>
      <c r="QNA17" s="136"/>
      <c r="QNB17" s="136"/>
      <c r="QNC17" s="136"/>
      <c r="QND17" s="136"/>
      <c r="QNE17" s="136"/>
      <c r="QNF17" s="136"/>
      <c r="QNG17" s="136"/>
      <c r="QNH17" s="136"/>
      <c r="QNI17" s="136"/>
      <c r="QNN17" s="136"/>
      <c r="QNO17" s="136"/>
      <c r="QNP17" s="136"/>
      <c r="QNQ17" s="136"/>
      <c r="QNR17" s="136"/>
      <c r="QNS17" s="136"/>
      <c r="QNT17" s="136"/>
      <c r="QNU17" s="136"/>
      <c r="QNV17" s="136"/>
      <c r="QNW17" s="136"/>
      <c r="QNX17" s="136"/>
      <c r="QNY17" s="136"/>
      <c r="QOD17" s="136"/>
      <c r="QOE17" s="136"/>
      <c r="QOF17" s="136"/>
      <c r="QOG17" s="136"/>
      <c r="QOH17" s="136"/>
      <c r="QOI17" s="136"/>
      <c r="QOJ17" s="136"/>
      <c r="QOK17" s="136"/>
      <c r="QOL17" s="136"/>
      <c r="QOM17" s="136"/>
      <c r="QON17" s="136"/>
      <c r="QOO17" s="136"/>
      <c r="QOT17" s="136"/>
      <c r="QOU17" s="136"/>
      <c r="QOV17" s="136"/>
      <c r="QOW17" s="136"/>
      <c r="QOX17" s="136"/>
      <c r="QOY17" s="136"/>
      <c r="QOZ17" s="136"/>
      <c r="QPA17" s="136"/>
      <c r="QPB17" s="136"/>
      <c r="QPC17" s="136"/>
      <c r="QPD17" s="136"/>
      <c r="QPE17" s="136"/>
      <c r="QPJ17" s="136"/>
      <c r="QPK17" s="136"/>
      <c r="QPL17" s="136"/>
      <c r="QPM17" s="136"/>
      <c r="QPN17" s="136"/>
      <c r="QPO17" s="136"/>
      <c r="QPP17" s="136"/>
      <c r="QPQ17" s="136"/>
      <c r="QPR17" s="136"/>
      <c r="QPS17" s="136"/>
      <c r="QPT17" s="136"/>
      <c r="QPU17" s="136"/>
      <c r="QPZ17" s="136"/>
      <c r="QQA17" s="136"/>
      <c r="QQB17" s="136"/>
      <c r="QQC17" s="136"/>
      <c r="QQD17" s="136"/>
      <c r="QQE17" s="136"/>
      <c r="QQF17" s="136"/>
      <c r="QQG17" s="136"/>
      <c r="QQH17" s="136"/>
      <c r="QQI17" s="136"/>
      <c r="QQJ17" s="136"/>
      <c r="QQK17" s="136"/>
      <c r="QQP17" s="136"/>
      <c r="QQQ17" s="136"/>
      <c r="QQR17" s="136"/>
      <c r="QQS17" s="136"/>
      <c r="QQT17" s="136"/>
      <c r="QQU17" s="136"/>
      <c r="QQV17" s="136"/>
      <c r="QQW17" s="136"/>
      <c r="QQX17" s="136"/>
      <c r="QQY17" s="136"/>
      <c r="QQZ17" s="136"/>
      <c r="QRA17" s="136"/>
      <c r="QRF17" s="136"/>
      <c r="QRG17" s="136"/>
      <c r="QRH17" s="136"/>
      <c r="QRI17" s="136"/>
      <c r="QRJ17" s="136"/>
      <c r="QRK17" s="136"/>
      <c r="QRL17" s="136"/>
      <c r="QRM17" s="136"/>
      <c r="QRN17" s="136"/>
      <c r="QRO17" s="136"/>
      <c r="QRP17" s="136"/>
      <c r="QRQ17" s="136"/>
      <c r="QRV17" s="136"/>
      <c r="QRW17" s="136"/>
      <c r="QRX17" s="136"/>
      <c r="QRY17" s="136"/>
      <c r="QRZ17" s="136"/>
      <c r="QSA17" s="136"/>
      <c r="QSB17" s="136"/>
      <c r="QSC17" s="136"/>
      <c r="QSD17" s="136"/>
      <c r="QSE17" s="136"/>
      <c r="QSF17" s="136"/>
      <c r="QSG17" s="136"/>
      <c r="QSL17" s="136"/>
      <c r="QSM17" s="136"/>
      <c r="QSN17" s="136"/>
      <c r="QSO17" s="136"/>
      <c r="QSP17" s="136"/>
      <c r="QSQ17" s="136"/>
      <c r="QSR17" s="136"/>
      <c r="QSS17" s="136"/>
      <c r="QST17" s="136"/>
      <c r="QSU17" s="136"/>
      <c r="QSV17" s="136"/>
      <c r="QSW17" s="136"/>
      <c r="QTB17" s="136"/>
      <c r="QTC17" s="136"/>
      <c r="QTD17" s="136"/>
      <c r="QTE17" s="136"/>
      <c r="QTF17" s="136"/>
      <c r="QTG17" s="136"/>
      <c r="QTH17" s="136"/>
      <c r="QTI17" s="136"/>
      <c r="QTJ17" s="136"/>
      <c r="QTK17" s="136"/>
      <c r="QTL17" s="136"/>
      <c r="QTM17" s="136"/>
      <c r="QTR17" s="136"/>
      <c r="QTS17" s="136"/>
      <c r="QTT17" s="136"/>
      <c r="QTU17" s="136"/>
      <c r="QTV17" s="136"/>
      <c r="QTW17" s="136"/>
      <c r="QTX17" s="136"/>
      <c r="QTY17" s="136"/>
      <c r="QTZ17" s="136"/>
      <c r="QUA17" s="136"/>
      <c r="QUB17" s="136"/>
      <c r="QUC17" s="136"/>
      <c r="QUH17" s="136"/>
      <c r="QUI17" s="136"/>
      <c r="QUJ17" s="136"/>
      <c r="QUK17" s="136"/>
      <c r="QUL17" s="136"/>
      <c r="QUM17" s="136"/>
      <c r="QUN17" s="136"/>
      <c r="QUO17" s="136"/>
      <c r="QUP17" s="136"/>
      <c r="QUQ17" s="136"/>
      <c r="QUR17" s="136"/>
      <c r="QUS17" s="136"/>
      <c r="QUX17" s="136"/>
      <c r="QUY17" s="136"/>
      <c r="QUZ17" s="136"/>
      <c r="QVA17" s="136"/>
      <c r="QVB17" s="136"/>
      <c r="QVC17" s="136"/>
      <c r="QVD17" s="136"/>
      <c r="QVE17" s="136"/>
      <c r="QVF17" s="136"/>
      <c r="QVG17" s="136"/>
      <c r="QVH17" s="136"/>
      <c r="QVI17" s="136"/>
      <c r="QVN17" s="136"/>
      <c r="QVO17" s="136"/>
      <c r="QVP17" s="136"/>
      <c r="QVQ17" s="136"/>
      <c r="QVR17" s="136"/>
      <c r="QVS17" s="136"/>
      <c r="QVT17" s="136"/>
      <c r="QVU17" s="136"/>
      <c r="QVV17" s="136"/>
      <c r="QVW17" s="136"/>
      <c r="QVX17" s="136"/>
      <c r="QVY17" s="136"/>
      <c r="QWD17" s="136"/>
      <c r="QWE17" s="136"/>
      <c r="QWF17" s="136"/>
      <c r="QWG17" s="136"/>
      <c r="QWH17" s="136"/>
      <c r="QWI17" s="136"/>
      <c r="QWJ17" s="136"/>
      <c r="QWK17" s="136"/>
      <c r="QWL17" s="136"/>
      <c r="QWM17" s="136"/>
      <c r="QWN17" s="136"/>
      <c r="QWO17" s="136"/>
      <c r="QWT17" s="136"/>
      <c r="QWU17" s="136"/>
      <c r="QWV17" s="136"/>
      <c r="QWW17" s="136"/>
      <c r="QWX17" s="136"/>
      <c r="QWY17" s="136"/>
      <c r="QWZ17" s="136"/>
      <c r="QXA17" s="136"/>
      <c r="QXB17" s="136"/>
      <c r="QXC17" s="136"/>
      <c r="QXD17" s="136"/>
      <c r="QXE17" s="136"/>
      <c r="QXJ17" s="136"/>
      <c r="QXK17" s="136"/>
      <c r="QXL17" s="136"/>
      <c r="QXM17" s="136"/>
      <c r="QXN17" s="136"/>
      <c r="QXO17" s="136"/>
      <c r="QXP17" s="136"/>
      <c r="QXQ17" s="136"/>
      <c r="QXR17" s="136"/>
      <c r="QXS17" s="136"/>
      <c r="QXT17" s="136"/>
      <c r="QXU17" s="136"/>
      <c r="QXZ17" s="136"/>
      <c r="QYA17" s="136"/>
      <c r="QYB17" s="136"/>
      <c r="QYC17" s="136"/>
      <c r="QYD17" s="136"/>
      <c r="QYE17" s="136"/>
      <c r="QYF17" s="136"/>
      <c r="QYG17" s="136"/>
      <c r="QYH17" s="136"/>
      <c r="QYI17" s="136"/>
      <c r="QYJ17" s="136"/>
      <c r="QYK17" s="136"/>
      <c r="QYP17" s="136"/>
      <c r="QYQ17" s="136"/>
      <c r="QYR17" s="136"/>
      <c r="QYS17" s="136"/>
      <c r="QYT17" s="136"/>
      <c r="QYU17" s="136"/>
      <c r="QYV17" s="136"/>
      <c r="QYW17" s="136"/>
      <c r="QYX17" s="136"/>
      <c r="QYY17" s="136"/>
      <c r="QYZ17" s="136"/>
      <c r="QZA17" s="136"/>
      <c r="QZF17" s="136"/>
      <c r="QZG17" s="136"/>
      <c r="QZH17" s="136"/>
      <c r="QZI17" s="136"/>
      <c r="QZJ17" s="136"/>
      <c r="QZK17" s="136"/>
      <c r="QZL17" s="136"/>
      <c r="QZM17" s="136"/>
      <c r="QZN17" s="136"/>
      <c r="QZO17" s="136"/>
      <c r="QZP17" s="136"/>
      <c r="QZQ17" s="136"/>
      <c r="QZV17" s="136"/>
      <c r="QZW17" s="136"/>
      <c r="QZX17" s="136"/>
      <c r="QZY17" s="136"/>
      <c r="QZZ17" s="136"/>
      <c r="RAA17" s="136"/>
      <c r="RAB17" s="136"/>
      <c r="RAC17" s="136"/>
      <c r="RAD17" s="136"/>
      <c r="RAE17" s="136"/>
      <c r="RAF17" s="136"/>
      <c r="RAG17" s="136"/>
      <c r="RAL17" s="136"/>
      <c r="RAM17" s="136"/>
      <c r="RAN17" s="136"/>
      <c r="RAO17" s="136"/>
      <c r="RAP17" s="136"/>
      <c r="RAQ17" s="136"/>
      <c r="RAR17" s="136"/>
      <c r="RAS17" s="136"/>
      <c r="RAT17" s="136"/>
      <c r="RAU17" s="136"/>
      <c r="RAV17" s="136"/>
      <c r="RAW17" s="136"/>
      <c r="RBB17" s="136"/>
      <c r="RBC17" s="136"/>
      <c r="RBD17" s="136"/>
      <c r="RBE17" s="136"/>
      <c r="RBF17" s="136"/>
      <c r="RBG17" s="136"/>
      <c r="RBH17" s="136"/>
      <c r="RBI17" s="136"/>
      <c r="RBJ17" s="136"/>
      <c r="RBK17" s="136"/>
      <c r="RBL17" s="136"/>
      <c r="RBM17" s="136"/>
      <c r="RBR17" s="136"/>
      <c r="RBS17" s="136"/>
      <c r="RBT17" s="136"/>
      <c r="RBU17" s="136"/>
      <c r="RBV17" s="136"/>
      <c r="RBW17" s="136"/>
      <c r="RBX17" s="136"/>
      <c r="RBY17" s="136"/>
      <c r="RBZ17" s="136"/>
      <c r="RCA17" s="136"/>
      <c r="RCB17" s="136"/>
      <c r="RCC17" s="136"/>
      <c r="RCH17" s="136"/>
      <c r="RCI17" s="136"/>
      <c r="RCJ17" s="136"/>
      <c r="RCK17" s="136"/>
      <c r="RCL17" s="136"/>
      <c r="RCM17" s="136"/>
      <c r="RCN17" s="136"/>
      <c r="RCO17" s="136"/>
      <c r="RCP17" s="136"/>
      <c r="RCQ17" s="136"/>
      <c r="RCR17" s="136"/>
      <c r="RCS17" s="136"/>
      <c r="RCX17" s="136"/>
      <c r="RCY17" s="136"/>
      <c r="RCZ17" s="136"/>
      <c r="RDA17" s="136"/>
      <c r="RDB17" s="136"/>
      <c r="RDC17" s="136"/>
      <c r="RDD17" s="136"/>
      <c r="RDE17" s="136"/>
      <c r="RDF17" s="136"/>
      <c r="RDG17" s="136"/>
      <c r="RDH17" s="136"/>
      <c r="RDI17" s="136"/>
      <c r="RDN17" s="136"/>
      <c r="RDO17" s="136"/>
      <c r="RDP17" s="136"/>
      <c r="RDQ17" s="136"/>
      <c r="RDR17" s="136"/>
      <c r="RDS17" s="136"/>
      <c r="RDT17" s="136"/>
      <c r="RDU17" s="136"/>
      <c r="RDV17" s="136"/>
      <c r="RDW17" s="136"/>
      <c r="RDX17" s="136"/>
      <c r="RDY17" s="136"/>
      <c r="RED17" s="136"/>
      <c r="REE17" s="136"/>
      <c r="REF17" s="136"/>
      <c r="REG17" s="136"/>
      <c r="REH17" s="136"/>
      <c r="REI17" s="136"/>
      <c r="REJ17" s="136"/>
      <c r="REK17" s="136"/>
      <c r="REL17" s="136"/>
      <c r="REM17" s="136"/>
      <c r="REN17" s="136"/>
      <c r="REO17" s="136"/>
      <c r="RET17" s="136"/>
      <c r="REU17" s="136"/>
      <c r="REV17" s="136"/>
      <c r="REW17" s="136"/>
      <c r="REX17" s="136"/>
      <c r="REY17" s="136"/>
      <c r="REZ17" s="136"/>
      <c r="RFA17" s="136"/>
      <c r="RFB17" s="136"/>
      <c r="RFC17" s="136"/>
      <c r="RFD17" s="136"/>
      <c r="RFE17" s="136"/>
      <c r="RFJ17" s="136"/>
      <c r="RFK17" s="136"/>
      <c r="RFL17" s="136"/>
      <c r="RFM17" s="136"/>
      <c r="RFN17" s="136"/>
      <c r="RFO17" s="136"/>
      <c r="RFP17" s="136"/>
      <c r="RFQ17" s="136"/>
      <c r="RFR17" s="136"/>
      <c r="RFS17" s="136"/>
      <c r="RFT17" s="136"/>
      <c r="RFU17" s="136"/>
      <c r="RFZ17" s="136"/>
      <c r="RGA17" s="136"/>
      <c r="RGB17" s="136"/>
      <c r="RGC17" s="136"/>
      <c r="RGD17" s="136"/>
      <c r="RGE17" s="136"/>
      <c r="RGF17" s="136"/>
      <c r="RGG17" s="136"/>
      <c r="RGH17" s="136"/>
      <c r="RGI17" s="136"/>
      <c r="RGJ17" s="136"/>
      <c r="RGK17" s="136"/>
      <c r="RGP17" s="136"/>
      <c r="RGQ17" s="136"/>
      <c r="RGR17" s="136"/>
      <c r="RGS17" s="136"/>
      <c r="RGT17" s="136"/>
      <c r="RGU17" s="136"/>
      <c r="RGV17" s="136"/>
      <c r="RGW17" s="136"/>
      <c r="RGX17" s="136"/>
      <c r="RGY17" s="136"/>
      <c r="RGZ17" s="136"/>
      <c r="RHA17" s="136"/>
      <c r="RHF17" s="136"/>
      <c r="RHG17" s="136"/>
      <c r="RHH17" s="136"/>
      <c r="RHI17" s="136"/>
      <c r="RHJ17" s="136"/>
      <c r="RHK17" s="136"/>
      <c r="RHL17" s="136"/>
      <c r="RHM17" s="136"/>
      <c r="RHN17" s="136"/>
      <c r="RHO17" s="136"/>
      <c r="RHP17" s="136"/>
      <c r="RHQ17" s="136"/>
      <c r="RHV17" s="136"/>
      <c r="RHW17" s="136"/>
      <c r="RHX17" s="136"/>
      <c r="RHY17" s="136"/>
      <c r="RHZ17" s="136"/>
      <c r="RIA17" s="136"/>
      <c r="RIB17" s="136"/>
      <c r="RIC17" s="136"/>
      <c r="RID17" s="136"/>
      <c r="RIE17" s="136"/>
      <c r="RIF17" s="136"/>
      <c r="RIG17" s="136"/>
      <c r="RIL17" s="136"/>
      <c r="RIM17" s="136"/>
      <c r="RIN17" s="136"/>
      <c r="RIO17" s="136"/>
      <c r="RIP17" s="136"/>
      <c r="RIQ17" s="136"/>
      <c r="RIR17" s="136"/>
      <c r="RIS17" s="136"/>
      <c r="RIT17" s="136"/>
      <c r="RIU17" s="136"/>
      <c r="RIV17" s="136"/>
      <c r="RIW17" s="136"/>
      <c r="RJB17" s="136"/>
      <c r="RJC17" s="136"/>
      <c r="RJD17" s="136"/>
      <c r="RJE17" s="136"/>
      <c r="RJF17" s="136"/>
      <c r="RJG17" s="136"/>
      <c r="RJH17" s="136"/>
      <c r="RJI17" s="136"/>
      <c r="RJJ17" s="136"/>
      <c r="RJK17" s="136"/>
      <c r="RJL17" s="136"/>
      <c r="RJM17" s="136"/>
      <c r="RJR17" s="136"/>
      <c r="RJS17" s="136"/>
      <c r="RJT17" s="136"/>
      <c r="RJU17" s="136"/>
      <c r="RJV17" s="136"/>
      <c r="RJW17" s="136"/>
      <c r="RJX17" s="136"/>
      <c r="RJY17" s="136"/>
      <c r="RJZ17" s="136"/>
      <c r="RKA17" s="136"/>
      <c r="RKB17" s="136"/>
      <c r="RKC17" s="136"/>
      <c r="RKH17" s="136"/>
      <c r="RKI17" s="136"/>
      <c r="RKJ17" s="136"/>
      <c r="RKK17" s="136"/>
      <c r="RKL17" s="136"/>
      <c r="RKM17" s="136"/>
      <c r="RKN17" s="136"/>
      <c r="RKO17" s="136"/>
      <c r="RKP17" s="136"/>
      <c r="RKQ17" s="136"/>
      <c r="RKR17" s="136"/>
      <c r="RKS17" s="136"/>
      <c r="RKX17" s="136"/>
      <c r="RKY17" s="136"/>
      <c r="RKZ17" s="136"/>
      <c r="RLA17" s="136"/>
      <c r="RLB17" s="136"/>
      <c r="RLC17" s="136"/>
      <c r="RLD17" s="136"/>
      <c r="RLE17" s="136"/>
      <c r="RLF17" s="136"/>
      <c r="RLG17" s="136"/>
      <c r="RLH17" s="136"/>
      <c r="RLI17" s="136"/>
      <c r="RLN17" s="136"/>
      <c r="RLO17" s="136"/>
      <c r="RLP17" s="136"/>
      <c r="RLQ17" s="136"/>
      <c r="RLR17" s="136"/>
      <c r="RLS17" s="136"/>
      <c r="RLT17" s="136"/>
      <c r="RLU17" s="136"/>
      <c r="RLV17" s="136"/>
      <c r="RLW17" s="136"/>
      <c r="RLX17" s="136"/>
      <c r="RLY17" s="136"/>
      <c r="RMD17" s="136"/>
      <c r="RME17" s="136"/>
      <c r="RMF17" s="136"/>
      <c r="RMG17" s="136"/>
      <c r="RMH17" s="136"/>
      <c r="RMI17" s="136"/>
      <c r="RMJ17" s="136"/>
      <c r="RMK17" s="136"/>
      <c r="RML17" s="136"/>
      <c r="RMM17" s="136"/>
      <c r="RMN17" s="136"/>
      <c r="RMO17" s="136"/>
      <c r="RMT17" s="136"/>
      <c r="RMU17" s="136"/>
      <c r="RMV17" s="136"/>
      <c r="RMW17" s="136"/>
      <c r="RMX17" s="136"/>
      <c r="RMY17" s="136"/>
      <c r="RMZ17" s="136"/>
      <c r="RNA17" s="136"/>
      <c r="RNB17" s="136"/>
      <c r="RNC17" s="136"/>
      <c r="RND17" s="136"/>
      <c r="RNE17" s="136"/>
      <c r="RNJ17" s="136"/>
      <c r="RNK17" s="136"/>
      <c r="RNL17" s="136"/>
      <c r="RNM17" s="136"/>
      <c r="RNN17" s="136"/>
      <c r="RNO17" s="136"/>
      <c r="RNP17" s="136"/>
      <c r="RNQ17" s="136"/>
      <c r="RNR17" s="136"/>
      <c r="RNS17" s="136"/>
      <c r="RNT17" s="136"/>
      <c r="RNU17" s="136"/>
      <c r="RNZ17" s="136"/>
      <c r="ROA17" s="136"/>
      <c r="ROB17" s="136"/>
      <c r="ROC17" s="136"/>
      <c r="ROD17" s="136"/>
      <c r="ROE17" s="136"/>
      <c r="ROF17" s="136"/>
      <c r="ROG17" s="136"/>
      <c r="ROH17" s="136"/>
      <c r="ROI17" s="136"/>
      <c r="ROJ17" s="136"/>
      <c r="ROK17" s="136"/>
      <c r="ROP17" s="136"/>
      <c r="ROQ17" s="136"/>
      <c r="ROR17" s="136"/>
      <c r="ROS17" s="136"/>
      <c r="ROT17" s="136"/>
      <c r="ROU17" s="136"/>
      <c r="ROV17" s="136"/>
      <c r="ROW17" s="136"/>
      <c r="ROX17" s="136"/>
      <c r="ROY17" s="136"/>
      <c r="ROZ17" s="136"/>
      <c r="RPA17" s="136"/>
      <c r="RPF17" s="136"/>
      <c r="RPG17" s="136"/>
      <c r="RPH17" s="136"/>
      <c r="RPI17" s="136"/>
      <c r="RPJ17" s="136"/>
      <c r="RPK17" s="136"/>
      <c r="RPL17" s="136"/>
      <c r="RPM17" s="136"/>
      <c r="RPN17" s="136"/>
      <c r="RPO17" s="136"/>
      <c r="RPP17" s="136"/>
      <c r="RPQ17" s="136"/>
      <c r="RPV17" s="136"/>
      <c r="RPW17" s="136"/>
      <c r="RPX17" s="136"/>
      <c r="RPY17" s="136"/>
      <c r="RPZ17" s="136"/>
      <c r="RQA17" s="136"/>
      <c r="RQB17" s="136"/>
      <c r="RQC17" s="136"/>
      <c r="RQD17" s="136"/>
      <c r="RQE17" s="136"/>
      <c r="RQF17" s="136"/>
      <c r="RQG17" s="136"/>
      <c r="RQL17" s="136"/>
      <c r="RQM17" s="136"/>
      <c r="RQN17" s="136"/>
      <c r="RQO17" s="136"/>
      <c r="RQP17" s="136"/>
      <c r="RQQ17" s="136"/>
      <c r="RQR17" s="136"/>
      <c r="RQS17" s="136"/>
      <c r="RQT17" s="136"/>
      <c r="RQU17" s="136"/>
      <c r="RQV17" s="136"/>
      <c r="RQW17" s="136"/>
      <c r="RRB17" s="136"/>
      <c r="RRC17" s="136"/>
      <c r="RRD17" s="136"/>
      <c r="RRE17" s="136"/>
      <c r="RRF17" s="136"/>
      <c r="RRG17" s="136"/>
      <c r="RRH17" s="136"/>
      <c r="RRI17" s="136"/>
      <c r="RRJ17" s="136"/>
      <c r="RRK17" s="136"/>
      <c r="RRL17" s="136"/>
      <c r="RRM17" s="136"/>
      <c r="RRR17" s="136"/>
      <c r="RRS17" s="136"/>
      <c r="RRT17" s="136"/>
      <c r="RRU17" s="136"/>
      <c r="RRV17" s="136"/>
      <c r="RRW17" s="136"/>
      <c r="RRX17" s="136"/>
      <c r="RRY17" s="136"/>
      <c r="RRZ17" s="136"/>
      <c r="RSA17" s="136"/>
      <c r="RSB17" s="136"/>
      <c r="RSC17" s="136"/>
      <c r="RSH17" s="136"/>
      <c r="RSI17" s="136"/>
      <c r="RSJ17" s="136"/>
      <c r="RSK17" s="136"/>
      <c r="RSL17" s="136"/>
      <c r="RSM17" s="136"/>
      <c r="RSN17" s="136"/>
      <c r="RSO17" s="136"/>
      <c r="RSP17" s="136"/>
      <c r="RSQ17" s="136"/>
      <c r="RSR17" s="136"/>
      <c r="RSS17" s="136"/>
      <c r="RSX17" s="136"/>
      <c r="RSY17" s="136"/>
      <c r="RSZ17" s="136"/>
      <c r="RTA17" s="136"/>
      <c r="RTB17" s="136"/>
      <c r="RTC17" s="136"/>
      <c r="RTD17" s="136"/>
      <c r="RTE17" s="136"/>
      <c r="RTF17" s="136"/>
      <c r="RTG17" s="136"/>
      <c r="RTH17" s="136"/>
      <c r="RTI17" s="136"/>
      <c r="RTN17" s="136"/>
      <c r="RTO17" s="136"/>
      <c r="RTP17" s="136"/>
      <c r="RTQ17" s="136"/>
      <c r="RTR17" s="136"/>
      <c r="RTS17" s="136"/>
      <c r="RTT17" s="136"/>
      <c r="RTU17" s="136"/>
      <c r="RTV17" s="136"/>
      <c r="RTW17" s="136"/>
      <c r="RTX17" s="136"/>
      <c r="RTY17" s="136"/>
      <c r="RUD17" s="136"/>
      <c r="RUE17" s="136"/>
      <c r="RUF17" s="136"/>
      <c r="RUG17" s="136"/>
      <c r="RUH17" s="136"/>
      <c r="RUI17" s="136"/>
      <c r="RUJ17" s="136"/>
      <c r="RUK17" s="136"/>
      <c r="RUL17" s="136"/>
      <c r="RUM17" s="136"/>
      <c r="RUN17" s="136"/>
      <c r="RUO17" s="136"/>
      <c r="RUT17" s="136"/>
      <c r="RUU17" s="136"/>
      <c r="RUV17" s="136"/>
      <c r="RUW17" s="136"/>
      <c r="RUX17" s="136"/>
      <c r="RUY17" s="136"/>
      <c r="RUZ17" s="136"/>
      <c r="RVA17" s="136"/>
      <c r="RVB17" s="136"/>
      <c r="RVC17" s="136"/>
      <c r="RVD17" s="136"/>
      <c r="RVE17" s="136"/>
      <c r="RVJ17" s="136"/>
      <c r="RVK17" s="136"/>
      <c r="RVL17" s="136"/>
      <c r="RVM17" s="136"/>
      <c r="RVN17" s="136"/>
      <c r="RVO17" s="136"/>
      <c r="RVP17" s="136"/>
      <c r="RVQ17" s="136"/>
      <c r="RVR17" s="136"/>
      <c r="RVS17" s="136"/>
      <c r="RVT17" s="136"/>
      <c r="RVU17" s="136"/>
      <c r="RVZ17" s="136"/>
      <c r="RWA17" s="136"/>
      <c r="RWB17" s="136"/>
      <c r="RWC17" s="136"/>
      <c r="RWD17" s="136"/>
      <c r="RWE17" s="136"/>
      <c r="RWF17" s="136"/>
      <c r="RWG17" s="136"/>
      <c r="RWH17" s="136"/>
      <c r="RWI17" s="136"/>
      <c r="RWJ17" s="136"/>
      <c r="RWK17" s="136"/>
      <c r="RWP17" s="136"/>
      <c r="RWQ17" s="136"/>
      <c r="RWR17" s="136"/>
      <c r="RWS17" s="136"/>
      <c r="RWT17" s="136"/>
      <c r="RWU17" s="136"/>
      <c r="RWV17" s="136"/>
      <c r="RWW17" s="136"/>
      <c r="RWX17" s="136"/>
      <c r="RWY17" s="136"/>
      <c r="RWZ17" s="136"/>
      <c r="RXA17" s="136"/>
      <c r="RXF17" s="136"/>
      <c r="RXG17" s="136"/>
      <c r="RXH17" s="136"/>
      <c r="RXI17" s="136"/>
      <c r="RXJ17" s="136"/>
      <c r="RXK17" s="136"/>
      <c r="RXL17" s="136"/>
      <c r="RXM17" s="136"/>
      <c r="RXN17" s="136"/>
      <c r="RXO17" s="136"/>
      <c r="RXP17" s="136"/>
      <c r="RXQ17" s="136"/>
      <c r="RXV17" s="136"/>
      <c r="RXW17" s="136"/>
      <c r="RXX17" s="136"/>
      <c r="RXY17" s="136"/>
      <c r="RXZ17" s="136"/>
      <c r="RYA17" s="136"/>
      <c r="RYB17" s="136"/>
      <c r="RYC17" s="136"/>
      <c r="RYD17" s="136"/>
      <c r="RYE17" s="136"/>
      <c r="RYF17" s="136"/>
      <c r="RYG17" s="136"/>
      <c r="RYL17" s="136"/>
      <c r="RYM17" s="136"/>
      <c r="RYN17" s="136"/>
      <c r="RYO17" s="136"/>
      <c r="RYP17" s="136"/>
      <c r="RYQ17" s="136"/>
      <c r="RYR17" s="136"/>
      <c r="RYS17" s="136"/>
      <c r="RYT17" s="136"/>
      <c r="RYU17" s="136"/>
      <c r="RYV17" s="136"/>
      <c r="RYW17" s="136"/>
      <c r="RZB17" s="136"/>
      <c r="RZC17" s="136"/>
      <c r="RZD17" s="136"/>
      <c r="RZE17" s="136"/>
      <c r="RZF17" s="136"/>
      <c r="RZG17" s="136"/>
      <c r="RZH17" s="136"/>
      <c r="RZI17" s="136"/>
      <c r="RZJ17" s="136"/>
      <c r="RZK17" s="136"/>
      <c r="RZL17" s="136"/>
      <c r="RZM17" s="136"/>
      <c r="RZR17" s="136"/>
      <c r="RZS17" s="136"/>
      <c r="RZT17" s="136"/>
      <c r="RZU17" s="136"/>
      <c r="RZV17" s="136"/>
      <c r="RZW17" s="136"/>
      <c r="RZX17" s="136"/>
      <c r="RZY17" s="136"/>
      <c r="RZZ17" s="136"/>
      <c r="SAA17" s="136"/>
      <c r="SAB17" s="136"/>
      <c r="SAC17" s="136"/>
      <c r="SAH17" s="136"/>
      <c r="SAI17" s="136"/>
      <c r="SAJ17" s="136"/>
      <c r="SAK17" s="136"/>
      <c r="SAL17" s="136"/>
      <c r="SAM17" s="136"/>
      <c r="SAN17" s="136"/>
      <c r="SAO17" s="136"/>
      <c r="SAP17" s="136"/>
      <c r="SAQ17" s="136"/>
      <c r="SAR17" s="136"/>
      <c r="SAS17" s="136"/>
      <c r="SAX17" s="136"/>
      <c r="SAY17" s="136"/>
      <c r="SAZ17" s="136"/>
      <c r="SBA17" s="136"/>
      <c r="SBB17" s="136"/>
      <c r="SBC17" s="136"/>
      <c r="SBD17" s="136"/>
      <c r="SBE17" s="136"/>
      <c r="SBF17" s="136"/>
      <c r="SBG17" s="136"/>
      <c r="SBH17" s="136"/>
      <c r="SBI17" s="136"/>
      <c r="SBN17" s="136"/>
      <c r="SBO17" s="136"/>
      <c r="SBP17" s="136"/>
      <c r="SBQ17" s="136"/>
      <c r="SBR17" s="136"/>
      <c r="SBS17" s="136"/>
      <c r="SBT17" s="136"/>
      <c r="SBU17" s="136"/>
      <c r="SBV17" s="136"/>
      <c r="SBW17" s="136"/>
      <c r="SBX17" s="136"/>
      <c r="SBY17" s="136"/>
      <c r="SCD17" s="136"/>
      <c r="SCE17" s="136"/>
      <c r="SCF17" s="136"/>
      <c r="SCG17" s="136"/>
      <c r="SCH17" s="136"/>
      <c r="SCI17" s="136"/>
      <c r="SCJ17" s="136"/>
      <c r="SCK17" s="136"/>
      <c r="SCL17" s="136"/>
      <c r="SCM17" s="136"/>
      <c r="SCN17" s="136"/>
      <c r="SCO17" s="136"/>
      <c r="SCT17" s="136"/>
      <c r="SCU17" s="136"/>
      <c r="SCV17" s="136"/>
      <c r="SCW17" s="136"/>
      <c r="SCX17" s="136"/>
      <c r="SCY17" s="136"/>
      <c r="SCZ17" s="136"/>
      <c r="SDA17" s="136"/>
      <c r="SDB17" s="136"/>
      <c r="SDC17" s="136"/>
      <c r="SDD17" s="136"/>
      <c r="SDE17" s="136"/>
      <c r="SDJ17" s="136"/>
      <c r="SDK17" s="136"/>
      <c r="SDL17" s="136"/>
      <c r="SDM17" s="136"/>
      <c r="SDN17" s="136"/>
      <c r="SDO17" s="136"/>
      <c r="SDP17" s="136"/>
      <c r="SDQ17" s="136"/>
      <c r="SDR17" s="136"/>
      <c r="SDS17" s="136"/>
      <c r="SDT17" s="136"/>
      <c r="SDU17" s="136"/>
      <c r="SDZ17" s="136"/>
      <c r="SEA17" s="136"/>
      <c r="SEB17" s="136"/>
      <c r="SEC17" s="136"/>
      <c r="SED17" s="136"/>
      <c r="SEE17" s="136"/>
      <c r="SEF17" s="136"/>
      <c r="SEG17" s="136"/>
      <c r="SEH17" s="136"/>
      <c r="SEI17" s="136"/>
      <c r="SEJ17" s="136"/>
      <c r="SEK17" s="136"/>
      <c r="SEP17" s="136"/>
      <c r="SEQ17" s="136"/>
      <c r="SER17" s="136"/>
      <c r="SES17" s="136"/>
      <c r="SET17" s="136"/>
      <c r="SEU17" s="136"/>
      <c r="SEV17" s="136"/>
      <c r="SEW17" s="136"/>
      <c r="SEX17" s="136"/>
      <c r="SEY17" s="136"/>
      <c r="SEZ17" s="136"/>
      <c r="SFA17" s="136"/>
      <c r="SFF17" s="136"/>
      <c r="SFG17" s="136"/>
      <c r="SFH17" s="136"/>
      <c r="SFI17" s="136"/>
      <c r="SFJ17" s="136"/>
      <c r="SFK17" s="136"/>
      <c r="SFL17" s="136"/>
      <c r="SFM17" s="136"/>
      <c r="SFN17" s="136"/>
      <c r="SFO17" s="136"/>
      <c r="SFP17" s="136"/>
      <c r="SFQ17" s="136"/>
      <c r="SFV17" s="136"/>
      <c r="SFW17" s="136"/>
      <c r="SFX17" s="136"/>
      <c r="SFY17" s="136"/>
      <c r="SFZ17" s="136"/>
      <c r="SGA17" s="136"/>
      <c r="SGB17" s="136"/>
      <c r="SGC17" s="136"/>
      <c r="SGD17" s="136"/>
      <c r="SGE17" s="136"/>
      <c r="SGF17" s="136"/>
      <c r="SGG17" s="136"/>
      <c r="SGL17" s="136"/>
      <c r="SGM17" s="136"/>
      <c r="SGN17" s="136"/>
      <c r="SGO17" s="136"/>
      <c r="SGP17" s="136"/>
      <c r="SGQ17" s="136"/>
      <c r="SGR17" s="136"/>
      <c r="SGS17" s="136"/>
      <c r="SGT17" s="136"/>
      <c r="SGU17" s="136"/>
      <c r="SGV17" s="136"/>
      <c r="SGW17" s="136"/>
      <c r="SHB17" s="136"/>
      <c r="SHC17" s="136"/>
      <c r="SHD17" s="136"/>
      <c r="SHE17" s="136"/>
      <c r="SHF17" s="136"/>
      <c r="SHG17" s="136"/>
      <c r="SHH17" s="136"/>
      <c r="SHI17" s="136"/>
      <c r="SHJ17" s="136"/>
      <c r="SHK17" s="136"/>
      <c r="SHL17" s="136"/>
      <c r="SHM17" s="136"/>
      <c r="SHR17" s="136"/>
      <c r="SHS17" s="136"/>
      <c r="SHT17" s="136"/>
      <c r="SHU17" s="136"/>
      <c r="SHV17" s="136"/>
      <c r="SHW17" s="136"/>
      <c r="SHX17" s="136"/>
      <c r="SHY17" s="136"/>
      <c r="SHZ17" s="136"/>
      <c r="SIA17" s="136"/>
      <c r="SIB17" s="136"/>
      <c r="SIC17" s="136"/>
      <c r="SIH17" s="136"/>
      <c r="SII17" s="136"/>
      <c r="SIJ17" s="136"/>
      <c r="SIK17" s="136"/>
      <c r="SIL17" s="136"/>
      <c r="SIM17" s="136"/>
      <c r="SIN17" s="136"/>
      <c r="SIO17" s="136"/>
      <c r="SIP17" s="136"/>
      <c r="SIQ17" s="136"/>
      <c r="SIR17" s="136"/>
      <c r="SIS17" s="136"/>
      <c r="SIX17" s="136"/>
      <c r="SIY17" s="136"/>
      <c r="SIZ17" s="136"/>
      <c r="SJA17" s="136"/>
      <c r="SJB17" s="136"/>
      <c r="SJC17" s="136"/>
      <c r="SJD17" s="136"/>
      <c r="SJE17" s="136"/>
      <c r="SJF17" s="136"/>
      <c r="SJG17" s="136"/>
      <c r="SJH17" s="136"/>
      <c r="SJI17" s="136"/>
      <c r="SJN17" s="136"/>
      <c r="SJO17" s="136"/>
      <c r="SJP17" s="136"/>
      <c r="SJQ17" s="136"/>
      <c r="SJR17" s="136"/>
      <c r="SJS17" s="136"/>
      <c r="SJT17" s="136"/>
      <c r="SJU17" s="136"/>
      <c r="SJV17" s="136"/>
      <c r="SJW17" s="136"/>
      <c r="SJX17" s="136"/>
      <c r="SJY17" s="136"/>
      <c r="SKD17" s="136"/>
      <c r="SKE17" s="136"/>
      <c r="SKF17" s="136"/>
      <c r="SKG17" s="136"/>
      <c r="SKH17" s="136"/>
      <c r="SKI17" s="136"/>
      <c r="SKJ17" s="136"/>
      <c r="SKK17" s="136"/>
      <c r="SKL17" s="136"/>
      <c r="SKM17" s="136"/>
      <c r="SKN17" s="136"/>
      <c r="SKO17" s="136"/>
      <c r="SKT17" s="136"/>
      <c r="SKU17" s="136"/>
      <c r="SKV17" s="136"/>
      <c r="SKW17" s="136"/>
      <c r="SKX17" s="136"/>
      <c r="SKY17" s="136"/>
      <c r="SKZ17" s="136"/>
      <c r="SLA17" s="136"/>
      <c r="SLB17" s="136"/>
      <c r="SLC17" s="136"/>
      <c r="SLD17" s="136"/>
      <c r="SLE17" s="136"/>
      <c r="SLJ17" s="136"/>
      <c r="SLK17" s="136"/>
      <c r="SLL17" s="136"/>
      <c r="SLM17" s="136"/>
      <c r="SLN17" s="136"/>
      <c r="SLO17" s="136"/>
      <c r="SLP17" s="136"/>
      <c r="SLQ17" s="136"/>
      <c r="SLR17" s="136"/>
      <c r="SLS17" s="136"/>
      <c r="SLT17" s="136"/>
      <c r="SLU17" s="136"/>
      <c r="SLZ17" s="136"/>
      <c r="SMA17" s="136"/>
      <c r="SMB17" s="136"/>
      <c r="SMC17" s="136"/>
      <c r="SMD17" s="136"/>
      <c r="SME17" s="136"/>
      <c r="SMF17" s="136"/>
      <c r="SMG17" s="136"/>
      <c r="SMH17" s="136"/>
      <c r="SMI17" s="136"/>
      <c r="SMJ17" s="136"/>
      <c r="SMK17" s="136"/>
      <c r="SMP17" s="136"/>
      <c r="SMQ17" s="136"/>
      <c r="SMR17" s="136"/>
      <c r="SMS17" s="136"/>
      <c r="SMT17" s="136"/>
      <c r="SMU17" s="136"/>
      <c r="SMV17" s="136"/>
      <c r="SMW17" s="136"/>
      <c r="SMX17" s="136"/>
      <c r="SMY17" s="136"/>
      <c r="SMZ17" s="136"/>
      <c r="SNA17" s="136"/>
      <c r="SNF17" s="136"/>
      <c r="SNG17" s="136"/>
      <c r="SNH17" s="136"/>
      <c r="SNI17" s="136"/>
      <c r="SNJ17" s="136"/>
      <c r="SNK17" s="136"/>
      <c r="SNL17" s="136"/>
      <c r="SNM17" s="136"/>
      <c r="SNN17" s="136"/>
      <c r="SNO17" s="136"/>
      <c r="SNP17" s="136"/>
      <c r="SNQ17" s="136"/>
      <c r="SNV17" s="136"/>
      <c r="SNW17" s="136"/>
      <c r="SNX17" s="136"/>
      <c r="SNY17" s="136"/>
      <c r="SNZ17" s="136"/>
      <c r="SOA17" s="136"/>
      <c r="SOB17" s="136"/>
      <c r="SOC17" s="136"/>
      <c r="SOD17" s="136"/>
      <c r="SOE17" s="136"/>
      <c r="SOF17" s="136"/>
      <c r="SOG17" s="136"/>
      <c r="SOL17" s="136"/>
      <c r="SOM17" s="136"/>
      <c r="SON17" s="136"/>
      <c r="SOO17" s="136"/>
      <c r="SOP17" s="136"/>
      <c r="SOQ17" s="136"/>
      <c r="SOR17" s="136"/>
      <c r="SOS17" s="136"/>
      <c r="SOT17" s="136"/>
      <c r="SOU17" s="136"/>
      <c r="SOV17" s="136"/>
      <c r="SOW17" s="136"/>
      <c r="SPB17" s="136"/>
      <c r="SPC17" s="136"/>
      <c r="SPD17" s="136"/>
      <c r="SPE17" s="136"/>
      <c r="SPF17" s="136"/>
      <c r="SPG17" s="136"/>
      <c r="SPH17" s="136"/>
      <c r="SPI17" s="136"/>
      <c r="SPJ17" s="136"/>
      <c r="SPK17" s="136"/>
      <c r="SPL17" s="136"/>
      <c r="SPM17" s="136"/>
      <c r="SPR17" s="136"/>
      <c r="SPS17" s="136"/>
      <c r="SPT17" s="136"/>
      <c r="SPU17" s="136"/>
      <c r="SPV17" s="136"/>
      <c r="SPW17" s="136"/>
      <c r="SPX17" s="136"/>
      <c r="SPY17" s="136"/>
      <c r="SPZ17" s="136"/>
      <c r="SQA17" s="136"/>
      <c r="SQB17" s="136"/>
      <c r="SQC17" s="136"/>
      <c r="SQH17" s="136"/>
      <c r="SQI17" s="136"/>
      <c r="SQJ17" s="136"/>
      <c r="SQK17" s="136"/>
      <c r="SQL17" s="136"/>
      <c r="SQM17" s="136"/>
      <c r="SQN17" s="136"/>
      <c r="SQO17" s="136"/>
      <c r="SQP17" s="136"/>
      <c r="SQQ17" s="136"/>
      <c r="SQR17" s="136"/>
      <c r="SQS17" s="136"/>
      <c r="SQX17" s="136"/>
      <c r="SQY17" s="136"/>
      <c r="SQZ17" s="136"/>
      <c r="SRA17" s="136"/>
      <c r="SRB17" s="136"/>
      <c r="SRC17" s="136"/>
      <c r="SRD17" s="136"/>
      <c r="SRE17" s="136"/>
      <c r="SRF17" s="136"/>
      <c r="SRG17" s="136"/>
      <c r="SRH17" s="136"/>
      <c r="SRI17" s="136"/>
      <c r="SRN17" s="136"/>
      <c r="SRO17" s="136"/>
      <c r="SRP17" s="136"/>
      <c r="SRQ17" s="136"/>
      <c r="SRR17" s="136"/>
      <c r="SRS17" s="136"/>
      <c r="SRT17" s="136"/>
      <c r="SRU17" s="136"/>
      <c r="SRV17" s="136"/>
      <c r="SRW17" s="136"/>
      <c r="SRX17" s="136"/>
      <c r="SRY17" s="136"/>
      <c r="SSD17" s="136"/>
      <c r="SSE17" s="136"/>
      <c r="SSF17" s="136"/>
      <c r="SSG17" s="136"/>
      <c r="SSH17" s="136"/>
      <c r="SSI17" s="136"/>
      <c r="SSJ17" s="136"/>
      <c r="SSK17" s="136"/>
      <c r="SSL17" s="136"/>
      <c r="SSM17" s="136"/>
      <c r="SSN17" s="136"/>
      <c r="SSO17" s="136"/>
      <c r="SST17" s="136"/>
      <c r="SSU17" s="136"/>
      <c r="SSV17" s="136"/>
      <c r="SSW17" s="136"/>
      <c r="SSX17" s="136"/>
      <c r="SSY17" s="136"/>
      <c r="SSZ17" s="136"/>
      <c r="STA17" s="136"/>
      <c r="STB17" s="136"/>
      <c r="STC17" s="136"/>
      <c r="STD17" s="136"/>
      <c r="STE17" s="136"/>
      <c r="STJ17" s="136"/>
      <c r="STK17" s="136"/>
      <c r="STL17" s="136"/>
      <c r="STM17" s="136"/>
      <c r="STN17" s="136"/>
      <c r="STO17" s="136"/>
      <c r="STP17" s="136"/>
      <c r="STQ17" s="136"/>
      <c r="STR17" s="136"/>
      <c r="STS17" s="136"/>
      <c r="STT17" s="136"/>
      <c r="STU17" s="136"/>
      <c r="STZ17" s="136"/>
      <c r="SUA17" s="136"/>
      <c r="SUB17" s="136"/>
      <c r="SUC17" s="136"/>
      <c r="SUD17" s="136"/>
      <c r="SUE17" s="136"/>
      <c r="SUF17" s="136"/>
      <c r="SUG17" s="136"/>
      <c r="SUH17" s="136"/>
      <c r="SUI17" s="136"/>
      <c r="SUJ17" s="136"/>
      <c r="SUK17" s="136"/>
      <c r="SUP17" s="136"/>
      <c r="SUQ17" s="136"/>
      <c r="SUR17" s="136"/>
      <c r="SUS17" s="136"/>
      <c r="SUT17" s="136"/>
      <c r="SUU17" s="136"/>
      <c r="SUV17" s="136"/>
      <c r="SUW17" s="136"/>
      <c r="SUX17" s="136"/>
      <c r="SUY17" s="136"/>
      <c r="SUZ17" s="136"/>
      <c r="SVA17" s="136"/>
      <c r="SVF17" s="136"/>
      <c r="SVG17" s="136"/>
      <c r="SVH17" s="136"/>
      <c r="SVI17" s="136"/>
      <c r="SVJ17" s="136"/>
      <c r="SVK17" s="136"/>
      <c r="SVL17" s="136"/>
      <c r="SVM17" s="136"/>
      <c r="SVN17" s="136"/>
      <c r="SVO17" s="136"/>
      <c r="SVP17" s="136"/>
      <c r="SVQ17" s="136"/>
      <c r="SVV17" s="136"/>
      <c r="SVW17" s="136"/>
      <c r="SVX17" s="136"/>
      <c r="SVY17" s="136"/>
      <c r="SVZ17" s="136"/>
      <c r="SWA17" s="136"/>
      <c r="SWB17" s="136"/>
      <c r="SWC17" s="136"/>
      <c r="SWD17" s="136"/>
      <c r="SWE17" s="136"/>
      <c r="SWF17" s="136"/>
      <c r="SWG17" s="136"/>
      <c r="SWL17" s="136"/>
      <c r="SWM17" s="136"/>
      <c r="SWN17" s="136"/>
      <c r="SWO17" s="136"/>
      <c r="SWP17" s="136"/>
      <c r="SWQ17" s="136"/>
      <c r="SWR17" s="136"/>
      <c r="SWS17" s="136"/>
      <c r="SWT17" s="136"/>
      <c r="SWU17" s="136"/>
      <c r="SWV17" s="136"/>
      <c r="SWW17" s="136"/>
      <c r="SXB17" s="136"/>
      <c r="SXC17" s="136"/>
      <c r="SXD17" s="136"/>
      <c r="SXE17" s="136"/>
      <c r="SXF17" s="136"/>
      <c r="SXG17" s="136"/>
      <c r="SXH17" s="136"/>
      <c r="SXI17" s="136"/>
      <c r="SXJ17" s="136"/>
      <c r="SXK17" s="136"/>
      <c r="SXL17" s="136"/>
      <c r="SXM17" s="136"/>
      <c r="SXR17" s="136"/>
      <c r="SXS17" s="136"/>
      <c r="SXT17" s="136"/>
      <c r="SXU17" s="136"/>
      <c r="SXV17" s="136"/>
      <c r="SXW17" s="136"/>
      <c r="SXX17" s="136"/>
      <c r="SXY17" s="136"/>
      <c r="SXZ17" s="136"/>
      <c r="SYA17" s="136"/>
      <c r="SYB17" s="136"/>
      <c r="SYC17" s="136"/>
      <c r="SYH17" s="136"/>
      <c r="SYI17" s="136"/>
      <c r="SYJ17" s="136"/>
      <c r="SYK17" s="136"/>
      <c r="SYL17" s="136"/>
      <c r="SYM17" s="136"/>
      <c r="SYN17" s="136"/>
      <c r="SYO17" s="136"/>
      <c r="SYP17" s="136"/>
      <c r="SYQ17" s="136"/>
      <c r="SYR17" s="136"/>
      <c r="SYS17" s="136"/>
      <c r="SYX17" s="136"/>
      <c r="SYY17" s="136"/>
      <c r="SYZ17" s="136"/>
      <c r="SZA17" s="136"/>
      <c r="SZB17" s="136"/>
      <c r="SZC17" s="136"/>
      <c r="SZD17" s="136"/>
      <c r="SZE17" s="136"/>
      <c r="SZF17" s="136"/>
      <c r="SZG17" s="136"/>
      <c r="SZH17" s="136"/>
      <c r="SZI17" s="136"/>
      <c r="SZN17" s="136"/>
      <c r="SZO17" s="136"/>
      <c r="SZP17" s="136"/>
      <c r="SZQ17" s="136"/>
      <c r="SZR17" s="136"/>
      <c r="SZS17" s="136"/>
      <c r="SZT17" s="136"/>
      <c r="SZU17" s="136"/>
      <c r="SZV17" s="136"/>
      <c r="SZW17" s="136"/>
      <c r="SZX17" s="136"/>
      <c r="SZY17" s="136"/>
      <c r="TAD17" s="136"/>
      <c r="TAE17" s="136"/>
      <c r="TAF17" s="136"/>
      <c r="TAG17" s="136"/>
      <c r="TAH17" s="136"/>
      <c r="TAI17" s="136"/>
      <c r="TAJ17" s="136"/>
      <c r="TAK17" s="136"/>
      <c r="TAL17" s="136"/>
      <c r="TAM17" s="136"/>
      <c r="TAN17" s="136"/>
      <c r="TAO17" s="136"/>
      <c r="TAT17" s="136"/>
      <c r="TAU17" s="136"/>
      <c r="TAV17" s="136"/>
      <c r="TAW17" s="136"/>
      <c r="TAX17" s="136"/>
      <c r="TAY17" s="136"/>
      <c r="TAZ17" s="136"/>
      <c r="TBA17" s="136"/>
      <c r="TBB17" s="136"/>
      <c r="TBC17" s="136"/>
      <c r="TBD17" s="136"/>
      <c r="TBE17" s="136"/>
      <c r="TBJ17" s="136"/>
      <c r="TBK17" s="136"/>
      <c r="TBL17" s="136"/>
      <c r="TBM17" s="136"/>
      <c r="TBN17" s="136"/>
      <c r="TBO17" s="136"/>
      <c r="TBP17" s="136"/>
      <c r="TBQ17" s="136"/>
      <c r="TBR17" s="136"/>
      <c r="TBS17" s="136"/>
      <c r="TBT17" s="136"/>
      <c r="TBU17" s="136"/>
      <c r="TBZ17" s="136"/>
      <c r="TCA17" s="136"/>
      <c r="TCB17" s="136"/>
      <c r="TCC17" s="136"/>
      <c r="TCD17" s="136"/>
      <c r="TCE17" s="136"/>
      <c r="TCF17" s="136"/>
      <c r="TCG17" s="136"/>
      <c r="TCH17" s="136"/>
      <c r="TCI17" s="136"/>
      <c r="TCJ17" s="136"/>
      <c r="TCK17" s="136"/>
      <c r="TCP17" s="136"/>
      <c r="TCQ17" s="136"/>
      <c r="TCR17" s="136"/>
      <c r="TCS17" s="136"/>
      <c r="TCT17" s="136"/>
      <c r="TCU17" s="136"/>
      <c r="TCV17" s="136"/>
      <c r="TCW17" s="136"/>
      <c r="TCX17" s="136"/>
      <c r="TCY17" s="136"/>
      <c r="TCZ17" s="136"/>
      <c r="TDA17" s="136"/>
      <c r="TDF17" s="136"/>
      <c r="TDG17" s="136"/>
      <c r="TDH17" s="136"/>
      <c r="TDI17" s="136"/>
      <c r="TDJ17" s="136"/>
      <c r="TDK17" s="136"/>
      <c r="TDL17" s="136"/>
      <c r="TDM17" s="136"/>
      <c r="TDN17" s="136"/>
      <c r="TDO17" s="136"/>
      <c r="TDP17" s="136"/>
      <c r="TDQ17" s="136"/>
      <c r="TDV17" s="136"/>
      <c r="TDW17" s="136"/>
      <c r="TDX17" s="136"/>
      <c r="TDY17" s="136"/>
      <c r="TDZ17" s="136"/>
      <c r="TEA17" s="136"/>
      <c r="TEB17" s="136"/>
      <c r="TEC17" s="136"/>
      <c r="TED17" s="136"/>
      <c r="TEE17" s="136"/>
      <c r="TEF17" s="136"/>
      <c r="TEG17" s="136"/>
      <c r="TEL17" s="136"/>
      <c r="TEM17" s="136"/>
      <c r="TEN17" s="136"/>
      <c r="TEO17" s="136"/>
      <c r="TEP17" s="136"/>
      <c r="TEQ17" s="136"/>
      <c r="TER17" s="136"/>
      <c r="TES17" s="136"/>
      <c r="TET17" s="136"/>
      <c r="TEU17" s="136"/>
      <c r="TEV17" s="136"/>
      <c r="TEW17" s="136"/>
      <c r="TFB17" s="136"/>
      <c r="TFC17" s="136"/>
      <c r="TFD17" s="136"/>
      <c r="TFE17" s="136"/>
      <c r="TFF17" s="136"/>
      <c r="TFG17" s="136"/>
      <c r="TFH17" s="136"/>
      <c r="TFI17" s="136"/>
      <c r="TFJ17" s="136"/>
      <c r="TFK17" s="136"/>
      <c r="TFL17" s="136"/>
      <c r="TFM17" s="136"/>
      <c r="TFR17" s="136"/>
      <c r="TFS17" s="136"/>
      <c r="TFT17" s="136"/>
      <c r="TFU17" s="136"/>
      <c r="TFV17" s="136"/>
      <c r="TFW17" s="136"/>
      <c r="TFX17" s="136"/>
      <c r="TFY17" s="136"/>
      <c r="TFZ17" s="136"/>
      <c r="TGA17" s="136"/>
      <c r="TGB17" s="136"/>
      <c r="TGC17" s="136"/>
      <c r="TGH17" s="136"/>
      <c r="TGI17" s="136"/>
      <c r="TGJ17" s="136"/>
      <c r="TGK17" s="136"/>
      <c r="TGL17" s="136"/>
      <c r="TGM17" s="136"/>
      <c r="TGN17" s="136"/>
      <c r="TGO17" s="136"/>
      <c r="TGP17" s="136"/>
      <c r="TGQ17" s="136"/>
      <c r="TGR17" s="136"/>
      <c r="TGS17" s="136"/>
      <c r="TGX17" s="136"/>
      <c r="TGY17" s="136"/>
      <c r="TGZ17" s="136"/>
      <c r="THA17" s="136"/>
      <c r="THB17" s="136"/>
      <c r="THC17" s="136"/>
      <c r="THD17" s="136"/>
      <c r="THE17" s="136"/>
      <c r="THF17" s="136"/>
      <c r="THG17" s="136"/>
      <c r="THH17" s="136"/>
      <c r="THI17" s="136"/>
      <c r="THN17" s="136"/>
      <c r="THO17" s="136"/>
      <c r="THP17" s="136"/>
      <c r="THQ17" s="136"/>
      <c r="THR17" s="136"/>
      <c r="THS17" s="136"/>
      <c r="THT17" s="136"/>
      <c r="THU17" s="136"/>
      <c r="THV17" s="136"/>
      <c r="THW17" s="136"/>
      <c r="THX17" s="136"/>
      <c r="THY17" s="136"/>
      <c r="TID17" s="136"/>
      <c r="TIE17" s="136"/>
      <c r="TIF17" s="136"/>
      <c r="TIG17" s="136"/>
      <c r="TIH17" s="136"/>
      <c r="TII17" s="136"/>
      <c r="TIJ17" s="136"/>
      <c r="TIK17" s="136"/>
      <c r="TIL17" s="136"/>
      <c r="TIM17" s="136"/>
      <c r="TIN17" s="136"/>
      <c r="TIO17" s="136"/>
      <c r="TIT17" s="136"/>
      <c r="TIU17" s="136"/>
      <c r="TIV17" s="136"/>
      <c r="TIW17" s="136"/>
      <c r="TIX17" s="136"/>
      <c r="TIY17" s="136"/>
      <c r="TIZ17" s="136"/>
      <c r="TJA17" s="136"/>
      <c r="TJB17" s="136"/>
      <c r="TJC17" s="136"/>
      <c r="TJD17" s="136"/>
      <c r="TJE17" s="136"/>
      <c r="TJJ17" s="136"/>
      <c r="TJK17" s="136"/>
      <c r="TJL17" s="136"/>
      <c r="TJM17" s="136"/>
      <c r="TJN17" s="136"/>
      <c r="TJO17" s="136"/>
      <c r="TJP17" s="136"/>
      <c r="TJQ17" s="136"/>
      <c r="TJR17" s="136"/>
      <c r="TJS17" s="136"/>
      <c r="TJT17" s="136"/>
      <c r="TJU17" s="136"/>
      <c r="TJZ17" s="136"/>
      <c r="TKA17" s="136"/>
      <c r="TKB17" s="136"/>
      <c r="TKC17" s="136"/>
      <c r="TKD17" s="136"/>
      <c r="TKE17" s="136"/>
      <c r="TKF17" s="136"/>
      <c r="TKG17" s="136"/>
      <c r="TKH17" s="136"/>
      <c r="TKI17" s="136"/>
      <c r="TKJ17" s="136"/>
      <c r="TKK17" s="136"/>
      <c r="TKP17" s="136"/>
      <c r="TKQ17" s="136"/>
      <c r="TKR17" s="136"/>
      <c r="TKS17" s="136"/>
      <c r="TKT17" s="136"/>
      <c r="TKU17" s="136"/>
      <c r="TKV17" s="136"/>
      <c r="TKW17" s="136"/>
      <c r="TKX17" s="136"/>
      <c r="TKY17" s="136"/>
      <c r="TKZ17" s="136"/>
      <c r="TLA17" s="136"/>
      <c r="TLF17" s="136"/>
      <c r="TLG17" s="136"/>
      <c r="TLH17" s="136"/>
      <c r="TLI17" s="136"/>
      <c r="TLJ17" s="136"/>
      <c r="TLK17" s="136"/>
      <c r="TLL17" s="136"/>
      <c r="TLM17" s="136"/>
      <c r="TLN17" s="136"/>
      <c r="TLO17" s="136"/>
      <c r="TLP17" s="136"/>
      <c r="TLQ17" s="136"/>
      <c r="TLV17" s="136"/>
      <c r="TLW17" s="136"/>
      <c r="TLX17" s="136"/>
      <c r="TLY17" s="136"/>
      <c r="TLZ17" s="136"/>
      <c r="TMA17" s="136"/>
      <c r="TMB17" s="136"/>
      <c r="TMC17" s="136"/>
      <c r="TMD17" s="136"/>
      <c r="TME17" s="136"/>
      <c r="TMF17" s="136"/>
      <c r="TMG17" s="136"/>
      <c r="TML17" s="136"/>
      <c r="TMM17" s="136"/>
      <c r="TMN17" s="136"/>
      <c r="TMO17" s="136"/>
      <c r="TMP17" s="136"/>
      <c r="TMQ17" s="136"/>
      <c r="TMR17" s="136"/>
      <c r="TMS17" s="136"/>
      <c r="TMT17" s="136"/>
      <c r="TMU17" s="136"/>
      <c r="TMV17" s="136"/>
      <c r="TMW17" s="136"/>
      <c r="TNB17" s="136"/>
      <c r="TNC17" s="136"/>
      <c r="TND17" s="136"/>
      <c r="TNE17" s="136"/>
      <c r="TNF17" s="136"/>
      <c r="TNG17" s="136"/>
      <c r="TNH17" s="136"/>
      <c r="TNI17" s="136"/>
      <c r="TNJ17" s="136"/>
      <c r="TNK17" s="136"/>
      <c r="TNL17" s="136"/>
      <c r="TNM17" s="136"/>
      <c r="TNR17" s="136"/>
      <c r="TNS17" s="136"/>
      <c r="TNT17" s="136"/>
      <c r="TNU17" s="136"/>
      <c r="TNV17" s="136"/>
      <c r="TNW17" s="136"/>
      <c r="TNX17" s="136"/>
      <c r="TNY17" s="136"/>
      <c r="TNZ17" s="136"/>
      <c r="TOA17" s="136"/>
      <c r="TOB17" s="136"/>
      <c r="TOC17" s="136"/>
      <c r="TOH17" s="136"/>
      <c r="TOI17" s="136"/>
      <c r="TOJ17" s="136"/>
      <c r="TOK17" s="136"/>
      <c r="TOL17" s="136"/>
      <c r="TOM17" s="136"/>
      <c r="TON17" s="136"/>
      <c r="TOO17" s="136"/>
      <c r="TOP17" s="136"/>
      <c r="TOQ17" s="136"/>
      <c r="TOR17" s="136"/>
      <c r="TOS17" s="136"/>
      <c r="TOX17" s="136"/>
      <c r="TOY17" s="136"/>
      <c r="TOZ17" s="136"/>
      <c r="TPA17" s="136"/>
      <c r="TPB17" s="136"/>
      <c r="TPC17" s="136"/>
      <c r="TPD17" s="136"/>
      <c r="TPE17" s="136"/>
      <c r="TPF17" s="136"/>
      <c r="TPG17" s="136"/>
      <c r="TPH17" s="136"/>
      <c r="TPI17" s="136"/>
      <c r="TPN17" s="136"/>
      <c r="TPO17" s="136"/>
      <c r="TPP17" s="136"/>
      <c r="TPQ17" s="136"/>
      <c r="TPR17" s="136"/>
      <c r="TPS17" s="136"/>
      <c r="TPT17" s="136"/>
      <c r="TPU17" s="136"/>
      <c r="TPV17" s="136"/>
      <c r="TPW17" s="136"/>
      <c r="TPX17" s="136"/>
      <c r="TPY17" s="136"/>
      <c r="TQD17" s="136"/>
      <c r="TQE17" s="136"/>
      <c r="TQF17" s="136"/>
      <c r="TQG17" s="136"/>
      <c r="TQH17" s="136"/>
      <c r="TQI17" s="136"/>
      <c r="TQJ17" s="136"/>
      <c r="TQK17" s="136"/>
      <c r="TQL17" s="136"/>
      <c r="TQM17" s="136"/>
      <c r="TQN17" s="136"/>
      <c r="TQO17" s="136"/>
      <c r="TQT17" s="136"/>
      <c r="TQU17" s="136"/>
      <c r="TQV17" s="136"/>
      <c r="TQW17" s="136"/>
      <c r="TQX17" s="136"/>
      <c r="TQY17" s="136"/>
      <c r="TQZ17" s="136"/>
      <c r="TRA17" s="136"/>
      <c r="TRB17" s="136"/>
      <c r="TRC17" s="136"/>
      <c r="TRD17" s="136"/>
      <c r="TRE17" s="136"/>
      <c r="TRJ17" s="136"/>
      <c r="TRK17" s="136"/>
      <c r="TRL17" s="136"/>
      <c r="TRM17" s="136"/>
      <c r="TRN17" s="136"/>
      <c r="TRO17" s="136"/>
      <c r="TRP17" s="136"/>
      <c r="TRQ17" s="136"/>
      <c r="TRR17" s="136"/>
      <c r="TRS17" s="136"/>
      <c r="TRT17" s="136"/>
      <c r="TRU17" s="136"/>
      <c r="TRZ17" s="136"/>
      <c r="TSA17" s="136"/>
      <c r="TSB17" s="136"/>
      <c r="TSC17" s="136"/>
      <c r="TSD17" s="136"/>
      <c r="TSE17" s="136"/>
      <c r="TSF17" s="136"/>
      <c r="TSG17" s="136"/>
      <c r="TSH17" s="136"/>
      <c r="TSI17" s="136"/>
      <c r="TSJ17" s="136"/>
      <c r="TSK17" s="136"/>
      <c r="TSP17" s="136"/>
      <c r="TSQ17" s="136"/>
      <c r="TSR17" s="136"/>
      <c r="TSS17" s="136"/>
      <c r="TST17" s="136"/>
      <c r="TSU17" s="136"/>
      <c r="TSV17" s="136"/>
      <c r="TSW17" s="136"/>
      <c r="TSX17" s="136"/>
      <c r="TSY17" s="136"/>
      <c r="TSZ17" s="136"/>
      <c r="TTA17" s="136"/>
      <c r="TTF17" s="136"/>
      <c r="TTG17" s="136"/>
      <c r="TTH17" s="136"/>
      <c r="TTI17" s="136"/>
      <c r="TTJ17" s="136"/>
      <c r="TTK17" s="136"/>
      <c r="TTL17" s="136"/>
      <c r="TTM17" s="136"/>
      <c r="TTN17" s="136"/>
      <c r="TTO17" s="136"/>
      <c r="TTP17" s="136"/>
      <c r="TTQ17" s="136"/>
      <c r="TTV17" s="136"/>
      <c r="TTW17" s="136"/>
      <c r="TTX17" s="136"/>
      <c r="TTY17" s="136"/>
      <c r="TTZ17" s="136"/>
      <c r="TUA17" s="136"/>
      <c r="TUB17" s="136"/>
      <c r="TUC17" s="136"/>
      <c r="TUD17" s="136"/>
      <c r="TUE17" s="136"/>
      <c r="TUF17" s="136"/>
      <c r="TUG17" s="136"/>
      <c r="TUL17" s="136"/>
      <c r="TUM17" s="136"/>
      <c r="TUN17" s="136"/>
      <c r="TUO17" s="136"/>
      <c r="TUP17" s="136"/>
      <c r="TUQ17" s="136"/>
      <c r="TUR17" s="136"/>
      <c r="TUS17" s="136"/>
      <c r="TUT17" s="136"/>
      <c r="TUU17" s="136"/>
      <c r="TUV17" s="136"/>
      <c r="TUW17" s="136"/>
      <c r="TVB17" s="136"/>
      <c r="TVC17" s="136"/>
      <c r="TVD17" s="136"/>
      <c r="TVE17" s="136"/>
      <c r="TVF17" s="136"/>
      <c r="TVG17" s="136"/>
      <c r="TVH17" s="136"/>
      <c r="TVI17" s="136"/>
      <c r="TVJ17" s="136"/>
      <c r="TVK17" s="136"/>
      <c r="TVL17" s="136"/>
      <c r="TVM17" s="136"/>
      <c r="TVR17" s="136"/>
      <c r="TVS17" s="136"/>
      <c r="TVT17" s="136"/>
      <c r="TVU17" s="136"/>
      <c r="TVV17" s="136"/>
      <c r="TVW17" s="136"/>
      <c r="TVX17" s="136"/>
      <c r="TVY17" s="136"/>
      <c r="TVZ17" s="136"/>
      <c r="TWA17" s="136"/>
      <c r="TWB17" s="136"/>
      <c r="TWC17" s="136"/>
      <c r="TWH17" s="136"/>
      <c r="TWI17" s="136"/>
      <c r="TWJ17" s="136"/>
      <c r="TWK17" s="136"/>
      <c r="TWL17" s="136"/>
      <c r="TWM17" s="136"/>
      <c r="TWN17" s="136"/>
      <c r="TWO17" s="136"/>
      <c r="TWP17" s="136"/>
      <c r="TWQ17" s="136"/>
      <c r="TWR17" s="136"/>
      <c r="TWS17" s="136"/>
      <c r="TWX17" s="136"/>
      <c r="TWY17" s="136"/>
      <c r="TWZ17" s="136"/>
      <c r="TXA17" s="136"/>
      <c r="TXB17" s="136"/>
      <c r="TXC17" s="136"/>
      <c r="TXD17" s="136"/>
      <c r="TXE17" s="136"/>
      <c r="TXF17" s="136"/>
      <c r="TXG17" s="136"/>
      <c r="TXH17" s="136"/>
      <c r="TXI17" s="136"/>
      <c r="TXN17" s="136"/>
      <c r="TXO17" s="136"/>
      <c r="TXP17" s="136"/>
      <c r="TXQ17" s="136"/>
      <c r="TXR17" s="136"/>
      <c r="TXS17" s="136"/>
      <c r="TXT17" s="136"/>
      <c r="TXU17" s="136"/>
      <c r="TXV17" s="136"/>
      <c r="TXW17" s="136"/>
      <c r="TXX17" s="136"/>
      <c r="TXY17" s="136"/>
      <c r="TYD17" s="136"/>
      <c r="TYE17" s="136"/>
      <c r="TYF17" s="136"/>
      <c r="TYG17" s="136"/>
      <c r="TYH17" s="136"/>
      <c r="TYI17" s="136"/>
      <c r="TYJ17" s="136"/>
      <c r="TYK17" s="136"/>
      <c r="TYL17" s="136"/>
      <c r="TYM17" s="136"/>
      <c r="TYN17" s="136"/>
      <c r="TYO17" s="136"/>
      <c r="TYT17" s="136"/>
      <c r="TYU17" s="136"/>
      <c r="TYV17" s="136"/>
      <c r="TYW17" s="136"/>
      <c r="TYX17" s="136"/>
      <c r="TYY17" s="136"/>
      <c r="TYZ17" s="136"/>
      <c r="TZA17" s="136"/>
      <c r="TZB17" s="136"/>
      <c r="TZC17" s="136"/>
      <c r="TZD17" s="136"/>
      <c r="TZE17" s="136"/>
      <c r="TZJ17" s="136"/>
      <c r="TZK17" s="136"/>
      <c r="TZL17" s="136"/>
      <c r="TZM17" s="136"/>
      <c r="TZN17" s="136"/>
      <c r="TZO17" s="136"/>
      <c r="TZP17" s="136"/>
      <c r="TZQ17" s="136"/>
      <c r="TZR17" s="136"/>
      <c r="TZS17" s="136"/>
      <c r="TZT17" s="136"/>
      <c r="TZU17" s="136"/>
      <c r="TZZ17" s="136"/>
      <c r="UAA17" s="136"/>
      <c r="UAB17" s="136"/>
      <c r="UAC17" s="136"/>
      <c r="UAD17" s="136"/>
      <c r="UAE17" s="136"/>
      <c r="UAF17" s="136"/>
      <c r="UAG17" s="136"/>
      <c r="UAH17" s="136"/>
      <c r="UAI17" s="136"/>
      <c r="UAJ17" s="136"/>
      <c r="UAK17" s="136"/>
      <c r="UAP17" s="136"/>
      <c r="UAQ17" s="136"/>
      <c r="UAR17" s="136"/>
      <c r="UAS17" s="136"/>
      <c r="UAT17" s="136"/>
      <c r="UAU17" s="136"/>
      <c r="UAV17" s="136"/>
      <c r="UAW17" s="136"/>
      <c r="UAX17" s="136"/>
      <c r="UAY17" s="136"/>
      <c r="UAZ17" s="136"/>
      <c r="UBA17" s="136"/>
      <c r="UBF17" s="136"/>
      <c r="UBG17" s="136"/>
      <c r="UBH17" s="136"/>
      <c r="UBI17" s="136"/>
      <c r="UBJ17" s="136"/>
      <c r="UBK17" s="136"/>
      <c r="UBL17" s="136"/>
      <c r="UBM17" s="136"/>
      <c r="UBN17" s="136"/>
      <c r="UBO17" s="136"/>
      <c r="UBP17" s="136"/>
      <c r="UBQ17" s="136"/>
      <c r="UBV17" s="136"/>
      <c r="UBW17" s="136"/>
      <c r="UBX17" s="136"/>
      <c r="UBY17" s="136"/>
      <c r="UBZ17" s="136"/>
      <c r="UCA17" s="136"/>
      <c r="UCB17" s="136"/>
      <c r="UCC17" s="136"/>
      <c r="UCD17" s="136"/>
      <c r="UCE17" s="136"/>
      <c r="UCF17" s="136"/>
      <c r="UCG17" s="136"/>
      <c r="UCL17" s="136"/>
      <c r="UCM17" s="136"/>
      <c r="UCN17" s="136"/>
      <c r="UCO17" s="136"/>
      <c r="UCP17" s="136"/>
      <c r="UCQ17" s="136"/>
      <c r="UCR17" s="136"/>
      <c r="UCS17" s="136"/>
      <c r="UCT17" s="136"/>
      <c r="UCU17" s="136"/>
      <c r="UCV17" s="136"/>
      <c r="UCW17" s="136"/>
      <c r="UDB17" s="136"/>
      <c r="UDC17" s="136"/>
      <c r="UDD17" s="136"/>
      <c r="UDE17" s="136"/>
      <c r="UDF17" s="136"/>
      <c r="UDG17" s="136"/>
      <c r="UDH17" s="136"/>
      <c r="UDI17" s="136"/>
      <c r="UDJ17" s="136"/>
      <c r="UDK17" s="136"/>
      <c r="UDL17" s="136"/>
      <c r="UDM17" s="136"/>
      <c r="UDR17" s="136"/>
      <c r="UDS17" s="136"/>
      <c r="UDT17" s="136"/>
      <c r="UDU17" s="136"/>
      <c r="UDV17" s="136"/>
      <c r="UDW17" s="136"/>
      <c r="UDX17" s="136"/>
      <c r="UDY17" s="136"/>
      <c r="UDZ17" s="136"/>
      <c r="UEA17" s="136"/>
      <c r="UEB17" s="136"/>
      <c r="UEC17" s="136"/>
      <c r="UEH17" s="136"/>
      <c r="UEI17" s="136"/>
      <c r="UEJ17" s="136"/>
      <c r="UEK17" s="136"/>
      <c r="UEL17" s="136"/>
      <c r="UEM17" s="136"/>
      <c r="UEN17" s="136"/>
      <c r="UEO17" s="136"/>
      <c r="UEP17" s="136"/>
      <c r="UEQ17" s="136"/>
      <c r="UER17" s="136"/>
      <c r="UES17" s="136"/>
      <c r="UEX17" s="136"/>
      <c r="UEY17" s="136"/>
      <c r="UEZ17" s="136"/>
      <c r="UFA17" s="136"/>
      <c r="UFB17" s="136"/>
      <c r="UFC17" s="136"/>
      <c r="UFD17" s="136"/>
      <c r="UFE17" s="136"/>
      <c r="UFF17" s="136"/>
      <c r="UFG17" s="136"/>
      <c r="UFH17" s="136"/>
      <c r="UFI17" s="136"/>
      <c r="UFN17" s="136"/>
      <c r="UFO17" s="136"/>
      <c r="UFP17" s="136"/>
      <c r="UFQ17" s="136"/>
      <c r="UFR17" s="136"/>
      <c r="UFS17" s="136"/>
      <c r="UFT17" s="136"/>
      <c r="UFU17" s="136"/>
      <c r="UFV17" s="136"/>
      <c r="UFW17" s="136"/>
      <c r="UFX17" s="136"/>
      <c r="UFY17" s="136"/>
      <c r="UGD17" s="136"/>
      <c r="UGE17" s="136"/>
      <c r="UGF17" s="136"/>
      <c r="UGG17" s="136"/>
      <c r="UGH17" s="136"/>
      <c r="UGI17" s="136"/>
      <c r="UGJ17" s="136"/>
      <c r="UGK17" s="136"/>
      <c r="UGL17" s="136"/>
      <c r="UGM17" s="136"/>
      <c r="UGN17" s="136"/>
      <c r="UGO17" s="136"/>
      <c r="UGT17" s="136"/>
      <c r="UGU17" s="136"/>
      <c r="UGV17" s="136"/>
      <c r="UGW17" s="136"/>
      <c r="UGX17" s="136"/>
      <c r="UGY17" s="136"/>
      <c r="UGZ17" s="136"/>
      <c r="UHA17" s="136"/>
      <c r="UHB17" s="136"/>
      <c r="UHC17" s="136"/>
      <c r="UHD17" s="136"/>
      <c r="UHE17" s="136"/>
      <c r="UHJ17" s="136"/>
      <c r="UHK17" s="136"/>
      <c r="UHL17" s="136"/>
      <c r="UHM17" s="136"/>
      <c r="UHN17" s="136"/>
      <c r="UHO17" s="136"/>
      <c r="UHP17" s="136"/>
      <c r="UHQ17" s="136"/>
      <c r="UHR17" s="136"/>
      <c r="UHS17" s="136"/>
      <c r="UHT17" s="136"/>
      <c r="UHU17" s="136"/>
      <c r="UHZ17" s="136"/>
      <c r="UIA17" s="136"/>
      <c r="UIB17" s="136"/>
      <c r="UIC17" s="136"/>
      <c r="UID17" s="136"/>
      <c r="UIE17" s="136"/>
      <c r="UIF17" s="136"/>
      <c r="UIG17" s="136"/>
      <c r="UIH17" s="136"/>
      <c r="UII17" s="136"/>
      <c r="UIJ17" s="136"/>
      <c r="UIK17" s="136"/>
      <c r="UIP17" s="136"/>
      <c r="UIQ17" s="136"/>
      <c r="UIR17" s="136"/>
      <c r="UIS17" s="136"/>
      <c r="UIT17" s="136"/>
      <c r="UIU17" s="136"/>
      <c r="UIV17" s="136"/>
      <c r="UIW17" s="136"/>
      <c r="UIX17" s="136"/>
      <c r="UIY17" s="136"/>
      <c r="UIZ17" s="136"/>
      <c r="UJA17" s="136"/>
      <c r="UJF17" s="136"/>
      <c r="UJG17" s="136"/>
      <c r="UJH17" s="136"/>
      <c r="UJI17" s="136"/>
      <c r="UJJ17" s="136"/>
      <c r="UJK17" s="136"/>
      <c r="UJL17" s="136"/>
      <c r="UJM17" s="136"/>
      <c r="UJN17" s="136"/>
      <c r="UJO17" s="136"/>
      <c r="UJP17" s="136"/>
      <c r="UJQ17" s="136"/>
      <c r="UJV17" s="136"/>
      <c r="UJW17" s="136"/>
      <c r="UJX17" s="136"/>
      <c r="UJY17" s="136"/>
      <c r="UJZ17" s="136"/>
      <c r="UKA17" s="136"/>
      <c r="UKB17" s="136"/>
      <c r="UKC17" s="136"/>
      <c r="UKD17" s="136"/>
      <c r="UKE17" s="136"/>
      <c r="UKF17" s="136"/>
      <c r="UKG17" s="136"/>
      <c r="UKL17" s="136"/>
      <c r="UKM17" s="136"/>
      <c r="UKN17" s="136"/>
      <c r="UKO17" s="136"/>
      <c r="UKP17" s="136"/>
      <c r="UKQ17" s="136"/>
      <c r="UKR17" s="136"/>
      <c r="UKS17" s="136"/>
      <c r="UKT17" s="136"/>
      <c r="UKU17" s="136"/>
      <c r="UKV17" s="136"/>
      <c r="UKW17" s="136"/>
      <c r="ULB17" s="136"/>
      <c r="ULC17" s="136"/>
      <c r="ULD17" s="136"/>
      <c r="ULE17" s="136"/>
      <c r="ULF17" s="136"/>
      <c r="ULG17" s="136"/>
      <c r="ULH17" s="136"/>
      <c r="ULI17" s="136"/>
      <c r="ULJ17" s="136"/>
      <c r="ULK17" s="136"/>
      <c r="ULL17" s="136"/>
      <c r="ULM17" s="136"/>
      <c r="ULR17" s="136"/>
      <c r="ULS17" s="136"/>
      <c r="ULT17" s="136"/>
      <c r="ULU17" s="136"/>
      <c r="ULV17" s="136"/>
      <c r="ULW17" s="136"/>
      <c r="ULX17" s="136"/>
      <c r="ULY17" s="136"/>
      <c r="ULZ17" s="136"/>
      <c r="UMA17" s="136"/>
      <c r="UMB17" s="136"/>
      <c r="UMC17" s="136"/>
      <c r="UMH17" s="136"/>
      <c r="UMI17" s="136"/>
      <c r="UMJ17" s="136"/>
      <c r="UMK17" s="136"/>
      <c r="UML17" s="136"/>
      <c r="UMM17" s="136"/>
      <c r="UMN17" s="136"/>
      <c r="UMO17" s="136"/>
      <c r="UMP17" s="136"/>
      <c r="UMQ17" s="136"/>
      <c r="UMR17" s="136"/>
      <c r="UMS17" s="136"/>
      <c r="UMX17" s="136"/>
      <c r="UMY17" s="136"/>
      <c r="UMZ17" s="136"/>
      <c r="UNA17" s="136"/>
      <c r="UNB17" s="136"/>
      <c r="UNC17" s="136"/>
      <c r="UND17" s="136"/>
      <c r="UNE17" s="136"/>
      <c r="UNF17" s="136"/>
      <c r="UNG17" s="136"/>
      <c r="UNH17" s="136"/>
      <c r="UNI17" s="136"/>
      <c r="UNN17" s="136"/>
      <c r="UNO17" s="136"/>
      <c r="UNP17" s="136"/>
      <c r="UNQ17" s="136"/>
      <c r="UNR17" s="136"/>
      <c r="UNS17" s="136"/>
      <c r="UNT17" s="136"/>
      <c r="UNU17" s="136"/>
      <c r="UNV17" s="136"/>
      <c r="UNW17" s="136"/>
      <c r="UNX17" s="136"/>
      <c r="UNY17" s="136"/>
      <c r="UOD17" s="136"/>
      <c r="UOE17" s="136"/>
      <c r="UOF17" s="136"/>
      <c r="UOG17" s="136"/>
      <c r="UOH17" s="136"/>
      <c r="UOI17" s="136"/>
      <c r="UOJ17" s="136"/>
      <c r="UOK17" s="136"/>
      <c r="UOL17" s="136"/>
      <c r="UOM17" s="136"/>
      <c r="UON17" s="136"/>
      <c r="UOO17" s="136"/>
      <c r="UOT17" s="136"/>
      <c r="UOU17" s="136"/>
      <c r="UOV17" s="136"/>
      <c r="UOW17" s="136"/>
      <c r="UOX17" s="136"/>
      <c r="UOY17" s="136"/>
      <c r="UOZ17" s="136"/>
      <c r="UPA17" s="136"/>
      <c r="UPB17" s="136"/>
      <c r="UPC17" s="136"/>
      <c r="UPD17" s="136"/>
      <c r="UPE17" s="136"/>
      <c r="UPJ17" s="136"/>
      <c r="UPK17" s="136"/>
      <c r="UPL17" s="136"/>
      <c r="UPM17" s="136"/>
      <c r="UPN17" s="136"/>
      <c r="UPO17" s="136"/>
      <c r="UPP17" s="136"/>
      <c r="UPQ17" s="136"/>
      <c r="UPR17" s="136"/>
      <c r="UPS17" s="136"/>
      <c r="UPT17" s="136"/>
      <c r="UPU17" s="136"/>
      <c r="UPZ17" s="136"/>
      <c r="UQA17" s="136"/>
      <c r="UQB17" s="136"/>
      <c r="UQC17" s="136"/>
      <c r="UQD17" s="136"/>
      <c r="UQE17" s="136"/>
      <c r="UQF17" s="136"/>
      <c r="UQG17" s="136"/>
      <c r="UQH17" s="136"/>
      <c r="UQI17" s="136"/>
      <c r="UQJ17" s="136"/>
      <c r="UQK17" s="136"/>
      <c r="UQP17" s="136"/>
      <c r="UQQ17" s="136"/>
      <c r="UQR17" s="136"/>
      <c r="UQS17" s="136"/>
      <c r="UQT17" s="136"/>
      <c r="UQU17" s="136"/>
      <c r="UQV17" s="136"/>
      <c r="UQW17" s="136"/>
      <c r="UQX17" s="136"/>
      <c r="UQY17" s="136"/>
      <c r="UQZ17" s="136"/>
      <c r="URA17" s="136"/>
      <c r="URF17" s="136"/>
      <c r="URG17" s="136"/>
      <c r="URH17" s="136"/>
      <c r="URI17" s="136"/>
      <c r="URJ17" s="136"/>
      <c r="URK17" s="136"/>
      <c r="URL17" s="136"/>
      <c r="URM17" s="136"/>
      <c r="URN17" s="136"/>
      <c r="URO17" s="136"/>
      <c r="URP17" s="136"/>
      <c r="URQ17" s="136"/>
      <c r="URV17" s="136"/>
      <c r="URW17" s="136"/>
      <c r="URX17" s="136"/>
      <c r="URY17" s="136"/>
      <c r="URZ17" s="136"/>
      <c r="USA17" s="136"/>
      <c r="USB17" s="136"/>
      <c r="USC17" s="136"/>
      <c r="USD17" s="136"/>
      <c r="USE17" s="136"/>
      <c r="USF17" s="136"/>
      <c r="USG17" s="136"/>
      <c r="USL17" s="136"/>
      <c r="USM17" s="136"/>
      <c r="USN17" s="136"/>
      <c r="USO17" s="136"/>
      <c r="USP17" s="136"/>
      <c r="USQ17" s="136"/>
      <c r="USR17" s="136"/>
      <c r="USS17" s="136"/>
      <c r="UST17" s="136"/>
      <c r="USU17" s="136"/>
      <c r="USV17" s="136"/>
      <c r="USW17" s="136"/>
      <c r="UTB17" s="136"/>
      <c r="UTC17" s="136"/>
      <c r="UTD17" s="136"/>
      <c r="UTE17" s="136"/>
      <c r="UTF17" s="136"/>
      <c r="UTG17" s="136"/>
      <c r="UTH17" s="136"/>
      <c r="UTI17" s="136"/>
      <c r="UTJ17" s="136"/>
      <c r="UTK17" s="136"/>
      <c r="UTL17" s="136"/>
      <c r="UTM17" s="136"/>
      <c r="UTR17" s="136"/>
      <c r="UTS17" s="136"/>
      <c r="UTT17" s="136"/>
      <c r="UTU17" s="136"/>
      <c r="UTV17" s="136"/>
      <c r="UTW17" s="136"/>
      <c r="UTX17" s="136"/>
      <c r="UTY17" s="136"/>
      <c r="UTZ17" s="136"/>
      <c r="UUA17" s="136"/>
      <c r="UUB17" s="136"/>
      <c r="UUC17" s="136"/>
      <c r="UUH17" s="136"/>
      <c r="UUI17" s="136"/>
      <c r="UUJ17" s="136"/>
      <c r="UUK17" s="136"/>
      <c r="UUL17" s="136"/>
      <c r="UUM17" s="136"/>
      <c r="UUN17" s="136"/>
      <c r="UUO17" s="136"/>
      <c r="UUP17" s="136"/>
      <c r="UUQ17" s="136"/>
      <c r="UUR17" s="136"/>
      <c r="UUS17" s="136"/>
      <c r="UUX17" s="136"/>
      <c r="UUY17" s="136"/>
      <c r="UUZ17" s="136"/>
      <c r="UVA17" s="136"/>
      <c r="UVB17" s="136"/>
      <c r="UVC17" s="136"/>
      <c r="UVD17" s="136"/>
      <c r="UVE17" s="136"/>
      <c r="UVF17" s="136"/>
      <c r="UVG17" s="136"/>
      <c r="UVH17" s="136"/>
      <c r="UVI17" s="136"/>
      <c r="UVN17" s="136"/>
      <c r="UVO17" s="136"/>
      <c r="UVP17" s="136"/>
      <c r="UVQ17" s="136"/>
      <c r="UVR17" s="136"/>
      <c r="UVS17" s="136"/>
      <c r="UVT17" s="136"/>
      <c r="UVU17" s="136"/>
      <c r="UVV17" s="136"/>
      <c r="UVW17" s="136"/>
      <c r="UVX17" s="136"/>
      <c r="UVY17" s="136"/>
      <c r="UWD17" s="136"/>
      <c r="UWE17" s="136"/>
      <c r="UWF17" s="136"/>
      <c r="UWG17" s="136"/>
      <c r="UWH17" s="136"/>
      <c r="UWI17" s="136"/>
      <c r="UWJ17" s="136"/>
      <c r="UWK17" s="136"/>
      <c r="UWL17" s="136"/>
      <c r="UWM17" s="136"/>
      <c r="UWN17" s="136"/>
      <c r="UWO17" s="136"/>
      <c r="UWT17" s="136"/>
      <c r="UWU17" s="136"/>
      <c r="UWV17" s="136"/>
      <c r="UWW17" s="136"/>
      <c r="UWX17" s="136"/>
      <c r="UWY17" s="136"/>
      <c r="UWZ17" s="136"/>
      <c r="UXA17" s="136"/>
      <c r="UXB17" s="136"/>
      <c r="UXC17" s="136"/>
      <c r="UXD17" s="136"/>
      <c r="UXE17" s="136"/>
      <c r="UXJ17" s="136"/>
      <c r="UXK17" s="136"/>
      <c r="UXL17" s="136"/>
      <c r="UXM17" s="136"/>
      <c r="UXN17" s="136"/>
      <c r="UXO17" s="136"/>
      <c r="UXP17" s="136"/>
      <c r="UXQ17" s="136"/>
      <c r="UXR17" s="136"/>
      <c r="UXS17" s="136"/>
      <c r="UXT17" s="136"/>
      <c r="UXU17" s="136"/>
      <c r="UXZ17" s="136"/>
      <c r="UYA17" s="136"/>
      <c r="UYB17" s="136"/>
      <c r="UYC17" s="136"/>
      <c r="UYD17" s="136"/>
      <c r="UYE17" s="136"/>
      <c r="UYF17" s="136"/>
      <c r="UYG17" s="136"/>
      <c r="UYH17" s="136"/>
      <c r="UYI17" s="136"/>
      <c r="UYJ17" s="136"/>
      <c r="UYK17" s="136"/>
      <c r="UYP17" s="136"/>
      <c r="UYQ17" s="136"/>
      <c r="UYR17" s="136"/>
      <c r="UYS17" s="136"/>
      <c r="UYT17" s="136"/>
      <c r="UYU17" s="136"/>
      <c r="UYV17" s="136"/>
      <c r="UYW17" s="136"/>
      <c r="UYX17" s="136"/>
      <c r="UYY17" s="136"/>
      <c r="UYZ17" s="136"/>
      <c r="UZA17" s="136"/>
      <c r="UZF17" s="136"/>
      <c r="UZG17" s="136"/>
      <c r="UZH17" s="136"/>
      <c r="UZI17" s="136"/>
      <c r="UZJ17" s="136"/>
      <c r="UZK17" s="136"/>
      <c r="UZL17" s="136"/>
      <c r="UZM17" s="136"/>
      <c r="UZN17" s="136"/>
      <c r="UZO17" s="136"/>
      <c r="UZP17" s="136"/>
      <c r="UZQ17" s="136"/>
      <c r="UZV17" s="136"/>
      <c r="UZW17" s="136"/>
      <c r="UZX17" s="136"/>
      <c r="UZY17" s="136"/>
      <c r="UZZ17" s="136"/>
      <c r="VAA17" s="136"/>
      <c r="VAB17" s="136"/>
      <c r="VAC17" s="136"/>
      <c r="VAD17" s="136"/>
      <c r="VAE17" s="136"/>
      <c r="VAF17" s="136"/>
      <c r="VAG17" s="136"/>
      <c r="VAL17" s="136"/>
      <c r="VAM17" s="136"/>
      <c r="VAN17" s="136"/>
      <c r="VAO17" s="136"/>
      <c r="VAP17" s="136"/>
      <c r="VAQ17" s="136"/>
      <c r="VAR17" s="136"/>
      <c r="VAS17" s="136"/>
      <c r="VAT17" s="136"/>
      <c r="VAU17" s="136"/>
      <c r="VAV17" s="136"/>
      <c r="VAW17" s="136"/>
      <c r="VBB17" s="136"/>
      <c r="VBC17" s="136"/>
      <c r="VBD17" s="136"/>
      <c r="VBE17" s="136"/>
      <c r="VBF17" s="136"/>
      <c r="VBG17" s="136"/>
      <c r="VBH17" s="136"/>
      <c r="VBI17" s="136"/>
      <c r="VBJ17" s="136"/>
      <c r="VBK17" s="136"/>
      <c r="VBL17" s="136"/>
      <c r="VBM17" s="136"/>
      <c r="VBR17" s="136"/>
      <c r="VBS17" s="136"/>
      <c r="VBT17" s="136"/>
      <c r="VBU17" s="136"/>
      <c r="VBV17" s="136"/>
      <c r="VBW17" s="136"/>
      <c r="VBX17" s="136"/>
      <c r="VBY17" s="136"/>
      <c r="VBZ17" s="136"/>
      <c r="VCA17" s="136"/>
      <c r="VCB17" s="136"/>
      <c r="VCC17" s="136"/>
      <c r="VCH17" s="136"/>
      <c r="VCI17" s="136"/>
      <c r="VCJ17" s="136"/>
      <c r="VCK17" s="136"/>
      <c r="VCL17" s="136"/>
      <c r="VCM17" s="136"/>
      <c r="VCN17" s="136"/>
      <c r="VCO17" s="136"/>
      <c r="VCP17" s="136"/>
      <c r="VCQ17" s="136"/>
      <c r="VCR17" s="136"/>
      <c r="VCS17" s="136"/>
      <c r="VCX17" s="136"/>
      <c r="VCY17" s="136"/>
      <c r="VCZ17" s="136"/>
      <c r="VDA17" s="136"/>
      <c r="VDB17" s="136"/>
      <c r="VDC17" s="136"/>
      <c r="VDD17" s="136"/>
      <c r="VDE17" s="136"/>
      <c r="VDF17" s="136"/>
      <c r="VDG17" s="136"/>
      <c r="VDH17" s="136"/>
      <c r="VDI17" s="136"/>
      <c r="VDN17" s="136"/>
      <c r="VDO17" s="136"/>
      <c r="VDP17" s="136"/>
      <c r="VDQ17" s="136"/>
      <c r="VDR17" s="136"/>
      <c r="VDS17" s="136"/>
      <c r="VDT17" s="136"/>
      <c r="VDU17" s="136"/>
      <c r="VDV17" s="136"/>
      <c r="VDW17" s="136"/>
      <c r="VDX17" s="136"/>
      <c r="VDY17" s="136"/>
      <c r="VED17" s="136"/>
      <c r="VEE17" s="136"/>
      <c r="VEF17" s="136"/>
      <c r="VEG17" s="136"/>
      <c r="VEH17" s="136"/>
      <c r="VEI17" s="136"/>
      <c r="VEJ17" s="136"/>
      <c r="VEK17" s="136"/>
      <c r="VEL17" s="136"/>
      <c r="VEM17" s="136"/>
      <c r="VEN17" s="136"/>
      <c r="VEO17" s="136"/>
      <c r="VET17" s="136"/>
      <c r="VEU17" s="136"/>
      <c r="VEV17" s="136"/>
      <c r="VEW17" s="136"/>
      <c r="VEX17" s="136"/>
      <c r="VEY17" s="136"/>
      <c r="VEZ17" s="136"/>
      <c r="VFA17" s="136"/>
      <c r="VFB17" s="136"/>
      <c r="VFC17" s="136"/>
      <c r="VFD17" s="136"/>
      <c r="VFE17" s="136"/>
      <c r="VFJ17" s="136"/>
      <c r="VFK17" s="136"/>
      <c r="VFL17" s="136"/>
      <c r="VFM17" s="136"/>
      <c r="VFN17" s="136"/>
      <c r="VFO17" s="136"/>
      <c r="VFP17" s="136"/>
      <c r="VFQ17" s="136"/>
      <c r="VFR17" s="136"/>
      <c r="VFS17" s="136"/>
      <c r="VFT17" s="136"/>
      <c r="VFU17" s="136"/>
      <c r="VFZ17" s="136"/>
      <c r="VGA17" s="136"/>
      <c r="VGB17" s="136"/>
      <c r="VGC17" s="136"/>
      <c r="VGD17" s="136"/>
      <c r="VGE17" s="136"/>
      <c r="VGF17" s="136"/>
      <c r="VGG17" s="136"/>
      <c r="VGH17" s="136"/>
      <c r="VGI17" s="136"/>
      <c r="VGJ17" s="136"/>
      <c r="VGK17" s="136"/>
      <c r="VGP17" s="136"/>
      <c r="VGQ17" s="136"/>
      <c r="VGR17" s="136"/>
      <c r="VGS17" s="136"/>
      <c r="VGT17" s="136"/>
      <c r="VGU17" s="136"/>
      <c r="VGV17" s="136"/>
      <c r="VGW17" s="136"/>
      <c r="VGX17" s="136"/>
      <c r="VGY17" s="136"/>
      <c r="VGZ17" s="136"/>
      <c r="VHA17" s="136"/>
      <c r="VHF17" s="136"/>
      <c r="VHG17" s="136"/>
      <c r="VHH17" s="136"/>
      <c r="VHI17" s="136"/>
      <c r="VHJ17" s="136"/>
      <c r="VHK17" s="136"/>
      <c r="VHL17" s="136"/>
      <c r="VHM17" s="136"/>
      <c r="VHN17" s="136"/>
      <c r="VHO17" s="136"/>
      <c r="VHP17" s="136"/>
      <c r="VHQ17" s="136"/>
      <c r="VHV17" s="136"/>
      <c r="VHW17" s="136"/>
      <c r="VHX17" s="136"/>
      <c r="VHY17" s="136"/>
      <c r="VHZ17" s="136"/>
      <c r="VIA17" s="136"/>
      <c r="VIB17" s="136"/>
      <c r="VIC17" s="136"/>
      <c r="VID17" s="136"/>
      <c r="VIE17" s="136"/>
      <c r="VIF17" s="136"/>
      <c r="VIG17" s="136"/>
      <c r="VIL17" s="136"/>
      <c r="VIM17" s="136"/>
      <c r="VIN17" s="136"/>
      <c r="VIO17" s="136"/>
      <c r="VIP17" s="136"/>
      <c r="VIQ17" s="136"/>
      <c r="VIR17" s="136"/>
      <c r="VIS17" s="136"/>
      <c r="VIT17" s="136"/>
      <c r="VIU17" s="136"/>
      <c r="VIV17" s="136"/>
      <c r="VIW17" s="136"/>
      <c r="VJB17" s="136"/>
      <c r="VJC17" s="136"/>
      <c r="VJD17" s="136"/>
      <c r="VJE17" s="136"/>
      <c r="VJF17" s="136"/>
      <c r="VJG17" s="136"/>
      <c r="VJH17" s="136"/>
      <c r="VJI17" s="136"/>
      <c r="VJJ17" s="136"/>
      <c r="VJK17" s="136"/>
      <c r="VJL17" s="136"/>
      <c r="VJM17" s="136"/>
      <c r="VJR17" s="136"/>
      <c r="VJS17" s="136"/>
      <c r="VJT17" s="136"/>
      <c r="VJU17" s="136"/>
      <c r="VJV17" s="136"/>
      <c r="VJW17" s="136"/>
      <c r="VJX17" s="136"/>
      <c r="VJY17" s="136"/>
      <c r="VJZ17" s="136"/>
      <c r="VKA17" s="136"/>
      <c r="VKB17" s="136"/>
      <c r="VKC17" s="136"/>
      <c r="VKH17" s="136"/>
      <c r="VKI17" s="136"/>
      <c r="VKJ17" s="136"/>
      <c r="VKK17" s="136"/>
      <c r="VKL17" s="136"/>
      <c r="VKM17" s="136"/>
      <c r="VKN17" s="136"/>
      <c r="VKO17" s="136"/>
      <c r="VKP17" s="136"/>
      <c r="VKQ17" s="136"/>
      <c r="VKR17" s="136"/>
      <c r="VKS17" s="136"/>
      <c r="VKX17" s="136"/>
      <c r="VKY17" s="136"/>
      <c r="VKZ17" s="136"/>
      <c r="VLA17" s="136"/>
      <c r="VLB17" s="136"/>
      <c r="VLC17" s="136"/>
      <c r="VLD17" s="136"/>
      <c r="VLE17" s="136"/>
      <c r="VLF17" s="136"/>
      <c r="VLG17" s="136"/>
      <c r="VLH17" s="136"/>
      <c r="VLI17" s="136"/>
      <c r="VLN17" s="136"/>
      <c r="VLO17" s="136"/>
      <c r="VLP17" s="136"/>
      <c r="VLQ17" s="136"/>
      <c r="VLR17" s="136"/>
      <c r="VLS17" s="136"/>
      <c r="VLT17" s="136"/>
      <c r="VLU17" s="136"/>
      <c r="VLV17" s="136"/>
      <c r="VLW17" s="136"/>
      <c r="VLX17" s="136"/>
      <c r="VLY17" s="136"/>
      <c r="VMD17" s="136"/>
      <c r="VME17" s="136"/>
      <c r="VMF17" s="136"/>
      <c r="VMG17" s="136"/>
      <c r="VMH17" s="136"/>
      <c r="VMI17" s="136"/>
      <c r="VMJ17" s="136"/>
      <c r="VMK17" s="136"/>
      <c r="VML17" s="136"/>
      <c r="VMM17" s="136"/>
      <c r="VMN17" s="136"/>
      <c r="VMO17" s="136"/>
      <c r="VMT17" s="136"/>
      <c r="VMU17" s="136"/>
      <c r="VMV17" s="136"/>
      <c r="VMW17" s="136"/>
      <c r="VMX17" s="136"/>
      <c r="VMY17" s="136"/>
      <c r="VMZ17" s="136"/>
      <c r="VNA17" s="136"/>
      <c r="VNB17" s="136"/>
      <c r="VNC17" s="136"/>
      <c r="VND17" s="136"/>
      <c r="VNE17" s="136"/>
      <c r="VNJ17" s="136"/>
      <c r="VNK17" s="136"/>
      <c r="VNL17" s="136"/>
      <c r="VNM17" s="136"/>
      <c r="VNN17" s="136"/>
      <c r="VNO17" s="136"/>
      <c r="VNP17" s="136"/>
      <c r="VNQ17" s="136"/>
      <c r="VNR17" s="136"/>
      <c r="VNS17" s="136"/>
      <c r="VNT17" s="136"/>
      <c r="VNU17" s="136"/>
      <c r="VNZ17" s="136"/>
      <c r="VOA17" s="136"/>
      <c r="VOB17" s="136"/>
      <c r="VOC17" s="136"/>
      <c r="VOD17" s="136"/>
      <c r="VOE17" s="136"/>
      <c r="VOF17" s="136"/>
      <c r="VOG17" s="136"/>
      <c r="VOH17" s="136"/>
      <c r="VOI17" s="136"/>
      <c r="VOJ17" s="136"/>
      <c r="VOK17" s="136"/>
      <c r="VOP17" s="136"/>
      <c r="VOQ17" s="136"/>
      <c r="VOR17" s="136"/>
      <c r="VOS17" s="136"/>
      <c r="VOT17" s="136"/>
      <c r="VOU17" s="136"/>
      <c r="VOV17" s="136"/>
      <c r="VOW17" s="136"/>
      <c r="VOX17" s="136"/>
      <c r="VOY17" s="136"/>
      <c r="VOZ17" s="136"/>
      <c r="VPA17" s="136"/>
      <c r="VPF17" s="136"/>
      <c r="VPG17" s="136"/>
      <c r="VPH17" s="136"/>
      <c r="VPI17" s="136"/>
      <c r="VPJ17" s="136"/>
      <c r="VPK17" s="136"/>
      <c r="VPL17" s="136"/>
      <c r="VPM17" s="136"/>
      <c r="VPN17" s="136"/>
      <c r="VPO17" s="136"/>
      <c r="VPP17" s="136"/>
      <c r="VPQ17" s="136"/>
      <c r="VPV17" s="136"/>
      <c r="VPW17" s="136"/>
      <c r="VPX17" s="136"/>
      <c r="VPY17" s="136"/>
      <c r="VPZ17" s="136"/>
      <c r="VQA17" s="136"/>
      <c r="VQB17" s="136"/>
      <c r="VQC17" s="136"/>
      <c r="VQD17" s="136"/>
      <c r="VQE17" s="136"/>
      <c r="VQF17" s="136"/>
      <c r="VQG17" s="136"/>
      <c r="VQL17" s="136"/>
      <c r="VQM17" s="136"/>
      <c r="VQN17" s="136"/>
      <c r="VQO17" s="136"/>
      <c r="VQP17" s="136"/>
      <c r="VQQ17" s="136"/>
      <c r="VQR17" s="136"/>
      <c r="VQS17" s="136"/>
      <c r="VQT17" s="136"/>
      <c r="VQU17" s="136"/>
      <c r="VQV17" s="136"/>
      <c r="VQW17" s="136"/>
      <c r="VRB17" s="136"/>
      <c r="VRC17" s="136"/>
      <c r="VRD17" s="136"/>
      <c r="VRE17" s="136"/>
      <c r="VRF17" s="136"/>
      <c r="VRG17" s="136"/>
      <c r="VRH17" s="136"/>
      <c r="VRI17" s="136"/>
      <c r="VRJ17" s="136"/>
      <c r="VRK17" s="136"/>
      <c r="VRL17" s="136"/>
      <c r="VRM17" s="136"/>
      <c r="VRR17" s="136"/>
      <c r="VRS17" s="136"/>
      <c r="VRT17" s="136"/>
      <c r="VRU17" s="136"/>
      <c r="VRV17" s="136"/>
      <c r="VRW17" s="136"/>
      <c r="VRX17" s="136"/>
      <c r="VRY17" s="136"/>
      <c r="VRZ17" s="136"/>
      <c r="VSA17" s="136"/>
      <c r="VSB17" s="136"/>
      <c r="VSC17" s="136"/>
      <c r="VSH17" s="136"/>
      <c r="VSI17" s="136"/>
      <c r="VSJ17" s="136"/>
      <c r="VSK17" s="136"/>
      <c r="VSL17" s="136"/>
      <c r="VSM17" s="136"/>
      <c r="VSN17" s="136"/>
      <c r="VSO17" s="136"/>
      <c r="VSP17" s="136"/>
      <c r="VSQ17" s="136"/>
      <c r="VSR17" s="136"/>
      <c r="VSS17" s="136"/>
      <c r="VSX17" s="136"/>
      <c r="VSY17" s="136"/>
      <c r="VSZ17" s="136"/>
      <c r="VTA17" s="136"/>
      <c r="VTB17" s="136"/>
      <c r="VTC17" s="136"/>
      <c r="VTD17" s="136"/>
      <c r="VTE17" s="136"/>
      <c r="VTF17" s="136"/>
      <c r="VTG17" s="136"/>
      <c r="VTH17" s="136"/>
      <c r="VTI17" s="136"/>
      <c r="VTN17" s="136"/>
      <c r="VTO17" s="136"/>
      <c r="VTP17" s="136"/>
      <c r="VTQ17" s="136"/>
      <c r="VTR17" s="136"/>
      <c r="VTS17" s="136"/>
      <c r="VTT17" s="136"/>
      <c r="VTU17" s="136"/>
      <c r="VTV17" s="136"/>
      <c r="VTW17" s="136"/>
      <c r="VTX17" s="136"/>
      <c r="VTY17" s="136"/>
      <c r="VUD17" s="136"/>
      <c r="VUE17" s="136"/>
      <c r="VUF17" s="136"/>
      <c r="VUG17" s="136"/>
      <c r="VUH17" s="136"/>
      <c r="VUI17" s="136"/>
      <c r="VUJ17" s="136"/>
      <c r="VUK17" s="136"/>
      <c r="VUL17" s="136"/>
      <c r="VUM17" s="136"/>
      <c r="VUN17" s="136"/>
      <c r="VUO17" s="136"/>
      <c r="VUT17" s="136"/>
      <c r="VUU17" s="136"/>
      <c r="VUV17" s="136"/>
      <c r="VUW17" s="136"/>
      <c r="VUX17" s="136"/>
      <c r="VUY17" s="136"/>
      <c r="VUZ17" s="136"/>
      <c r="VVA17" s="136"/>
      <c r="VVB17" s="136"/>
      <c r="VVC17" s="136"/>
      <c r="VVD17" s="136"/>
      <c r="VVE17" s="136"/>
      <c r="VVJ17" s="136"/>
      <c r="VVK17" s="136"/>
      <c r="VVL17" s="136"/>
      <c r="VVM17" s="136"/>
      <c r="VVN17" s="136"/>
      <c r="VVO17" s="136"/>
      <c r="VVP17" s="136"/>
      <c r="VVQ17" s="136"/>
      <c r="VVR17" s="136"/>
      <c r="VVS17" s="136"/>
      <c r="VVT17" s="136"/>
      <c r="VVU17" s="136"/>
      <c r="VVZ17" s="136"/>
      <c r="VWA17" s="136"/>
      <c r="VWB17" s="136"/>
      <c r="VWC17" s="136"/>
      <c r="VWD17" s="136"/>
      <c r="VWE17" s="136"/>
      <c r="VWF17" s="136"/>
      <c r="VWG17" s="136"/>
      <c r="VWH17" s="136"/>
      <c r="VWI17" s="136"/>
      <c r="VWJ17" s="136"/>
      <c r="VWK17" s="136"/>
      <c r="VWP17" s="136"/>
      <c r="VWQ17" s="136"/>
      <c r="VWR17" s="136"/>
      <c r="VWS17" s="136"/>
      <c r="VWT17" s="136"/>
      <c r="VWU17" s="136"/>
      <c r="VWV17" s="136"/>
      <c r="VWW17" s="136"/>
      <c r="VWX17" s="136"/>
      <c r="VWY17" s="136"/>
      <c r="VWZ17" s="136"/>
      <c r="VXA17" s="136"/>
      <c r="VXF17" s="136"/>
      <c r="VXG17" s="136"/>
      <c r="VXH17" s="136"/>
      <c r="VXI17" s="136"/>
      <c r="VXJ17" s="136"/>
      <c r="VXK17" s="136"/>
      <c r="VXL17" s="136"/>
      <c r="VXM17" s="136"/>
      <c r="VXN17" s="136"/>
      <c r="VXO17" s="136"/>
      <c r="VXP17" s="136"/>
      <c r="VXQ17" s="136"/>
      <c r="VXV17" s="136"/>
      <c r="VXW17" s="136"/>
      <c r="VXX17" s="136"/>
      <c r="VXY17" s="136"/>
      <c r="VXZ17" s="136"/>
      <c r="VYA17" s="136"/>
      <c r="VYB17" s="136"/>
      <c r="VYC17" s="136"/>
      <c r="VYD17" s="136"/>
      <c r="VYE17" s="136"/>
      <c r="VYF17" s="136"/>
      <c r="VYG17" s="136"/>
      <c r="VYL17" s="136"/>
      <c r="VYM17" s="136"/>
      <c r="VYN17" s="136"/>
      <c r="VYO17" s="136"/>
      <c r="VYP17" s="136"/>
      <c r="VYQ17" s="136"/>
      <c r="VYR17" s="136"/>
      <c r="VYS17" s="136"/>
      <c r="VYT17" s="136"/>
      <c r="VYU17" s="136"/>
      <c r="VYV17" s="136"/>
      <c r="VYW17" s="136"/>
      <c r="VZB17" s="136"/>
      <c r="VZC17" s="136"/>
      <c r="VZD17" s="136"/>
      <c r="VZE17" s="136"/>
      <c r="VZF17" s="136"/>
      <c r="VZG17" s="136"/>
      <c r="VZH17" s="136"/>
      <c r="VZI17" s="136"/>
      <c r="VZJ17" s="136"/>
      <c r="VZK17" s="136"/>
      <c r="VZL17" s="136"/>
      <c r="VZM17" s="136"/>
      <c r="VZR17" s="136"/>
      <c r="VZS17" s="136"/>
      <c r="VZT17" s="136"/>
      <c r="VZU17" s="136"/>
      <c r="VZV17" s="136"/>
      <c r="VZW17" s="136"/>
      <c r="VZX17" s="136"/>
      <c r="VZY17" s="136"/>
      <c r="VZZ17" s="136"/>
      <c r="WAA17" s="136"/>
      <c r="WAB17" s="136"/>
      <c r="WAC17" s="136"/>
      <c r="WAH17" s="136"/>
      <c r="WAI17" s="136"/>
      <c r="WAJ17" s="136"/>
      <c r="WAK17" s="136"/>
      <c r="WAL17" s="136"/>
      <c r="WAM17" s="136"/>
      <c r="WAN17" s="136"/>
      <c r="WAO17" s="136"/>
      <c r="WAP17" s="136"/>
      <c r="WAQ17" s="136"/>
      <c r="WAR17" s="136"/>
      <c r="WAS17" s="136"/>
      <c r="WAX17" s="136"/>
      <c r="WAY17" s="136"/>
      <c r="WAZ17" s="136"/>
      <c r="WBA17" s="136"/>
      <c r="WBB17" s="136"/>
      <c r="WBC17" s="136"/>
      <c r="WBD17" s="136"/>
      <c r="WBE17" s="136"/>
      <c r="WBF17" s="136"/>
      <c r="WBG17" s="136"/>
      <c r="WBH17" s="136"/>
      <c r="WBI17" s="136"/>
      <c r="WBN17" s="136"/>
      <c r="WBO17" s="136"/>
      <c r="WBP17" s="136"/>
      <c r="WBQ17" s="136"/>
      <c r="WBR17" s="136"/>
      <c r="WBS17" s="136"/>
      <c r="WBT17" s="136"/>
      <c r="WBU17" s="136"/>
      <c r="WBV17" s="136"/>
      <c r="WBW17" s="136"/>
      <c r="WBX17" s="136"/>
      <c r="WBY17" s="136"/>
      <c r="WCD17" s="136"/>
      <c r="WCE17" s="136"/>
      <c r="WCF17" s="136"/>
      <c r="WCG17" s="136"/>
      <c r="WCH17" s="136"/>
      <c r="WCI17" s="136"/>
      <c r="WCJ17" s="136"/>
      <c r="WCK17" s="136"/>
      <c r="WCL17" s="136"/>
      <c r="WCM17" s="136"/>
      <c r="WCN17" s="136"/>
      <c r="WCO17" s="136"/>
      <c r="WCT17" s="136"/>
      <c r="WCU17" s="136"/>
      <c r="WCV17" s="136"/>
      <c r="WCW17" s="136"/>
      <c r="WCX17" s="136"/>
      <c r="WCY17" s="136"/>
      <c r="WCZ17" s="136"/>
      <c r="WDA17" s="136"/>
      <c r="WDB17" s="136"/>
      <c r="WDC17" s="136"/>
      <c r="WDD17" s="136"/>
      <c r="WDE17" s="136"/>
      <c r="WDJ17" s="136"/>
      <c r="WDK17" s="136"/>
      <c r="WDL17" s="136"/>
      <c r="WDM17" s="136"/>
      <c r="WDN17" s="136"/>
      <c r="WDO17" s="136"/>
      <c r="WDP17" s="136"/>
      <c r="WDQ17" s="136"/>
      <c r="WDR17" s="136"/>
      <c r="WDS17" s="136"/>
      <c r="WDT17" s="136"/>
      <c r="WDU17" s="136"/>
      <c r="WDZ17" s="136"/>
      <c r="WEA17" s="136"/>
      <c r="WEB17" s="136"/>
      <c r="WEC17" s="136"/>
      <c r="WED17" s="136"/>
      <c r="WEE17" s="136"/>
      <c r="WEF17" s="136"/>
      <c r="WEG17" s="136"/>
      <c r="WEH17" s="136"/>
      <c r="WEI17" s="136"/>
      <c r="WEJ17" s="136"/>
      <c r="WEK17" s="136"/>
      <c r="WEP17" s="136"/>
      <c r="WEQ17" s="136"/>
      <c r="WER17" s="136"/>
      <c r="WES17" s="136"/>
      <c r="WET17" s="136"/>
      <c r="WEU17" s="136"/>
      <c r="WEV17" s="136"/>
      <c r="WEW17" s="136"/>
      <c r="WEX17" s="136"/>
      <c r="WEY17" s="136"/>
      <c r="WEZ17" s="136"/>
      <c r="WFA17" s="136"/>
      <c r="WFF17" s="136"/>
      <c r="WFG17" s="136"/>
      <c r="WFH17" s="136"/>
      <c r="WFI17" s="136"/>
      <c r="WFJ17" s="136"/>
      <c r="WFK17" s="136"/>
      <c r="WFL17" s="136"/>
      <c r="WFM17" s="136"/>
      <c r="WFN17" s="136"/>
      <c r="WFO17" s="136"/>
      <c r="WFP17" s="136"/>
      <c r="WFQ17" s="136"/>
      <c r="WFV17" s="136"/>
      <c r="WFW17" s="136"/>
      <c r="WFX17" s="136"/>
      <c r="WFY17" s="136"/>
      <c r="WFZ17" s="136"/>
      <c r="WGA17" s="136"/>
      <c r="WGB17" s="136"/>
      <c r="WGC17" s="136"/>
      <c r="WGD17" s="136"/>
      <c r="WGE17" s="136"/>
      <c r="WGF17" s="136"/>
      <c r="WGG17" s="136"/>
      <c r="WGL17" s="136"/>
      <c r="WGM17" s="136"/>
      <c r="WGN17" s="136"/>
      <c r="WGO17" s="136"/>
      <c r="WGP17" s="136"/>
      <c r="WGQ17" s="136"/>
      <c r="WGR17" s="136"/>
      <c r="WGS17" s="136"/>
      <c r="WGT17" s="136"/>
      <c r="WGU17" s="136"/>
      <c r="WGV17" s="136"/>
      <c r="WGW17" s="136"/>
      <c r="WHB17" s="136"/>
      <c r="WHC17" s="136"/>
      <c r="WHD17" s="136"/>
      <c r="WHE17" s="136"/>
      <c r="WHF17" s="136"/>
      <c r="WHG17" s="136"/>
      <c r="WHH17" s="136"/>
      <c r="WHI17" s="136"/>
      <c r="WHJ17" s="136"/>
      <c r="WHK17" s="136"/>
      <c r="WHL17" s="136"/>
      <c r="WHM17" s="136"/>
      <c r="WHR17" s="136"/>
      <c r="WHS17" s="136"/>
      <c r="WHT17" s="136"/>
      <c r="WHU17" s="136"/>
      <c r="WHV17" s="136"/>
      <c r="WHW17" s="136"/>
      <c r="WHX17" s="136"/>
      <c r="WHY17" s="136"/>
      <c r="WHZ17" s="136"/>
      <c r="WIA17" s="136"/>
      <c r="WIB17" s="136"/>
      <c r="WIC17" s="136"/>
      <c r="WIH17" s="136"/>
      <c r="WII17" s="136"/>
      <c r="WIJ17" s="136"/>
      <c r="WIK17" s="136"/>
      <c r="WIL17" s="136"/>
      <c r="WIM17" s="136"/>
      <c r="WIN17" s="136"/>
      <c r="WIO17" s="136"/>
      <c r="WIP17" s="136"/>
      <c r="WIQ17" s="136"/>
      <c r="WIR17" s="136"/>
      <c r="WIS17" s="136"/>
      <c r="WIX17" s="136"/>
      <c r="WIY17" s="136"/>
      <c r="WIZ17" s="136"/>
      <c r="WJA17" s="136"/>
      <c r="WJB17" s="136"/>
      <c r="WJC17" s="136"/>
      <c r="WJD17" s="136"/>
      <c r="WJE17" s="136"/>
      <c r="WJF17" s="136"/>
      <c r="WJG17" s="136"/>
      <c r="WJH17" s="136"/>
      <c r="WJI17" s="136"/>
      <c r="WJN17" s="136"/>
      <c r="WJO17" s="136"/>
      <c r="WJP17" s="136"/>
      <c r="WJQ17" s="136"/>
      <c r="WJR17" s="136"/>
      <c r="WJS17" s="136"/>
      <c r="WJT17" s="136"/>
      <c r="WJU17" s="136"/>
      <c r="WJV17" s="136"/>
      <c r="WJW17" s="136"/>
      <c r="WJX17" s="136"/>
      <c r="WJY17" s="136"/>
      <c r="WKD17" s="136"/>
      <c r="WKE17" s="136"/>
      <c r="WKF17" s="136"/>
      <c r="WKG17" s="136"/>
      <c r="WKH17" s="136"/>
      <c r="WKI17" s="136"/>
      <c r="WKJ17" s="136"/>
      <c r="WKK17" s="136"/>
      <c r="WKL17" s="136"/>
      <c r="WKM17" s="136"/>
      <c r="WKN17" s="136"/>
      <c r="WKO17" s="136"/>
      <c r="WKT17" s="136"/>
      <c r="WKU17" s="136"/>
      <c r="WKV17" s="136"/>
      <c r="WKW17" s="136"/>
      <c r="WKX17" s="136"/>
      <c r="WKY17" s="136"/>
      <c r="WKZ17" s="136"/>
      <c r="WLA17" s="136"/>
      <c r="WLB17" s="136"/>
      <c r="WLC17" s="136"/>
      <c r="WLD17" s="136"/>
      <c r="WLE17" s="136"/>
      <c r="WLJ17" s="136"/>
      <c r="WLK17" s="136"/>
      <c r="WLL17" s="136"/>
      <c r="WLM17" s="136"/>
      <c r="WLN17" s="136"/>
      <c r="WLO17" s="136"/>
      <c r="WLP17" s="136"/>
      <c r="WLQ17" s="136"/>
      <c r="WLR17" s="136"/>
      <c r="WLS17" s="136"/>
      <c r="WLT17" s="136"/>
      <c r="WLU17" s="136"/>
      <c r="WLZ17" s="136"/>
      <c r="WMA17" s="136"/>
      <c r="WMB17" s="136"/>
      <c r="WMC17" s="136"/>
      <c r="WMD17" s="136"/>
      <c r="WME17" s="136"/>
      <c r="WMF17" s="136"/>
      <c r="WMG17" s="136"/>
      <c r="WMH17" s="136"/>
      <c r="WMI17" s="136"/>
      <c r="WMJ17" s="136"/>
      <c r="WMK17" s="136"/>
      <c r="WMP17" s="136"/>
      <c r="WMQ17" s="136"/>
      <c r="WMR17" s="136"/>
      <c r="WMS17" s="136"/>
      <c r="WMT17" s="136"/>
      <c r="WMU17" s="136"/>
      <c r="WMV17" s="136"/>
      <c r="WMW17" s="136"/>
      <c r="WMX17" s="136"/>
      <c r="WMY17" s="136"/>
      <c r="WMZ17" s="136"/>
      <c r="WNA17" s="136"/>
      <c r="WNF17" s="136"/>
      <c r="WNG17" s="136"/>
      <c r="WNH17" s="136"/>
      <c r="WNI17" s="136"/>
      <c r="WNJ17" s="136"/>
      <c r="WNK17" s="136"/>
      <c r="WNL17" s="136"/>
      <c r="WNM17" s="136"/>
      <c r="WNN17" s="136"/>
      <c r="WNO17" s="136"/>
      <c r="WNP17" s="136"/>
      <c r="WNQ17" s="136"/>
      <c r="WNV17" s="136"/>
      <c r="WNW17" s="136"/>
      <c r="WNX17" s="136"/>
      <c r="WNY17" s="136"/>
      <c r="WNZ17" s="136"/>
      <c r="WOA17" s="136"/>
      <c r="WOB17" s="136"/>
      <c r="WOC17" s="136"/>
      <c r="WOD17" s="136"/>
      <c r="WOE17" s="136"/>
      <c r="WOF17" s="136"/>
      <c r="WOG17" s="136"/>
      <c r="WOL17" s="136"/>
      <c r="WOM17" s="136"/>
      <c r="WON17" s="136"/>
      <c r="WOO17" s="136"/>
      <c r="WOP17" s="136"/>
      <c r="WOQ17" s="136"/>
      <c r="WOR17" s="136"/>
      <c r="WOS17" s="136"/>
      <c r="WOT17" s="136"/>
      <c r="WOU17" s="136"/>
      <c r="WOV17" s="136"/>
      <c r="WOW17" s="136"/>
      <c r="WPB17" s="136"/>
      <c r="WPC17" s="136"/>
      <c r="WPD17" s="136"/>
      <c r="WPE17" s="136"/>
      <c r="WPF17" s="136"/>
      <c r="WPG17" s="136"/>
      <c r="WPH17" s="136"/>
      <c r="WPI17" s="136"/>
      <c r="WPJ17" s="136"/>
      <c r="WPK17" s="136"/>
      <c r="WPL17" s="136"/>
      <c r="WPM17" s="136"/>
      <c r="WPR17" s="136"/>
      <c r="WPS17" s="136"/>
      <c r="WPT17" s="136"/>
      <c r="WPU17" s="136"/>
      <c r="WPV17" s="136"/>
      <c r="WPW17" s="136"/>
      <c r="WPX17" s="136"/>
      <c r="WPY17" s="136"/>
      <c r="WPZ17" s="136"/>
      <c r="WQA17" s="136"/>
      <c r="WQB17" s="136"/>
      <c r="WQC17" s="136"/>
      <c r="WQH17" s="136"/>
      <c r="WQI17" s="136"/>
      <c r="WQJ17" s="136"/>
      <c r="WQK17" s="136"/>
      <c r="WQL17" s="136"/>
      <c r="WQM17" s="136"/>
      <c r="WQN17" s="136"/>
      <c r="WQO17" s="136"/>
      <c r="WQP17" s="136"/>
      <c r="WQQ17" s="136"/>
      <c r="WQR17" s="136"/>
      <c r="WQS17" s="136"/>
      <c r="WQX17" s="136"/>
      <c r="WQY17" s="136"/>
      <c r="WQZ17" s="136"/>
      <c r="WRA17" s="136"/>
      <c r="WRB17" s="136"/>
      <c r="WRC17" s="136"/>
      <c r="WRD17" s="136"/>
      <c r="WRE17" s="136"/>
      <c r="WRF17" s="136"/>
      <c r="WRG17" s="136"/>
      <c r="WRH17" s="136"/>
      <c r="WRI17" s="136"/>
      <c r="WRN17" s="136"/>
      <c r="WRO17" s="136"/>
      <c r="WRP17" s="136"/>
      <c r="WRQ17" s="136"/>
      <c r="WRR17" s="136"/>
      <c r="WRS17" s="136"/>
      <c r="WRT17" s="136"/>
      <c r="WRU17" s="136"/>
      <c r="WRV17" s="136"/>
      <c r="WRW17" s="136"/>
      <c r="WRX17" s="136"/>
      <c r="WRY17" s="136"/>
      <c r="WSD17" s="136"/>
      <c r="WSE17" s="136"/>
      <c r="WSF17" s="136"/>
      <c r="WSG17" s="136"/>
      <c r="WSH17" s="136"/>
      <c r="WSI17" s="136"/>
      <c r="WSJ17" s="136"/>
      <c r="WSK17" s="136"/>
      <c r="WSL17" s="136"/>
      <c r="WSM17" s="136"/>
      <c r="WSN17" s="136"/>
      <c r="WSO17" s="136"/>
      <c r="WST17" s="136"/>
      <c r="WSU17" s="136"/>
      <c r="WSV17" s="136"/>
      <c r="WSW17" s="136"/>
      <c r="WSX17" s="136"/>
      <c r="WSY17" s="136"/>
      <c r="WSZ17" s="136"/>
      <c r="WTA17" s="136"/>
      <c r="WTB17" s="136"/>
      <c r="WTC17" s="136"/>
      <c r="WTD17" s="136"/>
      <c r="WTE17" s="136"/>
      <c r="WTJ17" s="136"/>
      <c r="WTK17" s="136"/>
      <c r="WTL17" s="136"/>
      <c r="WTM17" s="136"/>
      <c r="WTN17" s="136"/>
      <c r="WTO17" s="136"/>
      <c r="WTP17" s="136"/>
      <c r="WTQ17" s="136"/>
      <c r="WTR17" s="136"/>
      <c r="WTS17" s="136"/>
      <c r="WTT17" s="136"/>
      <c r="WTU17" s="136"/>
      <c r="WTZ17" s="136"/>
      <c r="WUA17" s="136"/>
      <c r="WUB17" s="136"/>
      <c r="WUC17" s="136"/>
      <c r="WUD17" s="136"/>
      <c r="WUE17" s="136"/>
      <c r="WUF17" s="136"/>
      <c r="WUG17" s="136"/>
      <c r="WUH17" s="136"/>
      <c r="WUI17" s="136"/>
      <c r="WUJ17" s="136"/>
      <c r="WUK17" s="136"/>
      <c r="WUP17" s="136"/>
      <c r="WUQ17" s="136"/>
      <c r="WUR17" s="136"/>
      <c r="WUS17" s="136"/>
      <c r="WUT17" s="136"/>
      <c r="WUU17" s="136"/>
      <c r="WUV17" s="136"/>
      <c r="WUW17" s="136"/>
      <c r="WUX17" s="136"/>
      <c r="WUY17" s="136"/>
      <c r="WUZ17" s="136"/>
      <c r="WVA17" s="136"/>
      <c r="WVF17" s="136"/>
      <c r="WVG17" s="136"/>
      <c r="WVH17" s="136"/>
      <c r="WVI17" s="136"/>
      <c r="WVJ17" s="136"/>
      <c r="WVK17" s="136"/>
      <c r="WVL17" s="136"/>
      <c r="WVM17" s="136"/>
      <c r="WVN17" s="136"/>
      <c r="WVO17" s="136"/>
      <c r="WVP17" s="136"/>
      <c r="WVQ17" s="136"/>
      <c r="WVV17" s="136"/>
      <c r="WVW17" s="136"/>
      <c r="WVX17" s="136"/>
      <c r="WVY17" s="136"/>
      <c r="WVZ17" s="136"/>
      <c r="WWA17" s="136"/>
      <c r="WWB17" s="136"/>
      <c r="WWC17" s="136"/>
      <c r="WWD17" s="136"/>
      <c r="WWE17" s="136"/>
      <c r="WWF17" s="136"/>
      <c r="WWG17" s="136"/>
      <c r="WWL17" s="136"/>
      <c r="WWM17" s="136"/>
      <c r="WWN17" s="136"/>
      <c r="WWO17" s="136"/>
      <c r="WWP17" s="136"/>
      <c r="WWQ17" s="136"/>
      <c r="WWR17" s="136"/>
      <c r="WWS17" s="136"/>
      <c r="WWT17" s="136"/>
      <c r="WWU17" s="136"/>
      <c r="WWV17" s="136"/>
      <c r="WWW17" s="136"/>
      <c r="WXB17" s="136"/>
      <c r="WXC17" s="136"/>
      <c r="WXD17" s="136"/>
      <c r="WXE17" s="136"/>
      <c r="WXF17" s="136"/>
      <c r="WXG17" s="136"/>
      <c r="WXH17" s="136"/>
      <c r="WXI17" s="136"/>
      <c r="WXJ17" s="136"/>
      <c r="WXK17" s="136"/>
      <c r="WXL17" s="136"/>
      <c r="WXM17" s="136"/>
      <c r="WXR17" s="136"/>
      <c r="WXS17" s="136"/>
      <c r="WXT17" s="136"/>
      <c r="WXU17" s="136"/>
      <c r="WXV17" s="136"/>
      <c r="WXW17" s="136"/>
      <c r="WXX17" s="136"/>
      <c r="WXY17" s="136"/>
      <c r="WXZ17" s="136"/>
      <c r="WYA17" s="136"/>
      <c r="WYB17" s="136"/>
      <c r="WYC17" s="136"/>
      <c r="WYH17" s="136"/>
      <c r="WYI17" s="136"/>
      <c r="WYJ17" s="136"/>
      <c r="WYK17" s="136"/>
      <c r="WYL17" s="136"/>
      <c r="WYM17" s="136"/>
      <c r="WYN17" s="136"/>
      <c r="WYO17" s="136"/>
      <c r="WYP17" s="136"/>
      <c r="WYQ17" s="136"/>
      <c r="WYR17" s="136"/>
      <c r="WYS17" s="136"/>
      <c r="WYX17" s="136"/>
      <c r="WYY17" s="136"/>
      <c r="WYZ17" s="136"/>
      <c r="WZA17" s="136"/>
      <c r="WZB17" s="136"/>
      <c r="WZC17" s="136"/>
      <c r="WZD17" s="136"/>
      <c r="WZE17" s="136"/>
      <c r="WZF17" s="136"/>
      <c r="WZG17" s="136"/>
      <c r="WZH17" s="136"/>
      <c r="WZI17" s="136"/>
      <c r="WZN17" s="136"/>
      <c r="WZO17" s="136"/>
      <c r="WZP17" s="136"/>
      <c r="WZQ17" s="136"/>
      <c r="WZR17" s="136"/>
      <c r="WZS17" s="136"/>
      <c r="WZT17" s="136"/>
      <c r="WZU17" s="136"/>
      <c r="WZV17" s="136"/>
      <c r="WZW17" s="136"/>
      <c r="WZX17" s="136"/>
      <c r="WZY17" s="136"/>
      <c r="XAD17" s="136"/>
      <c r="XAE17" s="136"/>
      <c r="XAF17" s="136"/>
      <c r="XAG17" s="136"/>
      <c r="XAH17" s="136"/>
      <c r="XAI17" s="136"/>
      <c r="XAJ17" s="136"/>
      <c r="XAK17" s="136"/>
      <c r="XAL17" s="136"/>
      <c r="XAM17" s="136"/>
      <c r="XAN17" s="136"/>
      <c r="XAO17" s="136"/>
      <c r="XAT17" s="136"/>
      <c r="XAU17" s="136"/>
      <c r="XAV17" s="136"/>
      <c r="XAW17" s="136"/>
      <c r="XAX17" s="136"/>
      <c r="XAY17" s="136"/>
      <c r="XAZ17" s="136"/>
      <c r="XBA17" s="136"/>
      <c r="XBB17" s="136"/>
      <c r="XBC17" s="136"/>
      <c r="XBD17" s="136"/>
      <c r="XBE17" s="136"/>
      <c r="XBJ17" s="136"/>
      <c r="XBK17" s="136"/>
      <c r="XBL17" s="136"/>
      <c r="XBM17" s="136"/>
      <c r="XBN17" s="136"/>
      <c r="XBO17" s="136"/>
      <c r="XBP17" s="136"/>
      <c r="XBQ17" s="136"/>
      <c r="XBR17" s="136"/>
      <c r="XBS17" s="136"/>
      <c r="XBT17" s="136"/>
      <c r="XBU17" s="136"/>
      <c r="XBZ17" s="136"/>
      <c r="XCA17" s="136"/>
      <c r="XCB17" s="136"/>
      <c r="XCC17" s="136"/>
      <c r="XCD17" s="136"/>
      <c r="XCE17" s="136"/>
      <c r="XCF17" s="136"/>
      <c r="XCG17" s="136"/>
      <c r="XCH17" s="136"/>
      <c r="XCI17" s="136"/>
      <c r="XCJ17" s="136"/>
      <c r="XCK17" s="136"/>
      <c r="XCP17" s="136"/>
      <c r="XCQ17" s="136"/>
      <c r="XCR17" s="136"/>
      <c r="XCS17" s="136"/>
      <c r="XCT17" s="136"/>
      <c r="XCU17" s="136"/>
      <c r="XCV17" s="136"/>
      <c r="XCW17" s="136"/>
      <c r="XCX17" s="136"/>
      <c r="XCY17" s="136"/>
      <c r="XCZ17" s="136"/>
      <c r="XDA17" s="136"/>
      <c r="XDF17" s="136"/>
      <c r="XDG17" s="136"/>
      <c r="XDH17" s="136"/>
      <c r="XDI17" s="136"/>
      <c r="XDJ17" s="136"/>
      <c r="XDK17" s="136"/>
      <c r="XDL17" s="136"/>
      <c r="XDM17" s="136"/>
      <c r="XDN17" s="136"/>
      <c r="XDO17" s="136"/>
      <c r="XDP17" s="136"/>
      <c r="XDQ17" s="136"/>
      <c r="XDV17" s="136"/>
      <c r="XDW17" s="136"/>
      <c r="XDX17" s="136"/>
      <c r="XDY17" s="136"/>
      <c r="XDZ17" s="136"/>
      <c r="XEA17" s="136"/>
      <c r="XEB17" s="136"/>
      <c r="XEC17" s="136"/>
      <c r="XED17" s="136"/>
      <c r="XEE17" s="136"/>
      <c r="XEF17" s="136"/>
      <c r="XEG17" s="136"/>
      <c r="XEL17" s="136"/>
      <c r="XEM17" s="136"/>
      <c r="XEN17" s="136"/>
      <c r="XEO17" s="136"/>
      <c r="XEP17" s="136"/>
      <c r="XEQ17" s="136"/>
      <c r="XER17" s="136"/>
      <c r="XES17" s="136"/>
      <c r="XET17" s="136"/>
      <c r="XEU17" s="136"/>
      <c r="XEV17" s="136"/>
      <c r="XEW17" s="136"/>
    </row>
    <row r="18" spans="1:16381" ht="35.25" customHeight="1" x14ac:dyDescent="0.25">
      <c r="A18" s="138"/>
      <c r="B18" s="429" t="s">
        <v>286</v>
      </c>
      <c r="C18" s="430"/>
      <c r="D18" s="157" t="s">
        <v>287</v>
      </c>
      <c r="E18" s="140"/>
      <c r="F18" s="140"/>
      <c r="G18" s="140"/>
      <c r="H18" s="140"/>
      <c r="I18" s="140"/>
      <c r="J18" s="140"/>
      <c r="K18" s="140"/>
      <c r="L18" s="140"/>
      <c r="M18" s="140"/>
      <c r="N18" s="138"/>
      <c r="O18" s="138"/>
      <c r="P18" s="138"/>
    </row>
    <row r="19" spans="1:16381" ht="21" customHeight="1" x14ac:dyDescent="0.25">
      <c r="A19" s="138"/>
      <c r="B19" s="431" t="s">
        <v>288</v>
      </c>
      <c r="C19" s="432"/>
      <c r="D19" s="194"/>
      <c r="E19" s="140"/>
      <c r="F19" s="140"/>
      <c r="G19" s="140"/>
      <c r="H19" s="140"/>
      <c r="I19" s="140"/>
      <c r="J19" s="140"/>
      <c r="K19" s="140"/>
      <c r="L19" s="140"/>
      <c r="M19" s="140"/>
      <c r="N19" s="138"/>
      <c r="O19" s="138"/>
      <c r="P19" s="138"/>
    </row>
    <row r="20" spans="1:16381" ht="21" customHeight="1" x14ac:dyDescent="0.25">
      <c r="A20" s="138"/>
      <c r="B20" s="431" t="s">
        <v>288</v>
      </c>
      <c r="C20" s="432"/>
      <c r="D20" s="194"/>
      <c r="E20" s="140"/>
      <c r="F20" s="140"/>
      <c r="G20" s="140"/>
      <c r="H20" s="140"/>
      <c r="I20" s="140"/>
      <c r="J20" s="140"/>
      <c r="K20" s="140"/>
      <c r="L20" s="140"/>
      <c r="M20" s="140"/>
      <c r="N20" s="138"/>
      <c r="O20" s="138"/>
      <c r="P20" s="138"/>
    </row>
    <row r="21" spans="1:16381" ht="21" customHeight="1" x14ac:dyDescent="0.25">
      <c r="A21" s="138"/>
      <c r="B21" s="431" t="s">
        <v>288</v>
      </c>
      <c r="C21" s="432"/>
      <c r="D21" s="194"/>
      <c r="E21" s="140"/>
      <c r="F21" s="140"/>
      <c r="G21" s="140"/>
      <c r="H21" s="140"/>
      <c r="I21" s="140"/>
      <c r="J21" s="140"/>
      <c r="K21" s="140"/>
      <c r="L21" s="140"/>
      <c r="M21" s="140"/>
      <c r="N21" s="138"/>
      <c r="O21" s="138"/>
      <c r="P21" s="138"/>
    </row>
    <row r="22" spans="1:16381" ht="21" customHeight="1" x14ac:dyDescent="0.25">
      <c r="A22" s="138"/>
      <c r="B22" s="431" t="s">
        <v>288</v>
      </c>
      <c r="C22" s="432"/>
      <c r="D22" s="194"/>
      <c r="E22" s="140"/>
      <c r="F22" s="140"/>
      <c r="G22" s="140"/>
      <c r="H22" s="140"/>
      <c r="I22" s="140"/>
      <c r="J22" s="140"/>
      <c r="K22" s="140"/>
      <c r="L22" s="140"/>
      <c r="M22" s="140"/>
      <c r="N22" s="138"/>
      <c r="O22" s="138"/>
      <c r="P22" s="138"/>
    </row>
    <row r="23" spans="1:16381" s="136" customFormat="1" ht="21" customHeight="1" x14ac:dyDescent="0.25">
      <c r="A23" s="138"/>
      <c r="B23" s="433" t="s">
        <v>289</v>
      </c>
      <c r="C23" s="434"/>
      <c r="D23" s="158">
        <f>D19+D20+D21+D22</f>
        <v>0</v>
      </c>
      <c r="E23" s="140"/>
      <c r="F23" s="140"/>
      <c r="G23" s="140"/>
      <c r="H23" s="140"/>
      <c r="I23" s="140"/>
      <c r="J23" s="140"/>
      <c r="K23" s="140"/>
      <c r="L23" s="140"/>
      <c r="M23" s="140"/>
      <c r="N23" s="138"/>
      <c r="O23" s="138"/>
      <c r="P23" s="138"/>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c r="AX23" s="137"/>
      <c r="AY23" s="137"/>
      <c r="AZ23" s="137"/>
      <c r="BA23" s="137"/>
      <c r="BB23" s="137"/>
      <c r="BC23" s="137"/>
      <c r="BD23" s="137"/>
      <c r="BE23" s="137"/>
      <c r="BF23" s="137"/>
      <c r="BG23" s="137"/>
      <c r="BH23" s="137"/>
      <c r="BI23" s="137"/>
      <c r="BJ23" s="137"/>
      <c r="BK23" s="137"/>
      <c r="BL23" s="137"/>
      <c r="BM23" s="137"/>
      <c r="BN23" s="137"/>
      <c r="BO23" s="137"/>
      <c r="BP23" s="137"/>
      <c r="BQ23" s="137"/>
      <c r="BR23" s="137"/>
      <c r="BS23" s="137"/>
      <c r="BT23" s="137"/>
      <c r="BU23" s="137"/>
      <c r="BV23" s="137"/>
      <c r="BW23" s="137"/>
      <c r="BX23" s="137"/>
      <c r="BY23" s="137"/>
      <c r="BZ23" s="137"/>
      <c r="CA23" s="137"/>
      <c r="CB23" s="137"/>
      <c r="CC23" s="137"/>
      <c r="CD23" s="137"/>
      <c r="CE23" s="137"/>
      <c r="CF23" s="137"/>
      <c r="CG23" s="137"/>
      <c r="CH23" s="137"/>
      <c r="CI23" s="137"/>
      <c r="CJ23" s="137"/>
      <c r="CK23" s="137"/>
      <c r="CL23" s="137"/>
      <c r="CM23" s="137"/>
      <c r="CN23" s="137"/>
      <c r="CO23" s="137"/>
      <c r="CP23" s="137"/>
      <c r="CQ23" s="137"/>
      <c r="CR23" s="137"/>
      <c r="CS23" s="137"/>
      <c r="CT23" s="137"/>
      <c r="CU23" s="137"/>
      <c r="CV23" s="137"/>
      <c r="CW23" s="137"/>
      <c r="CX23" s="137"/>
      <c r="CY23" s="137"/>
      <c r="CZ23" s="137"/>
      <c r="DA23" s="137"/>
      <c r="DB23" s="137"/>
      <c r="DC23" s="137"/>
      <c r="DD23" s="137"/>
      <c r="DE23" s="137"/>
      <c r="DF23" s="137"/>
      <c r="DG23" s="137"/>
      <c r="DH23" s="137"/>
      <c r="DI23" s="137"/>
      <c r="DJ23" s="137"/>
      <c r="DK23" s="137"/>
      <c r="DL23" s="137"/>
      <c r="DM23" s="137"/>
      <c r="DN23" s="137"/>
      <c r="DO23" s="137"/>
      <c r="DP23" s="137"/>
      <c r="DQ23" s="137"/>
      <c r="DR23" s="137"/>
      <c r="DS23" s="137"/>
      <c r="DT23" s="137"/>
      <c r="DU23" s="137"/>
      <c r="DV23" s="137"/>
      <c r="DW23" s="137"/>
      <c r="DX23" s="137"/>
      <c r="DY23" s="137"/>
      <c r="DZ23" s="137"/>
      <c r="EA23" s="137"/>
      <c r="EB23" s="137"/>
      <c r="EC23" s="137"/>
      <c r="ED23" s="137"/>
      <c r="EE23" s="137"/>
      <c r="EF23" s="137"/>
      <c r="EG23" s="137"/>
      <c r="EH23" s="137"/>
      <c r="EI23" s="137"/>
      <c r="EJ23" s="137"/>
      <c r="EK23" s="137"/>
      <c r="EL23" s="137"/>
      <c r="EM23" s="137"/>
      <c r="EN23" s="137"/>
      <c r="EO23" s="137"/>
      <c r="EP23" s="137"/>
      <c r="EQ23" s="137"/>
      <c r="ER23" s="137"/>
      <c r="ES23" s="137"/>
      <c r="ET23" s="137"/>
      <c r="EU23" s="137"/>
      <c r="EV23" s="137"/>
      <c r="EW23" s="137"/>
      <c r="EX23" s="137"/>
      <c r="EY23" s="137"/>
      <c r="EZ23" s="137"/>
      <c r="FA23" s="137"/>
      <c r="FB23" s="137"/>
      <c r="FC23" s="137"/>
      <c r="FD23" s="137"/>
      <c r="FE23" s="137"/>
      <c r="FF23" s="137"/>
      <c r="FG23" s="137"/>
      <c r="FH23" s="137"/>
      <c r="FI23" s="137"/>
      <c r="FJ23" s="137"/>
      <c r="FK23" s="137"/>
      <c r="FL23" s="137"/>
      <c r="FM23" s="137"/>
      <c r="FN23" s="137"/>
      <c r="FO23" s="137"/>
      <c r="FP23" s="137"/>
      <c r="FQ23" s="137"/>
      <c r="FR23" s="137"/>
      <c r="FS23" s="137"/>
      <c r="FT23" s="137"/>
      <c r="FU23" s="137"/>
      <c r="FV23" s="137"/>
      <c r="FW23" s="137"/>
      <c r="FX23" s="137"/>
      <c r="FY23" s="137"/>
      <c r="FZ23" s="137"/>
      <c r="GA23" s="137"/>
      <c r="GB23" s="137"/>
      <c r="GC23" s="137"/>
      <c r="GD23" s="137"/>
      <c r="GE23" s="137"/>
      <c r="GF23" s="137"/>
      <c r="GG23" s="137"/>
      <c r="GH23" s="137"/>
      <c r="GI23" s="137"/>
      <c r="GJ23" s="137"/>
      <c r="GK23" s="137"/>
      <c r="GL23" s="137"/>
      <c r="GM23" s="137"/>
      <c r="GN23" s="137"/>
      <c r="GO23" s="137"/>
      <c r="GP23" s="137"/>
      <c r="GQ23" s="137"/>
      <c r="GR23" s="137"/>
      <c r="GS23" s="137"/>
      <c r="GT23" s="137"/>
      <c r="GU23" s="137"/>
      <c r="GV23" s="137"/>
      <c r="GW23" s="137"/>
      <c r="GX23" s="137"/>
      <c r="GY23" s="137"/>
      <c r="GZ23" s="137"/>
      <c r="HA23" s="137"/>
      <c r="HB23" s="137"/>
      <c r="HC23" s="137"/>
      <c r="HD23" s="137"/>
      <c r="HE23" s="137"/>
      <c r="HF23" s="137"/>
      <c r="HG23" s="137"/>
      <c r="HH23" s="137"/>
      <c r="HI23" s="137"/>
      <c r="HJ23" s="137"/>
      <c r="HK23" s="137"/>
      <c r="HL23" s="137"/>
      <c r="HM23" s="137"/>
      <c r="HN23" s="137"/>
      <c r="HO23" s="137"/>
      <c r="HP23" s="137"/>
      <c r="HQ23" s="137"/>
      <c r="HR23" s="137"/>
      <c r="HS23" s="137"/>
      <c r="HT23" s="137"/>
      <c r="HU23" s="137"/>
      <c r="HV23" s="137"/>
      <c r="HW23" s="137"/>
      <c r="HX23" s="137"/>
      <c r="HY23" s="137"/>
      <c r="HZ23" s="137"/>
      <c r="IA23" s="137"/>
      <c r="IB23" s="137"/>
      <c r="IC23" s="137"/>
      <c r="ID23" s="137"/>
      <c r="IE23" s="137"/>
      <c r="IF23" s="137"/>
      <c r="IG23" s="137"/>
      <c r="IH23" s="137"/>
      <c r="II23" s="137"/>
      <c r="IJ23" s="137"/>
      <c r="IK23" s="137"/>
      <c r="IL23" s="137"/>
      <c r="IM23" s="137"/>
      <c r="IN23" s="137"/>
      <c r="IO23" s="137"/>
      <c r="IP23" s="137"/>
      <c r="IQ23" s="137"/>
      <c r="IR23" s="137"/>
      <c r="IS23" s="137"/>
      <c r="IT23" s="137"/>
      <c r="IU23" s="137"/>
      <c r="IV23" s="137"/>
      <c r="IW23" s="137"/>
      <c r="IX23" s="137"/>
      <c r="IY23" s="137"/>
      <c r="IZ23" s="137"/>
      <c r="JA23" s="137"/>
      <c r="JB23" s="137"/>
      <c r="JC23" s="137"/>
      <c r="JD23" s="137"/>
      <c r="JE23" s="137"/>
      <c r="JF23" s="137"/>
      <c r="JG23" s="137"/>
      <c r="JH23" s="137"/>
      <c r="JI23" s="137"/>
      <c r="JJ23" s="137"/>
      <c r="JK23" s="137"/>
      <c r="JL23" s="137"/>
      <c r="JM23" s="137"/>
      <c r="JN23" s="137"/>
      <c r="JO23" s="137"/>
      <c r="JP23" s="137"/>
      <c r="JQ23" s="137"/>
      <c r="JR23" s="137"/>
      <c r="JS23" s="137"/>
      <c r="JT23" s="137"/>
      <c r="JU23" s="137"/>
      <c r="JV23" s="137"/>
      <c r="JW23" s="137"/>
      <c r="JX23" s="137"/>
      <c r="JY23" s="137"/>
      <c r="JZ23" s="137"/>
      <c r="KA23" s="137"/>
      <c r="KB23" s="137"/>
      <c r="KC23" s="137"/>
      <c r="KD23" s="137"/>
      <c r="KE23" s="137"/>
      <c r="KF23" s="137"/>
      <c r="KG23" s="137"/>
      <c r="KH23" s="137"/>
      <c r="KI23" s="137"/>
      <c r="KJ23" s="137"/>
      <c r="KK23" s="137"/>
      <c r="KL23" s="137"/>
      <c r="KM23" s="137"/>
      <c r="KN23" s="137"/>
      <c r="KO23" s="137"/>
      <c r="KP23" s="137"/>
      <c r="KQ23" s="137"/>
      <c r="KR23" s="137"/>
      <c r="KS23" s="137"/>
      <c r="KT23" s="137"/>
      <c r="KU23" s="137"/>
      <c r="KV23" s="137"/>
      <c r="KW23" s="137"/>
      <c r="KX23" s="137"/>
      <c r="KY23" s="137"/>
      <c r="KZ23" s="137"/>
      <c r="LA23" s="137"/>
      <c r="LB23" s="137"/>
      <c r="LC23" s="137"/>
      <c r="LD23" s="137"/>
      <c r="LE23" s="137"/>
      <c r="LF23" s="137"/>
      <c r="LG23" s="137"/>
      <c r="LH23" s="137"/>
      <c r="LI23" s="137"/>
      <c r="LJ23" s="137"/>
      <c r="LK23" s="137"/>
      <c r="LL23" s="137"/>
      <c r="LM23" s="137"/>
      <c r="LN23" s="137"/>
      <c r="LO23" s="137"/>
      <c r="LP23" s="137"/>
      <c r="LQ23" s="137"/>
      <c r="LR23" s="137"/>
      <c r="LS23" s="137"/>
      <c r="LT23" s="137"/>
      <c r="LU23" s="137"/>
      <c r="LV23" s="137"/>
      <c r="LW23" s="137"/>
      <c r="LX23" s="137"/>
      <c r="LY23" s="137"/>
      <c r="LZ23" s="137"/>
      <c r="MA23" s="137"/>
      <c r="MB23" s="137"/>
      <c r="MC23" s="137"/>
      <c r="MD23" s="137"/>
      <c r="ME23" s="137"/>
      <c r="MF23" s="137"/>
      <c r="MG23" s="137"/>
      <c r="MH23" s="137"/>
      <c r="MI23" s="137"/>
      <c r="MJ23" s="137"/>
      <c r="MK23" s="137"/>
      <c r="ML23" s="137"/>
      <c r="MM23" s="137"/>
      <c r="MN23" s="137"/>
      <c r="MO23" s="137"/>
      <c r="MP23" s="137"/>
      <c r="MQ23" s="137"/>
      <c r="MR23" s="137"/>
      <c r="MS23" s="137"/>
      <c r="MT23" s="137"/>
      <c r="MU23" s="137"/>
      <c r="MV23" s="137"/>
      <c r="MW23" s="137"/>
      <c r="MX23" s="137"/>
      <c r="MY23" s="137"/>
      <c r="MZ23" s="137"/>
      <c r="NA23" s="137"/>
      <c r="NB23" s="137"/>
      <c r="NC23" s="137"/>
      <c r="ND23" s="137"/>
      <c r="NE23" s="137"/>
      <c r="NF23" s="137"/>
      <c r="NG23" s="137"/>
      <c r="NH23" s="137"/>
      <c r="NI23" s="137"/>
      <c r="NJ23" s="137"/>
      <c r="NK23" s="137"/>
      <c r="NL23" s="137"/>
      <c r="NM23" s="137"/>
      <c r="NN23" s="137"/>
      <c r="NO23" s="137"/>
      <c r="NP23" s="137"/>
      <c r="NQ23" s="137"/>
      <c r="NR23" s="137"/>
      <c r="NS23" s="137"/>
      <c r="NT23" s="137"/>
      <c r="NU23" s="137"/>
      <c r="NV23" s="137"/>
      <c r="NW23" s="137"/>
      <c r="NX23" s="137"/>
      <c r="NY23" s="137"/>
      <c r="NZ23" s="137"/>
      <c r="OA23" s="137"/>
      <c r="OB23" s="137"/>
      <c r="OC23" s="137"/>
      <c r="OD23" s="137"/>
      <c r="OE23" s="137"/>
      <c r="OF23" s="137"/>
      <c r="OG23" s="137"/>
      <c r="OH23" s="137"/>
      <c r="OI23" s="137"/>
      <c r="OJ23" s="137"/>
      <c r="OK23" s="137"/>
      <c r="OL23" s="137"/>
      <c r="OM23" s="137"/>
      <c r="ON23" s="137"/>
      <c r="OO23" s="137"/>
      <c r="OP23" s="137"/>
      <c r="OQ23" s="137"/>
      <c r="OR23" s="137"/>
      <c r="OS23" s="137"/>
      <c r="OT23" s="137"/>
      <c r="OU23" s="137"/>
      <c r="OV23" s="137"/>
      <c r="OW23" s="137"/>
      <c r="OX23" s="137"/>
      <c r="OY23" s="137"/>
      <c r="OZ23" s="137"/>
      <c r="PA23" s="137"/>
      <c r="PB23" s="137"/>
      <c r="PC23" s="137"/>
      <c r="PD23" s="137"/>
      <c r="PE23" s="137"/>
      <c r="PF23" s="137"/>
      <c r="PG23" s="137"/>
      <c r="PH23" s="137"/>
      <c r="PI23" s="137"/>
      <c r="PJ23" s="137"/>
      <c r="PK23" s="137"/>
      <c r="PL23" s="137"/>
      <c r="PM23" s="137"/>
      <c r="PN23" s="137"/>
      <c r="PO23" s="137"/>
      <c r="PP23" s="137"/>
      <c r="PQ23" s="137"/>
      <c r="PR23" s="137"/>
      <c r="PS23" s="137"/>
      <c r="PT23" s="137"/>
      <c r="PU23" s="137"/>
      <c r="PV23" s="137"/>
      <c r="PW23" s="137"/>
      <c r="PX23" s="137"/>
      <c r="PY23" s="137"/>
      <c r="PZ23" s="137"/>
      <c r="QA23" s="137"/>
      <c r="QB23" s="137"/>
      <c r="QC23" s="137"/>
      <c r="QD23" s="137"/>
      <c r="QE23" s="137"/>
      <c r="QF23" s="137"/>
      <c r="QG23" s="137"/>
      <c r="QH23" s="137"/>
      <c r="QI23" s="137"/>
      <c r="QJ23" s="137"/>
      <c r="QK23" s="137"/>
      <c r="QL23" s="137"/>
      <c r="QM23" s="137"/>
      <c r="QN23" s="137"/>
      <c r="QO23" s="137"/>
      <c r="QP23" s="137"/>
      <c r="QQ23" s="137"/>
      <c r="QR23" s="137"/>
      <c r="QS23" s="137"/>
      <c r="QT23" s="137"/>
      <c r="QU23" s="137"/>
      <c r="QV23" s="137"/>
      <c r="QW23" s="137"/>
      <c r="QX23" s="137"/>
      <c r="QY23" s="137"/>
      <c r="QZ23" s="137"/>
      <c r="RA23" s="137"/>
      <c r="RB23" s="137"/>
      <c r="RC23" s="137"/>
      <c r="RD23" s="137"/>
      <c r="RE23" s="137"/>
      <c r="RF23" s="137"/>
      <c r="RG23" s="137"/>
      <c r="RH23" s="137"/>
      <c r="RI23" s="137"/>
      <c r="RJ23" s="137"/>
      <c r="RK23" s="137"/>
      <c r="RL23" s="137"/>
      <c r="RM23" s="137"/>
      <c r="RN23" s="137"/>
      <c r="RO23" s="137"/>
      <c r="RP23" s="137"/>
      <c r="RQ23" s="137"/>
      <c r="RR23" s="137"/>
      <c r="RS23" s="137"/>
      <c r="RT23" s="137"/>
      <c r="RU23" s="137"/>
      <c r="RV23" s="137"/>
      <c r="RW23" s="137"/>
      <c r="RX23" s="137"/>
      <c r="RY23" s="137"/>
      <c r="RZ23" s="137"/>
      <c r="SA23" s="137"/>
      <c r="SB23" s="137"/>
      <c r="SC23" s="137"/>
      <c r="SD23" s="137"/>
      <c r="SE23" s="137"/>
      <c r="SF23" s="137"/>
      <c r="SG23" s="137"/>
      <c r="SH23" s="137"/>
      <c r="SI23" s="137"/>
      <c r="SJ23" s="137"/>
      <c r="SK23" s="137"/>
      <c r="SL23" s="137"/>
      <c r="SM23" s="137"/>
      <c r="SN23" s="137"/>
      <c r="SO23" s="137"/>
      <c r="SP23" s="137"/>
      <c r="SQ23" s="137"/>
      <c r="SR23" s="137"/>
      <c r="SS23" s="137"/>
      <c r="ST23" s="137"/>
      <c r="SU23" s="137"/>
      <c r="SV23" s="137"/>
      <c r="SW23" s="137"/>
      <c r="SX23" s="137"/>
      <c r="SY23" s="137"/>
      <c r="SZ23" s="137"/>
      <c r="TA23" s="137"/>
      <c r="TB23" s="137"/>
      <c r="TC23" s="137"/>
      <c r="TD23" s="137"/>
      <c r="TE23" s="137"/>
      <c r="TF23" s="137"/>
      <c r="TG23" s="137"/>
      <c r="TH23" s="137"/>
      <c r="TI23" s="137"/>
      <c r="TJ23" s="137"/>
      <c r="TK23" s="137"/>
      <c r="TL23" s="137"/>
      <c r="TM23" s="137"/>
      <c r="TN23" s="137"/>
      <c r="TO23" s="137"/>
      <c r="TP23" s="137"/>
      <c r="TQ23" s="137"/>
      <c r="TR23" s="137"/>
      <c r="TS23" s="137"/>
      <c r="TT23" s="137"/>
      <c r="TU23" s="137"/>
      <c r="TV23" s="137"/>
      <c r="TW23" s="137"/>
      <c r="TX23" s="137"/>
      <c r="TY23" s="137"/>
      <c r="TZ23" s="137"/>
      <c r="UA23" s="137"/>
      <c r="UB23" s="137"/>
      <c r="UC23" s="137"/>
      <c r="UD23" s="137"/>
      <c r="UE23" s="137"/>
      <c r="UF23" s="137"/>
      <c r="UG23" s="137"/>
      <c r="UH23" s="137"/>
      <c r="UI23" s="137"/>
      <c r="UJ23" s="137"/>
      <c r="UK23" s="137"/>
      <c r="UL23" s="137"/>
      <c r="UM23" s="137"/>
      <c r="UN23" s="137"/>
      <c r="UO23" s="137"/>
      <c r="UP23" s="137"/>
      <c r="UQ23" s="137"/>
      <c r="UR23" s="137"/>
      <c r="US23" s="137"/>
      <c r="UT23" s="137"/>
      <c r="UU23" s="137"/>
      <c r="UV23" s="137"/>
      <c r="UW23" s="137"/>
      <c r="UX23" s="137"/>
      <c r="UY23" s="137"/>
      <c r="UZ23" s="137"/>
      <c r="VA23" s="137"/>
      <c r="VB23" s="137"/>
      <c r="VC23" s="137"/>
      <c r="VD23" s="137"/>
      <c r="VE23" s="137"/>
      <c r="VF23" s="137"/>
      <c r="VG23" s="137"/>
      <c r="VH23" s="137"/>
      <c r="VI23" s="137"/>
      <c r="VJ23" s="137"/>
      <c r="VK23" s="137"/>
      <c r="VL23" s="137"/>
      <c r="VM23" s="137"/>
      <c r="VN23" s="137"/>
      <c r="VO23" s="137"/>
      <c r="VP23" s="137"/>
      <c r="VQ23" s="137"/>
      <c r="VR23" s="137"/>
      <c r="VS23" s="137"/>
      <c r="VT23" s="137"/>
      <c r="VU23" s="137"/>
      <c r="VV23" s="137"/>
      <c r="VW23" s="137"/>
      <c r="VX23" s="137"/>
      <c r="VY23" s="137"/>
      <c r="VZ23" s="137"/>
      <c r="WA23" s="137"/>
      <c r="WB23" s="137"/>
      <c r="WC23" s="137"/>
      <c r="WD23" s="137"/>
      <c r="WE23" s="137"/>
      <c r="WF23" s="137"/>
      <c r="WG23" s="137"/>
      <c r="WH23" s="137"/>
      <c r="WI23" s="137"/>
      <c r="WJ23" s="137"/>
      <c r="WK23" s="137"/>
      <c r="WL23" s="137"/>
      <c r="WM23" s="137"/>
      <c r="WN23" s="137"/>
      <c r="WO23" s="137"/>
      <c r="WP23" s="137"/>
      <c r="WQ23" s="137"/>
      <c r="WR23" s="137"/>
      <c r="WS23" s="137"/>
      <c r="WT23" s="137"/>
      <c r="WU23" s="137"/>
      <c r="WV23" s="137"/>
      <c r="WW23" s="137"/>
      <c r="WX23" s="137"/>
      <c r="WY23" s="137"/>
      <c r="WZ23" s="137"/>
      <c r="XA23" s="137"/>
      <c r="XB23" s="137"/>
      <c r="XC23" s="137"/>
      <c r="XD23" s="137"/>
      <c r="XE23" s="137"/>
      <c r="XF23" s="137"/>
      <c r="XG23" s="137"/>
      <c r="XH23" s="137"/>
      <c r="XI23" s="137"/>
      <c r="XJ23" s="137"/>
      <c r="XK23" s="137"/>
      <c r="XL23" s="137"/>
      <c r="XM23" s="137"/>
      <c r="XN23" s="137"/>
      <c r="XO23" s="137"/>
      <c r="XP23" s="137"/>
      <c r="XQ23" s="137"/>
      <c r="XR23" s="137"/>
      <c r="XS23" s="137"/>
      <c r="XT23" s="137"/>
      <c r="XU23" s="137"/>
      <c r="XV23" s="137"/>
      <c r="XW23" s="137"/>
      <c r="XX23" s="137"/>
      <c r="XY23" s="137"/>
      <c r="XZ23" s="137"/>
      <c r="YA23" s="137"/>
      <c r="YB23" s="137"/>
      <c r="YC23" s="137"/>
      <c r="YD23" s="137"/>
      <c r="YE23" s="137"/>
      <c r="YF23" s="137"/>
      <c r="YG23" s="137"/>
      <c r="YH23" s="137"/>
      <c r="YI23" s="137"/>
      <c r="YJ23" s="137"/>
      <c r="YK23" s="137"/>
      <c r="YL23" s="137"/>
      <c r="YM23" s="137"/>
      <c r="YN23" s="137"/>
      <c r="YO23" s="137"/>
      <c r="YP23" s="137"/>
      <c r="YQ23" s="137"/>
      <c r="YR23" s="137"/>
      <c r="YS23" s="137"/>
      <c r="YT23" s="137"/>
      <c r="YU23" s="137"/>
      <c r="YV23" s="137"/>
      <c r="YW23" s="137"/>
      <c r="YX23" s="137"/>
      <c r="YY23" s="137"/>
      <c r="YZ23" s="137"/>
      <c r="ZA23" s="137"/>
      <c r="ZB23" s="137"/>
      <c r="ZC23" s="137"/>
      <c r="ZD23" s="137"/>
      <c r="ZE23" s="137"/>
      <c r="ZF23" s="137"/>
      <c r="ZG23" s="137"/>
      <c r="ZH23" s="137"/>
      <c r="ZI23" s="137"/>
      <c r="ZJ23" s="137"/>
      <c r="ZK23" s="137"/>
      <c r="ZL23" s="137"/>
      <c r="ZM23" s="137"/>
      <c r="ZN23" s="137"/>
      <c r="ZO23" s="137"/>
      <c r="ZP23" s="137"/>
      <c r="ZQ23" s="137"/>
      <c r="ZR23" s="137"/>
      <c r="ZS23" s="137"/>
      <c r="ZT23" s="137"/>
      <c r="ZU23" s="137"/>
      <c r="ZV23" s="137"/>
      <c r="ZW23" s="137"/>
      <c r="ZX23" s="137"/>
      <c r="ZY23" s="137"/>
      <c r="ZZ23" s="137"/>
      <c r="AAA23" s="137"/>
      <c r="AAB23" s="137"/>
      <c r="AAC23" s="137"/>
      <c r="AAD23" s="137"/>
      <c r="AAE23" s="137"/>
      <c r="AAF23" s="137"/>
      <c r="AAG23" s="137"/>
      <c r="AAH23" s="137"/>
      <c r="AAI23" s="137"/>
      <c r="AAJ23" s="137"/>
      <c r="AAK23" s="137"/>
      <c r="AAL23" s="137"/>
      <c r="AAM23" s="137"/>
      <c r="AAN23" s="137"/>
      <c r="AAO23" s="137"/>
      <c r="AAP23" s="137"/>
      <c r="AAQ23" s="137"/>
      <c r="AAR23" s="137"/>
      <c r="AAS23" s="137"/>
      <c r="AAT23" s="137"/>
      <c r="AAU23" s="137"/>
      <c r="AAV23" s="137"/>
      <c r="AAW23" s="137"/>
      <c r="AAX23" s="137"/>
      <c r="AAY23" s="137"/>
      <c r="AAZ23" s="137"/>
      <c r="ABA23" s="137"/>
      <c r="ABB23" s="137"/>
      <c r="ABC23" s="137"/>
      <c r="ABD23" s="137"/>
      <c r="ABE23" s="137"/>
      <c r="ABF23" s="137"/>
      <c r="ABG23" s="137"/>
      <c r="ABH23" s="137"/>
      <c r="ABI23" s="137"/>
      <c r="ABJ23" s="137"/>
      <c r="ABK23" s="137"/>
      <c r="ABL23" s="137"/>
      <c r="ABM23" s="137"/>
      <c r="ABN23" s="137"/>
      <c r="ABO23" s="137"/>
      <c r="ABP23" s="137"/>
      <c r="ABQ23" s="137"/>
      <c r="ABR23" s="137"/>
      <c r="ABS23" s="137"/>
      <c r="ABT23" s="137"/>
      <c r="ABU23" s="137"/>
      <c r="ABV23" s="137"/>
      <c r="ABW23" s="137"/>
      <c r="ABX23" s="137"/>
      <c r="ABY23" s="137"/>
      <c r="ABZ23" s="137"/>
      <c r="ACA23" s="137"/>
      <c r="ACB23" s="137"/>
      <c r="ACC23" s="137"/>
      <c r="ACD23" s="137"/>
      <c r="ACE23" s="137"/>
      <c r="ACF23" s="137"/>
      <c r="ACG23" s="137"/>
      <c r="ACH23" s="137"/>
      <c r="ACI23" s="137"/>
      <c r="ACJ23" s="137"/>
      <c r="ACK23" s="137"/>
      <c r="ACL23" s="137"/>
      <c r="ACM23" s="137"/>
      <c r="ACN23" s="137"/>
      <c r="ACO23" s="137"/>
      <c r="ACP23" s="137"/>
      <c r="ACQ23" s="137"/>
      <c r="ACR23" s="137"/>
      <c r="ACS23" s="137"/>
      <c r="ACT23" s="137"/>
      <c r="ACU23" s="137"/>
      <c r="ACV23" s="137"/>
      <c r="ACW23" s="137"/>
      <c r="ACX23" s="137"/>
      <c r="ACY23" s="137"/>
      <c r="ACZ23" s="137"/>
      <c r="ADA23" s="137"/>
      <c r="ADB23" s="137"/>
      <c r="ADC23" s="137"/>
      <c r="ADD23" s="137"/>
      <c r="ADE23" s="137"/>
      <c r="ADF23" s="137"/>
      <c r="ADG23" s="137"/>
      <c r="ADH23" s="137"/>
      <c r="ADI23" s="137"/>
      <c r="ADJ23" s="137"/>
      <c r="ADK23" s="137"/>
      <c r="ADL23" s="137"/>
      <c r="ADM23" s="137"/>
      <c r="ADN23" s="137"/>
      <c r="ADO23" s="137"/>
      <c r="ADP23" s="137"/>
      <c r="ADQ23" s="137"/>
      <c r="ADR23" s="137"/>
      <c r="ADS23" s="137"/>
      <c r="ADT23" s="137"/>
      <c r="ADU23" s="137"/>
      <c r="ADV23" s="137"/>
      <c r="ADW23" s="137"/>
      <c r="ADX23" s="137"/>
      <c r="ADY23" s="137"/>
      <c r="ADZ23" s="137"/>
      <c r="AEA23" s="137"/>
      <c r="AEB23" s="137"/>
      <c r="AEC23" s="137"/>
      <c r="AED23" s="137"/>
      <c r="AEE23" s="137"/>
      <c r="AEF23" s="137"/>
      <c r="AEG23" s="137"/>
      <c r="AEH23" s="137"/>
      <c r="AEI23" s="137"/>
      <c r="AEJ23" s="137"/>
      <c r="AEK23" s="137"/>
      <c r="AEL23" s="137"/>
      <c r="AEM23" s="137"/>
      <c r="AEN23" s="137"/>
      <c r="AEO23" s="137"/>
      <c r="AEP23" s="137"/>
      <c r="AEQ23" s="137"/>
      <c r="AER23" s="137"/>
      <c r="AES23" s="137"/>
      <c r="AET23" s="137"/>
      <c r="AEU23" s="137"/>
      <c r="AEV23" s="137"/>
      <c r="AEW23" s="137"/>
      <c r="AEX23" s="137"/>
      <c r="AEY23" s="137"/>
      <c r="AEZ23" s="137"/>
      <c r="AFA23" s="137"/>
      <c r="AFB23" s="137"/>
      <c r="AFC23" s="137"/>
      <c r="AFD23" s="137"/>
      <c r="AFE23" s="137"/>
      <c r="AFF23" s="137"/>
      <c r="AFG23" s="137"/>
      <c r="AFH23" s="137"/>
      <c r="AFI23" s="137"/>
      <c r="AFJ23" s="137"/>
      <c r="AFK23" s="137"/>
      <c r="AFL23" s="137"/>
      <c r="AFM23" s="137"/>
      <c r="AFN23" s="137"/>
      <c r="AFO23" s="137"/>
      <c r="AFP23" s="137"/>
      <c r="AFQ23" s="137"/>
      <c r="AFR23" s="137"/>
      <c r="AFS23" s="137"/>
      <c r="AFT23" s="137"/>
      <c r="AFU23" s="137"/>
      <c r="AFV23" s="137"/>
      <c r="AFW23" s="137"/>
      <c r="AFX23" s="137"/>
      <c r="AFY23" s="137"/>
      <c r="AFZ23" s="137"/>
      <c r="AGA23" s="137"/>
      <c r="AGB23" s="137"/>
      <c r="AGC23" s="137"/>
      <c r="AGD23" s="137"/>
      <c r="AGE23" s="137"/>
      <c r="AGF23" s="137"/>
      <c r="AGG23" s="137"/>
      <c r="AGH23" s="137"/>
      <c r="AGI23" s="137"/>
      <c r="AGJ23" s="137"/>
      <c r="AGK23" s="137"/>
      <c r="AGL23" s="137"/>
      <c r="AGM23" s="137"/>
      <c r="AGN23" s="137"/>
      <c r="AGO23" s="137"/>
      <c r="AGP23" s="137"/>
      <c r="AGQ23" s="137"/>
      <c r="AGR23" s="137"/>
      <c r="AGS23" s="137"/>
      <c r="AGT23" s="137"/>
      <c r="AGU23" s="137"/>
      <c r="AGV23" s="137"/>
      <c r="AGW23" s="137"/>
      <c r="AGX23" s="137"/>
      <c r="AGY23" s="137"/>
      <c r="AGZ23" s="137"/>
      <c r="AHA23" s="137"/>
      <c r="AHB23" s="137"/>
      <c r="AHC23" s="137"/>
      <c r="AHD23" s="137"/>
      <c r="AHE23" s="137"/>
      <c r="AHF23" s="137"/>
      <c r="AHG23" s="137"/>
      <c r="AHH23" s="137"/>
      <c r="AHI23" s="137"/>
      <c r="AHJ23" s="137"/>
      <c r="AHK23" s="137"/>
      <c r="AHL23" s="137"/>
      <c r="AHM23" s="137"/>
      <c r="AHN23" s="137"/>
      <c r="AHO23" s="137"/>
      <c r="AHP23" s="137"/>
      <c r="AHQ23" s="137"/>
      <c r="AHR23" s="137"/>
      <c r="AHS23" s="137"/>
      <c r="AHT23" s="137"/>
      <c r="AHU23" s="137"/>
      <c r="AHV23" s="137"/>
      <c r="AHW23" s="137"/>
      <c r="AHX23" s="137"/>
      <c r="AHY23" s="137"/>
      <c r="AHZ23" s="137"/>
      <c r="AIA23" s="137"/>
      <c r="AIB23" s="137"/>
      <c r="AIC23" s="137"/>
      <c r="AID23" s="137"/>
      <c r="AIE23" s="137"/>
      <c r="AIF23" s="137"/>
      <c r="AIG23" s="137"/>
      <c r="AIH23" s="137"/>
      <c r="AII23" s="137"/>
      <c r="AIJ23" s="137"/>
      <c r="AIK23" s="137"/>
      <c r="AIL23" s="137"/>
      <c r="AIM23" s="137"/>
      <c r="AIN23" s="137"/>
      <c r="AIO23" s="137"/>
      <c r="AIP23" s="137"/>
      <c r="AIQ23" s="137"/>
      <c r="AIR23" s="137"/>
      <c r="AIS23" s="137"/>
      <c r="AIT23" s="137"/>
      <c r="AIU23" s="137"/>
      <c r="AIV23" s="137"/>
      <c r="AIW23" s="137"/>
      <c r="AIX23" s="137"/>
      <c r="AIY23" s="137"/>
      <c r="AIZ23" s="137"/>
      <c r="AJA23" s="137"/>
      <c r="AJB23" s="137"/>
      <c r="AJC23" s="137"/>
      <c r="AJD23" s="137"/>
      <c r="AJE23" s="137"/>
      <c r="AJF23" s="137"/>
      <c r="AJG23" s="137"/>
      <c r="AJH23" s="137"/>
      <c r="AJI23" s="137"/>
      <c r="AJJ23" s="137"/>
      <c r="AJK23" s="137"/>
      <c r="AJL23" s="137"/>
      <c r="AJM23" s="137"/>
      <c r="AJN23" s="137"/>
      <c r="AJO23" s="137"/>
      <c r="AJP23" s="137"/>
      <c r="AJQ23" s="137"/>
      <c r="AJR23" s="137"/>
      <c r="AJS23" s="137"/>
      <c r="AJT23" s="137"/>
      <c r="AJU23" s="137"/>
      <c r="AJV23" s="137"/>
      <c r="AJW23" s="137"/>
      <c r="AJX23" s="137"/>
      <c r="AJY23" s="137"/>
      <c r="AJZ23" s="137"/>
      <c r="AKA23" s="137"/>
      <c r="AKB23" s="137"/>
      <c r="AKC23" s="137"/>
      <c r="AKD23" s="137"/>
      <c r="AKE23" s="137"/>
      <c r="AKF23" s="137"/>
      <c r="AKG23" s="137"/>
      <c r="AKH23" s="137"/>
      <c r="AKI23" s="137"/>
      <c r="AKJ23" s="137"/>
      <c r="AKK23" s="137"/>
      <c r="AKL23" s="137"/>
      <c r="AKM23" s="137"/>
      <c r="AKN23" s="137"/>
      <c r="AKO23" s="137"/>
      <c r="AKP23" s="137"/>
      <c r="AKQ23" s="137"/>
      <c r="AKR23" s="137"/>
      <c r="AKS23" s="137"/>
      <c r="AKT23" s="137"/>
      <c r="AKU23" s="137"/>
      <c r="AKV23" s="137"/>
      <c r="AKW23" s="137"/>
      <c r="AKX23" s="137"/>
      <c r="AKY23" s="137"/>
      <c r="AKZ23" s="137"/>
      <c r="ALA23" s="137"/>
      <c r="ALB23" s="137"/>
      <c r="ALC23" s="137"/>
      <c r="ALD23" s="137"/>
      <c r="ALE23" s="137"/>
      <c r="ALF23" s="137"/>
      <c r="ALG23" s="137"/>
      <c r="ALH23" s="137"/>
      <c r="ALI23" s="137"/>
      <c r="ALJ23" s="137"/>
      <c r="ALK23" s="137"/>
      <c r="ALL23" s="137"/>
      <c r="ALM23" s="137"/>
      <c r="ALN23" s="137"/>
      <c r="ALO23" s="137"/>
      <c r="ALP23" s="137"/>
      <c r="ALQ23" s="137"/>
      <c r="ALR23" s="137"/>
      <c r="ALS23" s="137"/>
      <c r="ALT23" s="137"/>
      <c r="ALU23" s="137"/>
      <c r="ALV23" s="137"/>
      <c r="ALW23" s="137"/>
      <c r="ALX23" s="137"/>
      <c r="ALY23" s="137"/>
      <c r="ALZ23" s="137"/>
      <c r="AMA23" s="137"/>
      <c r="AMB23" s="137"/>
      <c r="AMC23" s="137"/>
      <c r="AMD23" s="137"/>
      <c r="AME23" s="137"/>
      <c r="AMF23" s="137"/>
      <c r="AMG23" s="137"/>
      <c r="AMH23" s="137"/>
      <c r="AMI23" s="137"/>
      <c r="AMJ23" s="137"/>
      <c r="AMK23" s="137"/>
      <c r="AML23" s="137"/>
      <c r="AMM23" s="137"/>
      <c r="AMN23" s="137"/>
      <c r="AMO23" s="137"/>
      <c r="AMP23" s="137"/>
      <c r="AMQ23" s="137"/>
      <c r="AMR23" s="137"/>
      <c r="AMS23" s="137"/>
      <c r="AMT23" s="137"/>
      <c r="AMU23" s="137"/>
      <c r="AMV23" s="137"/>
      <c r="AMW23" s="137"/>
      <c r="AMX23" s="137"/>
      <c r="AMY23" s="137"/>
      <c r="AMZ23" s="137"/>
      <c r="ANA23" s="137"/>
      <c r="ANB23" s="137"/>
      <c r="ANC23" s="137"/>
      <c r="AND23" s="137"/>
      <c r="ANE23" s="137"/>
      <c r="ANF23" s="137"/>
      <c r="ANG23" s="137"/>
      <c r="ANH23" s="137"/>
      <c r="ANI23" s="137"/>
      <c r="ANJ23" s="137"/>
      <c r="ANK23" s="137"/>
      <c r="ANL23" s="137"/>
      <c r="ANM23" s="137"/>
      <c r="ANN23" s="137"/>
      <c r="ANO23" s="137"/>
      <c r="ANP23" s="137"/>
      <c r="ANQ23" s="137"/>
      <c r="ANR23" s="137"/>
      <c r="ANS23" s="137"/>
      <c r="ANT23" s="137"/>
      <c r="ANU23" s="137"/>
      <c r="ANV23" s="137"/>
      <c r="ANW23" s="137"/>
      <c r="ANX23" s="137"/>
      <c r="ANY23" s="137"/>
      <c r="ANZ23" s="137"/>
      <c r="AOA23" s="137"/>
      <c r="AOB23" s="137"/>
      <c r="AOC23" s="137"/>
      <c r="AOD23" s="137"/>
      <c r="AOE23" s="137"/>
      <c r="AOF23" s="137"/>
      <c r="AOG23" s="137"/>
      <c r="AOH23" s="137"/>
      <c r="AOI23" s="137"/>
      <c r="AOJ23" s="137"/>
      <c r="AOK23" s="137"/>
      <c r="AOL23" s="137"/>
      <c r="AOM23" s="137"/>
      <c r="AON23" s="137"/>
      <c r="AOO23" s="137"/>
      <c r="AOP23" s="137"/>
      <c r="AOQ23" s="137"/>
      <c r="AOR23" s="137"/>
      <c r="AOS23" s="137"/>
      <c r="AOT23" s="137"/>
      <c r="AOU23" s="137"/>
      <c r="AOV23" s="137"/>
      <c r="AOW23" s="137"/>
      <c r="AOX23" s="137"/>
      <c r="AOY23" s="137"/>
      <c r="AOZ23" s="137"/>
      <c r="APA23" s="137"/>
      <c r="APB23" s="137"/>
      <c r="APC23" s="137"/>
      <c r="APD23" s="137"/>
      <c r="APE23" s="137"/>
      <c r="APF23" s="137"/>
      <c r="APG23" s="137"/>
      <c r="APH23" s="137"/>
      <c r="API23" s="137"/>
      <c r="APJ23" s="137"/>
      <c r="APK23" s="137"/>
      <c r="APL23" s="137"/>
      <c r="APM23" s="137"/>
      <c r="APN23" s="137"/>
      <c r="APO23" s="137"/>
      <c r="APP23" s="137"/>
      <c r="APQ23" s="137"/>
      <c r="APR23" s="137"/>
      <c r="APS23" s="137"/>
      <c r="APT23" s="137"/>
      <c r="APU23" s="137"/>
      <c r="APV23" s="137"/>
      <c r="APW23" s="137"/>
      <c r="APX23" s="137"/>
      <c r="APY23" s="137"/>
      <c r="APZ23" s="137"/>
      <c r="AQA23" s="137"/>
      <c r="AQB23" s="137"/>
      <c r="AQC23" s="137"/>
      <c r="AQD23" s="137"/>
      <c r="AQE23" s="137"/>
      <c r="AQF23" s="137"/>
      <c r="AQG23" s="137"/>
      <c r="AQH23" s="137"/>
      <c r="AQI23" s="137"/>
      <c r="AQJ23" s="137"/>
      <c r="AQK23" s="137"/>
      <c r="AQL23" s="137"/>
      <c r="AQM23" s="137"/>
      <c r="AQN23" s="137"/>
      <c r="AQO23" s="137"/>
      <c r="AQP23" s="137"/>
      <c r="AQQ23" s="137"/>
      <c r="AQR23" s="137"/>
      <c r="AQS23" s="137"/>
      <c r="AQT23" s="137"/>
      <c r="AQU23" s="137"/>
      <c r="AQV23" s="137"/>
      <c r="AQW23" s="137"/>
      <c r="AQX23" s="137"/>
      <c r="AQY23" s="137"/>
      <c r="AQZ23" s="137"/>
      <c r="ARA23" s="137"/>
      <c r="ARB23" s="137"/>
      <c r="ARC23" s="137"/>
      <c r="ARD23" s="137"/>
      <c r="ARE23" s="137"/>
      <c r="ARF23" s="137"/>
      <c r="ARG23" s="137"/>
      <c r="ARH23" s="137"/>
      <c r="ARI23" s="137"/>
      <c r="ARJ23" s="137"/>
      <c r="ARK23" s="137"/>
      <c r="ARL23" s="137"/>
      <c r="ARM23" s="137"/>
      <c r="ARN23" s="137"/>
      <c r="ARO23" s="137"/>
      <c r="ARP23" s="137"/>
      <c r="ARQ23" s="137"/>
      <c r="ARR23" s="137"/>
      <c r="ARS23" s="137"/>
      <c r="ART23" s="137"/>
      <c r="ARU23" s="137"/>
      <c r="ARV23" s="137"/>
      <c r="ARW23" s="137"/>
      <c r="ARX23" s="137"/>
      <c r="ARY23" s="137"/>
      <c r="ARZ23" s="137"/>
      <c r="ASA23" s="137"/>
      <c r="ASB23" s="137"/>
      <c r="ASC23" s="137"/>
      <c r="ASD23" s="137"/>
      <c r="ASE23" s="137"/>
      <c r="ASF23" s="137"/>
      <c r="ASG23" s="137"/>
      <c r="ASH23" s="137"/>
      <c r="ASI23" s="137"/>
      <c r="ASJ23" s="137"/>
      <c r="ASK23" s="137"/>
      <c r="ASL23" s="137"/>
      <c r="ASM23" s="137"/>
      <c r="ASN23" s="137"/>
      <c r="ASO23" s="137"/>
      <c r="ASP23" s="137"/>
      <c r="ASQ23" s="137"/>
      <c r="ASR23" s="137"/>
      <c r="ASS23" s="137"/>
      <c r="AST23" s="137"/>
      <c r="ASU23" s="137"/>
      <c r="ASV23" s="137"/>
      <c r="ASW23" s="137"/>
      <c r="ASX23" s="137"/>
      <c r="ASY23" s="137"/>
      <c r="ASZ23" s="137"/>
      <c r="ATA23" s="137"/>
      <c r="ATB23" s="137"/>
      <c r="ATC23" s="137"/>
      <c r="ATD23" s="137"/>
      <c r="ATE23" s="137"/>
      <c r="ATF23" s="137"/>
      <c r="ATG23" s="137"/>
      <c r="ATH23" s="137"/>
      <c r="ATI23" s="137"/>
      <c r="ATJ23" s="137"/>
      <c r="ATK23" s="137"/>
      <c r="ATL23" s="137"/>
      <c r="ATM23" s="137"/>
      <c r="ATN23" s="137"/>
      <c r="ATO23" s="137"/>
      <c r="ATP23" s="137"/>
      <c r="ATQ23" s="137"/>
      <c r="ATR23" s="137"/>
      <c r="ATS23" s="137"/>
      <c r="ATT23" s="137"/>
      <c r="ATU23" s="137"/>
      <c r="ATV23" s="137"/>
      <c r="ATW23" s="137"/>
      <c r="ATX23" s="137"/>
      <c r="ATY23" s="137"/>
      <c r="ATZ23" s="137"/>
      <c r="AUA23" s="137"/>
      <c r="AUB23" s="137"/>
      <c r="AUC23" s="137"/>
      <c r="AUD23" s="137"/>
      <c r="AUE23" s="137"/>
      <c r="AUF23" s="137"/>
      <c r="AUG23" s="137"/>
      <c r="AUH23" s="137"/>
      <c r="AUI23" s="137"/>
      <c r="AUJ23" s="137"/>
      <c r="AUK23" s="137"/>
      <c r="AUL23" s="137"/>
      <c r="AUM23" s="137"/>
      <c r="AUN23" s="137"/>
      <c r="AUO23" s="137"/>
      <c r="AUP23" s="137"/>
      <c r="AUQ23" s="137"/>
      <c r="AUR23" s="137"/>
      <c r="AUS23" s="137"/>
      <c r="AUT23" s="137"/>
      <c r="AUU23" s="137"/>
      <c r="AUV23" s="137"/>
      <c r="AUW23" s="137"/>
      <c r="AUX23" s="137"/>
      <c r="AUY23" s="137"/>
      <c r="AUZ23" s="137"/>
      <c r="AVA23" s="137"/>
      <c r="AVB23" s="137"/>
      <c r="AVC23" s="137"/>
      <c r="AVD23" s="137"/>
      <c r="AVE23" s="137"/>
      <c r="AVF23" s="137"/>
      <c r="AVG23" s="137"/>
      <c r="AVH23" s="137"/>
      <c r="AVI23" s="137"/>
      <c r="AVJ23" s="137"/>
      <c r="AVK23" s="137"/>
      <c r="AVL23" s="137"/>
      <c r="AVM23" s="137"/>
      <c r="AVN23" s="137"/>
      <c r="AVO23" s="137"/>
      <c r="AVP23" s="137"/>
      <c r="AVQ23" s="137"/>
      <c r="AVR23" s="137"/>
      <c r="AVS23" s="137"/>
      <c r="AVT23" s="137"/>
      <c r="AVU23" s="137"/>
      <c r="AVV23" s="137"/>
      <c r="AVW23" s="137"/>
      <c r="AVX23" s="137"/>
      <c r="AVY23" s="137"/>
      <c r="AVZ23" s="137"/>
      <c r="AWA23" s="137"/>
      <c r="AWB23" s="137"/>
      <c r="AWC23" s="137"/>
      <c r="AWD23" s="137"/>
      <c r="AWE23" s="137"/>
      <c r="AWF23" s="137"/>
      <c r="AWG23" s="137"/>
      <c r="AWH23" s="137"/>
      <c r="AWI23" s="137"/>
      <c r="AWJ23" s="137"/>
      <c r="AWK23" s="137"/>
      <c r="AWL23" s="137"/>
      <c r="AWM23" s="137"/>
      <c r="AWN23" s="137"/>
      <c r="AWO23" s="137"/>
      <c r="AWP23" s="137"/>
      <c r="AWQ23" s="137"/>
      <c r="AWR23" s="137"/>
      <c r="AWS23" s="137"/>
      <c r="AWT23" s="137"/>
      <c r="AWU23" s="137"/>
      <c r="AWV23" s="137"/>
      <c r="AWW23" s="137"/>
      <c r="AWX23" s="137"/>
      <c r="AWY23" s="137"/>
      <c r="AWZ23" s="137"/>
      <c r="AXA23" s="137"/>
      <c r="AXB23" s="137"/>
      <c r="AXC23" s="137"/>
      <c r="AXD23" s="137"/>
      <c r="AXE23" s="137"/>
      <c r="AXF23" s="137"/>
      <c r="AXG23" s="137"/>
      <c r="AXH23" s="137"/>
      <c r="AXI23" s="137"/>
      <c r="AXJ23" s="137"/>
      <c r="AXK23" s="137"/>
      <c r="AXL23" s="137"/>
      <c r="AXM23" s="137"/>
      <c r="AXN23" s="137"/>
      <c r="AXO23" s="137"/>
      <c r="AXP23" s="137"/>
      <c r="AXQ23" s="137"/>
      <c r="AXR23" s="137"/>
      <c r="AXS23" s="137"/>
      <c r="AXT23" s="137"/>
      <c r="AXU23" s="137"/>
      <c r="AXV23" s="137"/>
      <c r="AXW23" s="137"/>
      <c r="AXX23" s="137"/>
      <c r="AXY23" s="137"/>
      <c r="AXZ23" s="137"/>
      <c r="AYA23" s="137"/>
      <c r="AYB23" s="137"/>
      <c r="AYC23" s="137"/>
      <c r="AYD23" s="137"/>
      <c r="AYE23" s="137"/>
      <c r="AYF23" s="137"/>
      <c r="AYG23" s="137"/>
      <c r="AYH23" s="137"/>
      <c r="AYI23" s="137"/>
      <c r="AYJ23" s="137"/>
      <c r="AYK23" s="137"/>
      <c r="AYL23" s="137"/>
      <c r="AYM23" s="137"/>
      <c r="AYN23" s="137"/>
      <c r="AYO23" s="137"/>
      <c r="AYP23" s="137"/>
      <c r="AYQ23" s="137"/>
      <c r="AYR23" s="137"/>
      <c r="AYS23" s="137"/>
      <c r="AYT23" s="137"/>
      <c r="AYU23" s="137"/>
      <c r="AYV23" s="137"/>
      <c r="AYW23" s="137"/>
      <c r="AYX23" s="137"/>
      <c r="AYY23" s="137"/>
      <c r="AYZ23" s="137"/>
      <c r="AZA23" s="137"/>
      <c r="AZB23" s="137"/>
      <c r="AZC23" s="137"/>
      <c r="AZD23" s="137"/>
      <c r="AZE23" s="137"/>
      <c r="AZF23" s="137"/>
      <c r="AZG23" s="137"/>
      <c r="AZH23" s="137"/>
      <c r="AZI23" s="137"/>
      <c r="AZJ23" s="137"/>
      <c r="AZK23" s="137"/>
      <c r="AZL23" s="137"/>
      <c r="AZM23" s="137"/>
      <c r="AZN23" s="137"/>
      <c r="AZO23" s="137"/>
      <c r="AZP23" s="137"/>
      <c r="AZQ23" s="137"/>
      <c r="AZR23" s="137"/>
      <c r="AZS23" s="137"/>
      <c r="AZT23" s="137"/>
      <c r="AZU23" s="137"/>
      <c r="AZV23" s="137"/>
      <c r="AZW23" s="137"/>
      <c r="AZX23" s="137"/>
      <c r="AZY23" s="137"/>
      <c r="AZZ23" s="137"/>
      <c r="BAA23" s="137"/>
      <c r="BAB23" s="137"/>
      <c r="BAC23" s="137"/>
      <c r="BAD23" s="137"/>
      <c r="BAE23" s="137"/>
      <c r="BAF23" s="137"/>
      <c r="BAG23" s="137"/>
      <c r="BAH23" s="137"/>
      <c r="BAI23" s="137"/>
      <c r="BAJ23" s="137"/>
      <c r="BAK23" s="137"/>
      <c r="BAL23" s="137"/>
      <c r="BAM23" s="137"/>
      <c r="BAN23" s="137"/>
      <c r="BAO23" s="137"/>
      <c r="BAP23" s="137"/>
      <c r="BAQ23" s="137"/>
      <c r="BAR23" s="137"/>
      <c r="BAS23" s="137"/>
      <c r="BAT23" s="137"/>
      <c r="BAU23" s="137"/>
      <c r="BAV23" s="137"/>
      <c r="BAW23" s="137"/>
      <c r="BAX23" s="137"/>
      <c r="BAY23" s="137"/>
      <c r="BAZ23" s="137"/>
      <c r="BBA23" s="137"/>
      <c r="BBB23" s="137"/>
      <c r="BBC23" s="137"/>
      <c r="BBD23" s="137"/>
      <c r="BBE23" s="137"/>
      <c r="BBF23" s="137"/>
      <c r="BBG23" s="137"/>
      <c r="BBH23" s="137"/>
      <c r="BBI23" s="137"/>
      <c r="BBJ23" s="137"/>
      <c r="BBK23" s="137"/>
      <c r="BBL23" s="137"/>
      <c r="BBM23" s="137"/>
      <c r="BBN23" s="137"/>
      <c r="BBO23" s="137"/>
      <c r="BBP23" s="137"/>
      <c r="BBQ23" s="137"/>
      <c r="BBR23" s="137"/>
      <c r="BBS23" s="137"/>
      <c r="BBT23" s="137"/>
      <c r="BBU23" s="137"/>
      <c r="BBV23" s="137"/>
      <c r="BBW23" s="137"/>
      <c r="BBX23" s="137"/>
      <c r="BBY23" s="137"/>
      <c r="BBZ23" s="137"/>
      <c r="BCA23" s="137"/>
      <c r="BCB23" s="137"/>
      <c r="BCC23" s="137"/>
      <c r="BCD23" s="137"/>
      <c r="BCE23" s="137"/>
      <c r="BCF23" s="137"/>
      <c r="BCG23" s="137"/>
      <c r="BCH23" s="137"/>
      <c r="BCI23" s="137"/>
      <c r="BCJ23" s="137"/>
      <c r="BCK23" s="137"/>
      <c r="BCL23" s="137"/>
      <c r="BCM23" s="137"/>
      <c r="BCN23" s="137"/>
      <c r="BCO23" s="137"/>
      <c r="BCP23" s="137"/>
      <c r="BCQ23" s="137"/>
      <c r="BCR23" s="137"/>
      <c r="BCS23" s="137"/>
      <c r="BCT23" s="137"/>
      <c r="BCU23" s="137"/>
      <c r="BCV23" s="137"/>
      <c r="BCW23" s="137"/>
      <c r="BCX23" s="137"/>
      <c r="BCY23" s="137"/>
      <c r="BCZ23" s="137"/>
      <c r="BDA23" s="137"/>
      <c r="BDB23" s="137"/>
      <c r="BDC23" s="137"/>
      <c r="BDD23" s="137"/>
      <c r="BDE23" s="137"/>
      <c r="BDF23" s="137"/>
      <c r="BDG23" s="137"/>
      <c r="BDH23" s="137"/>
      <c r="BDI23" s="137"/>
      <c r="BDJ23" s="137"/>
      <c r="BDK23" s="137"/>
      <c r="BDL23" s="137"/>
      <c r="BDM23" s="137"/>
      <c r="BDN23" s="137"/>
      <c r="BDO23" s="137"/>
      <c r="BDP23" s="137"/>
      <c r="BDQ23" s="137"/>
      <c r="BDR23" s="137"/>
      <c r="BDS23" s="137"/>
      <c r="BDT23" s="137"/>
      <c r="BDU23" s="137"/>
      <c r="BDV23" s="137"/>
      <c r="BDW23" s="137"/>
      <c r="BDX23" s="137"/>
      <c r="BDY23" s="137"/>
      <c r="BDZ23" s="137"/>
      <c r="BEA23" s="137"/>
      <c r="BEB23" s="137"/>
      <c r="BEC23" s="137"/>
      <c r="BED23" s="137"/>
      <c r="BEE23" s="137"/>
      <c r="BEF23" s="137"/>
      <c r="BEG23" s="137"/>
      <c r="BEH23" s="137"/>
      <c r="BEI23" s="137"/>
      <c r="BEJ23" s="137"/>
      <c r="BEK23" s="137"/>
      <c r="BEL23" s="137"/>
      <c r="BEM23" s="137"/>
      <c r="BEN23" s="137"/>
      <c r="BEO23" s="137"/>
      <c r="BEP23" s="137"/>
      <c r="BEQ23" s="137"/>
      <c r="BER23" s="137"/>
      <c r="BES23" s="137"/>
      <c r="BET23" s="137"/>
      <c r="BEU23" s="137"/>
      <c r="BEV23" s="137"/>
      <c r="BEW23" s="137"/>
      <c r="BEX23" s="137"/>
      <c r="BEY23" s="137"/>
      <c r="BEZ23" s="137"/>
      <c r="BFA23" s="137"/>
      <c r="BFB23" s="137"/>
      <c r="BFC23" s="137"/>
      <c r="BFD23" s="137"/>
      <c r="BFE23" s="137"/>
      <c r="BFF23" s="137"/>
      <c r="BFG23" s="137"/>
      <c r="BFH23" s="137"/>
      <c r="BFI23" s="137"/>
      <c r="BFJ23" s="137"/>
      <c r="BFK23" s="137"/>
      <c r="BFL23" s="137"/>
      <c r="BFM23" s="137"/>
      <c r="BFN23" s="137"/>
      <c r="BFO23" s="137"/>
      <c r="BFP23" s="137"/>
      <c r="BFQ23" s="137"/>
      <c r="BFR23" s="137"/>
      <c r="BFS23" s="137"/>
      <c r="BFT23" s="137"/>
      <c r="BFU23" s="137"/>
      <c r="BFV23" s="137"/>
      <c r="BFW23" s="137"/>
      <c r="BFX23" s="137"/>
      <c r="BFY23" s="137"/>
      <c r="BFZ23" s="137"/>
      <c r="BGA23" s="137"/>
      <c r="BGB23" s="137"/>
      <c r="BGC23" s="137"/>
      <c r="BGD23" s="137"/>
      <c r="BGE23" s="137"/>
      <c r="BGF23" s="137"/>
      <c r="BGG23" s="137"/>
      <c r="BGH23" s="137"/>
      <c r="BGI23" s="137"/>
      <c r="BGJ23" s="137"/>
      <c r="BGK23" s="137"/>
      <c r="BGL23" s="137"/>
      <c r="BGM23" s="137"/>
      <c r="BGN23" s="137"/>
      <c r="BGO23" s="137"/>
      <c r="BGP23" s="137"/>
      <c r="BGQ23" s="137"/>
      <c r="BGR23" s="137"/>
      <c r="BGS23" s="137"/>
      <c r="BGT23" s="137"/>
      <c r="BGU23" s="137"/>
      <c r="BGV23" s="137"/>
      <c r="BGW23" s="137"/>
      <c r="BGX23" s="137"/>
      <c r="BGY23" s="137"/>
      <c r="BGZ23" s="137"/>
      <c r="BHA23" s="137"/>
      <c r="BHB23" s="137"/>
      <c r="BHC23" s="137"/>
      <c r="BHD23" s="137"/>
      <c r="BHE23" s="137"/>
      <c r="BHF23" s="137"/>
      <c r="BHG23" s="137"/>
      <c r="BHH23" s="137"/>
      <c r="BHI23" s="137"/>
      <c r="BHJ23" s="137"/>
      <c r="BHK23" s="137"/>
      <c r="BHL23" s="137"/>
      <c r="BHM23" s="137"/>
      <c r="BHN23" s="137"/>
      <c r="BHO23" s="137"/>
      <c r="BHP23" s="137"/>
      <c r="BHQ23" s="137"/>
      <c r="BHR23" s="137"/>
      <c r="BHS23" s="137"/>
      <c r="BHT23" s="137"/>
      <c r="BHU23" s="137"/>
      <c r="BHV23" s="137"/>
      <c r="BHW23" s="137"/>
      <c r="BHX23" s="137"/>
      <c r="BHY23" s="137"/>
      <c r="BHZ23" s="137"/>
      <c r="BIA23" s="137"/>
      <c r="BIB23" s="137"/>
      <c r="BIC23" s="137"/>
      <c r="BID23" s="137"/>
      <c r="BIE23" s="137"/>
      <c r="BIF23" s="137"/>
      <c r="BIG23" s="137"/>
      <c r="BIH23" s="137"/>
      <c r="BII23" s="137"/>
      <c r="BIJ23" s="137"/>
      <c r="BIK23" s="137"/>
      <c r="BIL23" s="137"/>
      <c r="BIM23" s="137"/>
      <c r="BIN23" s="137"/>
      <c r="BIO23" s="137"/>
      <c r="BIP23" s="137"/>
      <c r="BIQ23" s="137"/>
      <c r="BIR23" s="137"/>
      <c r="BIS23" s="137"/>
      <c r="BIT23" s="137"/>
      <c r="BIU23" s="137"/>
      <c r="BIV23" s="137"/>
      <c r="BIW23" s="137"/>
      <c r="BIX23" s="137"/>
      <c r="BIY23" s="137"/>
      <c r="BIZ23" s="137"/>
      <c r="BJA23" s="137"/>
      <c r="BJB23" s="137"/>
      <c r="BJC23" s="137"/>
      <c r="BJD23" s="137"/>
      <c r="BJE23" s="137"/>
      <c r="BJF23" s="137"/>
      <c r="BJG23" s="137"/>
      <c r="BJH23" s="137"/>
      <c r="BJI23" s="137"/>
      <c r="BJJ23" s="137"/>
      <c r="BJK23" s="137"/>
      <c r="BJL23" s="137"/>
      <c r="BJM23" s="137"/>
      <c r="BJN23" s="137"/>
      <c r="BJO23" s="137"/>
      <c r="BJP23" s="137"/>
      <c r="BJQ23" s="137"/>
      <c r="BJR23" s="137"/>
      <c r="BJS23" s="137"/>
      <c r="BJT23" s="137"/>
      <c r="BJU23" s="137"/>
      <c r="BJV23" s="137"/>
      <c r="BJW23" s="137"/>
      <c r="BJX23" s="137"/>
      <c r="BJY23" s="137"/>
      <c r="BJZ23" s="137"/>
      <c r="BKA23" s="137"/>
      <c r="BKB23" s="137"/>
      <c r="BKC23" s="137"/>
      <c r="BKD23" s="137"/>
      <c r="BKE23" s="137"/>
      <c r="BKF23" s="137"/>
      <c r="BKG23" s="137"/>
      <c r="BKH23" s="137"/>
      <c r="BKI23" s="137"/>
      <c r="BKJ23" s="137"/>
      <c r="BKK23" s="137"/>
      <c r="BKL23" s="137"/>
      <c r="BKM23" s="137"/>
      <c r="BKN23" s="137"/>
      <c r="BKO23" s="137"/>
      <c r="BKP23" s="137"/>
      <c r="BKQ23" s="137"/>
      <c r="BKR23" s="137"/>
      <c r="BKS23" s="137"/>
      <c r="BKT23" s="137"/>
      <c r="BKU23" s="137"/>
      <c r="BKV23" s="137"/>
      <c r="BKW23" s="137"/>
      <c r="BKX23" s="137"/>
      <c r="BKY23" s="137"/>
      <c r="BKZ23" s="137"/>
      <c r="BLA23" s="137"/>
      <c r="BLB23" s="137"/>
      <c r="BLC23" s="137"/>
      <c r="BLD23" s="137"/>
      <c r="BLE23" s="137"/>
      <c r="BLF23" s="137"/>
      <c r="BLG23" s="137"/>
      <c r="BLH23" s="137"/>
      <c r="BLI23" s="137"/>
      <c r="BLJ23" s="137"/>
      <c r="BLK23" s="137"/>
      <c r="BLL23" s="137"/>
      <c r="BLM23" s="137"/>
      <c r="BLN23" s="137"/>
      <c r="BLO23" s="137"/>
      <c r="BLP23" s="137"/>
      <c r="BLQ23" s="137"/>
      <c r="BLR23" s="137"/>
      <c r="BLS23" s="137"/>
      <c r="BLT23" s="137"/>
      <c r="BLU23" s="137"/>
      <c r="BLV23" s="137"/>
      <c r="BLW23" s="137"/>
      <c r="BLX23" s="137"/>
      <c r="BLY23" s="137"/>
      <c r="BLZ23" s="137"/>
      <c r="BMA23" s="137"/>
      <c r="BMB23" s="137"/>
      <c r="BMC23" s="137"/>
      <c r="BMD23" s="137"/>
      <c r="BME23" s="137"/>
      <c r="BMF23" s="137"/>
      <c r="BMG23" s="137"/>
      <c r="BMH23" s="137"/>
      <c r="BMI23" s="137"/>
      <c r="BMJ23" s="137"/>
      <c r="BMK23" s="137"/>
      <c r="BML23" s="137"/>
      <c r="BMM23" s="137"/>
      <c r="BMN23" s="137"/>
      <c r="BMO23" s="137"/>
      <c r="BMP23" s="137"/>
      <c r="BMQ23" s="137"/>
      <c r="BMR23" s="137"/>
      <c r="BMS23" s="137"/>
      <c r="BMT23" s="137"/>
      <c r="BMU23" s="137"/>
      <c r="BMV23" s="137"/>
      <c r="BMW23" s="137"/>
      <c r="BMX23" s="137"/>
      <c r="BMY23" s="137"/>
      <c r="BMZ23" s="137"/>
      <c r="BNA23" s="137"/>
      <c r="BNB23" s="137"/>
      <c r="BNC23" s="137"/>
      <c r="BND23" s="137"/>
      <c r="BNE23" s="137"/>
      <c r="BNF23" s="137"/>
      <c r="BNG23" s="137"/>
      <c r="BNH23" s="137"/>
      <c r="BNI23" s="137"/>
      <c r="BNJ23" s="137"/>
      <c r="BNK23" s="137"/>
      <c r="BNL23" s="137"/>
      <c r="BNM23" s="137"/>
      <c r="BNN23" s="137"/>
      <c r="BNO23" s="137"/>
      <c r="BNP23" s="137"/>
      <c r="BNQ23" s="137"/>
      <c r="BNR23" s="137"/>
      <c r="BNS23" s="137"/>
      <c r="BNT23" s="137"/>
      <c r="BNU23" s="137"/>
      <c r="BNV23" s="137"/>
      <c r="BNW23" s="137"/>
      <c r="BNX23" s="137"/>
      <c r="BNY23" s="137"/>
      <c r="BNZ23" s="137"/>
      <c r="BOA23" s="137"/>
      <c r="BOB23" s="137"/>
      <c r="BOC23" s="137"/>
      <c r="BOD23" s="137"/>
      <c r="BOE23" s="137"/>
      <c r="BOF23" s="137"/>
      <c r="BOG23" s="137"/>
      <c r="BOH23" s="137"/>
      <c r="BOI23" s="137"/>
      <c r="BOJ23" s="137"/>
      <c r="BOK23" s="137"/>
      <c r="BOL23" s="137"/>
      <c r="BOM23" s="137"/>
      <c r="BON23" s="137"/>
      <c r="BOO23" s="137"/>
      <c r="BOP23" s="137"/>
      <c r="BOQ23" s="137"/>
      <c r="BOR23" s="137"/>
      <c r="BOS23" s="137"/>
      <c r="BOT23" s="137"/>
      <c r="BOU23" s="137"/>
      <c r="BOV23" s="137"/>
      <c r="BOW23" s="137"/>
      <c r="BOX23" s="137"/>
      <c r="BOY23" s="137"/>
      <c r="BOZ23" s="137"/>
      <c r="BPA23" s="137"/>
      <c r="BPB23" s="137"/>
      <c r="BPC23" s="137"/>
      <c r="BPD23" s="137"/>
      <c r="BPE23" s="137"/>
      <c r="BPF23" s="137"/>
      <c r="BPG23" s="137"/>
      <c r="BPH23" s="137"/>
      <c r="BPI23" s="137"/>
      <c r="BPJ23" s="137"/>
      <c r="BPK23" s="137"/>
      <c r="BPL23" s="137"/>
      <c r="BPM23" s="137"/>
      <c r="BPN23" s="137"/>
      <c r="BPO23" s="137"/>
      <c r="BPP23" s="137"/>
      <c r="BPQ23" s="137"/>
      <c r="BPR23" s="137"/>
      <c r="BPS23" s="137"/>
      <c r="BPT23" s="137"/>
      <c r="BPU23" s="137"/>
      <c r="BPV23" s="137"/>
      <c r="BPW23" s="137"/>
      <c r="BPX23" s="137"/>
      <c r="BPY23" s="137"/>
      <c r="BPZ23" s="137"/>
      <c r="BQA23" s="137"/>
      <c r="BQB23" s="137"/>
      <c r="BQC23" s="137"/>
      <c r="BQD23" s="137"/>
      <c r="BQE23" s="137"/>
      <c r="BQF23" s="137"/>
      <c r="BQG23" s="137"/>
      <c r="BQH23" s="137"/>
      <c r="BQI23" s="137"/>
      <c r="BQJ23" s="137"/>
      <c r="BQK23" s="137"/>
      <c r="BQL23" s="137"/>
      <c r="BQM23" s="137"/>
      <c r="BQN23" s="137"/>
      <c r="BQO23" s="137"/>
      <c r="BQP23" s="137"/>
      <c r="BQQ23" s="137"/>
      <c r="BQR23" s="137"/>
      <c r="BQS23" s="137"/>
      <c r="BQT23" s="137"/>
      <c r="BQU23" s="137"/>
      <c r="BQV23" s="137"/>
      <c r="BQW23" s="137"/>
      <c r="BQX23" s="137"/>
      <c r="BQY23" s="137"/>
      <c r="BQZ23" s="137"/>
      <c r="BRA23" s="137"/>
      <c r="BRB23" s="137"/>
      <c r="BRC23" s="137"/>
      <c r="BRD23" s="137"/>
      <c r="BRE23" s="137"/>
      <c r="BRF23" s="137"/>
      <c r="BRG23" s="137"/>
      <c r="BRH23" s="137"/>
      <c r="BRI23" s="137"/>
      <c r="BRJ23" s="137"/>
      <c r="BRK23" s="137"/>
      <c r="BRL23" s="137"/>
      <c r="BRM23" s="137"/>
      <c r="BRN23" s="137"/>
      <c r="BRO23" s="137"/>
      <c r="BRP23" s="137"/>
      <c r="BRQ23" s="137"/>
      <c r="BRR23" s="137"/>
      <c r="BRS23" s="137"/>
      <c r="BRT23" s="137"/>
      <c r="BRU23" s="137"/>
      <c r="BRV23" s="137"/>
      <c r="BRW23" s="137"/>
      <c r="BRX23" s="137"/>
      <c r="BRY23" s="137"/>
      <c r="BRZ23" s="137"/>
      <c r="BSA23" s="137"/>
      <c r="BSB23" s="137"/>
      <c r="BSC23" s="137"/>
      <c r="BSD23" s="137"/>
      <c r="BSE23" s="137"/>
      <c r="BSF23" s="137"/>
      <c r="BSG23" s="137"/>
      <c r="BSH23" s="137"/>
      <c r="BSI23" s="137"/>
      <c r="BSJ23" s="137"/>
      <c r="BSK23" s="137"/>
      <c r="BSL23" s="137"/>
      <c r="BSM23" s="137"/>
      <c r="BSN23" s="137"/>
      <c r="BSO23" s="137"/>
      <c r="BSP23" s="137"/>
      <c r="BSQ23" s="137"/>
      <c r="BSR23" s="137"/>
      <c r="BSS23" s="137"/>
      <c r="BST23" s="137"/>
      <c r="BSU23" s="137"/>
      <c r="BSV23" s="137"/>
      <c r="BSW23" s="137"/>
      <c r="BSX23" s="137"/>
      <c r="BSY23" s="137"/>
      <c r="BSZ23" s="137"/>
      <c r="BTA23" s="137"/>
      <c r="BTB23" s="137"/>
      <c r="BTC23" s="137"/>
      <c r="BTD23" s="137"/>
      <c r="BTE23" s="137"/>
      <c r="BTF23" s="137"/>
      <c r="BTG23" s="137"/>
      <c r="BTH23" s="137"/>
      <c r="BTI23" s="137"/>
      <c r="BTJ23" s="137"/>
      <c r="BTK23" s="137"/>
      <c r="BTL23" s="137"/>
      <c r="BTM23" s="137"/>
      <c r="BTN23" s="137"/>
      <c r="BTO23" s="137"/>
      <c r="BTP23" s="137"/>
      <c r="BTQ23" s="137"/>
      <c r="BTR23" s="137"/>
      <c r="BTS23" s="137"/>
      <c r="BTT23" s="137"/>
      <c r="BTU23" s="137"/>
      <c r="BTV23" s="137"/>
      <c r="BTW23" s="137"/>
      <c r="BTX23" s="137"/>
      <c r="BTY23" s="137"/>
      <c r="BTZ23" s="137"/>
      <c r="BUA23" s="137"/>
      <c r="BUB23" s="137"/>
      <c r="BUC23" s="137"/>
      <c r="BUD23" s="137"/>
      <c r="BUE23" s="137"/>
      <c r="BUF23" s="137"/>
      <c r="BUG23" s="137"/>
      <c r="BUH23" s="137"/>
      <c r="BUI23" s="137"/>
      <c r="BUJ23" s="137"/>
      <c r="BUK23" s="137"/>
      <c r="BUL23" s="137"/>
      <c r="BUM23" s="137"/>
      <c r="BUN23" s="137"/>
      <c r="BUO23" s="137"/>
      <c r="BUP23" s="137"/>
      <c r="BUQ23" s="137"/>
      <c r="BUR23" s="137"/>
      <c r="BUS23" s="137"/>
      <c r="BUT23" s="137"/>
      <c r="BUU23" s="137"/>
      <c r="BUV23" s="137"/>
      <c r="BUW23" s="137"/>
      <c r="BUX23" s="137"/>
      <c r="BUY23" s="137"/>
      <c r="BUZ23" s="137"/>
      <c r="BVA23" s="137"/>
      <c r="BVB23" s="137"/>
      <c r="BVC23" s="137"/>
      <c r="BVD23" s="137"/>
      <c r="BVE23" s="137"/>
      <c r="BVF23" s="137"/>
      <c r="BVG23" s="137"/>
      <c r="BVH23" s="137"/>
      <c r="BVI23" s="137"/>
      <c r="BVJ23" s="137"/>
      <c r="BVK23" s="137"/>
      <c r="BVL23" s="137"/>
      <c r="BVM23" s="137"/>
      <c r="BVN23" s="137"/>
      <c r="BVO23" s="137"/>
      <c r="BVP23" s="137"/>
      <c r="BVQ23" s="137"/>
      <c r="BVR23" s="137"/>
      <c r="BVS23" s="137"/>
      <c r="BVT23" s="137"/>
      <c r="BVU23" s="137"/>
      <c r="BVV23" s="137"/>
      <c r="BVW23" s="137"/>
      <c r="BVX23" s="137"/>
      <c r="BVY23" s="137"/>
      <c r="BVZ23" s="137"/>
      <c r="BWA23" s="137"/>
      <c r="BWB23" s="137"/>
      <c r="BWC23" s="137"/>
      <c r="BWD23" s="137"/>
      <c r="BWE23" s="137"/>
      <c r="BWF23" s="137"/>
      <c r="BWG23" s="137"/>
      <c r="BWH23" s="137"/>
      <c r="BWI23" s="137"/>
      <c r="BWJ23" s="137"/>
      <c r="BWK23" s="137"/>
      <c r="BWL23" s="137"/>
      <c r="BWM23" s="137"/>
      <c r="BWN23" s="137"/>
      <c r="BWO23" s="137"/>
      <c r="BWP23" s="137"/>
      <c r="BWQ23" s="137"/>
      <c r="BWR23" s="137"/>
      <c r="BWS23" s="137"/>
      <c r="BWT23" s="137"/>
      <c r="BWU23" s="137"/>
      <c r="BWV23" s="137"/>
      <c r="BWW23" s="137"/>
      <c r="BWX23" s="137"/>
      <c r="BWY23" s="137"/>
      <c r="BWZ23" s="137"/>
      <c r="BXA23" s="137"/>
      <c r="BXB23" s="137"/>
      <c r="BXC23" s="137"/>
      <c r="BXD23" s="137"/>
      <c r="BXE23" s="137"/>
      <c r="BXF23" s="137"/>
      <c r="BXG23" s="137"/>
      <c r="BXH23" s="137"/>
      <c r="BXI23" s="137"/>
      <c r="BXJ23" s="137"/>
      <c r="BXK23" s="137"/>
      <c r="BXL23" s="137"/>
      <c r="BXM23" s="137"/>
      <c r="BXN23" s="137"/>
      <c r="BXO23" s="137"/>
      <c r="BXP23" s="137"/>
      <c r="BXQ23" s="137"/>
      <c r="BXR23" s="137"/>
      <c r="BXS23" s="137"/>
      <c r="BXT23" s="137"/>
      <c r="BXU23" s="137"/>
      <c r="BXV23" s="137"/>
      <c r="BXW23" s="137"/>
      <c r="BXX23" s="137"/>
      <c r="BXY23" s="137"/>
      <c r="BXZ23" s="137"/>
      <c r="BYA23" s="137"/>
      <c r="BYB23" s="137"/>
      <c r="BYC23" s="137"/>
      <c r="BYD23" s="137"/>
      <c r="BYE23" s="137"/>
      <c r="BYF23" s="137"/>
      <c r="BYG23" s="137"/>
      <c r="BYH23" s="137"/>
      <c r="BYI23" s="137"/>
      <c r="BYJ23" s="137"/>
      <c r="BYK23" s="137"/>
      <c r="BYL23" s="137"/>
      <c r="BYM23" s="137"/>
      <c r="BYN23" s="137"/>
      <c r="BYO23" s="137"/>
      <c r="BYP23" s="137"/>
      <c r="BYQ23" s="137"/>
      <c r="BYR23" s="137"/>
      <c r="BYS23" s="137"/>
      <c r="BYT23" s="137"/>
      <c r="BYU23" s="137"/>
      <c r="BYV23" s="137"/>
      <c r="BYW23" s="137"/>
      <c r="BYX23" s="137"/>
      <c r="BYY23" s="137"/>
      <c r="BYZ23" s="137"/>
      <c r="BZA23" s="137"/>
      <c r="BZB23" s="137"/>
      <c r="BZC23" s="137"/>
      <c r="BZD23" s="137"/>
      <c r="BZE23" s="137"/>
      <c r="BZF23" s="137"/>
      <c r="BZG23" s="137"/>
      <c r="BZH23" s="137"/>
      <c r="BZI23" s="137"/>
      <c r="BZJ23" s="137"/>
      <c r="BZK23" s="137"/>
      <c r="BZL23" s="137"/>
      <c r="BZM23" s="137"/>
      <c r="BZN23" s="137"/>
      <c r="BZO23" s="137"/>
      <c r="BZP23" s="137"/>
      <c r="BZQ23" s="137"/>
      <c r="BZR23" s="137"/>
      <c r="BZS23" s="137"/>
      <c r="BZT23" s="137"/>
      <c r="BZU23" s="137"/>
      <c r="BZV23" s="137"/>
      <c r="BZW23" s="137"/>
      <c r="BZX23" s="137"/>
      <c r="BZY23" s="137"/>
      <c r="BZZ23" s="137"/>
      <c r="CAA23" s="137"/>
      <c r="CAB23" s="137"/>
      <c r="CAC23" s="137"/>
      <c r="CAD23" s="137"/>
      <c r="CAE23" s="137"/>
      <c r="CAF23" s="137"/>
      <c r="CAG23" s="137"/>
      <c r="CAH23" s="137"/>
      <c r="CAI23" s="137"/>
      <c r="CAJ23" s="137"/>
      <c r="CAK23" s="137"/>
      <c r="CAL23" s="137"/>
      <c r="CAM23" s="137"/>
      <c r="CAN23" s="137"/>
      <c r="CAO23" s="137"/>
      <c r="CAP23" s="137"/>
      <c r="CAQ23" s="137"/>
      <c r="CAR23" s="137"/>
      <c r="CAS23" s="137"/>
      <c r="CAT23" s="137"/>
      <c r="CAU23" s="137"/>
      <c r="CAV23" s="137"/>
      <c r="CAW23" s="137"/>
      <c r="CAX23" s="137"/>
      <c r="CAY23" s="137"/>
      <c r="CAZ23" s="137"/>
      <c r="CBA23" s="137"/>
      <c r="CBB23" s="137"/>
      <c r="CBC23" s="137"/>
      <c r="CBD23" s="137"/>
      <c r="CBE23" s="137"/>
      <c r="CBF23" s="137"/>
      <c r="CBG23" s="137"/>
      <c r="CBH23" s="137"/>
      <c r="CBI23" s="137"/>
      <c r="CBJ23" s="137"/>
      <c r="CBK23" s="137"/>
      <c r="CBL23" s="137"/>
      <c r="CBM23" s="137"/>
      <c r="CBN23" s="137"/>
      <c r="CBO23" s="137"/>
      <c r="CBP23" s="137"/>
      <c r="CBQ23" s="137"/>
      <c r="CBR23" s="137"/>
      <c r="CBS23" s="137"/>
      <c r="CBT23" s="137"/>
      <c r="CBU23" s="137"/>
      <c r="CBV23" s="137"/>
      <c r="CBW23" s="137"/>
      <c r="CBX23" s="137"/>
      <c r="CBY23" s="137"/>
      <c r="CBZ23" s="137"/>
      <c r="CCA23" s="137"/>
      <c r="CCB23" s="137"/>
      <c r="CCC23" s="137"/>
      <c r="CCD23" s="137"/>
      <c r="CCE23" s="137"/>
      <c r="CCF23" s="137"/>
      <c r="CCG23" s="137"/>
      <c r="CCH23" s="137"/>
      <c r="CCI23" s="137"/>
      <c r="CCJ23" s="137"/>
      <c r="CCK23" s="137"/>
      <c r="CCL23" s="137"/>
      <c r="CCM23" s="137"/>
      <c r="CCN23" s="137"/>
      <c r="CCO23" s="137"/>
      <c r="CCP23" s="137"/>
      <c r="CCQ23" s="137"/>
      <c r="CCR23" s="137"/>
      <c r="CCS23" s="137"/>
      <c r="CCT23" s="137"/>
      <c r="CCU23" s="137"/>
      <c r="CCV23" s="137"/>
      <c r="CCW23" s="137"/>
      <c r="CCX23" s="137"/>
      <c r="CCY23" s="137"/>
      <c r="CCZ23" s="137"/>
      <c r="CDA23" s="137"/>
      <c r="CDB23" s="137"/>
      <c r="CDC23" s="137"/>
      <c r="CDD23" s="137"/>
      <c r="CDE23" s="137"/>
      <c r="CDF23" s="137"/>
      <c r="CDG23" s="137"/>
      <c r="CDH23" s="137"/>
      <c r="CDI23" s="137"/>
      <c r="CDJ23" s="137"/>
      <c r="CDK23" s="137"/>
      <c r="CDL23" s="137"/>
      <c r="CDM23" s="137"/>
      <c r="CDN23" s="137"/>
      <c r="CDO23" s="137"/>
      <c r="CDP23" s="137"/>
      <c r="CDQ23" s="137"/>
      <c r="CDR23" s="137"/>
      <c r="CDS23" s="137"/>
      <c r="CDT23" s="137"/>
      <c r="CDU23" s="137"/>
      <c r="CDV23" s="137"/>
      <c r="CDW23" s="137"/>
      <c r="CDX23" s="137"/>
      <c r="CDY23" s="137"/>
      <c r="CDZ23" s="137"/>
      <c r="CEA23" s="137"/>
      <c r="CEB23" s="137"/>
      <c r="CEC23" s="137"/>
      <c r="CED23" s="137"/>
      <c r="CEE23" s="137"/>
      <c r="CEF23" s="137"/>
      <c r="CEG23" s="137"/>
      <c r="CEH23" s="137"/>
      <c r="CEI23" s="137"/>
      <c r="CEJ23" s="137"/>
      <c r="CEK23" s="137"/>
      <c r="CEL23" s="137"/>
      <c r="CEM23" s="137"/>
      <c r="CEN23" s="137"/>
      <c r="CEO23" s="137"/>
      <c r="CEP23" s="137"/>
      <c r="CEQ23" s="137"/>
      <c r="CER23" s="137"/>
      <c r="CES23" s="137"/>
      <c r="CET23" s="137"/>
      <c r="CEU23" s="137"/>
      <c r="CEV23" s="137"/>
      <c r="CEW23" s="137"/>
      <c r="CEX23" s="137"/>
      <c r="CEY23" s="137"/>
      <c r="CEZ23" s="137"/>
      <c r="CFA23" s="137"/>
      <c r="CFB23" s="137"/>
      <c r="CFC23" s="137"/>
      <c r="CFD23" s="137"/>
      <c r="CFE23" s="137"/>
      <c r="CFF23" s="137"/>
      <c r="CFG23" s="137"/>
      <c r="CFH23" s="137"/>
      <c r="CFI23" s="137"/>
      <c r="CFJ23" s="137"/>
      <c r="CFK23" s="137"/>
      <c r="CFL23" s="137"/>
      <c r="CFM23" s="137"/>
      <c r="CFN23" s="137"/>
      <c r="CFO23" s="137"/>
      <c r="CFP23" s="137"/>
      <c r="CFQ23" s="137"/>
      <c r="CFR23" s="137"/>
      <c r="CFS23" s="137"/>
      <c r="CFT23" s="137"/>
      <c r="CFU23" s="137"/>
      <c r="CFV23" s="137"/>
      <c r="CFW23" s="137"/>
      <c r="CFX23" s="137"/>
      <c r="CFY23" s="137"/>
      <c r="CFZ23" s="137"/>
      <c r="CGA23" s="137"/>
      <c r="CGB23" s="137"/>
      <c r="CGC23" s="137"/>
      <c r="CGD23" s="137"/>
      <c r="CGE23" s="137"/>
      <c r="CGF23" s="137"/>
      <c r="CGG23" s="137"/>
      <c r="CGH23" s="137"/>
      <c r="CGI23" s="137"/>
      <c r="CGJ23" s="137"/>
      <c r="CGK23" s="137"/>
      <c r="CGL23" s="137"/>
      <c r="CGM23" s="137"/>
      <c r="CGN23" s="137"/>
      <c r="CGO23" s="137"/>
      <c r="CGP23" s="137"/>
      <c r="CGQ23" s="137"/>
      <c r="CGR23" s="137"/>
      <c r="CGS23" s="137"/>
      <c r="CGT23" s="137"/>
      <c r="CGU23" s="137"/>
      <c r="CGV23" s="137"/>
      <c r="CGW23" s="137"/>
      <c r="CGX23" s="137"/>
      <c r="CGY23" s="137"/>
      <c r="CGZ23" s="137"/>
      <c r="CHA23" s="137"/>
      <c r="CHB23" s="137"/>
      <c r="CHC23" s="137"/>
      <c r="CHD23" s="137"/>
      <c r="CHE23" s="137"/>
      <c r="CHF23" s="137"/>
      <c r="CHG23" s="137"/>
      <c r="CHH23" s="137"/>
      <c r="CHI23" s="137"/>
      <c r="CHJ23" s="137"/>
      <c r="CHK23" s="137"/>
      <c r="CHL23" s="137"/>
      <c r="CHM23" s="137"/>
      <c r="CHN23" s="137"/>
      <c r="CHO23" s="137"/>
      <c r="CHP23" s="137"/>
      <c r="CHQ23" s="137"/>
      <c r="CHR23" s="137"/>
      <c r="CHS23" s="137"/>
      <c r="CHT23" s="137"/>
      <c r="CHU23" s="137"/>
      <c r="CHV23" s="137"/>
      <c r="CHW23" s="137"/>
      <c r="CHX23" s="137"/>
      <c r="CHY23" s="137"/>
      <c r="CHZ23" s="137"/>
      <c r="CIA23" s="137"/>
      <c r="CIB23" s="137"/>
      <c r="CIC23" s="137"/>
      <c r="CID23" s="137"/>
      <c r="CIE23" s="137"/>
      <c r="CIF23" s="137"/>
      <c r="CIG23" s="137"/>
      <c r="CIH23" s="137"/>
      <c r="CII23" s="137"/>
      <c r="CIJ23" s="137"/>
      <c r="CIK23" s="137"/>
      <c r="CIL23" s="137"/>
      <c r="CIM23" s="137"/>
      <c r="CIN23" s="137"/>
      <c r="CIO23" s="137"/>
      <c r="CIP23" s="137"/>
      <c r="CIQ23" s="137"/>
      <c r="CIR23" s="137"/>
      <c r="CIS23" s="137"/>
      <c r="CIT23" s="137"/>
      <c r="CIU23" s="137"/>
      <c r="CIV23" s="137"/>
      <c r="CIW23" s="137"/>
      <c r="CIX23" s="137"/>
      <c r="CIY23" s="137"/>
      <c r="CIZ23" s="137"/>
      <c r="CJA23" s="137"/>
      <c r="CJB23" s="137"/>
      <c r="CJC23" s="137"/>
      <c r="CJD23" s="137"/>
      <c r="CJE23" s="137"/>
      <c r="CJF23" s="137"/>
      <c r="CJG23" s="137"/>
      <c r="CJH23" s="137"/>
      <c r="CJI23" s="137"/>
      <c r="CJJ23" s="137"/>
      <c r="CJK23" s="137"/>
      <c r="CJL23" s="137"/>
      <c r="CJM23" s="137"/>
      <c r="CJN23" s="137"/>
      <c r="CJO23" s="137"/>
      <c r="CJP23" s="137"/>
      <c r="CJQ23" s="137"/>
      <c r="CJR23" s="137"/>
      <c r="CJS23" s="137"/>
      <c r="CJT23" s="137"/>
      <c r="CJU23" s="137"/>
      <c r="CJV23" s="137"/>
      <c r="CJW23" s="137"/>
      <c r="CJX23" s="137"/>
      <c r="CJY23" s="137"/>
      <c r="CJZ23" s="137"/>
      <c r="CKA23" s="137"/>
      <c r="CKB23" s="137"/>
      <c r="CKC23" s="137"/>
      <c r="CKD23" s="137"/>
      <c r="CKE23" s="137"/>
      <c r="CKF23" s="137"/>
      <c r="CKG23" s="137"/>
      <c r="CKH23" s="137"/>
      <c r="CKI23" s="137"/>
      <c r="CKJ23" s="137"/>
      <c r="CKK23" s="137"/>
      <c r="CKL23" s="137"/>
      <c r="CKM23" s="137"/>
      <c r="CKN23" s="137"/>
      <c r="CKO23" s="137"/>
      <c r="CKP23" s="137"/>
      <c r="CKQ23" s="137"/>
      <c r="CKR23" s="137"/>
      <c r="CKS23" s="137"/>
      <c r="CKT23" s="137"/>
      <c r="CKU23" s="137"/>
      <c r="CKV23" s="137"/>
      <c r="CKW23" s="137"/>
      <c r="CKX23" s="137"/>
      <c r="CKY23" s="137"/>
      <c r="CKZ23" s="137"/>
      <c r="CLA23" s="137"/>
      <c r="CLB23" s="137"/>
      <c r="CLC23" s="137"/>
      <c r="CLD23" s="137"/>
      <c r="CLE23" s="137"/>
      <c r="CLF23" s="137"/>
      <c r="CLG23" s="137"/>
      <c r="CLH23" s="137"/>
      <c r="CLI23" s="137"/>
      <c r="CLJ23" s="137"/>
      <c r="CLK23" s="137"/>
      <c r="CLL23" s="137"/>
      <c r="CLM23" s="137"/>
      <c r="CLN23" s="137"/>
      <c r="CLO23" s="137"/>
      <c r="CLP23" s="137"/>
      <c r="CLQ23" s="137"/>
      <c r="CLR23" s="137"/>
      <c r="CLS23" s="137"/>
      <c r="CLT23" s="137"/>
      <c r="CLU23" s="137"/>
      <c r="CLV23" s="137"/>
      <c r="CLW23" s="137"/>
      <c r="CLX23" s="137"/>
      <c r="CLY23" s="137"/>
      <c r="CLZ23" s="137"/>
      <c r="CMA23" s="137"/>
      <c r="CMB23" s="137"/>
      <c r="CMC23" s="137"/>
      <c r="CMD23" s="137"/>
      <c r="CME23" s="137"/>
      <c r="CMF23" s="137"/>
      <c r="CMG23" s="137"/>
      <c r="CMH23" s="137"/>
      <c r="CMI23" s="137"/>
      <c r="CMJ23" s="137"/>
      <c r="CMK23" s="137"/>
      <c r="CML23" s="137"/>
      <c r="CMM23" s="137"/>
      <c r="CMN23" s="137"/>
      <c r="CMO23" s="137"/>
      <c r="CMP23" s="137"/>
      <c r="CMQ23" s="137"/>
      <c r="CMR23" s="137"/>
      <c r="CMS23" s="137"/>
      <c r="CMT23" s="137"/>
      <c r="CMU23" s="137"/>
      <c r="CMV23" s="137"/>
      <c r="CMW23" s="137"/>
      <c r="CMX23" s="137"/>
      <c r="CMY23" s="137"/>
      <c r="CMZ23" s="137"/>
      <c r="CNA23" s="137"/>
      <c r="CNB23" s="137"/>
      <c r="CNC23" s="137"/>
      <c r="CND23" s="137"/>
      <c r="CNE23" s="137"/>
      <c r="CNF23" s="137"/>
      <c r="CNG23" s="137"/>
      <c r="CNH23" s="137"/>
      <c r="CNI23" s="137"/>
      <c r="CNJ23" s="137"/>
      <c r="CNK23" s="137"/>
      <c r="CNL23" s="137"/>
      <c r="CNM23" s="137"/>
      <c r="CNN23" s="137"/>
      <c r="CNO23" s="137"/>
      <c r="CNP23" s="137"/>
      <c r="CNQ23" s="137"/>
      <c r="CNR23" s="137"/>
      <c r="CNS23" s="137"/>
      <c r="CNT23" s="137"/>
      <c r="CNU23" s="137"/>
      <c r="CNV23" s="137"/>
      <c r="CNW23" s="137"/>
      <c r="CNX23" s="137"/>
      <c r="CNY23" s="137"/>
      <c r="CNZ23" s="137"/>
      <c r="COA23" s="137"/>
      <c r="COB23" s="137"/>
      <c r="COC23" s="137"/>
      <c r="COD23" s="137"/>
      <c r="COE23" s="137"/>
      <c r="COF23" s="137"/>
      <c r="COG23" s="137"/>
      <c r="COH23" s="137"/>
      <c r="COI23" s="137"/>
      <c r="COJ23" s="137"/>
      <c r="COK23" s="137"/>
      <c r="COL23" s="137"/>
      <c r="COM23" s="137"/>
      <c r="CON23" s="137"/>
      <c r="COO23" s="137"/>
      <c r="COP23" s="137"/>
      <c r="COQ23" s="137"/>
      <c r="COR23" s="137"/>
      <c r="COS23" s="137"/>
      <c r="COT23" s="137"/>
      <c r="COU23" s="137"/>
      <c r="COV23" s="137"/>
      <c r="COW23" s="137"/>
      <c r="COX23" s="137"/>
      <c r="COY23" s="137"/>
      <c r="COZ23" s="137"/>
      <c r="CPA23" s="137"/>
      <c r="CPB23" s="137"/>
      <c r="CPC23" s="137"/>
      <c r="CPD23" s="137"/>
      <c r="CPE23" s="137"/>
      <c r="CPF23" s="137"/>
      <c r="CPG23" s="137"/>
      <c r="CPH23" s="137"/>
      <c r="CPI23" s="137"/>
      <c r="CPJ23" s="137"/>
      <c r="CPK23" s="137"/>
      <c r="CPL23" s="137"/>
      <c r="CPM23" s="137"/>
      <c r="CPN23" s="137"/>
      <c r="CPO23" s="137"/>
      <c r="CPP23" s="137"/>
      <c r="CPQ23" s="137"/>
      <c r="CPR23" s="137"/>
      <c r="CPS23" s="137"/>
      <c r="CPT23" s="137"/>
      <c r="CPU23" s="137"/>
      <c r="CPV23" s="137"/>
      <c r="CPW23" s="137"/>
      <c r="CPX23" s="137"/>
      <c r="CPY23" s="137"/>
      <c r="CPZ23" s="137"/>
      <c r="CQA23" s="137"/>
      <c r="CQB23" s="137"/>
      <c r="CQC23" s="137"/>
      <c r="CQD23" s="137"/>
      <c r="CQE23" s="137"/>
      <c r="CQF23" s="137"/>
      <c r="CQG23" s="137"/>
      <c r="CQH23" s="137"/>
      <c r="CQI23" s="137"/>
      <c r="CQJ23" s="137"/>
      <c r="CQK23" s="137"/>
      <c r="CQL23" s="137"/>
      <c r="CQM23" s="137"/>
      <c r="CQN23" s="137"/>
      <c r="CQO23" s="137"/>
      <c r="CQP23" s="137"/>
      <c r="CQQ23" s="137"/>
      <c r="CQR23" s="137"/>
      <c r="CQS23" s="137"/>
      <c r="CQT23" s="137"/>
      <c r="CQU23" s="137"/>
      <c r="CQV23" s="137"/>
      <c r="CQW23" s="137"/>
      <c r="CQX23" s="137"/>
      <c r="CQY23" s="137"/>
      <c r="CQZ23" s="137"/>
      <c r="CRA23" s="137"/>
      <c r="CRB23" s="137"/>
      <c r="CRC23" s="137"/>
      <c r="CRD23" s="137"/>
      <c r="CRE23" s="137"/>
      <c r="CRF23" s="137"/>
      <c r="CRG23" s="137"/>
      <c r="CRH23" s="137"/>
      <c r="CRI23" s="137"/>
      <c r="CRJ23" s="137"/>
      <c r="CRK23" s="137"/>
      <c r="CRL23" s="137"/>
      <c r="CRM23" s="137"/>
      <c r="CRN23" s="137"/>
      <c r="CRO23" s="137"/>
      <c r="CRP23" s="137"/>
      <c r="CRQ23" s="137"/>
      <c r="CRR23" s="137"/>
      <c r="CRS23" s="137"/>
      <c r="CRT23" s="137"/>
      <c r="CRU23" s="137"/>
      <c r="CRV23" s="137"/>
      <c r="CRW23" s="137"/>
      <c r="CRX23" s="137"/>
      <c r="CRY23" s="137"/>
      <c r="CRZ23" s="137"/>
      <c r="CSA23" s="137"/>
      <c r="CSB23" s="137"/>
      <c r="CSC23" s="137"/>
      <c r="CSD23" s="137"/>
      <c r="CSE23" s="137"/>
      <c r="CSF23" s="137"/>
      <c r="CSG23" s="137"/>
      <c r="CSH23" s="137"/>
      <c r="CSI23" s="137"/>
      <c r="CSJ23" s="137"/>
      <c r="CSK23" s="137"/>
      <c r="CSL23" s="137"/>
      <c r="CSM23" s="137"/>
      <c r="CSN23" s="137"/>
      <c r="CSO23" s="137"/>
      <c r="CSP23" s="137"/>
      <c r="CSQ23" s="137"/>
      <c r="CSR23" s="137"/>
      <c r="CSS23" s="137"/>
      <c r="CST23" s="137"/>
      <c r="CSU23" s="137"/>
      <c r="CSV23" s="137"/>
      <c r="CSW23" s="137"/>
      <c r="CSX23" s="137"/>
      <c r="CSY23" s="137"/>
      <c r="CSZ23" s="137"/>
      <c r="CTA23" s="137"/>
      <c r="CTB23" s="137"/>
      <c r="CTC23" s="137"/>
      <c r="CTD23" s="137"/>
      <c r="CTE23" s="137"/>
      <c r="CTF23" s="137"/>
      <c r="CTG23" s="137"/>
      <c r="CTH23" s="137"/>
      <c r="CTI23" s="137"/>
      <c r="CTJ23" s="137"/>
      <c r="CTK23" s="137"/>
      <c r="CTL23" s="137"/>
      <c r="CTM23" s="137"/>
      <c r="CTN23" s="137"/>
      <c r="CTO23" s="137"/>
      <c r="CTP23" s="137"/>
      <c r="CTQ23" s="137"/>
      <c r="CTR23" s="137"/>
      <c r="CTS23" s="137"/>
      <c r="CTT23" s="137"/>
      <c r="CTU23" s="137"/>
      <c r="CTV23" s="137"/>
      <c r="CTW23" s="137"/>
      <c r="CTX23" s="137"/>
      <c r="CTY23" s="137"/>
      <c r="CTZ23" s="137"/>
      <c r="CUA23" s="137"/>
      <c r="CUB23" s="137"/>
      <c r="CUC23" s="137"/>
      <c r="CUD23" s="137"/>
      <c r="CUE23" s="137"/>
      <c r="CUF23" s="137"/>
      <c r="CUG23" s="137"/>
      <c r="CUH23" s="137"/>
      <c r="CUI23" s="137"/>
      <c r="CUJ23" s="137"/>
      <c r="CUK23" s="137"/>
      <c r="CUL23" s="137"/>
      <c r="CUM23" s="137"/>
      <c r="CUN23" s="137"/>
      <c r="CUO23" s="137"/>
      <c r="CUP23" s="137"/>
      <c r="CUQ23" s="137"/>
      <c r="CUR23" s="137"/>
      <c r="CUS23" s="137"/>
      <c r="CUT23" s="137"/>
      <c r="CUU23" s="137"/>
      <c r="CUV23" s="137"/>
      <c r="CUW23" s="137"/>
      <c r="CUX23" s="137"/>
      <c r="CUY23" s="137"/>
      <c r="CUZ23" s="137"/>
      <c r="CVA23" s="137"/>
      <c r="CVB23" s="137"/>
      <c r="CVC23" s="137"/>
      <c r="CVD23" s="137"/>
      <c r="CVE23" s="137"/>
      <c r="CVF23" s="137"/>
      <c r="CVG23" s="137"/>
      <c r="CVH23" s="137"/>
      <c r="CVI23" s="137"/>
      <c r="CVJ23" s="137"/>
      <c r="CVK23" s="137"/>
      <c r="CVL23" s="137"/>
      <c r="CVM23" s="137"/>
      <c r="CVN23" s="137"/>
      <c r="CVO23" s="137"/>
      <c r="CVP23" s="137"/>
      <c r="CVQ23" s="137"/>
      <c r="CVR23" s="137"/>
      <c r="CVS23" s="137"/>
      <c r="CVT23" s="137"/>
      <c r="CVU23" s="137"/>
      <c r="CVV23" s="137"/>
      <c r="CVW23" s="137"/>
      <c r="CVX23" s="137"/>
      <c r="CVY23" s="137"/>
      <c r="CVZ23" s="137"/>
      <c r="CWA23" s="137"/>
      <c r="CWB23" s="137"/>
      <c r="CWC23" s="137"/>
      <c r="CWD23" s="137"/>
      <c r="CWE23" s="137"/>
      <c r="CWF23" s="137"/>
      <c r="CWG23" s="137"/>
      <c r="CWH23" s="137"/>
      <c r="CWI23" s="137"/>
      <c r="CWJ23" s="137"/>
      <c r="CWK23" s="137"/>
      <c r="CWL23" s="137"/>
      <c r="CWM23" s="137"/>
      <c r="CWN23" s="137"/>
      <c r="CWO23" s="137"/>
      <c r="CWP23" s="137"/>
      <c r="CWQ23" s="137"/>
      <c r="CWR23" s="137"/>
      <c r="CWS23" s="137"/>
      <c r="CWT23" s="137"/>
      <c r="CWU23" s="137"/>
      <c r="CWV23" s="137"/>
      <c r="CWW23" s="137"/>
      <c r="CWX23" s="137"/>
      <c r="CWY23" s="137"/>
      <c r="CWZ23" s="137"/>
      <c r="CXA23" s="137"/>
      <c r="CXB23" s="137"/>
      <c r="CXC23" s="137"/>
      <c r="CXD23" s="137"/>
      <c r="CXE23" s="137"/>
      <c r="CXF23" s="137"/>
      <c r="CXG23" s="137"/>
      <c r="CXH23" s="137"/>
      <c r="CXI23" s="137"/>
      <c r="CXJ23" s="137"/>
      <c r="CXK23" s="137"/>
      <c r="CXL23" s="137"/>
      <c r="CXM23" s="137"/>
      <c r="CXN23" s="137"/>
      <c r="CXO23" s="137"/>
      <c r="CXP23" s="137"/>
      <c r="CXQ23" s="137"/>
      <c r="CXR23" s="137"/>
      <c r="CXS23" s="137"/>
      <c r="CXT23" s="137"/>
      <c r="CXU23" s="137"/>
      <c r="CXV23" s="137"/>
      <c r="CXW23" s="137"/>
      <c r="CXX23" s="137"/>
      <c r="CXY23" s="137"/>
      <c r="CXZ23" s="137"/>
      <c r="CYA23" s="137"/>
      <c r="CYB23" s="137"/>
      <c r="CYC23" s="137"/>
      <c r="CYD23" s="137"/>
      <c r="CYE23" s="137"/>
      <c r="CYF23" s="137"/>
      <c r="CYG23" s="137"/>
      <c r="CYH23" s="137"/>
      <c r="CYI23" s="137"/>
      <c r="CYJ23" s="137"/>
      <c r="CYK23" s="137"/>
      <c r="CYL23" s="137"/>
      <c r="CYM23" s="137"/>
      <c r="CYN23" s="137"/>
      <c r="CYO23" s="137"/>
      <c r="CYP23" s="137"/>
      <c r="CYQ23" s="137"/>
      <c r="CYR23" s="137"/>
      <c r="CYS23" s="137"/>
      <c r="CYT23" s="137"/>
      <c r="CYU23" s="137"/>
      <c r="CYV23" s="137"/>
      <c r="CYW23" s="137"/>
      <c r="CYX23" s="137"/>
      <c r="CYY23" s="137"/>
      <c r="CYZ23" s="137"/>
      <c r="CZA23" s="137"/>
      <c r="CZB23" s="137"/>
      <c r="CZC23" s="137"/>
      <c r="CZD23" s="137"/>
      <c r="CZE23" s="137"/>
      <c r="CZF23" s="137"/>
      <c r="CZG23" s="137"/>
      <c r="CZH23" s="137"/>
      <c r="CZI23" s="137"/>
      <c r="CZJ23" s="137"/>
      <c r="CZK23" s="137"/>
      <c r="CZL23" s="137"/>
      <c r="CZM23" s="137"/>
      <c r="CZN23" s="137"/>
      <c r="CZO23" s="137"/>
      <c r="CZP23" s="137"/>
      <c r="CZQ23" s="137"/>
      <c r="CZR23" s="137"/>
      <c r="CZS23" s="137"/>
      <c r="CZT23" s="137"/>
      <c r="CZU23" s="137"/>
      <c r="CZV23" s="137"/>
      <c r="CZW23" s="137"/>
      <c r="CZX23" s="137"/>
      <c r="CZY23" s="137"/>
      <c r="CZZ23" s="137"/>
      <c r="DAA23" s="137"/>
      <c r="DAB23" s="137"/>
      <c r="DAC23" s="137"/>
      <c r="DAD23" s="137"/>
      <c r="DAE23" s="137"/>
      <c r="DAF23" s="137"/>
      <c r="DAG23" s="137"/>
      <c r="DAH23" s="137"/>
      <c r="DAI23" s="137"/>
      <c r="DAJ23" s="137"/>
      <c r="DAK23" s="137"/>
      <c r="DAL23" s="137"/>
      <c r="DAM23" s="137"/>
      <c r="DAN23" s="137"/>
      <c r="DAO23" s="137"/>
      <c r="DAP23" s="137"/>
      <c r="DAQ23" s="137"/>
      <c r="DAR23" s="137"/>
      <c r="DAS23" s="137"/>
      <c r="DAT23" s="137"/>
      <c r="DAU23" s="137"/>
      <c r="DAV23" s="137"/>
      <c r="DAW23" s="137"/>
      <c r="DAX23" s="137"/>
      <c r="DAY23" s="137"/>
      <c r="DAZ23" s="137"/>
      <c r="DBA23" s="137"/>
      <c r="DBB23" s="137"/>
      <c r="DBC23" s="137"/>
      <c r="DBD23" s="137"/>
      <c r="DBE23" s="137"/>
      <c r="DBF23" s="137"/>
      <c r="DBG23" s="137"/>
      <c r="DBH23" s="137"/>
      <c r="DBI23" s="137"/>
      <c r="DBJ23" s="137"/>
      <c r="DBK23" s="137"/>
      <c r="DBL23" s="137"/>
      <c r="DBM23" s="137"/>
      <c r="DBN23" s="137"/>
      <c r="DBO23" s="137"/>
      <c r="DBP23" s="137"/>
      <c r="DBQ23" s="137"/>
      <c r="DBR23" s="137"/>
      <c r="DBS23" s="137"/>
      <c r="DBT23" s="137"/>
      <c r="DBU23" s="137"/>
      <c r="DBV23" s="137"/>
      <c r="DBW23" s="137"/>
      <c r="DBX23" s="137"/>
      <c r="DBY23" s="137"/>
      <c r="DBZ23" s="137"/>
      <c r="DCA23" s="137"/>
      <c r="DCB23" s="137"/>
      <c r="DCC23" s="137"/>
      <c r="DCD23" s="137"/>
      <c r="DCE23" s="137"/>
      <c r="DCF23" s="137"/>
      <c r="DCG23" s="137"/>
      <c r="DCH23" s="137"/>
      <c r="DCI23" s="137"/>
      <c r="DCJ23" s="137"/>
      <c r="DCK23" s="137"/>
      <c r="DCL23" s="137"/>
      <c r="DCM23" s="137"/>
      <c r="DCN23" s="137"/>
      <c r="DCO23" s="137"/>
      <c r="DCP23" s="137"/>
      <c r="DCQ23" s="137"/>
      <c r="DCR23" s="137"/>
      <c r="DCS23" s="137"/>
      <c r="DCT23" s="137"/>
      <c r="DCU23" s="137"/>
      <c r="DCV23" s="137"/>
      <c r="DCW23" s="137"/>
      <c r="DCX23" s="137"/>
      <c r="DCY23" s="137"/>
      <c r="DCZ23" s="137"/>
      <c r="DDA23" s="137"/>
      <c r="DDB23" s="137"/>
      <c r="DDC23" s="137"/>
      <c r="DDD23" s="137"/>
      <c r="DDE23" s="137"/>
      <c r="DDF23" s="137"/>
      <c r="DDG23" s="137"/>
      <c r="DDH23" s="137"/>
      <c r="DDI23" s="137"/>
      <c r="DDJ23" s="137"/>
      <c r="DDK23" s="137"/>
      <c r="DDL23" s="137"/>
      <c r="DDM23" s="137"/>
      <c r="DDN23" s="137"/>
      <c r="DDO23" s="137"/>
      <c r="DDP23" s="137"/>
      <c r="DDQ23" s="137"/>
      <c r="DDR23" s="137"/>
      <c r="DDS23" s="137"/>
      <c r="DDT23" s="137"/>
      <c r="DDU23" s="137"/>
      <c r="DDV23" s="137"/>
      <c r="DDW23" s="137"/>
      <c r="DDX23" s="137"/>
      <c r="DDY23" s="137"/>
      <c r="DDZ23" s="137"/>
      <c r="DEA23" s="137"/>
      <c r="DEB23" s="137"/>
      <c r="DEC23" s="137"/>
      <c r="DED23" s="137"/>
      <c r="DEE23" s="137"/>
      <c r="DEF23" s="137"/>
      <c r="DEG23" s="137"/>
      <c r="DEH23" s="137"/>
      <c r="DEI23" s="137"/>
      <c r="DEJ23" s="137"/>
      <c r="DEK23" s="137"/>
      <c r="DEL23" s="137"/>
      <c r="DEM23" s="137"/>
      <c r="DEN23" s="137"/>
      <c r="DEO23" s="137"/>
      <c r="DEP23" s="137"/>
      <c r="DEQ23" s="137"/>
      <c r="DER23" s="137"/>
      <c r="DES23" s="137"/>
      <c r="DET23" s="137"/>
      <c r="DEU23" s="137"/>
      <c r="DEV23" s="137"/>
      <c r="DEW23" s="137"/>
      <c r="DEX23" s="137"/>
      <c r="DEY23" s="137"/>
      <c r="DEZ23" s="137"/>
      <c r="DFA23" s="137"/>
      <c r="DFB23" s="137"/>
      <c r="DFC23" s="137"/>
      <c r="DFD23" s="137"/>
      <c r="DFE23" s="137"/>
      <c r="DFF23" s="137"/>
      <c r="DFG23" s="137"/>
      <c r="DFH23" s="137"/>
      <c r="DFI23" s="137"/>
      <c r="DFJ23" s="137"/>
      <c r="DFK23" s="137"/>
      <c r="DFL23" s="137"/>
      <c r="DFM23" s="137"/>
      <c r="DFN23" s="137"/>
      <c r="DFO23" s="137"/>
      <c r="DFP23" s="137"/>
      <c r="DFQ23" s="137"/>
      <c r="DFR23" s="137"/>
      <c r="DFS23" s="137"/>
      <c r="DFT23" s="137"/>
      <c r="DFU23" s="137"/>
      <c r="DFV23" s="137"/>
      <c r="DFW23" s="137"/>
      <c r="DFX23" s="137"/>
      <c r="DFY23" s="137"/>
      <c r="DFZ23" s="137"/>
      <c r="DGA23" s="137"/>
      <c r="DGB23" s="137"/>
      <c r="DGC23" s="137"/>
      <c r="DGD23" s="137"/>
      <c r="DGE23" s="137"/>
      <c r="DGF23" s="137"/>
      <c r="DGG23" s="137"/>
      <c r="DGH23" s="137"/>
      <c r="DGI23" s="137"/>
      <c r="DGJ23" s="137"/>
      <c r="DGK23" s="137"/>
      <c r="DGL23" s="137"/>
      <c r="DGM23" s="137"/>
      <c r="DGN23" s="137"/>
      <c r="DGO23" s="137"/>
      <c r="DGP23" s="137"/>
      <c r="DGQ23" s="137"/>
      <c r="DGR23" s="137"/>
      <c r="DGS23" s="137"/>
      <c r="DGT23" s="137"/>
      <c r="DGU23" s="137"/>
      <c r="DGV23" s="137"/>
      <c r="DGW23" s="137"/>
      <c r="DGX23" s="137"/>
      <c r="DGY23" s="137"/>
      <c r="DGZ23" s="137"/>
      <c r="DHA23" s="137"/>
      <c r="DHB23" s="137"/>
      <c r="DHC23" s="137"/>
      <c r="DHD23" s="137"/>
      <c r="DHE23" s="137"/>
      <c r="DHF23" s="137"/>
      <c r="DHG23" s="137"/>
      <c r="DHH23" s="137"/>
      <c r="DHI23" s="137"/>
      <c r="DHJ23" s="137"/>
      <c r="DHK23" s="137"/>
      <c r="DHL23" s="137"/>
      <c r="DHM23" s="137"/>
      <c r="DHN23" s="137"/>
      <c r="DHO23" s="137"/>
      <c r="DHP23" s="137"/>
      <c r="DHQ23" s="137"/>
      <c r="DHR23" s="137"/>
      <c r="DHS23" s="137"/>
      <c r="DHT23" s="137"/>
      <c r="DHU23" s="137"/>
      <c r="DHV23" s="137"/>
      <c r="DHW23" s="137"/>
      <c r="DHX23" s="137"/>
      <c r="DHY23" s="137"/>
      <c r="DHZ23" s="137"/>
      <c r="DIA23" s="137"/>
      <c r="DIB23" s="137"/>
      <c r="DIC23" s="137"/>
      <c r="DID23" s="137"/>
      <c r="DIE23" s="137"/>
      <c r="DIF23" s="137"/>
      <c r="DIG23" s="137"/>
      <c r="DIH23" s="137"/>
      <c r="DII23" s="137"/>
      <c r="DIJ23" s="137"/>
      <c r="DIK23" s="137"/>
      <c r="DIL23" s="137"/>
      <c r="DIM23" s="137"/>
      <c r="DIN23" s="137"/>
      <c r="DIO23" s="137"/>
      <c r="DIP23" s="137"/>
      <c r="DIQ23" s="137"/>
      <c r="DIR23" s="137"/>
      <c r="DIS23" s="137"/>
      <c r="DIT23" s="137"/>
      <c r="DIU23" s="137"/>
      <c r="DIV23" s="137"/>
      <c r="DIW23" s="137"/>
      <c r="DIX23" s="137"/>
      <c r="DIY23" s="137"/>
      <c r="DIZ23" s="137"/>
      <c r="DJA23" s="137"/>
      <c r="DJB23" s="137"/>
      <c r="DJC23" s="137"/>
      <c r="DJD23" s="137"/>
      <c r="DJE23" s="137"/>
      <c r="DJF23" s="137"/>
      <c r="DJG23" s="137"/>
      <c r="DJH23" s="137"/>
      <c r="DJI23" s="137"/>
      <c r="DJJ23" s="137"/>
      <c r="DJK23" s="137"/>
      <c r="DJL23" s="137"/>
      <c r="DJM23" s="137"/>
      <c r="DJN23" s="137"/>
      <c r="DJO23" s="137"/>
      <c r="DJP23" s="137"/>
      <c r="DJQ23" s="137"/>
      <c r="DJR23" s="137"/>
      <c r="DJS23" s="137"/>
      <c r="DJT23" s="137"/>
      <c r="DJU23" s="137"/>
      <c r="DJV23" s="137"/>
      <c r="DJW23" s="137"/>
      <c r="DJX23" s="137"/>
      <c r="DJY23" s="137"/>
      <c r="DJZ23" s="137"/>
      <c r="DKA23" s="137"/>
      <c r="DKB23" s="137"/>
      <c r="DKC23" s="137"/>
      <c r="DKD23" s="137"/>
      <c r="DKE23" s="137"/>
      <c r="DKF23" s="137"/>
      <c r="DKG23" s="137"/>
      <c r="DKH23" s="137"/>
      <c r="DKI23" s="137"/>
      <c r="DKJ23" s="137"/>
      <c r="DKK23" s="137"/>
      <c r="DKL23" s="137"/>
      <c r="DKM23" s="137"/>
      <c r="DKN23" s="137"/>
      <c r="DKO23" s="137"/>
      <c r="DKP23" s="137"/>
      <c r="DKQ23" s="137"/>
      <c r="DKR23" s="137"/>
      <c r="DKS23" s="137"/>
      <c r="DKT23" s="137"/>
      <c r="DKU23" s="137"/>
      <c r="DKV23" s="137"/>
      <c r="DKW23" s="137"/>
      <c r="DKX23" s="137"/>
      <c r="DKY23" s="137"/>
      <c r="DKZ23" s="137"/>
      <c r="DLA23" s="137"/>
      <c r="DLB23" s="137"/>
      <c r="DLC23" s="137"/>
      <c r="DLD23" s="137"/>
      <c r="DLE23" s="137"/>
      <c r="DLF23" s="137"/>
      <c r="DLG23" s="137"/>
      <c r="DLH23" s="137"/>
      <c r="DLI23" s="137"/>
      <c r="DLJ23" s="137"/>
      <c r="DLK23" s="137"/>
      <c r="DLL23" s="137"/>
      <c r="DLM23" s="137"/>
      <c r="DLN23" s="137"/>
      <c r="DLO23" s="137"/>
      <c r="DLP23" s="137"/>
      <c r="DLQ23" s="137"/>
      <c r="DLR23" s="137"/>
      <c r="DLS23" s="137"/>
      <c r="DLT23" s="137"/>
      <c r="DLU23" s="137"/>
      <c r="DLV23" s="137"/>
      <c r="DLW23" s="137"/>
      <c r="DLX23" s="137"/>
      <c r="DLY23" s="137"/>
      <c r="DLZ23" s="137"/>
      <c r="DMA23" s="137"/>
      <c r="DMB23" s="137"/>
      <c r="DMC23" s="137"/>
      <c r="DMD23" s="137"/>
      <c r="DME23" s="137"/>
      <c r="DMF23" s="137"/>
      <c r="DMG23" s="137"/>
      <c r="DMH23" s="137"/>
      <c r="DMI23" s="137"/>
      <c r="DMJ23" s="137"/>
      <c r="DMK23" s="137"/>
      <c r="DML23" s="137"/>
      <c r="DMM23" s="137"/>
      <c r="DMN23" s="137"/>
      <c r="DMO23" s="137"/>
      <c r="DMP23" s="137"/>
      <c r="DMQ23" s="137"/>
      <c r="DMR23" s="137"/>
      <c r="DMS23" s="137"/>
      <c r="DMT23" s="137"/>
      <c r="DMU23" s="137"/>
      <c r="DMV23" s="137"/>
      <c r="DMW23" s="137"/>
      <c r="DMX23" s="137"/>
      <c r="DMY23" s="137"/>
      <c r="DMZ23" s="137"/>
      <c r="DNA23" s="137"/>
      <c r="DNB23" s="137"/>
      <c r="DNC23" s="137"/>
      <c r="DND23" s="137"/>
      <c r="DNE23" s="137"/>
      <c r="DNF23" s="137"/>
      <c r="DNG23" s="137"/>
      <c r="DNH23" s="137"/>
      <c r="DNI23" s="137"/>
      <c r="DNJ23" s="137"/>
      <c r="DNK23" s="137"/>
      <c r="DNL23" s="137"/>
      <c r="DNM23" s="137"/>
      <c r="DNN23" s="137"/>
      <c r="DNO23" s="137"/>
      <c r="DNP23" s="137"/>
      <c r="DNQ23" s="137"/>
      <c r="DNR23" s="137"/>
      <c r="DNS23" s="137"/>
      <c r="DNT23" s="137"/>
      <c r="DNU23" s="137"/>
      <c r="DNV23" s="137"/>
      <c r="DNW23" s="137"/>
      <c r="DNX23" s="137"/>
      <c r="DNY23" s="137"/>
      <c r="DNZ23" s="137"/>
      <c r="DOA23" s="137"/>
      <c r="DOB23" s="137"/>
      <c r="DOC23" s="137"/>
      <c r="DOD23" s="137"/>
      <c r="DOE23" s="137"/>
      <c r="DOF23" s="137"/>
      <c r="DOG23" s="137"/>
      <c r="DOH23" s="137"/>
      <c r="DOI23" s="137"/>
      <c r="DOJ23" s="137"/>
      <c r="DOK23" s="137"/>
      <c r="DOL23" s="137"/>
      <c r="DOM23" s="137"/>
      <c r="DON23" s="137"/>
      <c r="DOO23" s="137"/>
      <c r="DOP23" s="137"/>
      <c r="DOQ23" s="137"/>
      <c r="DOR23" s="137"/>
      <c r="DOS23" s="137"/>
      <c r="DOT23" s="137"/>
      <c r="DOU23" s="137"/>
      <c r="DOV23" s="137"/>
      <c r="DOW23" s="137"/>
      <c r="DOX23" s="137"/>
      <c r="DOY23" s="137"/>
      <c r="DOZ23" s="137"/>
      <c r="DPA23" s="137"/>
      <c r="DPB23" s="137"/>
      <c r="DPC23" s="137"/>
      <c r="DPD23" s="137"/>
      <c r="DPE23" s="137"/>
      <c r="DPF23" s="137"/>
      <c r="DPG23" s="137"/>
      <c r="DPH23" s="137"/>
      <c r="DPI23" s="137"/>
      <c r="DPJ23" s="137"/>
      <c r="DPK23" s="137"/>
      <c r="DPL23" s="137"/>
      <c r="DPM23" s="137"/>
      <c r="DPN23" s="137"/>
      <c r="DPO23" s="137"/>
      <c r="DPP23" s="137"/>
      <c r="DPQ23" s="137"/>
      <c r="DPR23" s="137"/>
      <c r="DPS23" s="137"/>
      <c r="DPT23" s="137"/>
      <c r="DPU23" s="137"/>
      <c r="DPV23" s="137"/>
      <c r="DPW23" s="137"/>
      <c r="DPX23" s="137"/>
      <c r="DPY23" s="137"/>
      <c r="DPZ23" s="137"/>
      <c r="DQA23" s="137"/>
      <c r="DQB23" s="137"/>
      <c r="DQC23" s="137"/>
      <c r="DQD23" s="137"/>
      <c r="DQE23" s="137"/>
      <c r="DQF23" s="137"/>
      <c r="DQG23" s="137"/>
      <c r="DQH23" s="137"/>
      <c r="DQI23" s="137"/>
      <c r="DQJ23" s="137"/>
      <c r="DQK23" s="137"/>
      <c r="DQL23" s="137"/>
      <c r="DQM23" s="137"/>
      <c r="DQN23" s="137"/>
      <c r="DQO23" s="137"/>
      <c r="DQP23" s="137"/>
      <c r="DQQ23" s="137"/>
      <c r="DQR23" s="137"/>
      <c r="DQS23" s="137"/>
      <c r="DQT23" s="137"/>
      <c r="DQU23" s="137"/>
      <c r="DQV23" s="137"/>
      <c r="DQW23" s="137"/>
      <c r="DQX23" s="137"/>
      <c r="DQY23" s="137"/>
      <c r="DQZ23" s="137"/>
      <c r="DRA23" s="137"/>
      <c r="DRB23" s="137"/>
      <c r="DRC23" s="137"/>
      <c r="DRD23" s="137"/>
      <c r="DRE23" s="137"/>
      <c r="DRF23" s="137"/>
      <c r="DRG23" s="137"/>
      <c r="DRH23" s="137"/>
      <c r="DRI23" s="137"/>
      <c r="DRJ23" s="137"/>
      <c r="DRK23" s="137"/>
      <c r="DRL23" s="137"/>
      <c r="DRM23" s="137"/>
      <c r="DRN23" s="137"/>
      <c r="DRO23" s="137"/>
      <c r="DRP23" s="137"/>
      <c r="DRQ23" s="137"/>
      <c r="DRR23" s="137"/>
      <c r="DRS23" s="137"/>
      <c r="DRT23" s="137"/>
      <c r="DRU23" s="137"/>
      <c r="DRV23" s="137"/>
      <c r="DRW23" s="137"/>
      <c r="DRX23" s="137"/>
      <c r="DRY23" s="137"/>
      <c r="DRZ23" s="137"/>
      <c r="DSA23" s="137"/>
      <c r="DSB23" s="137"/>
      <c r="DSC23" s="137"/>
      <c r="DSD23" s="137"/>
      <c r="DSE23" s="137"/>
      <c r="DSF23" s="137"/>
      <c r="DSG23" s="137"/>
      <c r="DSH23" s="137"/>
      <c r="DSI23" s="137"/>
      <c r="DSJ23" s="137"/>
      <c r="DSK23" s="137"/>
      <c r="DSL23" s="137"/>
      <c r="DSM23" s="137"/>
      <c r="DSN23" s="137"/>
      <c r="DSO23" s="137"/>
      <c r="DSP23" s="137"/>
      <c r="DSQ23" s="137"/>
      <c r="DSR23" s="137"/>
      <c r="DSS23" s="137"/>
      <c r="DST23" s="137"/>
      <c r="DSU23" s="137"/>
      <c r="DSV23" s="137"/>
      <c r="DSW23" s="137"/>
      <c r="DSX23" s="137"/>
      <c r="DSY23" s="137"/>
      <c r="DSZ23" s="137"/>
      <c r="DTA23" s="137"/>
      <c r="DTB23" s="137"/>
      <c r="DTC23" s="137"/>
      <c r="DTD23" s="137"/>
      <c r="DTE23" s="137"/>
      <c r="DTF23" s="137"/>
      <c r="DTG23" s="137"/>
      <c r="DTH23" s="137"/>
      <c r="DTI23" s="137"/>
      <c r="DTJ23" s="137"/>
      <c r="DTK23" s="137"/>
      <c r="DTL23" s="137"/>
      <c r="DTM23" s="137"/>
      <c r="DTN23" s="137"/>
      <c r="DTO23" s="137"/>
      <c r="DTP23" s="137"/>
      <c r="DTQ23" s="137"/>
      <c r="DTR23" s="137"/>
      <c r="DTS23" s="137"/>
      <c r="DTT23" s="137"/>
      <c r="DTU23" s="137"/>
      <c r="DTV23" s="137"/>
      <c r="DTW23" s="137"/>
      <c r="DTX23" s="137"/>
      <c r="DTY23" s="137"/>
      <c r="DTZ23" s="137"/>
      <c r="DUA23" s="137"/>
      <c r="DUB23" s="137"/>
      <c r="DUC23" s="137"/>
      <c r="DUD23" s="137"/>
      <c r="DUE23" s="137"/>
      <c r="DUF23" s="137"/>
      <c r="DUG23" s="137"/>
      <c r="DUH23" s="137"/>
      <c r="DUI23" s="137"/>
      <c r="DUJ23" s="137"/>
      <c r="DUK23" s="137"/>
      <c r="DUL23" s="137"/>
      <c r="DUM23" s="137"/>
      <c r="DUN23" s="137"/>
      <c r="DUO23" s="137"/>
      <c r="DUP23" s="137"/>
      <c r="DUQ23" s="137"/>
      <c r="DUR23" s="137"/>
      <c r="DUS23" s="137"/>
      <c r="DUT23" s="137"/>
      <c r="DUU23" s="137"/>
      <c r="DUV23" s="137"/>
      <c r="DUW23" s="137"/>
      <c r="DUX23" s="137"/>
      <c r="DUY23" s="137"/>
      <c r="DUZ23" s="137"/>
      <c r="DVA23" s="137"/>
      <c r="DVB23" s="137"/>
      <c r="DVC23" s="137"/>
      <c r="DVD23" s="137"/>
      <c r="DVE23" s="137"/>
      <c r="DVF23" s="137"/>
      <c r="DVG23" s="137"/>
      <c r="DVH23" s="137"/>
      <c r="DVI23" s="137"/>
      <c r="DVJ23" s="137"/>
      <c r="DVK23" s="137"/>
      <c r="DVL23" s="137"/>
      <c r="DVM23" s="137"/>
      <c r="DVN23" s="137"/>
      <c r="DVO23" s="137"/>
      <c r="DVP23" s="137"/>
      <c r="DVQ23" s="137"/>
      <c r="DVR23" s="137"/>
      <c r="DVS23" s="137"/>
      <c r="DVT23" s="137"/>
      <c r="DVU23" s="137"/>
      <c r="DVV23" s="137"/>
      <c r="DVW23" s="137"/>
      <c r="DVX23" s="137"/>
      <c r="DVY23" s="137"/>
      <c r="DVZ23" s="137"/>
      <c r="DWA23" s="137"/>
      <c r="DWB23" s="137"/>
      <c r="DWC23" s="137"/>
      <c r="DWD23" s="137"/>
      <c r="DWE23" s="137"/>
      <c r="DWF23" s="137"/>
      <c r="DWG23" s="137"/>
      <c r="DWH23" s="137"/>
      <c r="DWI23" s="137"/>
      <c r="DWJ23" s="137"/>
      <c r="DWK23" s="137"/>
      <c r="DWL23" s="137"/>
      <c r="DWM23" s="137"/>
      <c r="DWN23" s="137"/>
      <c r="DWO23" s="137"/>
      <c r="DWP23" s="137"/>
      <c r="DWQ23" s="137"/>
      <c r="DWR23" s="137"/>
      <c r="DWS23" s="137"/>
      <c r="DWT23" s="137"/>
      <c r="DWU23" s="137"/>
      <c r="DWV23" s="137"/>
      <c r="DWW23" s="137"/>
      <c r="DWX23" s="137"/>
      <c r="DWY23" s="137"/>
      <c r="DWZ23" s="137"/>
      <c r="DXA23" s="137"/>
      <c r="DXB23" s="137"/>
      <c r="DXC23" s="137"/>
      <c r="DXD23" s="137"/>
      <c r="DXE23" s="137"/>
      <c r="DXF23" s="137"/>
      <c r="DXG23" s="137"/>
      <c r="DXH23" s="137"/>
      <c r="DXI23" s="137"/>
      <c r="DXJ23" s="137"/>
      <c r="DXK23" s="137"/>
      <c r="DXL23" s="137"/>
      <c r="DXM23" s="137"/>
      <c r="DXN23" s="137"/>
      <c r="DXO23" s="137"/>
      <c r="DXP23" s="137"/>
      <c r="DXQ23" s="137"/>
      <c r="DXR23" s="137"/>
      <c r="DXS23" s="137"/>
      <c r="DXT23" s="137"/>
      <c r="DXU23" s="137"/>
      <c r="DXV23" s="137"/>
      <c r="DXW23" s="137"/>
      <c r="DXX23" s="137"/>
      <c r="DXY23" s="137"/>
      <c r="DXZ23" s="137"/>
      <c r="DYA23" s="137"/>
      <c r="DYB23" s="137"/>
      <c r="DYC23" s="137"/>
      <c r="DYD23" s="137"/>
      <c r="DYE23" s="137"/>
      <c r="DYF23" s="137"/>
      <c r="DYG23" s="137"/>
      <c r="DYH23" s="137"/>
      <c r="DYI23" s="137"/>
      <c r="DYJ23" s="137"/>
      <c r="DYK23" s="137"/>
      <c r="DYL23" s="137"/>
      <c r="DYM23" s="137"/>
      <c r="DYN23" s="137"/>
      <c r="DYO23" s="137"/>
      <c r="DYP23" s="137"/>
      <c r="DYQ23" s="137"/>
      <c r="DYR23" s="137"/>
      <c r="DYS23" s="137"/>
      <c r="DYT23" s="137"/>
      <c r="DYU23" s="137"/>
      <c r="DYV23" s="137"/>
      <c r="DYW23" s="137"/>
      <c r="DYX23" s="137"/>
      <c r="DYY23" s="137"/>
      <c r="DYZ23" s="137"/>
      <c r="DZA23" s="137"/>
      <c r="DZB23" s="137"/>
      <c r="DZC23" s="137"/>
      <c r="DZD23" s="137"/>
      <c r="DZE23" s="137"/>
      <c r="DZF23" s="137"/>
      <c r="DZG23" s="137"/>
      <c r="DZH23" s="137"/>
      <c r="DZI23" s="137"/>
      <c r="DZJ23" s="137"/>
      <c r="DZK23" s="137"/>
      <c r="DZL23" s="137"/>
      <c r="DZM23" s="137"/>
      <c r="DZN23" s="137"/>
      <c r="DZO23" s="137"/>
      <c r="DZP23" s="137"/>
      <c r="DZQ23" s="137"/>
      <c r="DZR23" s="137"/>
      <c r="DZS23" s="137"/>
      <c r="DZT23" s="137"/>
      <c r="DZU23" s="137"/>
      <c r="DZV23" s="137"/>
      <c r="DZW23" s="137"/>
      <c r="DZX23" s="137"/>
      <c r="DZY23" s="137"/>
      <c r="DZZ23" s="137"/>
      <c r="EAA23" s="137"/>
      <c r="EAB23" s="137"/>
      <c r="EAC23" s="137"/>
      <c r="EAD23" s="137"/>
      <c r="EAE23" s="137"/>
      <c r="EAF23" s="137"/>
      <c r="EAG23" s="137"/>
      <c r="EAH23" s="137"/>
      <c r="EAI23" s="137"/>
      <c r="EAJ23" s="137"/>
      <c r="EAK23" s="137"/>
      <c r="EAL23" s="137"/>
      <c r="EAM23" s="137"/>
      <c r="EAN23" s="137"/>
      <c r="EAO23" s="137"/>
      <c r="EAP23" s="137"/>
      <c r="EAQ23" s="137"/>
      <c r="EAR23" s="137"/>
      <c r="EAS23" s="137"/>
      <c r="EAT23" s="137"/>
      <c r="EAU23" s="137"/>
      <c r="EAV23" s="137"/>
      <c r="EAW23" s="137"/>
      <c r="EAX23" s="137"/>
      <c r="EAY23" s="137"/>
      <c r="EAZ23" s="137"/>
      <c r="EBA23" s="137"/>
      <c r="EBB23" s="137"/>
      <c r="EBC23" s="137"/>
      <c r="EBD23" s="137"/>
      <c r="EBE23" s="137"/>
      <c r="EBF23" s="137"/>
      <c r="EBG23" s="137"/>
      <c r="EBH23" s="137"/>
      <c r="EBI23" s="137"/>
      <c r="EBJ23" s="137"/>
      <c r="EBK23" s="137"/>
      <c r="EBL23" s="137"/>
      <c r="EBM23" s="137"/>
      <c r="EBN23" s="137"/>
      <c r="EBO23" s="137"/>
      <c r="EBP23" s="137"/>
      <c r="EBQ23" s="137"/>
      <c r="EBR23" s="137"/>
      <c r="EBS23" s="137"/>
      <c r="EBT23" s="137"/>
      <c r="EBU23" s="137"/>
      <c r="EBV23" s="137"/>
      <c r="EBW23" s="137"/>
      <c r="EBX23" s="137"/>
      <c r="EBY23" s="137"/>
      <c r="EBZ23" s="137"/>
      <c r="ECA23" s="137"/>
      <c r="ECB23" s="137"/>
      <c r="ECC23" s="137"/>
      <c r="ECD23" s="137"/>
      <c r="ECE23" s="137"/>
      <c r="ECF23" s="137"/>
      <c r="ECG23" s="137"/>
      <c r="ECH23" s="137"/>
      <c r="ECI23" s="137"/>
      <c r="ECJ23" s="137"/>
      <c r="ECK23" s="137"/>
      <c r="ECL23" s="137"/>
      <c r="ECM23" s="137"/>
      <c r="ECN23" s="137"/>
      <c r="ECO23" s="137"/>
      <c r="ECP23" s="137"/>
      <c r="ECQ23" s="137"/>
      <c r="ECR23" s="137"/>
      <c r="ECS23" s="137"/>
      <c r="ECT23" s="137"/>
      <c r="ECU23" s="137"/>
      <c r="ECV23" s="137"/>
      <c r="ECW23" s="137"/>
      <c r="ECX23" s="137"/>
      <c r="ECY23" s="137"/>
      <c r="ECZ23" s="137"/>
      <c r="EDA23" s="137"/>
      <c r="EDB23" s="137"/>
      <c r="EDC23" s="137"/>
      <c r="EDD23" s="137"/>
      <c r="EDE23" s="137"/>
      <c r="EDF23" s="137"/>
      <c r="EDG23" s="137"/>
      <c r="EDH23" s="137"/>
      <c r="EDI23" s="137"/>
      <c r="EDJ23" s="137"/>
      <c r="EDK23" s="137"/>
      <c r="EDL23" s="137"/>
      <c r="EDM23" s="137"/>
      <c r="EDN23" s="137"/>
      <c r="EDO23" s="137"/>
      <c r="EDP23" s="137"/>
      <c r="EDQ23" s="137"/>
      <c r="EDR23" s="137"/>
      <c r="EDS23" s="137"/>
      <c r="EDT23" s="137"/>
      <c r="EDU23" s="137"/>
      <c r="EDV23" s="137"/>
      <c r="EDW23" s="137"/>
      <c r="EDX23" s="137"/>
      <c r="EDY23" s="137"/>
      <c r="EDZ23" s="137"/>
      <c r="EEA23" s="137"/>
      <c r="EEB23" s="137"/>
      <c r="EEC23" s="137"/>
      <c r="EED23" s="137"/>
      <c r="EEE23" s="137"/>
      <c r="EEF23" s="137"/>
      <c r="EEG23" s="137"/>
      <c r="EEH23" s="137"/>
      <c r="EEI23" s="137"/>
      <c r="EEJ23" s="137"/>
      <c r="EEK23" s="137"/>
      <c r="EEL23" s="137"/>
      <c r="EEM23" s="137"/>
      <c r="EEN23" s="137"/>
      <c r="EEO23" s="137"/>
      <c r="EEP23" s="137"/>
      <c r="EEQ23" s="137"/>
      <c r="EER23" s="137"/>
      <c r="EES23" s="137"/>
      <c r="EET23" s="137"/>
      <c r="EEU23" s="137"/>
      <c r="EEV23" s="137"/>
      <c r="EEW23" s="137"/>
      <c r="EEX23" s="137"/>
      <c r="EEY23" s="137"/>
      <c r="EEZ23" s="137"/>
      <c r="EFA23" s="137"/>
      <c r="EFB23" s="137"/>
      <c r="EFC23" s="137"/>
      <c r="EFD23" s="137"/>
      <c r="EFE23" s="137"/>
      <c r="EFF23" s="137"/>
      <c r="EFG23" s="137"/>
      <c r="EFH23" s="137"/>
      <c r="EFI23" s="137"/>
      <c r="EFJ23" s="137"/>
      <c r="EFK23" s="137"/>
      <c r="EFL23" s="137"/>
      <c r="EFM23" s="137"/>
      <c r="EFN23" s="137"/>
      <c r="EFO23" s="137"/>
      <c r="EFP23" s="137"/>
      <c r="EFQ23" s="137"/>
      <c r="EFR23" s="137"/>
      <c r="EFS23" s="137"/>
      <c r="EFT23" s="137"/>
      <c r="EFU23" s="137"/>
      <c r="EFV23" s="137"/>
      <c r="EFW23" s="137"/>
      <c r="EFX23" s="137"/>
      <c r="EFY23" s="137"/>
      <c r="EFZ23" s="137"/>
      <c r="EGA23" s="137"/>
      <c r="EGB23" s="137"/>
      <c r="EGC23" s="137"/>
      <c r="EGD23" s="137"/>
      <c r="EGE23" s="137"/>
      <c r="EGF23" s="137"/>
      <c r="EGG23" s="137"/>
      <c r="EGH23" s="137"/>
      <c r="EGI23" s="137"/>
      <c r="EGJ23" s="137"/>
      <c r="EGK23" s="137"/>
      <c r="EGL23" s="137"/>
      <c r="EGM23" s="137"/>
      <c r="EGN23" s="137"/>
      <c r="EGO23" s="137"/>
      <c r="EGP23" s="137"/>
      <c r="EGQ23" s="137"/>
      <c r="EGR23" s="137"/>
      <c r="EGS23" s="137"/>
      <c r="EGT23" s="137"/>
      <c r="EGU23" s="137"/>
      <c r="EGV23" s="137"/>
      <c r="EGW23" s="137"/>
      <c r="EGX23" s="137"/>
      <c r="EGY23" s="137"/>
      <c r="EGZ23" s="137"/>
      <c r="EHA23" s="137"/>
      <c r="EHB23" s="137"/>
      <c r="EHC23" s="137"/>
      <c r="EHD23" s="137"/>
      <c r="EHE23" s="137"/>
      <c r="EHF23" s="137"/>
      <c r="EHG23" s="137"/>
      <c r="EHH23" s="137"/>
      <c r="EHI23" s="137"/>
      <c r="EHJ23" s="137"/>
      <c r="EHK23" s="137"/>
      <c r="EHL23" s="137"/>
      <c r="EHM23" s="137"/>
      <c r="EHN23" s="137"/>
      <c r="EHO23" s="137"/>
      <c r="EHP23" s="137"/>
      <c r="EHQ23" s="137"/>
      <c r="EHR23" s="137"/>
      <c r="EHS23" s="137"/>
      <c r="EHT23" s="137"/>
      <c r="EHU23" s="137"/>
      <c r="EHV23" s="137"/>
      <c r="EHW23" s="137"/>
      <c r="EHX23" s="137"/>
      <c r="EHY23" s="137"/>
      <c r="EHZ23" s="137"/>
      <c r="EIA23" s="137"/>
      <c r="EIB23" s="137"/>
      <c r="EIC23" s="137"/>
      <c r="EID23" s="137"/>
      <c r="EIE23" s="137"/>
      <c r="EIF23" s="137"/>
      <c r="EIG23" s="137"/>
      <c r="EIH23" s="137"/>
      <c r="EII23" s="137"/>
      <c r="EIJ23" s="137"/>
      <c r="EIK23" s="137"/>
      <c r="EIL23" s="137"/>
      <c r="EIM23" s="137"/>
      <c r="EIN23" s="137"/>
      <c r="EIO23" s="137"/>
      <c r="EIP23" s="137"/>
      <c r="EIQ23" s="137"/>
      <c r="EIR23" s="137"/>
      <c r="EIS23" s="137"/>
      <c r="EIT23" s="137"/>
      <c r="EIU23" s="137"/>
      <c r="EIV23" s="137"/>
      <c r="EIW23" s="137"/>
      <c r="EIX23" s="137"/>
      <c r="EIY23" s="137"/>
      <c r="EIZ23" s="137"/>
      <c r="EJA23" s="137"/>
      <c r="EJB23" s="137"/>
      <c r="EJC23" s="137"/>
      <c r="EJD23" s="137"/>
      <c r="EJE23" s="137"/>
      <c r="EJF23" s="137"/>
      <c r="EJG23" s="137"/>
      <c r="EJH23" s="137"/>
      <c r="EJI23" s="137"/>
      <c r="EJJ23" s="137"/>
      <c r="EJK23" s="137"/>
      <c r="EJL23" s="137"/>
      <c r="EJM23" s="137"/>
      <c r="EJN23" s="137"/>
      <c r="EJO23" s="137"/>
      <c r="EJP23" s="137"/>
      <c r="EJQ23" s="137"/>
      <c r="EJR23" s="137"/>
      <c r="EJS23" s="137"/>
      <c r="EJT23" s="137"/>
      <c r="EJU23" s="137"/>
      <c r="EJV23" s="137"/>
      <c r="EJW23" s="137"/>
      <c r="EJX23" s="137"/>
      <c r="EJY23" s="137"/>
      <c r="EJZ23" s="137"/>
      <c r="EKA23" s="137"/>
      <c r="EKB23" s="137"/>
      <c r="EKC23" s="137"/>
      <c r="EKD23" s="137"/>
      <c r="EKE23" s="137"/>
      <c r="EKF23" s="137"/>
      <c r="EKG23" s="137"/>
      <c r="EKH23" s="137"/>
      <c r="EKI23" s="137"/>
      <c r="EKJ23" s="137"/>
      <c r="EKK23" s="137"/>
      <c r="EKL23" s="137"/>
      <c r="EKM23" s="137"/>
      <c r="EKN23" s="137"/>
      <c r="EKO23" s="137"/>
      <c r="EKP23" s="137"/>
      <c r="EKQ23" s="137"/>
      <c r="EKR23" s="137"/>
      <c r="EKS23" s="137"/>
      <c r="EKT23" s="137"/>
      <c r="EKU23" s="137"/>
      <c r="EKV23" s="137"/>
      <c r="EKW23" s="137"/>
      <c r="EKX23" s="137"/>
      <c r="EKY23" s="137"/>
      <c r="EKZ23" s="137"/>
      <c r="ELA23" s="137"/>
      <c r="ELB23" s="137"/>
      <c r="ELC23" s="137"/>
      <c r="ELD23" s="137"/>
      <c r="ELE23" s="137"/>
      <c r="ELF23" s="137"/>
      <c r="ELG23" s="137"/>
      <c r="ELH23" s="137"/>
      <c r="ELI23" s="137"/>
      <c r="ELJ23" s="137"/>
      <c r="ELK23" s="137"/>
      <c r="ELL23" s="137"/>
      <c r="ELM23" s="137"/>
      <c r="ELN23" s="137"/>
      <c r="ELO23" s="137"/>
      <c r="ELP23" s="137"/>
      <c r="ELQ23" s="137"/>
      <c r="ELR23" s="137"/>
      <c r="ELS23" s="137"/>
      <c r="ELT23" s="137"/>
      <c r="ELU23" s="137"/>
      <c r="ELV23" s="137"/>
      <c r="ELW23" s="137"/>
      <c r="ELX23" s="137"/>
      <c r="ELY23" s="137"/>
      <c r="ELZ23" s="137"/>
      <c r="EMA23" s="137"/>
      <c r="EMB23" s="137"/>
      <c r="EMC23" s="137"/>
      <c r="EMD23" s="137"/>
      <c r="EME23" s="137"/>
      <c r="EMF23" s="137"/>
      <c r="EMG23" s="137"/>
      <c r="EMH23" s="137"/>
      <c r="EMI23" s="137"/>
      <c r="EMJ23" s="137"/>
      <c r="EMK23" s="137"/>
      <c r="EML23" s="137"/>
      <c r="EMM23" s="137"/>
      <c r="EMN23" s="137"/>
      <c r="EMO23" s="137"/>
      <c r="EMP23" s="137"/>
      <c r="EMQ23" s="137"/>
      <c r="EMR23" s="137"/>
      <c r="EMS23" s="137"/>
      <c r="EMT23" s="137"/>
      <c r="EMU23" s="137"/>
      <c r="EMV23" s="137"/>
      <c r="EMW23" s="137"/>
      <c r="EMX23" s="137"/>
      <c r="EMY23" s="137"/>
      <c r="EMZ23" s="137"/>
      <c r="ENA23" s="137"/>
      <c r="ENB23" s="137"/>
      <c r="ENC23" s="137"/>
      <c r="END23" s="137"/>
      <c r="ENE23" s="137"/>
      <c r="ENF23" s="137"/>
      <c r="ENG23" s="137"/>
      <c r="ENH23" s="137"/>
      <c r="ENI23" s="137"/>
      <c r="ENJ23" s="137"/>
      <c r="ENK23" s="137"/>
      <c r="ENL23" s="137"/>
      <c r="ENM23" s="137"/>
      <c r="ENN23" s="137"/>
      <c r="ENO23" s="137"/>
      <c r="ENP23" s="137"/>
      <c r="ENQ23" s="137"/>
      <c r="ENR23" s="137"/>
      <c r="ENS23" s="137"/>
      <c r="ENT23" s="137"/>
      <c r="ENU23" s="137"/>
      <c r="ENV23" s="137"/>
      <c r="ENW23" s="137"/>
      <c r="ENX23" s="137"/>
      <c r="ENY23" s="137"/>
      <c r="ENZ23" s="137"/>
      <c r="EOA23" s="137"/>
      <c r="EOB23" s="137"/>
      <c r="EOC23" s="137"/>
      <c r="EOD23" s="137"/>
      <c r="EOE23" s="137"/>
      <c r="EOF23" s="137"/>
      <c r="EOG23" s="137"/>
      <c r="EOH23" s="137"/>
      <c r="EOI23" s="137"/>
      <c r="EOJ23" s="137"/>
      <c r="EOK23" s="137"/>
      <c r="EOL23" s="137"/>
      <c r="EOM23" s="137"/>
      <c r="EON23" s="137"/>
      <c r="EOO23" s="137"/>
      <c r="EOP23" s="137"/>
      <c r="EOQ23" s="137"/>
      <c r="EOR23" s="137"/>
      <c r="EOS23" s="137"/>
      <c r="EOT23" s="137"/>
      <c r="EOU23" s="137"/>
      <c r="EOV23" s="137"/>
      <c r="EOW23" s="137"/>
      <c r="EOX23" s="137"/>
      <c r="EOY23" s="137"/>
      <c r="EOZ23" s="137"/>
      <c r="EPA23" s="137"/>
      <c r="EPB23" s="137"/>
      <c r="EPC23" s="137"/>
      <c r="EPD23" s="137"/>
      <c r="EPE23" s="137"/>
      <c r="EPF23" s="137"/>
      <c r="EPG23" s="137"/>
      <c r="EPH23" s="137"/>
      <c r="EPI23" s="137"/>
      <c r="EPJ23" s="137"/>
      <c r="EPK23" s="137"/>
      <c r="EPL23" s="137"/>
      <c r="EPM23" s="137"/>
      <c r="EPN23" s="137"/>
      <c r="EPO23" s="137"/>
      <c r="EPP23" s="137"/>
      <c r="EPQ23" s="137"/>
      <c r="EPR23" s="137"/>
      <c r="EPS23" s="137"/>
      <c r="EPT23" s="137"/>
      <c r="EPU23" s="137"/>
      <c r="EPV23" s="137"/>
      <c r="EPW23" s="137"/>
      <c r="EPX23" s="137"/>
      <c r="EPY23" s="137"/>
      <c r="EPZ23" s="137"/>
      <c r="EQA23" s="137"/>
      <c r="EQB23" s="137"/>
      <c r="EQC23" s="137"/>
      <c r="EQD23" s="137"/>
      <c r="EQE23" s="137"/>
      <c r="EQF23" s="137"/>
      <c r="EQG23" s="137"/>
      <c r="EQH23" s="137"/>
      <c r="EQI23" s="137"/>
      <c r="EQJ23" s="137"/>
      <c r="EQK23" s="137"/>
      <c r="EQL23" s="137"/>
      <c r="EQM23" s="137"/>
      <c r="EQN23" s="137"/>
      <c r="EQO23" s="137"/>
      <c r="EQP23" s="137"/>
      <c r="EQQ23" s="137"/>
      <c r="EQR23" s="137"/>
      <c r="EQS23" s="137"/>
      <c r="EQT23" s="137"/>
      <c r="EQU23" s="137"/>
      <c r="EQV23" s="137"/>
      <c r="EQW23" s="137"/>
      <c r="EQX23" s="137"/>
      <c r="EQY23" s="137"/>
      <c r="EQZ23" s="137"/>
      <c r="ERA23" s="137"/>
      <c r="ERB23" s="137"/>
      <c r="ERC23" s="137"/>
      <c r="ERD23" s="137"/>
      <c r="ERE23" s="137"/>
      <c r="ERF23" s="137"/>
      <c r="ERG23" s="137"/>
      <c r="ERH23" s="137"/>
      <c r="ERI23" s="137"/>
      <c r="ERJ23" s="137"/>
      <c r="ERK23" s="137"/>
      <c r="ERL23" s="137"/>
      <c r="ERM23" s="137"/>
      <c r="ERN23" s="137"/>
      <c r="ERO23" s="137"/>
      <c r="ERP23" s="137"/>
      <c r="ERQ23" s="137"/>
      <c r="ERR23" s="137"/>
      <c r="ERS23" s="137"/>
      <c r="ERT23" s="137"/>
      <c r="ERU23" s="137"/>
      <c r="ERV23" s="137"/>
      <c r="ERW23" s="137"/>
      <c r="ERX23" s="137"/>
      <c r="ERY23" s="137"/>
      <c r="ERZ23" s="137"/>
      <c r="ESA23" s="137"/>
      <c r="ESB23" s="137"/>
      <c r="ESC23" s="137"/>
      <c r="ESD23" s="137"/>
      <c r="ESE23" s="137"/>
      <c r="ESF23" s="137"/>
      <c r="ESG23" s="137"/>
      <c r="ESH23" s="137"/>
      <c r="ESI23" s="137"/>
      <c r="ESJ23" s="137"/>
      <c r="ESK23" s="137"/>
      <c r="ESL23" s="137"/>
      <c r="ESM23" s="137"/>
      <c r="ESN23" s="137"/>
      <c r="ESO23" s="137"/>
      <c r="ESP23" s="137"/>
      <c r="ESQ23" s="137"/>
      <c r="ESR23" s="137"/>
      <c r="ESS23" s="137"/>
      <c r="EST23" s="137"/>
      <c r="ESU23" s="137"/>
      <c r="ESV23" s="137"/>
      <c r="ESW23" s="137"/>
      <c r="ESX23" s="137"/>
      <c r="ESY23" s="137"/>
      <c r="ESZ23" s="137"/>
      <c r="ETA23" s="137"/>
      <c r="ETB23" s="137"/>
      <c r="ETC23" s="137"/>
      <c r="ETD23" s="137"/>
      <c r="ETE23" s="137"/>
      <c r="ETF23" s="137"/>
      <c r="ETG23" s="137"/>
      <c r="ETH23" s="137"/>
      <c r="ETI23" s="137"/>
      <c r="ETJ23" s="137"/>
      <c r="ETK23" s="137"/>
      <c r="ETL23" s="137"/>
      <c r="ETM23" s="137"/>
      <c r="ETN23" s="137"/>
      <c r="ETO23" s="137"/>
      <c r="ETP23" s="137"/>
      <c r="ETQ23" s="137"/>
      <c r="ETR23" s="137"/>
      <c r="ETS23" s="137"/>
      <c r="ETT23" s="137"/>
      <c r="ETU23" s="137"/>
      <c r="ETV23" s="137"/>
      <c r="ETW23" s="137"/>
      <c r="ETX23" s="137"/>
      <c r="ETY23" s="137"/>
      <c r="ETZ23" s="137"/>
      <c r="EUA23" s="137"/>
      <c r="EUB23" s="137"/>
      <c r="EUC23" s="137"/>
      <c r="EUD23" s="137"/>
      <c r="EUE23" s="137"/>
      <c r="EUF23" s="137"/>
      <c r="EUG23" s="137"/>
      <c r="EUH23" s="137"/>
      <c r="EUI23" s="137"/>
      <c r="EUJ23" s="137"/>
      <c r="EUK23" s="137"/>
      <c r="EUL23" s="137"/>
      <c r="EUM23" s="137"/>
      <c r="EUN23" s="137"/>
      <c r="EUO23" s="137"/>
      <c r="EUP23" s="137"/>
      <c r="EUQ23" s="137"/>
      <c r="EUR23" s="137"/>
      <c r="EUS23" s="137"/>
      <c r="EUT23" s="137"/>
      <c r="EUU23" s="137"/>
      <c r="EUV23" s="137"/>
      <c r="EUW23" s="137"/>
      <c r="EUX23" s="137"/>
      <c r="EUY23" s="137"/>
      <c r="EUZ23" s="137"/>
      <c r="EVA23" s="137"/>
      <c r="EVB23" s="137"/>
      <c r="EVC23" s="137"/>
      <c r="EVD23" s="137"/>
      <c r="EVE23" s="137"/>
      <c r="EVF23" s="137"/>
      <c r="EVG23" s="137"/>
      <c r="EVH23" s="137"/>
      <c r="EVI23" s="137"/>
      <c r="EVJ23" s="137"/>
      <c r="EVK23" s="137"/>
      <c r="EVL23" s="137"/>
      <c r="EVM23" s="137"/>
      <c r="EVN23" s="137"/>
      <c r="EVO23" s="137"/>
      <c r="EVP23" s="137"/>
      <c r="EVQ23" s="137"/>
      <c r="EVR23" s="137"/>
      <c r="EVS23" s="137"/>
      <c r="EVT23" s="137"/>
      <c r="EVU23" s="137"/>
      <c r="EVV23" s="137"/>
      <c r="EVW23" s="137"/>
      <c r="EVX23" s="137"/>
      <c r="EVY23" s="137"/>
      <c r="EVZ23" s="137"/>
      <c r="EWA23" s="137"/>
      <c r="EWB23" s="137"/>
      <c r="EWC23" s="137"/>
      <c r="EWD23" s="137"/>
      <c r="EWE23" s="137"/>
      <c r="EWF23" s="137"/>
      <c r="EWG23" s="137"/>
      <c r="EWH23" s="137"/>
      <c r="EWI23" s="137"/>
      <c r="EWJ23" s="137"/>
      <c r="EWK23" s="137"/>
      <c r="EWL23" s="137"/>
      <c r="EWM23" s="137"/>
      <c r="EWN23" s="137"/>
      <c r="EWO23" s="137"/>
      <c r="EWP23" s="137"/>
      <c r="EWQ23" s="137"/>
      <c r="EWR23" s="137"/>
      <c r="EWS23" s="137"/>
      <c r="EWT23" s="137"/>
      <c r="EWU23" s="137"/>
      <c r="EWV23" s="137"/>
      <c r="EWW23" s="137"/>
      <c r="EWX23" s="137"/>
      <c r="EWY23" s="137"/>
      <c r="EWZ23" s="137"/>
      <c r="EXA23" s="137"/>
      <c r="EXB23" s="137"/>
      <c r="EXC23" s="137"/>
      <c r="EXD23" s="137"/>
      <c r="EXE23" s="137"/>
      <c r="EXF23" s="137"/>
      <c r="EXG23" s="137"/>
      <c r="EXH23" s="137"/>
      <c r="EXI23" s="137"/>
      <c r="EXJ23" s="137"/>
      <c r="EXK23" s="137"/>
      <c r="EXL23" s="137"/>
      <c r="EXM23" s="137"/>
      <c r="EXN23" s="137"/>
      <c r="EXO23" s="137"/>
      <c r="EXP23" s="137"/>
      <c r="EXQ23" s="137"/>
      <c r="EXR23" s="137"/>
      <c r="EXS23" s="137"/>
      <c r="EXT23" s="137"/>
      <c r="EXU23" s="137"/>
      <c r="EXV23" s="137"/>
      <c r="EXW23" s="137"/>
      <c r="EXX23" s="137"/>
      <c r="EXY23" s="137"/>
      <c r="EXZ23" s="137"/>
      <c r="EYA23" s="137"/>
      <c r="EYB23" s="137"/>
      <c r="EYC23" s="137"/>
      <c r="EYD23" s="137"/>
      <c r="EYE23" s="137"/>
      <c r="EYF23" s="137"/>
      <c r="EYG23" s="137"/>
      <c r="EYH23" s="137"/>
      <c r="EYI23" s="137"/>
      <c r="EYJ23" s="137"/>
      <c r="EYK23" s="137"/>
      <c r="EYL23" s="137"/>
      <c r="EYM23" s="137"/>
      <c r="EYN23" s="137"/>
      <c r="EYO23" s="137"/>
      <c r="EYP23" s="137"/>
      <c r="EYQ23" s="137"/>
      <c r="EYR23" s="137"/>
      <c r="EYS23" s="137"/>
      <c r="EYT23" s="137"/>
      <c r="EYU23" s="137"/>
      <c r="EYV23" s="137"/>
      <c r="EYW23" s="137"/>
      <c r="EYX23" s="137"/>
      <c r="EYY23" s="137"/>
      <c r="EYZ23" s="137"/>
      <c r="EZA23" s="137"/>
      <c r="EZB23" s="137"/>
      <c r="EZC23" s="137"/>
      <c r="EZD23" s="137"/>
      <c r="EZE23" s="137"/>
      <c r="EZF23" s="137"/>
      <c r="EZG23" s="137"/>
      <c r="EZH23" s="137"/>
      <c r="EZI23" s="137"/>
      <c r="EZJ23" s="137"/>
      <c r="EZK23" s="137"/>
      <c r="EZL23" s="137"/>
      <c r="EZM23" s="137"/>
      <c r="EZN23" s="137"/>
      <c r="EZO23" s="137"/>
      <c r="EZP23" s="137"/>
      <c r="EZQ23" s="137"/>
      <c r="EZR23" s="137"/>
      <c r="EZS23" s="137"/>
      <c r="EZT23" s="137"/>
      <c r="EZU23" s="137"/>
      <c r="EZV23" s="137"/>
      <c r="EZW23" s="137"/>
      <c r="EZX23" s="137"/>
      <c r="EZY23" s="137"/>
      <c r="EZZ23" s="137"/>
      <c r="FAA23" s="137"/>
      <c r="FAB23" s="137"/>
      <c r="FAC23" s="137"/>
      <c r="FAD23" s="137"/>
      <c r="FAE23" s="137"/>
      <c r="FAF23" s="137"/>
      <c r="FAG23" s="137"/>
      <c r="FAH23" s="137"/>
      <c r="FAI23" s="137"/>
      <c r="FAJ23" s="137"/>
      <c r="FAK23" s="137"/>
      <c r="FAL23" s="137"/>
      <c r="FAM23" s="137"/>
      <c r="FAN23" s="137"/>
      <c r="FAO23" s="137"/>
      <c r="FAP23" s="137"/>
      <c r="FAQ23" s="137"/>
      <c r="FAR23" s="137"/>
      <c r="FAS23" s="137"/>
      <c r="FAT23" s="137"/>
      <c r="FAU23" s="137"/>
      <c r="FAV23" s="137"/>
      <c r="FAW23" s="137"/>
      <c r="FAX23" s="137"/>
      <c r="FAY23" s="137"/>
      <c r="FAZ23" s="137"/>
      <c r="FBA23" s="137"/>
      <c r="FBB23" s="137"/>
      <c r="FBC23" s="137"/>
      <c r="FBD23" s="137"/>
      <c r="FBE23" s="137"/>
      <c r="FBF23" s="137"/>
      <c r="FBG23" s="137"/>
      <c r="FBH23" s="137"/>
      <c r="FBI23" s="137"/>
      <c r="FBJ23" s="137"/>
      <c r="FBK23" s="137"/>
      <c r="FBL23" s="137"/>
      <c r="FBM23" s="137"/>
      <c r="FBN23" s="137"/>
      <c r="FBO23" s="137"/>
      <c r="FBP23" s="137"/>
      <c r="FBQ23" s="137"/>
      <c r="FBR23" s="137"/>
      <c r="FBS23" s="137"/>
      <c r="FBT23" s="137"/>
      <c r="FBU23" s="137"/>
      <c r="FBV23" s="137"/>
      <c r="FBW23" s="137"/>
      <c r="FBX23" s="137"/>
      <c r="FBY23" s="137"/>
      <c r="FBZ23" s="137"/>
      <c r="FCA23" s="137"/>
      <c r="FCB23" s="137"/>
      <c r="FCC23" s="137"/>
      <c r="FCD23" s="137"/>
      <c r="FCE23" s="137"/>
      <c r="FCF23" s="137"/>
      <c r="FCG23" s="137"/>
      <c r="FCH23" s="137"/>
      <c r="FCI23" s="137"/>
      <c r="FCJ23" s="137"/>
      <c r="FCK23" s="137"/>
      <c r="FCL23" s="137"/>
      <c r="FCM23" s="137"/>
      <c r="FCN23" s="137"/>
      <c r="FCO23" s="137"/>
      <c r="FCP23" s="137"/>
      <c r="FCQ23" s="137"/>
      <c r="FCR23" s="137"/>
      <c r="FCS23" s="137"/>
      <c r="FCT23" s="137"/>
      <c r="FCU23" s="137"/>
      <c r="FCV23" s="137"/>
      <c r="FCW23" s="137"/>
      <c r="FCX23" s="137"/>
      <c r="FCY23" s="137"/>
      <c r="FCZ23" s="137"/>
      <c r="FDA23" s="137"/>
      <c r="FDB23" s="137"/>
      <c r="FDC23" s="137"/>
      <c r="FDD23" s="137"/>
      <c r="FDE23" s="137"/>
      <c r="FDF23" s="137"/>
      <c r="FDG23" s="137"/>
      <c r="FDH23" s="137"/>
      <c r="FDI23" s="137"/>
      <c r="FDJ23" s="137"/>
      <c r="FDK23" s="137"/>
      <c r="FDL23" s="137"/>
      <c r="FDM23" s="137"/>
      <c r="FDN23" s="137"/>
      <c r="FDO23" s="137"/>
      <c r="FDP23" s="137"/>
      <c r="FDQ23" s="137"/>
      <c r="FDR23" s="137"/>
      <c r="FDS23" s="137"/>
      <c r="FDT23" s="137"/>
      <c r="FDU23" s="137"/>
      <c r="FDV23" s="137"/>
      <c r="FDW23" s="137"/>
      <c r="FDX23" s="137"/>
      <c r="FDY23" s="137"/>
      <c r="FDZ23" s="137"/>
      <c r="FEA23" s="137"/>
      <c r="FEB23" s="137"/>
      <c r="FEC23" s="137"/>
      <c r="FED23" s="137"/>
      <c r="FEE23" s="137"/>
      <c r="FEF23" s="137"/>
      <c r="FEG23" s="137"/>
      <c r="FEH23" s="137"/>
      <c r="FEI23" s="137"/>
      <c r="FEJ23" s="137"/>
      <c r="FEK23" s="137"/>
      <c r="FEL23" s="137"/>
      <c r="FEM23" s="137"/>
      <c r="FEN23" s="137"/>
      <c r="FEO23" s="137"/>
      <c r="FEP23" s="137"/>
      <c r="FEQ23" s="137"/>
      <c r="FER23" s="137"/>
      <c r="FES23" s="137"/>
      <c r="FET23" s="137"/>
      <c r="FEU23" s="137"/>
      <c r="FEV23" s="137"/>
      <c r="FEW23" s="137"/>
      <c r="FEX23" s="137"/>
      <c r="FEY23" s="137"/>
      <c r="FEZ23" s="137"/>
      <c r="FFA23" s="137"/>
      <c r="FFB23" s="137"/>
      <c r="FFC23" s="137"/>
      <c r="FFD23" s="137"/>
      <c r="FFE23" s="137"/>
      <c r="FFF23" s="137"/>
      <c r="FFG23" s="137"/>
      <c r="FFH23" s="137"/>
      <c r="FFI23" s="137"/>
      <c r="FFJ23" s="137"/>
      <c r="FFK23" s="137"/>
      <c r="FFL23" s="137"/>
      <c r="FFM23" s="137"/>
      <c r="FFN23" s="137"/>
      <c r="FFO23" s="137"/>
      <c r="FFP23" s="137"/>
      <c r="FFQ23" s="137"/>
      <c r="FFR23" s="137"/>
      <c r="FFS23" s="137"/>
      <c r="FFT23" s="137"/>
      <c r="FFU23" s="137"/>
      <c r="FFV23" s="137"/>
      <c r="FFW23" s="137"/>
      <c r="FFX23" s="137"/>
      <c r="FFY23" s="137"/>
      <c r="FFZ23" s="137"/>
      <c r="FGA23" s="137"/>
      <c r="FGB23" s="137"/>
      <c r="FGC23" s="137"/>
      <c r="FGD23" s="137"/>
      <c r="FGE23" s="137"/>
      <c r="FGF23" s="137"/>
      <c r="FGG23" s="137"/>
      <c r="FGH23" s="137"/>
      <c r="FGI23" s="137"/>
      <c r="FGJ23" s="137"/>
      <c r="FGK23" s="137"/>
      <c r="FGL23" s="137"/>
      <c r="FGM23" s="137"/>
      <c r="FGN23" s="137"/>
      <c r="FGO23" s="137"/>
      <c r="FGP23" s="137"/>
      <c r="FGQ23" s="137"/>
      <c r="FGR23" s="137"/>
      <c r="FGS23" s="137"/>
      <c r="FGT23" s="137"/>
      <c r="FGU23" s="137"/>
      <c r="FGV23" s="137"/>
      <c r="FGW23" s="137"/>
      <c r="FGX23" s="137"/>
      <c r="FGY23" s="137"/>
      <c r="FGZ23" s="137"/>
      <c r="FHA23" s="137"/>
      <c r="FHB23" s="137"/>
      <c r="FHC23" s="137"/>
      <c r="FHD23" s="137"/>
      <c r="FHE23" s="137"/>
      <c r="FHF23" s="137"/>
      <c r="FHG23" s="137"/>
      <c r="FHH23" s="137"/>
      <c r="FHI23" s="137"/>
      <c r="FHJ23" s="137"/>
      <c r="FHK23" s="137"/>
      <c r="FHL23" s="137"/>
      <c r="FHM23" s="137"/>
      <c r="FHN23" s="137"/>
      <c r="FHO23" s="137"/>
      <c r="FHP23" s="137"/>
      <c r="FHQ23" s="137"/>
      <c r="FHR23" s="137"/>
      <c r="FHS23" s="137"/>
      <c r="FHT23" s="137"/>
      <c r="FHU23" s="137"/>
      <c r="FHV23" s="137"/>
      <c r="FHW23" s="137"/>
      <c r="FHX23" s="137"/>
      <c r="FHY23" s="137"/>
      <c r="FHZ23" s="137"/>
      <c r="FIA23" s="137"/>
      <c r="FIB23" s="137"/>
      <c r="FIC23" s="137"/>
      <c r="FID23" s="137"/>
      <c r="FIE23" s="137"/>
      <c r="FIF23" s="137"/>
      <c r="FIG23" s="137"/>
      <c r="FIH23" s="137"/>
      <c r="FII23" s="137"/>
      <c r="FIJ23" s="137"/>
      <c r="FIK23" s="137"/>
      <c r="FIL23" s="137"/>
      <c r="FIM23" s="137"/>
      <c r="FIN23" s="137"/>
      <c r="FIO23" s="137"/>
      <c r="FIP23" s="137"/>
      <c r="FIQ23" s="137"/>
      <c r="FIR23" s="137"/>
      <c r="FIS23" s="137"/>
      <c r="FIT23" s="137"/>
      <c r="FIU23" s="137"/>
      <c r="FIV23" s="137"/>
      <c r="FIW23" s="137"/>
      <c r="FIX23" s="137"/>
      <c r="FIY23" s="137"/>
      <c r="FIZ23" s="137"/>
      <c r="FJA23" s="137"/>
      <c r="FJB23" s="137"/>
      <c r="FJC23" s="137"/>
      <c r="FJD23" s="137"/>
      <c r="FJE23" s="137"/>
      <c r="FJF23" s="137"/>
      <c r="FJG23" s="137"/>
      <c r="FJH23" s="137"/>
      <c r="FJI23" s="137"/>
      <c r="FJJ23" s="137"/>
      <c r="FJK23" s="137"/>
      <c r="FJL23" s="137"/>
      <c r="FJM23" s="137"/>
      <c r="FJN23" s="137"/>
      <c r="FJO23" s="137"/>
      <c r="FJP23" s="137"/>
      <c r="FJQ23" s="137"/>
      <c r="FJR23" s="137"/>
      <c r="FJS23" s="137"/>
      <c r="FJT23" s="137"/>
      <c r="FJU23" s="137"/>
      <c r="FJV23" s="137"/>
      <c r="FJW23" s="137"/>
      <c r="FJX23" s="137"/>
      <c r="FJY23" s="137"/>
      <c r="FJZ23" s="137"/>
      <c r="FKA23" s="137"/>
      <c r="FKB23" s="137"/>
      <c r="FKC23" s="137"/>
      <c r="FKD23" s="137"/>
      <c r="FKE23" s="137"/>
      <c r="FKF23" s="137"/>
      <c r="FKG23" s="137"/>
      <c r="FKH23" s="137"/>
      <c r="FKI23" s="137"/>
      <c r="FKJ23" s="137"/>
      <c r="FKK23" s="137"/>
      <c r="FKL23" s="137"/>
      <c r="FKM23" s="137"/>
      <c r="FKN23" s="137"/>
      <c r="FKO23" s="137"/>
      <c r="FKP23" s="137"/>
      <c r="FKQ23" s="137"/>
      <c r="FKR23" s="137"/>
      <c r="FKS23" s="137"/>
      <c r="FKT23" s="137"/>
      <c r="FKU23" s="137"/>
      <c r="FKV23" s="137"/>
      <c r="FKW23" s="137"/>
      <c r="FKX23" s="137"/>
      <c r="FKY23" s="137"/>
      <c r="FKZ23" s="137"/>
      <c r="FLA23" s="137"/>
      <c r="FLB23" s="137"/>
      <c r="FLC23" s="137"/>
      <c r="FLD23" s="137"/>
      <c r="FLE23" s="137"/>
      <c r="FLF23" s="137"/>
      <c r="FLG23" s="137"/>
      <c r="FLH23" s="137"/>
      <c r="FLI23" s="137"/>
      <c r="FLJ23" s="137"/>
      <c r="FLK23" s="137"/>
      <c r="FLL23" s="137"/>
      <c r="FLM23" s="137"/>
      <c r="FLN23" s="137"/>
      <c r="FLO23" s="137"/>
      <c r="FLP23" s="137"/>
      <c r="FLQ23" s="137"/>
      <c r="FLR23" s="137"/>
      <c r="FLS23" s="137"/>
      <c r="FLT23" s="137"/>
      <c r="FLU23" s="137"/>
      <c r="FLV23" s="137"/>
      <c r="FLW23" s="137"/>
      <c r="FLX23" s="137"/>
      <c r="FLY23" s="137"/>
      <c r="FLZ23" s="137"/>
      <c r="FMA23" s="137"/>
      <c r="FMB23" s="137"/>
      <c r="FMC23" s="137"/>
      <c r="FMD23" s="137"/>
      <c r="FME23" s="137"/>
      <c r="FMF23" s="137"/>
      <c r="FMG23" s="137"/>
      <c r="FMH23" s="137"/>
      <c r="FMI23" s="137"/>
      <c r="FMJ23" s="137"/>
      <c r="FMK23" s="137"/>
      <c r="FML23" s="137"/>
      <c r="FMM23" s="137"/>
      <c r="FMN23" s="137"/>
      <c r="FMO23" s="137"/>
      <c r="FMP23" s="137"/>
      <c r="FMQ23" s="137"/>
      <c r="FMR23" s="137"/>
      <c r="FMS23" s="137"/>
      <c r="FMT23" s="137"/>
      <c r="FMU23" s="137"/>
      <c r="FMV23" s="137"/>
      <c r="FMW23" s="137"/>
      <c r="FMX23" s="137"/>
      <c r="FMY23" s="137"/>
      <c r="FMZ23" s="137"/>
      <c r="FNA23" s="137"/>
      <c r="FNB23" s="137"/>
      <c r="FNC23" s="137"/>
      <c r="FND23" s="137"/>
      <c r="FNE23" s="137"/>
      <c r="FNF23" s="137"/>
      <c r="FNG23" s="137"/>
      <c r="FNH23" s="137"/>
      <c r="FNI23" s="137"/>
      <c r="FNJ23" s="137"/>
      <c r="FNK23" s="137"/>
      <c r="FNL23" s="137"/>
      <c r="FNM23" s="137"/>
      <c r="FNN23" s="137"/>
      <c r="FNO23" s="137"/>
      <c r="FNP23" s="137"/>
      <c r="FNQ23" s="137"/>
      <c r="FNR23" s="137"/>
      <c r="FNS23" s="137"/>
      <c r="FNT23" s="137"/>
      <c r="FNU23" s="137"/>
      <c r="FNV23" s="137"/>
      <c r="FNW23" s="137"/>
      <c r="FNX23" s="137"/>
      <c r="FNY23" s="137"/>
      <c r="FNZ23" s="137"/>
      <c r="FOA23" s="137"/>
      <c r="FOB23" s="137"/>
      <c r="FOC23" s="137"/>
      <c r="FOD23" s="137"/>
      <c r="FOE23" s="137"/>
      <c r="FOF23" s="137"/>
      <c r="FOG23" s="137"/>
      <c r="FOH23" s="137"/>
      <c r="FOI23" s="137"/>
      <c r="FOJ23" s="137"/>
      <c r="FOK23" s="137"/>
      <c r="FOL23" s="137"/>
      <c r="FOM23" s="137"/>
      <c r="FON23" s="137"/>
      <c r="FOO23" s="137"/>
      <c r="FOP23" s="137"/>
      <c r="FOQ23" s="137"/>
      <c r="FOR23" s="137"/>
      <c r="FOS23" s="137"/>
      <c r="FOT23" s="137"/>
      <c r="FOU23" s="137"/>
      <c r="FOV23" s="137"/>
      <c r="FOW23" s="137"/>
      <c r="FOX23" s="137"/>
      <c r="FOY23" s="137"/>
      <c r="FOZ23" s="137"/>
      <c r="FPA23" s="137"/>
      <c r="FPB23" s="137"/>
      <c r="FPC23" s="137"/>
      <c r="FPD23" s="137"/>
      <c r="FPE23" s="137"/>
      <c r="FPF23" s="137"/>
      <c r="FPG23" s="137"/>
      <c r="FPH23" s="137"/>
      <c r="FPI23" s="137"/>
      <c r="FPJ23" s="137"/>
      <c r="FPK23" s="137"/>
      <c r="FPL23" s="137"/>
      <c r="FPM23" s="137"/>
      <c r="FPN23" s="137"/>
      <c r="FPO23" s="137"/>
      <c r="FPP23" s="137"/>
      <c r="FPQ23" s="137"/>
      <c r="FPR23" s="137"/>
      <c r="FPS23" s="137"/>
      <c r="FPT23" s="137"/>
      <c r="FPU23" s="137"/>
      <c r="FPV23" s="137"/>
      <c r="FPW23" s="137"/>
      <c r="FPX23" s="137"/>
      <c r="FPY23" s="137"/>
      <c r="FPZ23" s="137"/>
      <c r="FQA23" s="137"/>
      <c r="FQB23" s="137"/>
      <c r="FQC23" s="137"/>
      <c r="FQD23" s="137"/>
      <c r="FQE23" s="137"/>
      <c r="FQF23" s="137"/>
      <c r="FQG23" s="137"/>
      <c r="FQH23" s="137"/>
      <c r="FQI23" s="137"/>
      <c r="FQJ23" s="137"/>
      <c r="FQK23" s="137"/>
      <c r="FQL23" s="137"/>
      <c r="FQM23" s="137"/>
      <c r="FQN23" s="137"/>
      <c r="FQO23" s="137"/>
      <c r="FQP23" s="137"/>
      <c r="FQQ23" s="137"/>
      <c r="FQR23" s="137"/>
      <c r="FQS23" s="137"/>
      <c r="FQT23" s="137"/>
      <c r="FQU23" s="137"/>
      <c r="FQV23" s="137"/>
      <c r="FQW23" s="137"/>
      <c r="FQX23" s="137"/>
      <c r="FQY23" s="137"/>
      <c r="FQZ23" s="137"/>
      <c r="FRA23" s="137"/>
      <c r="FRB23" s="137"/>
      <c r="FRC23" s="137"/>
      <c r="FRD23" s="137"/>
      <c r="FRE23" s="137"/>
      <c r="FRF23" s="137"/>
      <c r="FRG23" s="137"/>
      <c r="FRH23" s="137"/>
      <c r="FRI23" s="137"/>
      <c r="FRJ23" s="137"/>
      <c r="FRK23" s="137"/>
      <c r="FRL23" s="137"/>
      <c r="FRM23" s="137"/>
      <c r="FRN23" s="137"/>
      <c r="FRO23" s="137"/>
      <c r="FRP23" s="137"/>
      <c r="FRQ23" s="137"/>
      <c r="FRR23" s="137"/>
      <c r="FRS23" s="137"/>
      <c r="FRT23" s="137"/>
      <c r="FRU23" s="137"/>
      <c r="FRV23" s="137"/>
      <c r="FRW23" s="137"/>
      <c r="FRX23" s="137"/>
      <c r="FRY23" s="137"/>
      <c r="FRZ23" s="137"/>
      <c r="FSA23" s="137"/>
      <c r="FSB23" s="137"/>
      <c r="FSC23" s="137"/>
      <c r="FSD23" s="137"/>
      <c r="FSE23" s="137"/>
      <c r="FSF23" s="137"/>
      <c r="FSG23" s="137"/>
      <c r="FSH23" s="137"/>
      <c r="FSI23" s="137"/>
      <c r="FSJ23" s="137"/>
      <c r="FSK23" s="137"/>
      <c r="FSL23" s="137"/>
      <c r="FSM23" s="137"/>
      <c r="FSN23" s="137"/>
      <c r="FSO23" s="137"/>
      <c r="FSP23" s="137"/>
      <c r="FSQ23" s="137"/>
      <c r="FSR23" s="137"/>
      <c r="FSS23" s="137"/>
      <c r="FST23" s="137"/>
      <c r="FSU23" s="137"/>
      <c r="FSV23" s="137"/>
      <c r="FSW23" s="137"/>
      <c r="FSX23" s="137"/>
      <c r="FSY23" s="137"/>
      <c r="FSZ23" s="137"/>
      <c r="FTA23" s="137"/>
      <c r="FTB23" s="137"/>
      <c r="FTC23" s="137"/>
      <c r="FTD23" s="137"/>
      <c r="FTE23" s="137"/>
      <c r="FTF23" s="137"/>
      <c r="FTG23" s="137"/>
      <c r="FTH23" s="137"/>
      <c r="FTI23" s="137"/>
      <c r="FTJ23" s="137"/>
      <c r="FTK23" s="137"/>
      <c r="FTL23" s="137"/>
      <c r="FTM23" s="137"/>
      <c r="FTN23" s="137"/>
      <c r="FTO23" s="137"/>
      <c r="FTP23" s="137"/>
      <c r="FTQ23" s="137"/>
      <c r="FTR23" s="137"/>
      <c r="FTS23" s="137"/>
      <c r="FTT23" s="137"/>
      <c r="FTU23" s="137"/>
      <c r="FTV23" s="137"/>
      <c r="FTW23" s="137"/>
      <c r="FTX23" s="137"/>
      <c r="FTY23" s="137"/>
      <c r="FTZ23" s="137"/>
      <c r="FUA23" s="137"/>
      <c r="FUB23" s="137"/>
      <c r="FUC23" s="137"/>
      <c r="FUD23" s="137"/>
      <c r="FUE23" s="137"/>
      <c r="FUF23" s="137"/>
      <c r="FUG23" s="137"/>
      <c r="FUH23" s="137"/>
      <c r="FUI23" s="137"/>
      <c r="FUJ23" s="137"/>
      <c r="FUK23" s="137"/>
      <c r="FUL23" s="137"/>
      <c r="FUM23" s="137"/>
      <c r="FUN23" s="137"/>
      <c r="FUO23" s="137"/>
      <c r="FUP23" s="137"/>
      <c r="FUQ23" s="137"/>
      <c r="FUR23" s="137"/>
      <c r="FUS23" s="137"/>
      <c r="FUT23" s="137"/>
      <c r="FUU23" s="137"/>
      <c r="FUV23" s="137"/>
      <c r="FUW23" s="137"/>
      <c r="FUX23" s="137"/>
      <c r="FUY23" s="137"/>
      <c r="FUZ23" s="137"/>
      <c r="FVA23" s="137"/>
      <c r="FVB23" s="137"/>
      <c r="FVC23" s="137"/>
      <c r="FVD23" s="137"/>
      <c r="FVE23" s="137"/>
      <c r="FVF23" s="137"/>
      <c r="FVG23" s="137"/>
      <c r="FVH23" s="137"/>
      <c r="FVI23" s="137"/>
      <c r="FVJ23" s="137"/>
      <c r="FVK23" s="137"/>
      <c r="FVL23" s="137"/>
      <c r="FVM23" s="137"/>
      <c r="FVN23" s="137"/>
      <c r="FVO23" s="137"/>
      <c r="FVP23" s="137"/>
      <c r="FVQ23" s="137"/>
      <c r="FVR23" s="137"/>
      <c r="FVS23" s="137"/>
      <c r="FVT23" s="137"/>
      <c r="FVU23" s="137"/>
      <c r="FVV23" s="137"/>
      <c r="FVW23" s="137"/>
      <c r="FVX23" s="137"/>
      <c r="FVY23" s="137"/>
      <c r="FVZ23" s="137"/>
      <c r="FWA23" s="137"/>
      <c r="FWB23" s="137"/>
      <c r="FWC23" s="137"/>
      <c r="FWD23" s="137"/>
      <c r="FWE23" s="137"/>
      <c r="FWF23" s="137"/>
      <c r="FWG23" s="137"/>
      <c r="FWH23" s="137"/>
      <c r="FWI23" s="137"/>
      <c r="FWJ23" s="137"/>
      <c r="FWK23" s="137"/>
      <c r="FWL23" s="137"/>
      <c r="FWM23" s="137"/>
      <c r="FWN23" s="137"/>
      <c r="FWO23" s="137"/>
      <c r="FWP23" s="137"/>
      <c r="FWQ23" s="137"/>
      <c r="FWR23" s="137"/>
      <c r="FWS23" s="137"/>
      <c r="FWT23" s="137"/>
      <c r="FWU23" s="137"/>
      <c r="FWV23" s="137"/>
      <c r="FWW23" s="137"/>
      <c r="FWX23" s="137"/>
      <c r="FWY23" s="137"/>
      <c r="FWZ23" s="137"/>
      <c r="FXA23" s="137"/>
      <c r="FXB23" s="137"/>
      <c r="FXC23" s="137"/>
      <c r="FXD23" s="137"/>
      <c r="FXE23" s="137"/>
      <c r="FXF23" s="137"/>
      <c r="FXG23" s="137"/>
      <c r="FXH23" s="137"/>
      <c r="FXI23" s="137"/>
      <c r="FXJ23" s="137"/>
      <c r="FXK23" s="137"/>
      <c r="FXL23" s="137"/>
      <c r="FXM23" s="137"/>
      <c r="FXN23" s="137"/>
      <c r="FXO23" s="137"/>
      <c r="FXP23" s="137"/>
      <c r="FXQ23" s="137"/>
      <c r="FXR23" s="137"/>
      <c r="FXS23" s="137"/>
      <c r="FXT23" s="137"/>
      <c r="FXU23" s="137"/>
      <c r="FXV23" s="137"/>
      <c r="FXW23" s="137"/>
      <c r="FXX23" s="137"/>
      <c r="FXY23" s="137"/>
      <c r="FXZ23" s="137"/>
      <c r="FYA23" s="137"/>
      <c r="FYB23" s="137"/>
      <c r="FYC23" s="137"/>
      <c r="FYD23" s="137"/>
      <c r="FYE23" s="137"/>
      <c r="FYF23" s="137"/>
      <c r="FYG23" s="137"/>
      <c r="FYH23" s="137"/>
      <c r="FYI23" s="137"/>
      <c r="FYJ23" s="137"/>
      <c r="FYK23" s="137"/>
      <c r="FYL23" s="137"/>
      <c r="FYM23" s="137"/>
      <c r="FYN23" s="137"/>
      <c r="FYO23" s="137"/>
      <c r="FYP23" s="137"/>
      <c r="FYQ23" s="137"/>
      <c r="FYR23" s="137"/>
      <c r="FYS23" s="137"/>
      <c r="FYT23" s="137"/>
      <c r="FYU23" s="137"/>
      <c r="FYV23" s="137"/>
      <c r="FYW23" s="137"/>
      <c r="FYX23" s="137"/>
      <c r="FYY23" s="137"/>
      <c r="FYZ23" s="137"/>
      <c r="FZA23" s="137"/>
      <c r="FZB23" s="137"/>
      <c r="FZC23" s="137"/>
      <c r="FZD23" s="137"/>
      <c r="FZE23" s="137"/>
      <c r="FZF23" s="137"/>
      <c r="FZG23" s="137"/>
      <c r="FZH23" s="137"/>
      <c r="FZI23" s="137"/>
      <c r="FZJ23" s="137"/>
      <c r="FZK23" s="137"/>
      <c r="FZL23" s="137"/>
      <c r="FZM23" s="137"/>
      <c r="FZN23" s="137"/>
      <c r="FZO23" s="137"/>
      <c r="FZP23" s="137"/>
      <c r="FZQ23" s="137"/>
      <c r="FZR23" s="137"/>
      <c r="FZS23" s="137"/>
      <c r="FZT23" s="137"/>
      <c r="FZU23" s="137"/>
      <c r="FZV23" s="137"/>
      <c r="FZW23" s="137"/>
      <c r="FZX23" s="137"/>
      <c r="FZY23" s="137"/>
      <c r="FZZ23" s="137"/>
      <c r="GAA23" s="137"/>
      <c r="GAB23" s="137"/>
      <c r="GAC23" s="137"/>
      <c r="GAD23" s="137"/>
      <c r="GAE23" s="137"/>
      <c r="GAF23" s="137"/>
      <c r="GAG23" s="137"/>
      <c r="GAH23" s="137"/>
      <c r="GAI23" s="137"/>
      <c r="GAJ23" s="137"/>
      <c r="GAK23" s="137"/>
      <c r="GAL23" s="137"/>
      <c r="GAM23" s="137"/>
      <c r="GAN23" s="137"/>
      <c r="GAO23" s="137"/>
      <c r="GAP23" s="137"/>
      <c r="GAQ23" s="137"/>
      <c r="GAR23" s="137"/>
      <c r="GAS23" s="137"/>
      <c r="GAT23" s="137"/>
      <c r="GAU23" s="137"/>
      <c r="GAV23" s="137"/>
      <c r="GAW23" s="137"/>
      <c r="GAX23" s="137"/>
      <c r="GAY23" s="137"/>
      <c r="GAZ23" s="137"/>
      <c r="GBA23" s="137"/>
      <c r="GBB23" s="137"/>
      <c r="GBC23" s="137"/>
      <c r="GBD23" s="137"/>
      <c r="GBE23" s="137"/>
      <c r="GBF23" s="137"/>
      <c r="GBG23" s="137"/>
      <c r="GBH23" s="137"/>
      <c r="GBI23" s="137"/>
      <c r="GBJ23" s="137"/>
      <c r="GBK23" s="137"/>
      <c r="GBL23" s="137"/>
      <c r="GBM23" s="137"/>
      <c r="GBN23" s="137"/>
      <c r="GBO23" s="137"/>
      <c r="GBP23" s="137"/>
      <c r="GBQ23" s="137"/>
      <c r="GBR23" s="137"/>
      <c r="GBS23" s="137"/>
      <c r="GBT23" s="137"/>
      <c r="GBU23" s="137"/>
      <c r="GBV23" s="137"/>
      <c r="GBW23" s="137"/>
      <c r="GBX23" s="137"/>
      <c r="GBY23" s="137"/>
      <c r="GBZ23" s="137"/>
      <c r="GCA23" s="137"/>
      <c r="GCB23" s="137"/>
      <c r="GCC23" s="137"/>
      <c r="GCD23" s="137"/>
      <c r="GCE23" s="137"/>
      <c r="GCF23" s="137"/>
      <c r="GCG23" s="137"/>
      <c r="GCH23" s="137"/>
      <c r="GCI23" s="137"/>
      <c r="GCJ23" s="137"/>
      <c r="GCK23" s="137"/>
      <c r="GCL23" s="137"/>
      <c r="GCM23" s="137"/>
      <c r="GCN23" s="137"/>
      <c r="GCO23" s="137"/>
      <c r="GCP23" s="137"/>
      <c r="GCQ23" s="137"/>
      <c r="GCR23" s="137"/>
      <c r="GCS23" s="137"/>
      <c r="GCT23" s="137"/>
      <c r="GCU23" s="137"/>
      <c r="GCV23" s="137"/>
      <c r="GCW23" s="137"/>
      <c r="GCX23" s="137"/>
      <c r="GCY23" s="137"/>
      <c r="GCZ23" s="137"/>
      <c r="GDA23" s="137"/>
      <c r="GDB23" s="137"/>
      <c r="GDC23" s="137"/>
      <c r="GDD23" s="137"/>
      <c r="GDE23" s="137"/>
      <c r="GDF23" s="137"/>
      <c r="GDG23" s="137"/>
      <c r="GDH23" s="137"/>
      <c r="GDI23" s="137"/>
      <c r="GDJ23" s="137"/>
      <c r="GDK23" s="137"/>
      <c r="GDL23" s="137"/>
      <c r="GDM23" s="137"/>
      <c r="GDN23" s="137"/>
      <c r="GDO23" s="137"/>
      <c r="GDP23" s="137"/>
      <c r="GDQ23" s="137"/>
      <c r="GDR23" s="137"/>
      <c r="GDS23" s="137"/>
      <c r="GDT23" s="137"/>
      <c r="GDU23" s="137"/>
      <c r="GDV23" s="137"/>
      <c r="GDW23" s="137"/>
      <c r="GDX23" s="137"/>
      <c r="GDY23" s="137"/>
      <c r="GDZ23" s="137"/>
      <c r="GEA23" s="137"/>
      <c r="GEB23" s="137"/>
      <c r="GEC23" s="137"/>
      <c r="GED23" s="137"/>
      <c r="GEE23" s="137"/>
      <c r="GEF23" s="137"/>
      <c r="GEG23" s="137"/>
      <c r="GEH23" s="137"/>
      <c r="GEI23" s="137"/>
      <c r="GEJ23" s="137"/>
      <c r="GEK23" s="137"/>
      <c r="GEL23" s="137"/>
      <c r="GEM23" s="137"/>
      <c r="GEN23" s="137"/>
      <c r="GEO23" s="137"/>
      <c r="GEP23" s="137"/>
      <c r="GEQ23" s="137"/>
      <c r="GER23" s="137"/>
      <c r="GES23" s="137"/>
      <c r="GET23" s="137"/>
      <c r="GEU23" s="137"/>
      <c r="GEV23" s="137"/>
      <c r="GEW23" s="137"/>
      <c r="GEX23" s="137"/>
      <c r="GEY23" s="137"/>
      <c r="GEZ23" s="137"/>
      <c r="GFA23" s="137"/>
      <c r="GFB23" s="137"/>
      <c r="GFC23" s="137"/>
      <c r="GFD23" s="137"/>
      <c r="GFE23" s="137"/>
      <c r="GFF23" s="137"/>
      <c r="GFG23" s="137"/>
      <c r="GFH23" s="137"/>
      <c r="GFI23" s="137"/>
      <c r="GFJ23" s="137"/>
      <c r="GFK23" s="137"/>
      <c r="GFL23" s="137"/>
      <c r="GFM23" s="137"/>
      <c r="GFN23" s="137"/>
      <c r="GFO23" s="137"/>
      <c r="GFP23" s="137"/>
      <c r="GFQ23" s="137"/>
      <c r="GFR23" s="137"/>
      <c r="GFS23" s="137"/>
      <c r="GFT23" s="137"/>
      <c r="GFU23" s="137"/>
      <c r="GFV23" s="137"/>
      <c r="GFW23" s="137"/>
      <c r="GFX23" s="137"/>
      <c r="GFY23" s="137"/>
      <c r="GFZ23" s="137"/>
      <c r="GGA23" s="137"/>
      <c r="GGB23" s="137"/>
      <c r="GGC23" s="137"/>
      <c r="GGD23" s="137"/>
      <c r="GGE23" s="137"/>
      <c r="GGF23" s="137"/>
      <c r="GGG23" s="137"/>
      <c r="GGH23" s="137"/>
      <c r="GGI23" s="137"/>
      <c r="GGJ23" s="137"/>
      <c r="GGK23" s="137"/>
      <c r="GGL23" s="137"/>
      <c r="GGM23" s="137"/>
      <c r="GGN23" s="137"/>
      <c r="GGO23" s="137"/>
      <c r="GGP23" s="137"/>
      <c r="GGQ23" s="137"/>
      <c r="GGR23" s="137"/>
      <c r="GGS23" s="137"/>
      <c r="GGT23" s="137"/>
      <c r="GGU23" s="137"/>
      <c r="GGV23" s="137"/>
      <c r="GGW23" s="137"/>
      <c r="GGX23" s="137"/>
      <c r="GGY23" s="137"/>
      <c r="GGZ23" s="137"/>
      <c r="GHA23" s="137"/>
      <c r="GHB23" s="137"/>
      <c r="GHC23" s="137"/>
      <c r="GHD23" s="137"/>
      <c r="GHE23" s="137"/>
      <c r="GHF23" s="137"/>
      <c r="GHG23" s="137"/>
      <c r="GHH23" s="137"/>
      <c r="GHI23" s="137"/>
      <c r="GHJ23" s="137"/>
      <c r="GHK23" s="137"/>
      <c r="GHL23" s="137"/>
      <c r="GHM23" s="137"/>
      <c r="GHN23" s="137"/>
      <c r="GHO23" s="137"/>
      <c r="GHP23" s="137"/>
      <c r="GHQ23" s="137"/>
      <c r="GHR23" s="137"/>
      <c r="GHS23" s="137"/>
      <c r="GHT23" s="137"/>
      <c r="GHU23" s="137"/>
      <c r="GHV23" s="137"/>
      <c r="GHW23" s="137"/>
      <c r="GHX23" s="137"/>
      <c r="GHY23" s="137"/>
      <c r="GHZ23" s="137"/>
      <c r="GIA23" s="137"/>
      <c r="GIB23" s="137"/>
      <c r="GIC23" s="137"/>
      <c r="GID23" s="137"/>
      <c r="GIE23" s="137"/>
      <c r="GIF23" s="137"/>
      <c r="GIG23" s="137"/>
      <c r="GIH23" s="137"/>
      <c r="GII23" s="137"/>
      <c r="GIJ23" s="137"/>
      <c r="GIK23" s="137"/>
      <c r="GIL23" s="137"/>
      <c r="GIM23" s="137"/>
      <c r="GIN23" s="137"/>
      <c r="GIO23" s="137"/>
      <c r="GIP23" s="137"/>
      <c r="GIQ23" s="137"/>
      <c r="GIR23" s="137"/>
      <c r="GIS23" s="137"/>
      <c r="GIT23" s="137"/>
      <c r="GIU23" s="137"/>
      <c r="GIV23" s="137"/>
      <c r="GIW23" s="137"/>
      <c r="GIX23" s="137"/>
      <c r="GIY23" s="137"/>
      <c r="GIZ23" s="137"/>
      <c r="GJA23" s="137"/>
      <c r="GJB23" s="137"/>
      <c r="GJC23" s="137"/>
      <c r="GJD23" s="137"/>
      <c r="GJE23" s="137"/>
      <c r="GJF23" s="137"/>
      <c r="GJG23" s="137"/>
      <c r="GJH23" s="137"/>
      <c r="GJI23" s="137"/>
      <c r="GJJ23" s="137"/>
      <c r="GJK23" s="137"/>
      <c r="GJL23" s="137"/>
      <c r="GJM23" s="137"/>
      <c r="GJN23" s="137"/>
      <c r="GJO23" s="137"/>
      <c r="GJP23" s="137"/>
      <c r="GJQ23" s="137"/>
      <c r="GJR23" s="137"/>
      <c r="GJS23" s="137"/>
      <c r="GJT23" s="137"/>
      <c r="GJU23" s="137"/>
      <c r="GJV23" s="137"/>
      <c r="GJW23" s="137"/>
      <c r="GJX23" s="137"/>
      <c r="GJY23" s="137"/>
      <c r="GJZ23" s="137"/>
      <c r="GKA23" s="137"/>
      <c r="GKB23" s="137"/>
      <c r="GKC23" s="137"/>
      <c r="GKD23" s="137"/>
      <c r="GKE23" s="137"/>
      <c r="GKF23" s="137"/>
      <c r="GKG23" s="137"/>
      <c r="GKH23" s="137"/>
      <c r="GKI23" s="137"/>
      <c r="GKJ23" s="137"/>
      <c r="GKK23" s="137"/>
      <c r="GKL23" s="137"/>
      <c r="GKM23" s="137"/>
      <c r="GKN23" s="137"/>
      <c r="GKO23" s="137"/>
      <c r="GKP23" s="137"/>
      <c r="GKQ23" s="137"/>
      <c r="GKR23" s="137"/>
      <c r="GKS23" s="137"/>
      <c r="GKT23" s="137"/>
      <c r="GKU23" s="137"/>
      <c r="GKV23" s="137"/>
      <c r="GKW23" s="137"/>
      <c r="GKX23" s="137"/>
      <c r="GKY23" s="137"/>
      <c r="GKZ23" s="137"/>
      <c r="GLA23" s="137"/>
      <c r="GLB23" s="137"/>
      <c r="GLC23" s="137"/>
      <c r="GLD23" s="137"/>
      <c r="GLE23" s="137"/>
      <c r="GLF23" s="137"/>
      <c r="GLG23" s="137"/>
      <c r="GLH23" s="137"/>
      <c r="GLI23" s="137"/>
      <c r="GLJ23" s="137"/>
      <c r="GLK23" s="137"/>
      <c r="GLL23" s="137"/>
      <c r="GLM23" s="137"/>
      <c r="GLN23" s="137"/>
      <c r="GLO23" s="137"/>
      <c r="GLP23" s="137"/>
      <c r="GLQ23" s="137"/>
      <c r="GLR23" s="137"/>
      <c r="GLS23" s="137"/>
      <c r="GLT23" s="137"/>
      <c r="GLU23" s="137"/>
      <c r="GLV23" s="137"/>
      <c r="GLW23" s="137"/>
      <c r="GLX23" s="137"/>
      <c r="GLY23" s="137"/>
      <c r="GLZ23" s="137"/>
      <c r="GMA23" s="137"/>
      <c r="GMB23" s="137"/>
      <c r="GMC23" s="137"/>
      <c r="GMD23" s="137"/>
      <c r="GME23" s="137"/>
      <c r="GMF23" s="137"/>
      <c r="GMG23" s="137"/>
      <c r="GMH23" s="137"/>
      <c r="GMI23" s="137"/>
      <c r="GMJ23" s="137"/>
      <c r="GMK23" s="137"/>
      <c r="GML23" s="137"/>
      <c r="GMM23" s="137"/>
      <c r="GMN23" s="137"/>
      <c r="GMO23" s="137"/>
      <c r="GMP23" s="137"/>
      <c r="GMQ23" s="137"/>
      <c r="GMR23" s="137"/>
      <c r="GMS23" s="137"/>
      <c r="GMT23" s="137"/>
      <c r="GMU23" s="137"/>
      <c r="GMV23" s="137"/>
      <c r="GMW23" s="137"/>
      <c r="GMX23" s="137"/>
      <c r="GMY23" s="137"/>
      <c r="GMZ23" s="137"/>
      <c r="GNA23" s="137"/>
      <c r="GNB23" s="137"/>
      <c r="GNC23" s="137"/>
      <c r="GND23" s="137"/>
      <c r="GNE23" s="137"/>
      <c r="GNF23" s="137"/>
      <c r="GNG23" s="137"/>
      <c r="GNH23" s="137"/>
      <c r="GNI23" s="137"/>
      <c r="GNJ23" s="137"/>
      <c r="GNK23" s="137"/>
      <c r="GNL23" s="137"/>
      <c r="GNM23" s="137"/>
      <c r="GNN23" s="137"/>
      <c r="GNO23" s="137"/>
      <c r="GNP23" s="137"/>
      <c r="GNQ23" s="137"/>
      <c r="GNR23" s="137"/>
      <c r="GNS23" s="137"/>
      <c r="GNT23" s="137"/>
      <c r="GNU23" s="137"/>
      <c r="GNV23" s="137"/>
      <c r="GNW23" s="137"/>
      <c r="GNX23" s="137"/>
      <c r="GNY23" s="137"/>
      <c r="GNZ23" s="137"/>
      <c r="GOA23" s="137"/>
      <c r="GOB23" s="137"/>
      <c r="GOC23" s="137"/>
      <c r="GOD23" s="137"/>
      <c r="GOE23" s="137"/>
      <c r="GOF23" s="137"/>
      <c r="GOG23" s="137"/>
      <c r="GOH23" s="137"/>
      <c r="GOI23" s="137"/>
      <c r="GOJ23" s="137"/>
      <c r="GOK23" s="137"/>
      <c r="GOL23" s="137"/>
      <c r="GOM23" s="137"/>
      <c r="GON23" s="137"/>
      <c r="GOO23" s="137"/>
      <c r="GOP23" s="137"/>
      <c r="GOQ23" s="137"/>
      <c r="GOR23" s="137"/>
      <c r="GOS23" s="137"/>
      <c r="GOT23" s="137"/>
      <c r="GOU23" s="137"/>
      <c r="GOV23" s="137"/>
      <c r="GOW23" s="137"/>
      <c r="GOX23" s="137"/>
      <c r="GOY23" s="137"/>
      <c r="GOZ23" s="137"/>
      <c r="GPA23" s="137"/>
      <c r="GPB23" s="137"/>
      <c r="GPC23" s="137"/>
      <c r="GPD23" s="137"/>
      <c r="GPE23" s="137"/>
      <c r="GPF23" s="137"/>
      <c r="GPG23" s="137"/>
      <c r="GPH23" s="137"/>
      <c r="GPI23" s="137"/>
      <c r="GPJ23" s="137"/>
      <c r="GPK23" s="137"/>
      <c r="GPL23" s="137"/>
      <c r="GPM23" s="137"/>
      <c r="GPN23" s="137"/>
      <c r="GPO23" s="137"/>
      <c r="GPP23" s="137"/>
      <c r="GPQ23" s="137"/>
      <c r="GPR23" s="137"/>
      <c r="GPS23" s="137"/>
      <c r="GPT23" s="137"/>
      <c r="GPU23" s="137"/>
      <c r="GPV23" s="137"/>
      <c r="GPW23" s="137"/>
      <c r="GPX23" s="137"/>
      <c r="GPY23" s="137"/>
      <c r="GPZ23" s="137"/>
      <c r="GQA23" s="137"/>
      <c r="GQB23" s="137"/>
      <c r="GQC23" s="137"/>
      <c r="GQD23" s="137"/>
      <c r="GQE23" s="137"/>
      <c r="GQF23" s="137"/>
      <c r="GQG23" s="137"/>
      <c r="GQH23" s="137"/>
      <c r="GQI23" s="137"/>
      <c r="GQJ23" s="137"/>
      <c r="GQK23" s="137"/>
      <c r="GQL23" s="137"/>
      <c r="GQM23" s="137"/>
      <c r="GQN23" s="137"/>
      <c r="GQO23" s="137"/>
      <c r="GQP23" s="137"/>
      <c r="GQQ23" s="137"/>
      <c r="GQR23" s="137"/>
      <c r="GQS23" s="137"/>
      <c r="GQT23" s="137"/>
      <c r="GQU23" s="137"/>
      <c r="GQV23" s="137"/>
      <c r="GQW23" s="137"/>
      <c r="GQX23" s="137"/>
      <c r="GQY23" s="137"/>
      <c r="GQZ23" s="137"/>
      <c r="GRA23" s="137"/>
      <c r="GRB23" s="137"/>
      <c r="GRC23" s="137"/>
      <c r="GRD23" s="137"/>
      <c r="GRE23" s="137"/>
      <c r="GRF23" s="137"/>
      <c r="GRG23" s="137"/>
      <c r="GRH23" s="137"/>
      <c r="GRI23" s="137"/>
      <c r="GRJ23" s="137"/>
      <c r="GRK23" s="137"/>
      <c r="GRL23" s="137"/>
      <c r="GRM23" s="137"/>
      <c r="GRN23" s="137"/>
      <c r="GRO23" s="137"/>
      <c r="GRP23" s="137"/>
      <c r="GRQ23" s="137"/>
      <c r="GRR23" s="137"/>
      <c r="GRS23" s="137"/>
      <c r="GRT23" s="137"/>
      <c r="GRU23" s="137"/>
      <c r="GRV23" s="137"/>
      <c r="GRW23" s="137"/>
      <c r="GRX23" s="137"/>
      <c r="GRY23" s="137"/>
      <c r="GRZ23" s="137"/>
      <c r="GSA23" s="137"/>
      <c r="GSB23" s="137"/>
      <c r="GSC23" s="137"/>
      <c r="GSD23" s="137"/>
      <c r="GSE23" s="137"/>
      <c r="GSF23" s="137"/>
      <c r="GSG23" s="137"/>
      <c r="GSH23" s="137"/>
      <c r="GSI23" s="137"/>
      <c r="GSJ23" s="137"/>
      <c r="GSK23" s="137"/>
      <c r="GSL23" s="137"/>
      <c r="GSM23" s="137"/>
      <c r="GSN23" s="137"/>
      <c r="GSO23" s="137"/>
      <c r="GSP23" s="137"/>
      <c r="GSQ23" s="137"/>
      <c r="GSR23" s="137"/>
      <c r="GSS23" s="137"/>
      <c r="GST23" s="137"/>
      <c r="GSU23" s="137"/>
      <c r="GSV23" s="137"/>
      <c r="GSW23" s="137"/>
      <c r="GSX23" s="137"/>
      <c r="GSY23" s="137"/>
      <c r="GSZ23" s="137"/>
      <c r="GTA23" s="137"/>
      <c r="GTB23" s="137"/>
      <c r="GTC23" s="137"/>
      <c r="GTD23" s="137"/>
      <c r="GTE23" s="137"/>
      <c r="GTF23" s="137"/>
      <c r="GTG23" s="137"/>
      <c r="GTH23" s="137"/>
      <c r="GTI23" s="137"/>
      <c r="GTJ23" s="137"/>
      <c r="GTK23" s="137"/>
      <c r="GTL23" s="137"/>
      <c r="GTM23" s="137"/>
      <c r="GTN23" s="137"/>
      <c r="GTO23" s="137"/>
      <c r="GTP23" s="137"/>
      <c r="GTQ23" s="137"/>
      <c r="GTR23" s="137"/>
      <c r="GTS23" s="137"/>
      <c r="GTT23" s="137"/>
      <c r="GTU23" s="137"/>
      <c r="GTV23" s="137"/>
      <c r="GTW23" s="137"/>
      <c r="GTX23" s="137"/>
      <c r="GTY23" s="137"/>
      <c r="GTZ23" s="137"/>
      <c r="GUA23" s="137"/>
      <c r="GUB23" s="137"/>
      <c r="GUC23" s="137"/>
      <c r="GUD23" s="137"/>
      <c r="GUE23" s="137"/>
      <c r="GUF23" s="137"/>
      <c r="GUG23" s="137"/>
      <c r="GUH23" s="137"/>
      <c r="GUI23" s="137"/>
      <c r="GUJ23" s="137"/>
      <c r="GUK23" s="137"/>
      <c r="GUL23" s="137"/>
      <c r="GUM23" s="137"/>
      <c r="GUN23" s="137"/>
      <c r="GUO23" s="137"/>
      <c r="GUP23" s="137"/>
      <c r="GUQ23" s="137"/>
      <c r="GUR23" s="137"/>
      <c r="GUS23" s="137"/>
      <c r="GUT23" s="137"/>
      <c r="GUU23" s="137"/>
      <c r="GUV23" s="137"/>
      <c r="GUW23" s="137"/>
      <c r="GUX23" s="137"/>
      <c r="GUY23" s="137"/>
      <c r="GUZ23" s="137"/>
      <c r="GVA23" s="137"/>
      <c r="GVB23" s="137"/>
      <c r="GVC23" s="137"/>
      <c r="GVD23" s="137"/>
      <c r="GVE23" s="137"/>
      <c r="GVF23" s="137"/>
      <c r="GVG23" s="137"/>
      <c r="GVH23" s="137"/>
      <c r="GVI23" s="137"/>
      <c r="GVJ23" s="137"/>
      <c r="GVK23" s="137"/>
      <c r="GVL23" s="137"/>
      <c r="GVM23" s="137"/>
      <c r="GVN23" s="137"/>
      <c r="GVO23" s="137"/>
      <c r="GVP23" s="137"/>
      <c r="GVQ23" s="137"/>
      <c r="GVR23" s="137"/>
      <c r="GVS23" s="137"/>
      <c r="GVT23" s="137"/>
      <c r="GVU23" s="137"/>
      <c r="GVV23" s="137"/>
      <c r="GVW23" s="137"/>
      <c r="GVX23" s="137"/>
      <c r="GVY23" s="137"/>
      <c r="GVZ23" s="137"/>
      <c r="GWA23" s="137"/>
      <c r="GWB23" s="137"/>
      <c r="GWC23" s="137"/>
      <c r="GWD23" s="137"/>
      <c r="GWE23" s="137"/>
      <c r="GWF23" s="137"/>
      <c r="GWG23" s="137"/>
      <c r="GWH23" s="137"/>
      <c r="GWI23" s="137"/>
      <c r="GWJ23" s="137"/>
      <c r="GWK23" s="137"/>
      <c r="GWL23" s="137"/>
      <c r="GWM23" s="137"/>
      <c r="GWN23" s="137"/>
      <c r="GWO23" s="137"/>
      <c r="GWP23" s="137"/>
      <c r="GWQ23" s="137"/>
      <c r="GWR23" s="137"/>
      <c r="GWS23" s="137"/>
      <c r="GWT23" s="137"/>
      <c r="GWU23" s="137"/>
      <c r="GWV23" s="137"/>
      <c r="GWW23" s="137"/>
      <c r="GWX23" s="137"/>
      <c r="GWY23" s="137"/>
      <c r="GWZ23" s="137"/>
      <c r="GXA23" s="137"/>
      <c r="GXB23" s="137"/>
      <c r="GXC23" s="137"/>
      <c r="GXD23" s="137"/>
      <c r="GXE23" s="137"/>
      <c r="GXF23" s="137"/>
      <c r="GXG23" s="137"/>
      <c r="GXH23" s="137"/>
      <c r="GXI23" s="137"/>
      <c r="GXJ23" s="137"/>
      <c r="GXK23" s="137"/>
      <c r="GXL23" s="137"/>
      <c r="GXM23" s="137"/>
      <c r="GXN23" s="137"/>
      <c r="GXO23" s="137"/>
      <c r="GXP23" s="137"/>
      <c r="GXQ23" s="137"/>
      <c r="GXR23" s="137"/>
      <c r="GXS23" s="137"/>
      <c r="GXT23" s="137"/>
      <c r="GXU23" s="137"/>
      <c r="GXV23" s="137"/>
      <c r="GXW23" s="137"/>
      <c r="GXX23" s="137"/>
      <c r="GXY23" s="137"/>
      <c r="GXZ23" s="137"/>
      <c r="GYA23" s="137"/>
      <c r="GYB23" s="137"/>
      <c r="GYC23" s="137"/>
      <c r="GYD23" s="137"/>
      <c r="GYE23" s="137"/>
      <c r="GYF23" s="137"/>
      <c r="GYG23" s="137"/>
      <c r="GYH23" s="137"/>
      <c r="GYI23" s="137"/>
      <c r="GYJ23" s="137"/>
      <c r="GYK23" s="137"/>
      <c r="GYL23" s="137"/>
      <c r="GYM23" s="137"/>
      <c r="GYN23" s="137"/>
      <c r="GYO23" s="137"/>
      <c r="GYP23" s="137"/>
      <c r="GYQ23" s="137"/>
      <c r="GYR23" s="137"/>
      <c r="GYS23" s="137"/>
      <c r="GYT23" s="137"/>
      <c r="GYU23" s="137"/>
      <c r="GYV23" s="137"/>
      <c r="GYW23" s="137"/>
      <c r="GYX23" s="137"/>
      <c r="GYY23" s="137"/>
      <c r="GYZ23" s="137"/>
      <c r="GZA23" s="137"/>
      <c r="GZB23" s="137"/>
      <c r="GZC23" s="137"/>
      <c r="GZD23" s="137"/>
      <c r="GZE23" s="137"/>
      <c r="GZF23" s="137"/>
      <c r="GZG23" s="137"/>
      <c r="GZH23" s="137"/>
      <c r="GZI23" s="137"/>
      <c r="GZJ23" s="137"/>
      <c r="GZK23" s="137"/>
      <c r="GZL23" s="137"/>
      <c r="GZM23" s="137"/>
      <c r="GZN23" s="137"/>
      <c r="GZO23" s="137"/>
      <c r="GZP23" s="137"/>
      <c r="GZQ23" s="137"/>
      <c r="GZR23" s="137"/>
      <c r="GZS23" s="137"/>
      <c r="GZT23" s="137"/>
      <c r="GZU23" s="137"/>
      <c r="GZV23" s="137"/>
      <c r="GZW23" s="137"/>
      <c r="GZX23" s="137"/>
      <c r="GZY23" s="137"/>
      <c r="GZZ23" s="137"/>
      <c r="HAA23" s="137"/>
      <c r="HAB23" s="137"/>
      <c r="HAC23" s="137"/>
      <c r="HAD23" s="137"/>
      <c r="HAE23" s="137"/>
      <c r="HAF23" s="137"/>
      <c r="HAG23" s="137"/>
      <c r="HAH23" s="137"/>
      <c r="HAI23" s="137"/>
      <c r="HAJ23" s="137"/>
      <c r="HAK23" s="137"/>
      <c r="HAL23" s="137"/>
      <c r="HAM23" s="137"/>
      <c r="HAN23" s="137"/>
      <c r="HAO23" s="137"/>
      <c r="HAP23" s="137"/>
      <c r="HAQ23" s="137"/>
      <c r="HAR23" s="137"/>
      <c r="HAS23" s="137"/>
      <c r="HAT23" s="137"/>
      <c r="HAU23" s="137"/>
      <c r="HAV23" s="137"/>
      <c r="HAW23" s="137"/>
      <c r="HAX23" s="137"/>
      <c r="HAY23" s="137"/>
      <c r="HAZ23" s="137"/>
      <c r="HBA23" s="137"/>
      <c r="HBB23" s="137"/>
      <c r="HBC23" s="137"/>
      <c r="HBD23" s="137"/>
      <c r="HBE23" s="137"/>
      <c r="HBF23" s="137"/>
      <c r="HBG23" s="137"/>
      <c r="HBH23" s="137"/>
      <c r="HBI23" s="137"/>
      <c r="HBJ23" s="137"/>
      <c r="HBK23" s="137"/>
      <c r="HBL23" s="137"/>
      <c r="HBM23" s="137"/>
      <c r="HBN23" s="137"/>
      <c r="HBO23" s="137"/>
      <c r="HBP23" s="137"/>
      <c r="HBQ23" s="137"/>
      <c r="HBR23" s="137"/>
      <c r="HBS23" s="137"/>
      <c r="HBT23" s="137"/>
      <c r="HBU23" s="137"/>
      <c r="HBV23" s="137"/>
      <c r="HBW23" s="137"/>
      <c r="HBX23" s="137"/>
      <c r="HBY23" s="137"/>
      <c r="HBZ23" s="137"/>
      <c r="HCA23" s="137"/>
      <c r="HCB23" s="137"/>
      <c r="HCC23" s="137"/>
      <c r="HCD23" s="137"/>
      <c r="HCE23" s="137"/>
      <c r="HCF23" s="137"/>
      <c r="HCG23" s="137"/>
      <c r="HCH23" s="137"/>
      <c r="HCI23" s="137"/>
      <c r="HCJ23" s="137"/>
      <c r="HCK23" s="137"/>
      <c r="HCL23" s="137"/>
      <c r="HCM23" s="137"/>
      <c r="HCN23" s="137"/>
      <c r="HCO23" s="137"/>
      <c r="HCP23" s="137"/>
      <c r="HCQ23" s="137"/>
      <c r="HCR23" s="137"/>
      <c r="HCS23" s="137"/>
      <c r="HCT23" s="137"/>
      <c r="HCU23" s="137"/>
      <c r="HCV23" s="137"/>
      <c r="HCW23" s="137"/>
      <c r="HCX23" s="137"/>
      <c r="HCY23" s="137"/>
      <c r="HCZ23" s="137"/>
      <c r="HDA23" s="137"/>
      <c r="HDB23" s="137"/>
      <c r="HDC23" s="137"/>
      <c r="HDD23" s="137"/>
      <c r="HDE23" s="137"/>
      <c r="HDF23" s="137"/>
      <c r="HDG23" s="137"/>
      <c r="HDH23" s="137"/>
      <c r="HDI23" s="137"/>
      <c r="HDJ23" s="137"/>
      <c r="HDK23" s="137"/>
      <c r="HDL23" s="137"/>
      <c r="HDM23" s="137"/>
      <c r="HDN23" s="137"/>
      <c r="HDO23" s="137"/>
      <c r="HDP23" s="137"/>
      <c r="HDQ23" s="137"/>
      <c r="HDR23" s="137"/>
      <c r="HDS23" s="137"/>
      <c r="HDT23" s="137"/>
      <c r="HDU23" s="137"/>
      <c r="HDV23" s="137"/>
      <c r="HDW23" s="137"/>
      <c r="HDX23" s="137"/>
      <c r="HDY23" s="137"/>
      <c r="HDZ23" s="137"/>
      <c r="HEA23" s="137"/>
      <c r="HEB23" s="137"/>
      <c r="HEC23" s="137"/>
      <c r="HED23" s="137"/>
      <c r="HEE23" s="137"/>
      <c r="HEF23" s="137"/>
      <c r="HEG23" s="137"/>
      <c r="HEH23" s="137"/>
      <c r="HEI23" s="137"/>
      <c r="HEJ23" s="137"/>
      <c r="HEK23" s="137"/>
      <c r="HEL23" s="137"/>
      <c r="HEM23" s="137"/>
      <c r="HEN23" s="137"/>
      <c r="HEO23" s="137"/>
      <c r="HEP23" s="137"/>
      <c r="HEQ23" s="137"/>
      <c r="HER23" s="137"/>
      <c r="HES23" s="137"/>
      <c r="HET23" s="137"/>
      <c r="HEU23" s="137"/>
      <c r="HEV23" s="137"/>
      <c r="HEW23" s="137"/>
      <c r="HEX23" s="137"/>
      <c r="HEY23" s="137"/>
      <c r="HEZ23" s="137"/>
      <c r="HFA23" s="137"/>
      <c r="HFB23" s="137"/>
      <c r="HFC23" s="137"/>
      <c r="HFD23" s="137"/>
      <c r="HFE23" s="137"/>
      <c r="HFF23" s="137"/>
      <c r="HFG23" s="137"/>
      <c r="HFH23" s="137"/>
      <c r="HFI23" s="137"/>
      <c r="HFJ23" s="137"/>
      <c r="HFK23" s="137"/>
      <c r="HFL23" s="137"/>
      <c r="HFM23" s="137"/>
      <c r="HFN23" s="137"/>
      <c r="HFO23" s="137"/>
      <c r="HFP23" s="137"/>
      <c r="HFQ23" s="137"/>
      <c r="HFR23" s="137"/>
      <c r="HFS23" s="137"/>
      <c r="HFT23" s="137"/>
      <c r="HFU23" s="137"/>
      <c r="HFV23" s="137"/>
      <c r="HFW23" s="137"/>
      <c r="HFX23" s="137"/>
      <c r="HFY23" s="137"/>
      <c r="HFZ23" s="137"/>
      <c r="HGA23" s="137"/>
      <c r="HGB23" s="137"/>
      <c r="HGC23" s="137"/>
      <c r="HGD23" s="137"/>
      <c r="HGE23" s="137"/>
      <c r="HGF23" s="137"/>
      <c r="HGG23" s="137"/>
      <c r="HGH23" s="137"/>
      <c r="HGI23" s="137"/>
      <c r="HGJ23" s="137"/>
      <c r="HGK23" s="137"/>
      <c r="HGL23" s="137"/>
      <c r="HGM23" s="137"/>
      <c r="HGN23" s="137"/>
      <c r="HGO23" s="137"/>
      <c r="HGP23" s="137"/>
      <c r="HGQ23" s="137"/>
      <c r="HGR23" s="137"/>
      <c r="HGS23" s="137"/>
      <c r="HGT23" s="137"/>
      <c r="HGU23" s="137"/>
      <c r="HGV23" s="137"/>
      <c r="HGW23" s="137"/>
      <c r="HGX23" s="137"/>
      <c r="HGY23" s="137"/>
      <c r="HGZ23" s="137"/>
      <c r="HHA23" s="137"/>
      <c r="HHB23" s="137"/>
      <c r="HHC23" s="137"/>
      <c r="HHD23" s="137"/>
      <c r="HHE23" s="137"/>
      <c r="HHF23" s="137"/>
      <c r="HHG23" s="137"/>
      <c r="HHH23" s="137"/>
      <c r="HHI23" s="137"/>
      <c r="HHJ23" s="137"/>
      <c r="HHK23" s="137"/>
      <c r="HHL23" s="137"/>
      <c r="HHM23" s="137"/>
      <c r="HHN23" s="137"/>
      <c r="HHO23" s="137"/>
      <c r="HHP23" s="137"/>
      <c r="HHQ23" s="137"/>
      <c r="HHR23" s="137"/>
      <c r="HHS23" s="137"/>
      <c r="HHT23" s="137"/>
      <c r="HHU23" s="137"/>
      <c r="HHV23" s="137"/>
      <c r="HHW23" s="137"/>
      <c r="HHX23" s="137"/>
      <c r="HHY23" s="137"/>
      <c r="HHZ23" s="137"/>
      <c r="HIA23" s="137"/>
      <c r="HIB23" s="137"/>
      <c r="HIC23" s="137"/>
      <c r="HID23" s="137"/>
      <c r="HIE23" s="137"/>
      <c r="HIF23" s="137"/>
      <c r="HIG23" s="137"/>
      <c r="HIH23" s="137"/>
      <c r="HII23" s="137"/>
      <c r="HIJ23" s="137"/>
      <c r="HIK23" s="137"/>
      <c r="HIL23" s="137"/>
      <c r="HIM23" s="137"/>
      <c r="HIN23" s="137"/>
      <c r="HIO23" s="137"/>
      <c r="HIP23" s="137"/>
      <c r="HIQ23" s="137"/>
      <c r="HIR23" s="137"/>
      <c r="HIS23" s="137"/>
      <c r="HIT23" s="137"/>
      <c r="HIU23" s="137"/>
      <c r="HIV23" s="137"/>
      <c r="HIW23" s="137"/>
      <c r="HIX23" s="137"/>
      <c r="HIY23" s="137"/>
      <c r="HIZ23" s="137"/>
      <c r="HJA23" s="137"/>
      <c r="HJB23" s="137"/>
      <c r="HJC23" s="137"/>
      <c r="HJD23" s="137"/>
      <c r="HJE23" s="137"/>
      <c r="HJF23" s="137"/>
      <c r="HJG23" s="137"/>
      <c r="HJH23" s="137"/>
      <c r="HJI23" s="137"/>
      <c r="HJJ23" s="137"/>
      <c r="HJK23" s="137"/>
      <c r="HJL23" s="137"/>
      <c r="HJM23" s="137"/>
      <c r="HJN23" s="137"/>
      <c r="HJO23" s="137"/>
      <c r="HJP23" s="137"/>
      <c r="HJQ23" s="137"/>
      <c r="HJR23" s="137"/>
      <c r="HJS23" s="137"/>
      <c r="HJT23" s="137"/>
      <c r="HJU23" s="137"/>
      <c r="HJV23" s="137"/>
      <c r="HJW23" s="137"/>
      <c r="HJX23" s="137"/>
      <c r="HJY23" s="137"/>
      <c r="HJZ23" s="137"/>
      <c r="HKA23" s="137"/>
      <c r="HKB23" s="137"/>
      <c r="HKC23" s="137"/>
      <c r="HKD23" s="137"/>
      <c r="HKE23" s="137"/>
      <c r="HKF23" s="137"/>
      <c r="HKG23" s="137"/>
      <c r="HKH23" s="137"/>
      <c r="HKI23" s="137"/>
      <c r="HKJ23" s="137"/>
      <c r="HKK23" s="137"/>
      <c r="HKL23" s="137"/>
      <c r="HKM23" s="137"/>
      <c r="HKN23" s="137"/>
      <c r="HKO23" s="137"/>
      <c r="HKP23" s="137"/>
      <c r="HKQ23" s="137"/>
      <c r="HKR23" s="137"/>
      <c r="HKS23" s="137"/>
      <c r="HKT23" s="137"/>
      <c r="HKU23" s="137"/>
      <c r="HKV23" s="137"/>
      <c r="HKW23" s="137"/>
      <c r="HKX23" s="137"/>
      <c r="HKY23" s="137"/>
      <c r="HKZ23" s="137"/>
      <c r="HLA23" s="137"/>
      <c r="HLB23" s="137"/>
      <c r="HLC23" s="137"/>
      <c r="HLD23" s="137"/>
      <c r="HLE23" s="137"/>
      <c r="HLF23" s="137"/>
      <c r="HLG23" s="137"/>
      <c r="HLH23" s="137"/>
      <c r="HLI23" s="137"/>
      <c r="HLJ23" s="137"/>
      <c r="HLK23" s="137"/>
      <c r="HLL23" s="137"/>
      <c r="HLM23" s="137"/>
      <c r="HLN23" s="137"/>
      <c r="HLO23" s="137"/>
      <c r="HLP23" s="137"/>
      <c r="HLQ23" s="137"/>
      <c r="HLR23" s="137"/>
      <c r="HLS23" s="137"/>
      <c r="HLT23" s="137"/>
      <c r="HLU23" s="137"/>
      <c r="HLV23" s="137"/>
      <c r="HLW23" s="137"/>
      <c r="HLX23" s="137"/>
      <c r="HLY23" s="137"/>
      <c r="HLZ23" s="137"/>
      <c r="HMA23" s="137"/>
      <c r="HMB23" s="137"/>
      <c r="HMC23" s="137"/>
      <c r="HMD23" s="137"/>
      <c r="HME23" s="137"/>
      <c r="HMF23" s="137"/>
      <c r="HMG23" s="137"/>
      <c r="HMH23" s="137"/>
      <c r="HMI23" s="137"/>
      <c r="HMJ23" s="137"/>
      <c r="HMK23" s="137"/>
      <c r="HML23" s="137"/>
      <c r="HMM23" s="137"/>
      <c r="HMN23" s="137"/>
      <c r="HMO23" s="137"/>
      <c r="HMP23" s="137"/>
      <c r="HMQ23" s="137"/>
      <c r="HMR23" s="137"/>
      <c r="HMS23" s="137"/>
      <c r="HMT23" s="137"/>
      <c r="HMU23" s="137"/>
      <c r="HMV23" s="137"/>
      <c r="HMW23" s="137"/>
      <c r="HMX23" s="137"/>
      <c r="HMY23" s="137"/>
      <c r="HMZ23" s="137"/>
      <c r="HNA23" s="137"/>
      <c r="HNB23" s="137"/>
      <c r="HNC23" s="137"/>
      <c r="HND23" s="137"/>
      <c r="HNE23" s="137"/>
      <c r="HNF23" s="137"/>
      <c r="HNG23" s="137"/>
      <c r="HNH23" s="137"/>
      <c r="HNI23" s="137"/>
      <c r="HNJ23" s="137"/>
      <c r="HNK23" s="137"/>
      <c r="HNL23" s="137"/>
      <c r="HNM23" s="137"/>
      <c r="HNN23" s="137"/>
      <c r="HNO23" s="137"/>
      <c r="HNP23" s="137"/>
      <c r="HNQ23" s="137"/>
      <c r="HNR23" s="137"/>
      <c r="HNS23" s="137"/>
      <c r="HNT23" s="137"/>
      <c r="HNU23" s="137"/>
      <c r="HNV23" s="137"/>
      <c r="HNW23" s="137"/>
      <c r="HNX23" s="137"/>
      <c r="HNY23" s="137"/>
      <c r="HNZ23" s="137"/>
      <c r="HOA23" s="137"/>
      <c r="HOB23" s="137"/>
      <c r="HOC23" s="137"/>
      <c r="HOD23" s="137"/>
      <c r="HOE23" s="137"/>
      <c r="HOF23" s="137"/>
      <c r="HOG23" s="137"/>
      <c r="HOH23" s="137"/>
      <c r="HOI23" s="137"/>
      <c r="HOJ23" s="137"/>
      <c r="HOK23" s="137"/>
      <c r="HOL23" s="137"/>
      <c r="HOM23" s="137"/>
      <c r="HON23" s="137"/>
      <c r="HOO23" s="137"/>
      <c r="HOP23" s="137"/>
      <c r="HOQ23" s="137"/>
      <c r="HOR23" s="137"/>
      <c r="HOS23" s="137"/>
      <c r="HOT23" s="137"/>
      <c r="HOU23" s="137"/>
      <c r="HOV23" s="137"/>
      <c r="HOW23" s="137"/>
      <c r="HOX23" s="137"/>
      <c r="HOY23" s="137"/>
      <c r="HOZ23" s="137"/>
      <c r="HPA23" s="137"/>
      <c r="HPB23" s="137"/>
      <c r="HPC23" s="137"/>
      <c r="HPD23" s="137"/>
      <c r="HPE23" s="137"/>
      <c r="HPF23" s="137"/>
      <c r="HPG23" s="137"/>
      <c r="HPH23" s="137"/>
      <c r="HPI23" s="137"/>
      <c r="HPJ23" s="137"/>
      <c r="HPK23" s="137"/>
      <c r="HPL23" s="137"/>
      <c r="HPM23" s="137"/>
      <c r="HPN23" s="137"/>
      <c r="HPO23" s="137"/>
      <c r="HPP23" s="137"/>
      <c r="HPQ23" s="137"/>
      <c r="HPR23" s="137"/>
      <c r="HPS23" s="137"/>
      <c r="HPT23" s="137"/>
      <c r="HPU23" s="137"/>
      <c r="HPV23" s="137"/>
      <c r="HPW23" s="137"/>
      <c r="HPX23" s="137"/>
      <c r="HPY23" s="137"/>
      <c r="HPZ23" s="137"/>
      <c r="HQA23" s="137"/>
      <c r="HQB23" s="137"/>
      <c r="HQC23" s="137"/>
      <c r="HQD23" s="137"/>
      <c r="HQE23" s="137"/>
      <c r="HQF23" s="137"/>
      <c r="HQG23" s="137"/>
      <c r="HQH23" s="137"/>
      <c r="HQI23" s="137"/>
      <c r="HQJ23" s="137"/>
      <c r="HQK23" s="137"/>
      <c r="HQL23" s="137"/>
      <c r="HQM23" s="137"/>
      <c r="HQN23" s="137"/>
      <c r="HQO23" s="137"/>
      <c r="HQP23" s="137"/>
      <c r="HQQ23" s="137"/>
      <c r="HQR23" s="137"/>
      <c r="HQS23" s="137"/>
      <c r="HQT23" s="137"/>
      <c r="HQU23" s="137"/>
      <c r="HQV23" s="137"/>
      <c r="HQW23" s="137"/>
      <c r="HQX23" s="137"/>
      <c r="HQY23" s="137"/>
      <c r="HQZ23" s="137"/>
      <c r="HRA23" s="137"/>
      <c r="HRB23" s="137"/>
      <c r="HRC23" s="137"/>
      <c r="HRD23" s="137"/>
      <c r="HRE23" s="137"/>
      <c r="HRF23" s="137"/>
      <c r="HRG23" s="137"/>
      <c r="HRH23" s="137"/>
      <c r="HRI23" s="137"/>
      <c r="HRJ23" s="137"/>
      <c r="HRK23" s="137"/>
      <c r="HRL23" s="137"/>
      <c r="HRM23" s="137"/>
      <c r="HRN23" s="137"/>
      <c r="HRO23" s="137"/>
      <c r="HRP23" s="137"/>
      <c r="HRQ23" s="137"/>
      <c r="HRR23" s="137"/>
      <c r="HRS23" s="137"/>
      <c r="HRT23" s="137"/>
      <c r="HRU23" s="137"/>
      <c r="HRV23" s="137"/>
      <c r="HRW23" s="137"/>
      <c r="HRX23" s="137"/>
      <c r="HRY23" s="137"/>
      <c r="HRZ23" s="137"/>
      <c r="HSA23" s="137"/>
      <c r="HSB23" s="137"/>
      <c r="HSC23" s="137"/>
      <c r="HSD23" s="137"/>
      <c r="HSE23" s="137"/>
      <c r="HSF23" s="137"/>
      <c r="HSG23" s="137"/>
      <c r="HSH23" s="137"/>
      <c r="HSI23" s="137"/>
      <c r="HSJ23" s="137"/>
      <c r="HSK23" s="137"/>
      <c r="HSL23" s="137"/>
      <c r="HSM23" s="137"/>
      <c r="HSN23" s="137"/>
      <c r="HSO23" s="137"/>
      <c r="HSP23" s="137"/>
      <c r="HSQ23" s="137"/>
      <c r="HSR23" s="137"/>
      <c r="HSS23" s="137"/>
      <c r="HST23" s="137"/>
      <c r="HSU23" s="137"/>
      <c r="HSV23" s="137"/>
      <c r="HSW23" s="137"/>
      <c r="HSX23" s="137"/>
      <c r="HSY23" s="137"/>
      <c r="HSZ23" s="137"/>
      <c r="HTA23" s="137"/>
      <c r="HTB23" s="137"/>
      <c r="HTC23" s="137"/>
      <c r="HTD23" s="137"/>
      <c r="HTE23" s="137"/>
      <c r="HTF23" s="137"/>
      <c r="HTG23" s="137"/>
      <c r="HTH23" s="137"/>
      <c r="HTI23" s="137"/>
      <c r="HTJ23" s="137"/>
      <c r="HTK23" s="137"/>
      <c r="HTL23" s="137"/>
      <c r="HTM23" s="137"/>
      <c r="HTN23" s="137"/>
      <c r="HTO23" s="137"/>
      <c r="HTP23" s="137"/>
      <c r="HTQ23" s="137"/>
      <c r="HTR23" s="137"/>
      <c r="HTS23" s="137"/>
      <c r="HTT23" s="137"/>
      <c r="HTU23" s="137"/>
      <c r="HTV23" s="137"/>
      <c r="HTW23" s="137"/>
      <c r="HTX23" s="137"/>
      <c r="HTY23" s="137"/>
      <c r="HTZ23" s="137"/>
      <c r="HUA23" s="137"/>
      <c r="HUB23" s="137"/>
      <c r="HUC23" s="137"/>
      <c r="HUD23" s="137"/>
      <c r="HUE23" s="137"/>
      <c r="HUF23" s="137"/>
      <c r="HUG23" s="137"/>
      <c r="HUH23" s="137"/>
      <c r="HUI23" s="137"/>
      <c r="HUJ23" s="137"/>
      <c r="HUK23" s="137"/>
      <c r="HUL23" s="137"/>
      <c r="HUM23" s="137"/>
      <c r="HUN23" s="137"/>
      <c r="HUO23" s="137"/>
      <c r="HUP23" s="137"/>
      <c r="HUQ23" s="137"/>
      <c r="HUR23" s="137"/>
      <c r="HUS23" s="137"/>
      <c r="HUT23" s="137"/>
      <c r="HUU23" s="137"/>
      <c r="HUV23" s="137"/>
      <c r="HUW23" s="137"/>
      <c r="HUX23" s="137"/>
      <c r="HUY23" s="137"/>
      <c r="HUZ23" s="137"/>
      <c r="HVA23" s="137"/>
      <c r="HVB23" s="137"/>
      <c r="HVC23" s="137"/>
      <c r="HVD23" s="137"/>
      <c r="HVE23" s="137"/>
      <c r="HVF23" s="137"/>
      <c r="HVG23" s="137"/>
      <c r="HVH23" s="137"/>
      <c r="HVI23" s="137"/>
      <c r="HVJ23" s="137"/>
      <c r="HVK23" s="137"/>
      <c r="HVL23" s="137"/>
      <c r="HVM23" s="137"/>
      <c r="HVN23" s="137"/>
      <c r="HVO23" s="137"/>
      <c r="HVP23" s="137"/>
      <c r="HVQ23" s="137"/>
      <c r="HVR23" s="137"/>
      <c r="HVS23" s="137"/>
      <c r="HVT23" s="137"/>
      <c r="HVU23" s="137"/>
      <c r="HVV23" s="137"/>
      <c r="HVW23" s="137"/>
      <c r="HVX23" s="137"/>
      <c r="HVY23" s="137"/>
      <c r="HVZ23" s="137"/>
      <c r="HWA23" s="137"/>
      <c r="HWB23" s="137"/>
      <c r="HWC23" s="137"/>
      <c r="HWD23" s="137"/>
      <c r="HWE23" s="137"/>
      <c r="HWF23" s="137"/>
      <c r="HWG23" s="137"/>
      <c r="HWH23" s="137"/>
      <c r="HWI23" s="137"/>
      <c r="HWJ23" s="137"/>
      <c r="HWK23" s="137"/>
      <c r="HWL23" s="137"/>
      <c r="HWM23" s="137"/>
      <c r="HWN23" s="137"/>
      <c r="HWO23" s="137"/>
      <c r="HWP23" s="137"/>
      <c r="HWQ23" s="137"/>
      <c r="HWR23" s="137"/>
      <c r="HWS23" s="137"/>
      <c r="HWT23" s="137"/>
      <c r="HWU23" s="137"/>
      <c r="HWV23" s="137"/>
      <c r="HWW23" s="137"/>
      <c r="HWX23" s="137"/>
      <c r="HWY23" s="137"/>
      <c r="HWZ23" s="137"/>
      <c r="HXA23" s="137"/>
      <c r="HXB23" s="137"/>
      <c r="HXC23" s="137"/>
      <c r="HXD23" s="137"/>
      <c r="HXE23" s="137"/>
      <c r="HXF23" s="137"/>
      <c r="HXG23" s="137"/>
      <c r="HXH23" s="137"/>
      <c r="HXI23" s="137"/>
      <c r="HXJ23" s="137"/>
      <c r="HXK23" s="137"/>
      <c r="HXL23" s="137"/>
      <c r="HXM23" s="137"/>
      <c r="HXN23" s="137"/>
      <c r="HXO23" s="137"/>
      <c r="HXP23" s="137"/>
      <c r="HXQ23" s="137"/>
      <c r="HXR23" s="137"/>
      <c r="HXS23" s="137"/>
      <c r="HXT23" s="137"/>
      <c r="HXU23" s="137"/>
      <c r="HXV23" s="137"/>
      <c r="HXW23" s="137"/>
      <c r="HXX23" s="137"/>
      <c r="HXY23" s="137"/>
      <c r="HXZ23" s="137"/>
      <c r="HYA23" s="137"/>
      <c r="HYB23" s="137"/>
      <c r="HYC23" s="137"/>
      <c r="HYD23" s="137"/>
      <c r="HYE23" s="137"/>
      <c r="HYF23" s="137"/>
      <c r="HYG23" s="137"/>
      <c r="HYH23" s="137"/>
      <c r="HYI23" s="137"/>
      <c r="HYJ23" s="137"/>
      <c r="HYK23" s="137"/>
      <c r="HYL23" s="137"/>
      <c r="HYM23" s="137"/>
      <c r="HYN23" s="137"/>
      <c r="HYO23" s="137"/>
      <c r="HYP23" s="137"/>
      <c r="HYQ23" s="137"/>
      <c r="HYR23" s="137"/>
      <c r="HYS23" s="137"/>
      <c r="HYT23" s="137"/>
      <c r="HYU23" s="137"/>
      <c r="HYV23" s="137"/>
      <c r="HYW23" s="137"/>
      <c r="HYX23" s="137"/>
      <c r="HYY23" s="137"/>
      <c r="HYZ23" s="137"/>
      <c r="HZA23" s="137"/>
      <c r="HZB23" s="137"/>
      <c r="HZC23" s="137"/>
      <c r="HZD23" s="137"/>
      <c r="HZE23" s="137"/>
      <c r="HZF23" s="137"/>
      <c r="HZG23" s="137"/>
      <c r="HZH23" s="137"/>
      <c r="HZI23" s="137"/>
      <c r="HZJ23" s="137"/>
      <c r="HZK23" s="137"/>
      <c r="HZL23" s="137"/>
      <c r="HZM23" s="137"/>
      <c r="HZN23" s="137"/>
      <c r="HZO23" s="137"/>
      <c r="HZP23" s="137"/>
      <c r="HZQ23" s="137"/>
      <c r="HZR23" s="137"/>
      <c r="HZS23" s="137"/>
      <c r="HZT23" s="137"/>
      <c r="HZU23" s="137"/>
      <c r="HZV23" s="137"/>
      <c r="HZW23" s="137"/>
      <c r="HZX23" s="137"/>
      <c r="HZY23" s="137"/>
      <c r="HZZ23" s="137"/>
      <c r="IAA23" s="137"/>
      <c r="IAB23" s="137"/>
      <c r="IAC23" s="137"/>
      <c r="IAD23" s="137"/>
      <c r="IAE23" s="137"/>
      <c r="IAF23" s="137"/>
      <c r="IAG23" s="137"/>
      <c r="IAH23" s="137"/>
      <c r="IAI23" s="137"/>
      <c r="IAJ23" s="137"/>
      <c r="IAK23" s="137"/>
      <c r="IAL23" s="137"/>
      <c r="IAM23" s="137"/>
      <c r="IAN23" s="137"/>
      <c r="IAO23" s="137"/>
      <c r="IAP23" s="137"/>
      <c r="IAQ23" s="137"/>
      <c r="IAR23" s="137"/>
      <c r="IAS23" s="137"/>
      <c r="IAT23" s="137"/>
      <c r="IAU23" s="137"/>
      <c r="IAV23" s="137"/>
      <c r="IAW23" s="137"/>
      <c r="IAX23" s="137"/>
      <c r="IAY23" s="137"/>
      <c r="IAZ23" s="137"/>
      <c r="IBA23" s="137"/>
      <c r="IBB23" s="137"/>
      <c r="IBC23" s="137"/>
      <c r="IBD23" s="137"/>
      <c r="IBE23" s="137"/>
      <c r="IBF23" s="137"/>
      <c r="IBG23" s="137"/>
      <c r="IBH23" s="137"/>
      <c r="IBI23" s="137"/>
      <c r="IBJ23" s="137"/>
      <c r="IBK23" s="137"/>
      <c r="IBL23" s="137"/>
      <c r="IBM23" s="137"/>
      <c r="IBN23" s="137"/>
      <c r="IBO23" s="137"/>
      <c r="IBP23" s="137"/>
      <c r="IBQ23" s="137"/>
      <c r="IBR23" s="137"/>
      <c r="IBS23" s="137"/>
      <c r="IBT23" s="137"/>
      <c r="IBU23" s="137"/>
      <c r="IBV23" s="137"/>
      <c r="IBW23" s="137"/>
      <c r="IBX23" s="137"/>
      <c r="IBY23" s="137"/>
      <c r="IBZ23" s="137"/>
      <c r="ICA23" s="137"/>
      <c r="ICB23" s="137"/>
      <c r="ICC23" s="137"/>
      <c r="ICD23" s="137"/>
      <c r="ICE23" s="137"/>
      <c r="ICF23" s="137"/>
      <c r="ICG23" s="137"/>
      <c r="ICH23" s="137"/>
      <c r="ICI23" s="137"/>
      <c r="ICJ23" s="137"/>
      <c r="ICK23" s="137"/>
      <c r="ICL23" s="137"/>
      <c r="ICM23" s="137"/>
      <c r="ICN23" s="137"/>
      <c r="ICO23" s="137"/>
      <c r="ICP23" s="137"/>
      <c r="ICQ23" s="137"/>
      <c r="ICR23" s="137"/>
      <c r="ICS23" s="137"/>
      <c r="ICT23" s="137"/>
      <c r="ICU23" s="137"/>
      <c r="ICV23" s="137"/>
      <c r="ICW23" s="137"/>
      <c r="ICX23" s="137"/>
      <c r="ICY23" s="137"/>
      <c r="ICZ23" s="137"/>
      <c r="IDA23" s="137"/>
      <c r="IDB23" s="137"/>
      <c r="IDC23" s="137"/>
      <c r="IDD23" s="137"/>
      <c r="IDE23" s="137"/>
      <c r="IDF23" s="137"/>
      <c r="IDG23" s="137"/>
      <c r="IDH23" s="137"/>
      <c r="IDI23" s="137"/>
      <c r="IDJ23" s="137"/>
      <c r="IDK23" s="137"/>
      <c r="IDL23" s="137"/>
      <c r="IDM23" s="137"/>
      <c r="IDN23" s="137"/>
      <c r="IDO23" s="137"/>
      <c r="IDP23" s="137"/>
      <c r="IDQ23" s="137"/>
      <c r="IDR23" s="137"/>
      <c r="IDS23" s="137"/>
      <c r="IDT23" s="137"/>
      <c r="IDU23" s="137"/>
      <c r="IDV23" s="137"/>
      <c r="IDW23" s="137"/>
      <c r="IDX23" s="137"/>
      <c r="IDY23" s="137"/>
      <c r="IDZ23" s="137"/>
      <c r="IEA23" s="137"/>
      <c r="IEB23" s="137"/>
      <c r="IEC23" s="137"/>
      <c r="IED23" s="137"/>
      <c r="IEE23" s="137"/>
      <c r="IEF23" s="137"/>
      <c r="IEG23" s="137"/>
      <c r="IEH23" s="137"/>
      <c r="IEI23" s="137"/>
      <c r="IEJ23" s="137"/>
      <c r="IEK23" s="137"/>
      <c r="IEL23" s="137"/>
      <c r="IEM23" s="137"/>
      <c r="IEN23" s="137"/>
      <c r="IEO23" s="137"/>
      <c r="IEP23" s="137"/>
      <c r="IEQ23" s="137"/>
      <c r="IER23" s="137"/>
      <c r="IES23" s="137"/>
      <c r="IET23" s="137"/>
      <c r="IEU23" s="137"/>
      <c r="IEV23" s="137"/>
      <c r="IEW23" s="137"/>
      <c r="IEX23" s="137"/>
      <c r="IEY23" s="137"/>
      <c r="IEZ23" s="137"/>
      <c r="IFA23" s="137"/>
      <c r="IFB23" s="137"/>
      <c r="IFC23" s="137"/>
      <c r="IFD23" s="137"/>
      <c r="IFE23" s="137"/>
      <c r="IFF23" s="137"/>
      <c r="IFG23" s="137"/>
      <c r="IFH23" s="137"/>
      <c r="IFI23" s="137"/>
      <c r="IFJ23" s="137"/>
      <c r="IFK23" s="137"/>
      <c r="IFL23" s="137"/>
      <c r="IFM23" s="137"/>
      <c r="IFN23" s="137"/>
      <c r="IFO23" s="137"/>
      <c r="IFP23" s="137"/>
      <c r="IFQ23" s="137"/>
      <c r="IFR23" s="137"/>
      <c r="IFS23" s="137"/>
      <c r="IFT23" s="137"/>
      <c r="IFU23" s="137"/>
      <c r="IFV23" s="137"/>
      <c r="IFW23" s="137"/>
      <c r="IFX23" s="137"/>
      <c r="IFY23" s="137"/>
      <c r="IFZ23" s="137"/>
      <c r="IGA23" s="137"/>
      <c r="IGB23" s="137"/>
      <c r="IGC23" s="137"/>
      <c r="IGD23" s="137"/>
      <c r="IGE23" s="137"/>
      <c r="IGF23" s="137"/>
      <c r="IGG23" s="137"/>
      <c r="IGH23" s="137"/>
      <c r="IGI23" s="137"/>
      <c r="IGJ23" s="137"/>
      <c r="IGK23" s="137"/>
      <c r="IGL23" s="137"/>
      <c r="IGM23" s="137"/>
      <c r="IGN23" s="137"/>
      <c r="IGO23" s="137"/>
      <c r="IGP23" s="137"/>
      <c r="IGQ23" s="137"/>
      <c r="IGR23" s="137"/>
      <c r="IGS23" s="137"/>
      <c r="IGT23" s="137"/>
      <c r="IGU23" s="137"/>
      <c r="IGV23" s="137"/>
      <c r="IGW23" s="137"/>
      <c r="IGX23" s="137"/>
      <c r="IGY23" s="137"/>
      <c r="IGZ23" s="137"/>
      <c r="IHA23" s="137"/>
      <c r="IHB23" s="137"/>
      <c r="IHC23" s="137"/>
      <c r="IHD23" s="137"/>
      <c r="IHE23" s="137"/>
      <c r="IHF23" s="137"/>
      <c r="IHG23" s="137"/>
      <c r="IHH23" s="137"/>
      <c r="IHI23" s="137"/>
      <c r="IHJ23" s="137"/>
      <c r="IHK23" s="137"/>
      <c r="IHL23" s="137"/>
      <c r="IHM23" s="137"/>
      <c r="IHN23" s="137"/>
      <c r="IHO23" s="137"/>
      <c r="IHP23" s="137"/>
      <c r="IHQ23" s="137"/>
      <c r="IHR23" s="137"/>
      <c r="IHS23" s="137"/>
      <c r="IHT23" s="137"/>
      <c r="IHU23" s="137"/>
      <c r="IHV23" s="137"/>
      <c r="IHW23" s="137"/>
      <c r="IHX23" s="137"/>
      <c r="IHY23" s="137"/>
      <c r="IHZ23" s="137"/>
      <c r="IIA23" s="137"/>
      <c r="IIB23" s="137"/>
      <c r="IIC23" s="137"/>
      <c r="IID23" s="137"/>
      <c r="IIE23" s="137"/>
      <c r="IIF23" s="137"/>
      <c r="IIG23" s="137"/>
      <c r="IIH23" s="137"/>
      <c r="III23" s="137"/>
      <c r="IIJ23" s="137"/>
      <c r="IIK23" s="137"/>
      <c r="IIL23" s="137"/>
      <c r="IIM23" s="137"/>
      <c r="IIN23" s="137"/>
      <c r="IIO23" s="137"/>
      <c r="IIP23" s="137"/>
      <c r="IIQ23" s="137"/>
      <c r="IIR23" s="137"/>
      <c r="IIS23" s="137"/>
      <c r="IIT23" s="137"/>
      <c r="IIU23" s="137"/>
      <c r="IIV23" s="137"/>
      <c r="IIW23" s="137"/>
      <c r="IIX23" s="137"/>
      <c r="IIY23" s="137"/>
      <c r="IIZ23" s="137"/>
      <c r="IJA23" s="137"/>
      <c r="IJB23" s="137"/>
      <c r="IJC23" s="137"/>
      <c r="IJD23" s="137"/>
      <c r="IJE23" s="137"/>
      <c r="IJF23" s="137"/>
      <c r="IJG23" s="137"/>
      <c r="IJH23" s="137"/>
      <c r="IJI23" s="137"/>
      <c r="IJJ23" s="137"/>
      <c r="IJK23" s="137"/>
      <c r="IJL23" s="137"/>
      <c r="IJM23" s="137"/>
      <c r="IJN23" s="137"/>
      <c r="IJO23" s="137"/>
      <c r="IJP23" s="137"/>
      <c r="IJQ23" s="137"/>
      <c r="IJR23" s="137"/>
      <c r="IJS23" s="137"/>
      <c r="IJT23" s="137"/>
      <c r="IJU23" s="137"/>
      <c r="IJV23" s="137"/>
      <c r="IJW23" s="137"/>
      <c r="IJX23" s="137"/>
      <c r="IJY23" s="137"/>
      <c r="IJZ23" s="137"/>
      <c r="IKA23" s="137"/>
      <c r="IKB23" s="137"/>
      <c r="IKC23" s="137"/>
      <c r="IKD23" s="137"/>
      <c r="IKE23" s="137"/>
      <c r="IKF23" s="137"/>
      <c r="IKG23" s="137"/>
      <c r="IKH23" s="137"/>
      <c r="IKI23" s="137"/>
      <c r="IKJ23" s="137"/>
      <c r="IKK23" s="137"/>
      <c r="IKL23" s="137"/>
      <c r="IKM23" s="137"/>
      <c r="IKN23" s="137"/>
      <c r="IKO23" s="137"/>
      <c r="IKP23" s="137"/>
      <c r="IKQ23" s="137"/>
      <c r="IKR23" s="137"/>
      <c r="IKS23" s="137"/>
      <c r="IKT23" s="137"/>
      <c r="IKU23" s="137"/>
      <c r="IKV23" s="137"/>
      <c r="IKW23" s="137"/>
      <c r="IKX23" s="137"/>
      <c r="IKY23" s="137"/>
      <c r="IKZ23" s="137"/>
      <c r="ILA23" s="137"/>
      <c r="ILB23" s="137"/>
      <c r="ILC23" s="137"/>
      <c r="ILD23" s="137"/>
      <c r="ILE23" s="137"/>
      <c r="ILF23" s="137"/>
      <c r="ILG23" s="137"/>
      <c r="ILH23" s="137"/>
      <c r="ILI23" s="137"/>
      <c r="ILJ23" s="137"/>
      <c r="ILK23" s="137"/>
      <c r="ILL23" s="137"/>
      <c r="ILM23" s="137"/>
      <c r="ILN23" s="137"/>
      <c r="ILO23" s="137"/>
      <c r="ILP23" s="137"/>
      <c r="ILQ23" s="137"/>
      <c r="ILR23" s="137"/>
      <c r="ILS23" s="137"/>
      <c r="ILT23" s="137"/>
      <c r="ILU23" s="137"/>
      <c r="ILV23" s="137"/>
      <c r="ILW23" s="137"/>
      <c r="ILX23" s="137"/>
      <c r="ILY23" s="137"/>
      <c r="ILZ23" s="137"/>
      <c r="IMA23" s="137"/>
      <c r="IMB23" s="137"/>
      <c r="IMC23" s="137"/>
      <c r="IMD23" s="137"/>
      <c r="IME23" s="137"/>
      <c r="IMF23" s="137"/>
      <c r="IMG23" s="137"/>
      <c r="IMH23" s="137"/>
      <c r="IMI23" s="137"/>
      <c r="IMJ23" s="137"/>
      <c r="IMK23" s="137"/>
      <c r="IML23" s="137"/>
      <c r="IMM23" s="137"/>
      <c r="IMN23" s="137"/>
      <c r="IMO23" s="137"/>
      <c r="IMP23" s="137"/>
      <c r="IMQ23" s="137"/>
      <c r="IMR23" s="137"/>
      <c r="IMS23" s="137"/>
      <c r="IMT23" s="137"/>
      <c r="IMU23" s="137"/>
      <c r="IMV23" s="137"/>
      <c r="IMW23" s="137"/>
      <c r="IMX23" s="137"/>
      <c r="IMY23" s="137"/>
      <c r="IMZ23" s="137"/>
      <c r="INA23" s="137"/>
      <c r="INB23" s="137"/>
      <c r="INC23" s="137"/>
      <c r="IND23" s="137"/>
      <c r="INE23" s="137"/>
      <c r="INF23" s="137"/>
      <c r="ING23" s="137"/>
      <c r="INH23" s="137"/>
      <c r="INI23" s="137"/>
      <c r="INJ23" s="137"/>
      <c r="INK23" s="137"/>
      <c r="INL23" s="137"/>
      <c r="INM23" s="137"/>
      <c r="INN23" s="137"/>
      <c r="INO23" s="137"/>
      <c r="INP23" s="137"/>
      <c r="INQ23" s="137"/>
      <c r="INR23" s="137"/>
      <c r="INS23" s="137"/>
      <c r="INT23" s="137"/>
      <c r="INU23" s="137"/>
      <c r="INV23" s="137"/>
      <c r="INW23" s="137"/>
      <c r="INX23" s="137"/>
      <c r="INY23" s="137"/>
      <c r="INZ23" s="137"/>
      <c r="IOA23" s="137"/>
      <c r="IOB23" s="137"/>
      <c r="IOC23" s="137"/>
      <c r="IOD23" s="137"/>
      <c r="IOE23" s="137"/>
      <c r="IOF23" s="137"/>
      <c r="IOG23" s="137"/>
      <c r="IOH23" s="137"/>
      <c r="IOI23" s="137"/>
      <c r="IOJ23" s="137"/>
      <c r="IOK23" s="137"/>
      <c r="IOL23" s="137"/>
      <c r="IOM23" s="137"/>
      <c r="ION23" s="137"/>
      <c r="IOO23" s="137"/>
      <c r="IOP23" s="137"/>
      <c r="IOQ23" s="137"/>
      <c r="IOR23" s="137"/>
      <c r="IOS23" s="137"/>
      <c r="IOT23" s="137"/>
      <c r="IOU23" s="137"/>
      <c r="IOV23" s="137"/>
      <c r="IOW23" s="137"/>
      <c r="IOX23" s="137"/>
      <c r="IOY23" s="137"/>
      <c r="IOZ23" s="137"/>
      <c r="IPA23" s="137"/>
      <c r="IPB23" s="137"/>
      <c r="IPC23" s="137"/>
      <c r="IPD23" s="137"/>
      <c r="IPE23" s="137"/>
      <c r="IPF23" s="137"/>
      <c r="IPG23" s="137"/>
      <c r="IPH23" s="137"/>
      <c r="IPI23" s="137"/>
      <c r="IPJ23" s="137"/>
      <c r="IPK23" s="137"/>
      <c r="IPL23" s="137"/>
      <c r="IPM23" s="137"/>
      <c r="IPN23" s="137"/>
      <c r="IPO23" s="137"/>
      <c r="IPP23" s="137"/>
      <c r="IPQ23" s="137"/>
      <c r="IPR23" s="137"/>
      <c r="IPS23" s="137"/>
      <c r="IPT23" s="137"/>
      <c r="IPU23" s="137"/>
      <c r="IPV23" s="137"/>
      <c r="IPW23" s="137"/>
      <c r="IPX23" s="137"/>
      <c r="IPY23" s="137"/>
      <c r="IPZ23" s="137"/>
      <c r="IQA23" s="137"/>
      <c r="IQB23" s="137"/>
      <c r="IQC23" s="137"/>
      <c r="IQD23" s="137"/>
      <c r="IQE23" s="137"/>
      <c r="IQF23" s="137"/>
      <c r="IQG23" s="137"/>
      <c r="IQH23" s="137"/>
      <c r="IQI23" s="137"/>
      <c r="IQJ23" s="137"/>
      <c r="IQK23" s="137"/>
      <c r="IQL23" s="137"/>
      <c r="IQM23" s="137"/>
      <c r="IQN23" s="137"/>
      <c r="IQO23" s="137"/>
      <c r="IQP23" s="137"/>
      <c r="IQQ23" s="137"/>
      <c r="IQR23" s="137"/>
      <c r="IQS23" s="137"/>
      <c r="IQT23" s="137"/>
      <c r="IQU23" s="137"/>
      <c r="IQV23" s="137"/>
      <c r="IQW23" s="137"/>
      <c r="IQX23" s="137"/>
      <c r="IQY23" s="137"/>
      <c r="IQZ23" s="137"/>
      <c r="IRA23" s="137"/>
      <c r="IRB23" s="137"/>
      <c r="IRC23" s="137"/>
      <c r="IRD23" s="137"/>
      <c r="IRE23" s="137"/>
      <c r="IRF23" s="137"/>
      <c r="IRG23" s="137"/>
      <c r="IRH23" s="137"/>
      <c r="IRI23" s="137"/>
      <c r="IRJ23" s="137"/>
      <c r="IRK23" s="137"/>
      <c r="IRL23" s="137"/>
      <c r="IRM23" s="137"/>
      <c r="IRN23" s="137"/>
      <c r="IRO23" s="137"/>
      <c r="IRP23" s="137"/>
      <c r="IRQ23" s="137"/>
      <c r="IRR23" s="137"/>
      <c r="IRS23" s="137"/>
      <c r="IRT23" s="137"/>
      <c r="IRU23" s="137"/>
      <c r="IRV23" s="137"/>
      <c r="IRW23" s="137"/>
      <c r="IRX23" s="137"/>
      <c r="IRY23" s="137"/>
      <c r="IRZ23" s="137"/>
      <c r="ISA23" s="137"/>
      <c r="ISB23" s="137"/>
      <c r="ISC23" s="137"/>
      <c r="ISD23" s="137"/>
      <c r="ISE23" s="137"/>
      <c r="ISF23" s="137"/>
      <c r="ISG23" s="137"/>
      <c r="ISH23" s="137"/>
      <c r="ISI23" s="137"/>
      <c r="ISJ23" s="137"/>
      <c r="ISK23" s="137"/>
      <c r="ISL23" s="137"/>
      <c r="ISM23" s="137"/>
      <c r="ISN23" s="137"/>
      <c r="ISO23" s="137"/>
      <c r="ISP23" s="137"/>
      <c r="ISQ23" s="137"/>
      <c r="ISR23" s="137"/>
      <c r="ISS23" s="137"/>
      <c r="IST23" s="137"/>
      <c r="ISU23" s="137"/>
      <c r="ISV23" s="137"/>
      <c r="ISW23" s="137"/>
      <c r="ISX23" s="137"/>
      <c r="ISY23" s="137"/>
      <c r="ISZ23" s="137"/>
      <c r="ITA23" s="137"/>
      <c r="ITB23" s="137"/>
      <c r="ITC23" s="137"/>
      <c r="ITD23" s="137"/>
      <c r="ITE23" s="137"/>
      <c r="ITF23" s="137"/>
      <c r="ITG23" s="137"/>
      <c r="ITH23" s="137"/>
      <c r="ITI23" s="137"/>
      <c r="ITJ23" s="137"/>
      <c r="ITK23" s="137"/>
      <c r="ITL23" s="137"/>
      <c r="ITM23" s="137"/>
      <c r="ITN23" s="137"/>
      <c r="ITO23" s="137"/>
      <c r="ITP23" s="137"/>
      <c r="ITQ23" s="137"/>
      <c r="ITR23" s="137"/>
      <c r="ITS23" s="137"/>
      <c r="ITT23" s="137"/>
      <c r="ITU23" s="137"/>
      <c r="ITV23" s="137"/>
      <c r="ITW23" s="137"/>
      <c r="ITX23" s="137"/>
      <c r="ITY23" s="137"/>
      <c r="ITZ23" s="137"/>
      <c r="IUA23" s="137"/>
      <c r="IUB23" s="137"/>
      <c r="IUC23" s="137"/>
      <c r="IUD23" s="137"/>
      <c r="IUE23" s="137"/>
      <c r="IUF23" s="137"/>
      <c r="IUG23" s="137"/>
      <c r="IUH23" s="137"/>
      <c r="IUI23" s="137"/>
      <c r="IUJ23" s="137"/>
      <c r="IUK23" s="137"/>
      <c r="IUL23" s="137"/>
      <c r="IUM23" s="137"/>
      <c r="IUN23" s="137"/>
      <c r="IUO23" s="137"/>
      <c r="IUP23" s="137"/>
      <c r="IUQ23" s="137"/>
      <c r="IUR23" s="137"/>
      <c r="IUS23" s="137"/>
      <c r="IUT23" s="137"/>
      <c r="IUU23" s="137"/>
      <c r="IUV23" s="137"/>
      <c r="IUW23" s="137"/>
      <c r="IUX23" s="137"/>
      <c r="IUY23" s="137"/>
      <c r="IUZ23" s="137"/>
      <c r="IVA23" s="137"/>
      <c r="IVB23" s="137"/>
      <c r="IVC23" s="137"/>
      <c r="IVD23" s="137"/>
      <c r="IVE23" s="137"/>
      <c r="IVF23" s="137"/>
      <c r="IVG23" s="137"/>
      <c r="IVH23" s="137"/>
      <c r="IVI23" s="137"/>
      <c r="IVJ23" s="137"/>
      <c r="IVK23" s="137"/>
      <c r="IVL23" s="137"/>
      <c r="IVM23" s="137"/>
      <c r="IVN23" s="137"/>
      <c r="IVO23" s="137"/>
      <c r="IVP23" s="137"/>
      <c r="IVQ23" s="137"/>
      <c r="IVR23" s="137"/>
      <c r="IVS23" s="137"/>
      <c r="IVT23" s="137"/>
      <c r="IVU23" s="137"/>
      <c r="IVV23" s="137"/>
      <c r="IVW23" s="137"/>
      <c r="IVX23" s="137"/>
      <c r="IVY23" s="137"/>
      <c r="IVZ23" s="137"/>
      <c r="IWA23" s="137"/>
      <c r="IWB23" s="137"/>
      <c r="IWC23" s="137"/>
      <c r="IWD23" s="137"/>
      <c r="IWE23" s="137"/>
      <c r="IWF23" s="137"/>
      <c r="IWG23" s="137"/>
      <c r="IWH23" s="137"/>
      <c r="IWI23" s="137"/>
      <c r="IWJ23" s="137"/>
      <c r="IWK23" s="137"/>
      <c r="IWL23" s="137"/>
      <c r="IWM23" s="137"/>
      <c r="IWN23" s="137"/>
      <c r="IWO23" s="137"/>
      <c r="IWP23" s="137"/>
      <c r="IWQ23" s="137"/>
      <c r="IWR23" s="137"/>
      <c r="IWS23" s="137"/>
      <c r="IWT23" s="137"/>
      <c r="IWU23" s="137"/>
      <c r="IWV23" s="137"/>
      <c r="IWW23" s="137"/>
      <c r="IWX23" s="137"/>
      <c r="IWY23" s="137"/>
      <c r="IWZ23" s="137"/>
      <c r="IXA23" s="137"/>
      <c r="IXB23" s="137"/>
      <c r="IXC23" s="137"/>
      <c r="IXD23" s="137"/>
      <c r="IXE23" s="137"/>
      <c r="IXF23" s="137"/>
      <c r="IXG23" s="137"/>
      <c r="IXH23" s="137"/>
      <c r="IXI23" s="137"/>
      <c r="IXJ23" s="137"/>
      <c r="IXK23" s="137"/>
      <c r="IXL23" s="137"/>
      <c r="IXM23" s="137"/>
      <c r="IXN23" s="137"/>
      <c r="IXO23" s="137"/>
      <c r="IXP23" s="137"/>
      <c r="IXQ23" s="137"/>
      <c r="IXR23" s="137"/>
      <c r="IXS23" s="137"/>
      <c r="IXT23" s="137"/>
      <c r="IXU23" s="137"/>
      <c r="IXV23" s="137"/>
      <c r="IXW23" s="137"/>
      <c r="IXX23" s="137"/>
      <c r="IXY23" s="137"/>
      <c r="IXZ23" s="137"/>
      <c r="IYA23" s="137"/>
      <c r="IYB23" s="137"/>
      <c r="IYC23" s="137"/>
      <c r="IYD23" s="137"/>
      <c r="IYE23" s="137"/>
      <c r="IYF23" s="137"/>
      <c r="IYG23" s="137"/>
      <c r="IYH23" s="137"/>
      <c r="IYI23" s="137"/>
      <c r="IYJ23" s="137"/>
      <c r="IYK23" s="137"/>
      <c r="IYL23" s="137"/>
      <c r="IYM23" s="137"/>
      <c r="IYN23" s="137"/>
      <c r="IYO23" s="137"/>
      <c r="IYP23" s="137"/>
      <c r="IYQ23" s="137"/>
      <c r="IYR23" s="137"/>
      <c r="IYS23" s="137"/>
      <c r="IYT23" s="137"/>
      <c r="IYU23" s="137"/>
      <c r="IYV23" s="137"/>
      <c r="IYW23" s="137"/>
      <c r="IYX23" s="137"/>
      <c r="IYY23" s="137"/>
      <c r="IYZ23" s="137"/>
      <c r="IZA23" s="137"/>
      <c r="IZB23" s="137"/>
      <c r="IZC23" s="137"/>
      <c r="IZD23" s="137"/>
      <c r="IZE23" s="137"/>
      <c r="IZF23" s="137"/>
      <c r="IZG23" s="137"/>
      <c r="IZH23" s="137"/>
      <c r="IZI23" s="137"/>
      <c r="IZJ23" s="137"/>
      <c r="IZK23" s="137"/>
      <c r="IZL23" s="137"/>
      <c r="IZM23" s="137"/>
      <c r="IZN23" s="137"/>
      <c r="IZO23" s="137"/>
      <c r="IZP23" s="137"/>
      <c r="IZQ23" s="137"/>
      <c r="IZR23" s="137"/>
      <c r="IZS23" s="137"/>
      <c r="IZT23" s="137"/>
      <c r="IZU23" s="137"/>
      <c r="IZV23" s="137"/>
      <c r="IZW23" s="137"/>
      <c r="IZX23" s="137"/>
      <c r="IZY23" s="137"/>
      <c r="IZZ23" s="137"/>
      <c r="JAA23" s="137"/>
      <c r="JAB23" s="137"/>
      <c r="JAC23" s="137"/>
      <c r="JAD23" s="137"/>
      <c r="JAE23" s="137"/>
      <c r="JAF23" s="137"/>
      <c r="JAG23" s="137"/>
      <c r="JAH23" s="137"/>
      <c r="JAI23" s="137"/>
      <c r="JAJ23" s="137"/>
      <c r="JAK23" s="137"/>
      <c r="JAL23" s="137"/>
      <c r="JAM23" s="137"/>
      <c r="JAN23" s="137"/>
      <c r="JAO23" s="137"/>
      <c r="JAP23" s="137"/>
      <c r="JAQ23" s="137"/>
      <c r="JAR23" s="137"/>
      <c r="JAS23" s="137"/>
      <c r="JAT23" s="137"/>
      <c r="JAU23" s="137"/>
      <c r="JAV23" s="137"/>
      <c r="JAW23" s="137"/>
      <c r="JAX23" s="137"/>
      <c r="JAY23" s="137"/>
      <c r="JAZ23" s="137"/>
      <c r="JBA23" s="137"/>
      <c r="JBB23" s="137"/>
      <c r="JBC23" s="137"/>
      <c r="JBD23" s="137"/>
      <c r="JBE23" s="137"/>
      <c r="JBF23" s="137"/>
      <c r="JBG23" s="137"/>
      <c r="JBH23" s="137"/>
      <c r="JBI23" s="137"/>
      <c r="JBJ23" s="137"/>
      <c r="JBK23" s="137"/>
      <c r="JBL23" s="137"/>
      <c r="JBM23" s="137"/>
      <c r="JBN23" s="137"/>
      <c r="JBO23" s="137"/>
      <c r="JBP23" s="137"/>
      <c r="JBQ23" s="137"/>
      <c r="JBR23" s="137"/>
      <c r="JBS23" s="137"/>
      <c r="JBT23" s="137"/>
      <c r="JBU23" s="137"/>
      <c r="JBV23" s="137"/>
      <c r="JBW23" s="137"/>
      <c r="JBX23" s="137"/>
      <c r="JBY23" s="137"/>
      <c r="JBZ23" s="137"/>
      <c r="JCA23" s="137"/>
      <c r="JCB23" s="137"/>
      <c r="JCC23" s="137"/>
      <c r="JCD23" s="137"/>
      <c r="JCE23" s="137"/>
      <c r="JCF23" s="137"/>
      <c r="JCG23" s="137"/>
      <c r="JCH23" s="137"/>
      <c r="JCI23" s="137"/>
      <c r="JCJ23" s="137"/>
      <c r="JCK23" s="137"/>
      <c r="JCL23" s="137"/>
      <c r="JCM23" s="137"/>
      <c r="JCN23" s="137"/>
      <c r="JCO23" s="137"/>
      <c r="JCP23" s="137"/>
      <c r="JCQ23" s="137"/>
      <c r="JCR23" s="137"/>
      <c r="JCS23" s="137"/>
      <c r="JCT23" s="137"/>
      <c r="JCU23" s="137"/>
      <c r="JCV23" s="137"/>
      <c r="JCW23" s="137"/>
      <c r="JCX23" s="137"/>
      <c r="JCY23" s="137"/>
      <c r="JCZ23" s="137"/>
      <c r="JDA23" s="137"/>
      <c r="JDB23" s="137"/>
      <c r="JDC23" s="137"/>
      <c r="JDD23" s="137"/>
      <c r="JDE23" s="137"/>
      <c r="JDF23" s="137"/>
      <c r="JDG23" s="137"/>
      <c r="JDH23" s="137"/>
      <c r="JDI23" s="137"/>
      <c r="JDJ23" s="137"/>
      <c r="JDK23" s="137"/>
      <c r="JDL23" s="137"/>
      <c r="JDM23" s="137"/>
      <c r="JDN23" s="137"/>
      <c r="JDO23" s="137"/>
      <c r="JDP23" s="137"/>
      <c r="JDQ23" s="137"/>
      <c r="JDR23" s="137"/>
      <c r="JDS23" s="137"/>
      <c r="JDT23" s="137"/>
      <c r="JDU23" s="137"/>
      <c r="JDV23" s="137"/>
      <c r="JDW23" s="137"/>
      <c r="JDX23" s="137"/>
      <c r="JDY23" s="137"/>
      <c r="JDZ23" s="137"/>
      <c r="JEA23" s="137"/>
      <c r="JEB23" s="137"/>
      <c r="JEC23" s="137"/>
      <c r="JED23" s="137"/>
      <c r="JEE23" s="137"/>
      <c r="JEF23" s="137"/>
      <c r="JEG23" s="137"/>
      <c r="JEH23" s="137"/>
      <c r="JEI23" s="137"/>
      <c r="JEJ23" s="137"/>
      <c r="JEK23" s="137"/>
      <c r="JEL23" s="137"/>
      <c r="JEM23" s="137"/>
      <c r="JEN23" s="137"/>
      <c r="JEO23" s="137"/>
      <c r="JEP23" s="137"/>
      <c r="JEQ23" s="137"/>
      <c r="JER23" s="137"/>
      <c r="JES23" s="137"/>
      <c r="JET23" s="137"/>
      <c r="JEU23" s="137"/>
      <c r="JEV23" s="137"/>
      <c r="JEW23" s="137"/>
      <c r="JEX23" s="137"/>
      <c r="JEY23" s="137"/>
      <c r="JEZ23" s="137"/>
      <c r="JFA23" s="137"/>
      <c r="JFB23" s="137"/>
      <c r="JFC23" s="137"/>
      <c r="JFD23" s="137"/>
      <c r="JFE23" s="137"/>
      <c r="JFF23" s="137"/>
      <c r="JFG23" s="137"/>
      <c r="JFH23" s="137"/>
      <c r="JFI23" s="137"/>
      <c r="JFJ23" s="137"/>
      <c r="JFK23" s="137"/>
      <c r="JFL23" s="137"/>
      <c r="JFM23" s="137"/>
      <c r="JFN23" s="137"/>
      <c r="JFO23" s="137"/>
      <c r="JFP23" s="137"/>
      <c r="JFQ23" s="137"/>
      <c r="JFR23" s="137"/>
      <c r="JFS23" s="137"/>
      <c r="JFT23" s="137"/>
      <c r="JFU23" s="137"/>
      <c r="JFV23" s="137"/>
      <c r="JFW23" s="137"/>
      <c r="JFX23" s="137"/>
      <c r="JFY23" s="137"/>
      <c r="JFZ23" s="137"/>
      <c r="JGA23" s="137"/>
      <c r="JGB23" s="137"/>
      <c r="JGC23" s="137"/>
      <c r="JGD23" s="137"/>
      <c r="JGE23" s="137"/>
      <c r="JGF23" s="137"/>
      <c r="JGG23" s="137"/>
      <c r="JGH23" s="137"/>
      <c r="JGI23" s="137"/>
      <c r="JGJ23" s="137"/>
      <c r="JGK23" s="137"/>
      <c r="JGL23" s="137"/>
      <c r="JGM23" s="137"/>
      <c r="JGN23" s="137"/>
      <c r="JGO23" s="137"/>
      <c r="JGP23" s="137"/>
      <c r="JGQ23" s="137"/>
      <c r="JGR23" s="137"/>
      <c r="JGS23" s="137"/>
      <c r="JGT23" s="137"/>
      <c r="JGU23" s="137"/>
      <c r="JGV23" s="137"/>
      <c r="JGW23" s="137"/>
      <c r="JGX23" s="137"/>
      <c r="JGY23" s="137"/>
      <c r="JGZ23" s="137"/>
      <c r="JHA23" s="137"/>
      <c r="JHB23" s="137"/>
      <c r="JHC23" s="137"/>
      <c r="JHD23" s="137"/>
      <c r="JHE23" s="137"/>
      <c r="JHF23" s="137"/>
      <c r="JHG23" s="137"/>
      <c r="JHH23" s="137"/>
      <c r="JHI23" s="137"/>
      <c r="JHJ23" s="137"/>
      <c r="JHK23" s="137"/>
      <c r="JHL23" s="137"/>
      <c r="JHM23" s="137"/>
      <c r="JHN23" s="137"/>
      <c r="JHO23" s="137"/>
      <c r="JHP23" s="137"/>
      <c r="JHQ23" s="137"/>
      <c r="JHR23" s="137"/>
      <c r="JHS23" s="137"/>
      <c r="JHT23" s="137"/>
      <c r="JHU23" s="137"/>
      <c r="JHV23" s="137"/>
      <c r="JHW23" s="137"/>
      <c r="JHX23" s="137"/>
      <c r="JHY23" s="137"/>
      <c r="JHZ23" s="137"/>
      <c r="JIA23" s="137"/>
      <c r="JIB23" s="137"/>
      <c r="JIC23" s="137"/>
      <c r="JID23" s="137"/>
      <c r="JIE23" s="137"/>
      <c r="JIF23" s="137"/>
      <c r="JIG23" s="137"/>
      <c r="JIH23" s="137"/>
      <c r="JII23" s="137"/>
      <c r="JIJ23" s="137"/>
      <c r="JIK23" s="137"/>
      <c r="JIL23" s="137"/>
      <c r="JIM23" s="137"/>
      <c r="JIN23" s="137"/>
      <c r="JIO23" s="137"/>
      <c r="JIP23" s="137"/>
      <c r="JIQ23" s="137"/>
      <c r="JIR23" s="137"/>
      <c r="JIS23" s="137"/>
      <c r="JIT23" s="137"/>
      <c r="JIU23" s="137"/>
      <c r="JIV23" s="137"/>
      <c r="JIW23" s="137"/>
      <c r="JIX23" s="137"/>
      <c r="JIY23" s="137"/>
      <c r="JIZ23" s="137"/>
      <c r="JJA23" s="137"/>
      <c r="JJB23" s="137"/>
      <c r="JJC23" s="137"/>
      <c r="JJD23" s="137"/>
      <c r="JJE23" s="137"/>
      <c r="JJF23" s="137"/>
      <c r="JJG23" s="137"/>
      <c r="JJH23" s="137"/>
      <c r="JJI23" s="137"/>
      <c r="JJJ23" s="137"/>
      <c r="JJK23" s="137"/>
      <c r="JJL23" s="137"/>
      <c r="JJM23" s="137"/>
      <c r="JJN23" s="137"/>
      <c r="JJO23" s="137"/>
      <c r="JJP23" s="137"/>
      <c r="JJQ23" s="137"/>
      <c r="JJR23" s="137"/>
      <c r="JJS23" s="137"/>
      <c r="JJT23" s="137"/>
      <c r="JJU23" s="137"/>
      <c r="JJV23" s="137"/>
      <c r="JJW23" s="137"/>
      <c r="JJX23" s="137"/>
      <c r="JJY23" s="137"/>
      <c r="JJZ23" s="137"/>
      <c r="JKA23" s="137"/>
      <c r="JKB23" s="137"/>
      <c r="JKC23" s="137"/>
      <c r="JKD23" s="137"/>
      <c r="JKE23" s="137"/>
      <c r="JKF23" s="137"/>
      <c r="JKG23" s="137"/>
      <c r="JKH23" s="137"/>
      <c r="JKI23" s="137"/>
      <c r="JKJ23" s="137"/>
      <c r="JKK23" s="137"/>
      <c r="JKL23" s="137"/>
      <c r="JKM23" s="137"/>
      <c r="JKN23" s="137"/>
      <c r="JKO23" s="137"/>
      <c r="JKP23" s="137"/>
      <c r="JKQ23" s="137"/>
      <c r="JKR23" s="137"/>
      <c r="JKS23" s="137"/>
      <c r="JKT23" s="137"/>
      <c r="JKU23" s="137"/>
      <c r="JKV23" s="137"/>
      <c r="JKW23" s="137"/>
      <c r="JKX23" s="137"/>
      <c r="JKY23" s="137"/>
      <c r="JKZ23" s="137"/>
      <c r="JLA23" s="137"/>
      <c r="JLB23" s="137"/>
      <c r="JLC23" s="137"/>
      <c r="JLD23" s="137"/>
      <c r="JLE23" s="137"/>
      <c r="JLF23" s="137"/>
      <c r="JLG23" s="137"/>
      <c r="JLH23" s="137"/>
      <c r="JLI23" s="137"/>
      <c r="JLJ23" s="137"/>
      <c r="JLK23" s="137"/>
      <c r="JLL23" s="137"/>
      <c r="JLM23" s="137"/>
      <c r="JLN23" s="137"/>
      <c r="JLO23" s="137"/>
      <c r="JLP23" s="137"/>
      <c r="JLQ23" s="137"/>
      <c r="JLR23" s="137"/>
      <c r="JLS23" s="137"/>
      <c r="JLT23" s="137"/>
      <c r="JLU23" s="137"/>
      <c r="JLV23" s="137"/>
      <c r="JLW23" s="137"/>
      <c r="JLX23" s="137"/>
      <c r="JLY23" s="137"/>
      <c r="JLZ23" s="137"/>
      <c r="JMA23" s="137"/>
      <c r="JMB23" s="137"/>
      <c r="JMC23" s="137"/>
      <c r="JMD23" s="137"/>
      <c r="JME23" s="137"/>
      <c r="JMF23" s="137"/>
      <c r="JMG23" s="137"/>
      <c r="JMH23" s="137"/>
      <c r="JMI23" s="137"/>
      <c r="JMJ23" s="137"/>
      <c r="JMK23" s="137"/>
      <c r="JML23" s="137"/>
      <c r="JMM23" s="137"/>
      <c r="JMN23" s="137"/>
      <c r="JMO23" s="137"/>
      <c r="JMP23" s="137"/>
      <c r="JMQ23" s="137"/>
      <c r="JMR23" s="137"/>
      <c r="JMS23" s="137"/>
      <c r="JMT23" s="137"/>
      <c r="JMU23" s="137"/>
      <c r="JMV23" s="137"/>
      <c r="JMW23" s="137"/>
      <c r="JMX23" s="137"/>
      <c r="JMY23" s="137"/>
      <c r="JMZ23" s="137"/>
      <c r="JNA23" s="137"/>
      <c r="JNB23" s="137"/>
      <c r="JNC23" s="137"/>
      <c r="JND23" s="137"/>
      <c r="JNE23" s="137"/>
      <c r="JNF23" s="137"/>
      <c r="JNG23" s="137"/>
      <c r="JNH23" s="137"/>
      <c r="JNI23" s="137"/>
      <c r="JNJ23" s="137"/>
      <c r="JNK23" s="137"/>
      <c r="JNL23" s="137"/>
      <c r="JNM23" s="137"/>
      <c r="JNN23" s="137"/>
      <c r="JNO23" s="137"/>
      <c r="JNP23" s="137"/>
      <c r="JNQ23" s="137"/>
      <c r="JNR23" s="137"/>
      <c r="JNS23" s="137"/>
      <c r="JNT23" s="137"/>
      <c r="JNU23" s="137"/>
      <c r="JNV23" s="137"/>
      <c r="JNW23" s="137"/>
      <c r="JNX23" s="137"/>
      <c r="JNY23" s="137"/>
      <c r="JNZ23" s="137"/>
      <c r="JOA23" s="137"/>
      <c r="JOB23" s="137"/>
      <c r="JOC23" s="137"/>
      <c r="JOD23" s="137"/>
      <c r="JOE23" s="137"/>
      <c r="JOF23" s="137"/>
      <c r="JOG23" s="137"/>
      <c r="JOH23" s="137"/>
      <c r="JOI23" s="137"/>
      <c r="JOJ23" s="137"/>
      <c r="JOK23" s="137"/>
      <c r="JOL23" s="137"/>
      <c r="JOM23" s="137"/>
      <c r="JON23" s="137"/>
      <c r="JOO23" s="137"/>
      <c r="JOP23" s="137"/>
      <c r="JOQ23" s="137"/>
      <c r="JOR23" s="137"/>
      <c r="JOS23" s="137"/>
      <c r="JOT23" s="137"/>
      <c r="JOU23" s="137"/>
      <c r="JOV23" s="137"/>
      <c r="JOW23" s="137"/>
      <c r="JOX23" s="137"/>
      <c r="JOY23" s="137"/>
      <c r="JOZ23" s="137"/>
      <c r="JPA23" s="137"/>
      <c r="JPB23" s="137"/>
      <c r="JPC23" s="137"/>
      <c r="JPD23" s="137"/>
      <c r="JPE23" s="137"/>
      <c r="JPF23" s="137"/>
      <c r="JPG23" s="137"/>
      <c r="JPH23" s="137"/>
      <c r="JPI23" s="137"/>
      <c r="JPJ23" s="137"/>
      <c r="JPK23" s="137"/>
      <c r="JPL23" s="137"/>
      <c r="JPM23" s="137"/>
      <c r="JPN23" s="137"/>
      <c r="JPO23" s="137"/>
      <c r="JPP23" s="137"/>
      <c r="JPQ23" s="137"/>
      <c r="JPR23" s="137"/>
      <c r="JPS23" s="137"/>
      <c r="JPT23" s="137"/>
      <c r="JPU23" s="137"/>
      <c r="JPV23" s="137"/>
      <c r="JPW23" s="137"/>
      <c r="JPX23" s="137"/>
      <c r="JPY23" s="137"/>
      <c r="JPZ23" s="137"/>
      <c r="JQA23" s="137"/>
      <c r="JQB23" s="137"/>
      <c r="JQC23" s="137"/>
      <c r="JQD23" s="137"/>
      <c r="JQE23" s="137"/>
      <c r="JQF23" s="137"/>
      <c r="JQG23" s="137"/>
      <c r="JQH23" s="137"/>
      <c r="JQI23" s="137"/>
      <c r="JQJ23" s="137"/>
      <c r="JQK23" s="137"/>
      <c r="JQL23" s="137"/>
      <c r="JQM23" s="137"/>
      <c r="JQN23" s="137"/>
      <c r="JQO23" s="137"/>
      <c r="JQP23" s="137"/>
      <c r="JQQ23" s="137"/>
      <c r="JQR23" s="137"/>
      <c r="JQS23" s="137"/>
      <c r="JQT23" s="137"/>
      <c r="JQU23" s="137"/>
      <c r="JQV23" s="137"/>
      <c r="JQW23" s="137"/>
      <c r="JQX23" s="137"/>
      <c r="JQY23" s="137"/>
      <c r="JQZ23" s="137"/>
      <c r="JRA23" s="137"/>
      <c r="JRB23" s="137"/>
      <c r="JRC23" s="137"/>
      <c r="JRD23" s="137"/>
      <c r="JRE23" s="137"/>
      <c r="JRF23" s="137"/>
      <c r="JRG23" s="137"/>
      <c r="JRH23" s="137"/>
      <c r="JRI23" s="137"/>
      <c r="JRJ23" s="137"/>
      <c r="JRK23" s="137"/>
      <c r="JRL23" s="137"/>
      <c r="JRM23" s="137"/>
      <c r="JRN23" s="137"/>
      <c r="JRO23" s="137"/>
      <c r="JRP23" s="137"/>
      <c r="JRQ23" s="137"/>
      <c r="JRR23" s="137"/>
      <c r="JRS23" s="137"/>
      <c r="JRT23" s="137"/>
      <c r="JRU23" s="137"/>
      <c r="JRV23" s="137"/>
      <c r="JRW23" s="137"/>
      <c r="JRX23" s="137"/>
      <c r="JRY23" s="137"/>
      <c r="JRZ23" s="137"/>
      <c r="JSA23" s="137"/>
      <c r="JSB23" s="137"/>
      <c r="JSC23" s="137"/>
      <c r="JSD23" s="137"/>
      <c r="JSE23" s="137"/>
      <c r="JSF23" s="137"/>
      <c r="JSG23" s="137"/>
      <c r="JSH23" s="137"/>
      <c r="JSI23" s="137"/>
      <c r="JSJ23" s="137"/>
      <c r="JSK23" s="137"/>
      <c r="JSL23" s="137"/>
      <c r="JSM23" s="137"/>
      <c r="JSN23" s="137"/>
      <c r="JSO23" s="137"/>
      <c r="JSP23" s="137"/>
      <c r="JSQ23" s="137"/>
      <c r="JSR23" s="137"/>
      <c r="JSS23" s="137"/>
      <c r="JST23" s="137"/>
      <c r="JSU23" s="137"/>
      <c r="JSV23" s="137"/>
      <c r="JSW23" s="137"/>
      <c r="JSX23" s="137"/>
      <c r="JSY23" s="137"/>
      <c r="JSZ23" s="137"/>
      <c r="JTA23" s="137"/>
      <c r="JTB23" s="137"/>
      <c r="JTC23" s="137"/>
      <c r="JTD23" s="137"/>
      <c r="JTE23" s="137"/>
      <c r="JTF23" s="137"/>
      <c r="JTG23" s="137"/>
      <c r="JTH23" s="137"/>
      <c r="JTI23" s="137"/>
      <c r="JTJ23" s="137"/>
      <c r="JTK23" s="137"/>
      <c r="JTL23" s="137"/>
      <c r="JTM23" s="137"/>
      <c r="JTN23" s="137"/>
      <c r="JTO23" s="137"/>
      <c r="JTP23" s="137"/>
      <c r="JTQ23" s="137"/>
      <c r="JTR23" s="137"/>
      <c r="JTS23" s="137"/>
      <c r="JTT23" s="137"/>
      <c r="JTU23" s="137"/>
      <c r="JTV23" s="137"/>
      <c r="JTW23" s="137"/>
      <c r="JTX23" s="137"/>
      <c r="JTY23" s="137"/>
      <c r="JTZ23" s="137"/>
      <c r="JUA23" s="137"/>
      <c r="JUB23" s="137"/>
      <c r="JUC23" s="137"/>
      <c r="JUD23" s="137"/>
      <c r="JUE23" s="137"/>
      <c r="JUF23" s="137"/>
      <c r="JUG23" s="137"/>
      <c r="JUH23" s="137"/>
      <c r="JUI23" s="137"/>
      <c r="JUJ23" s="137"/>
      <c r="JUK23" s="137"/>
      <c r="JUL23" s="137"/>
      <c r="JUM23" s="137"/>
      <c r="JUN23" s="137"/>
      <c r="JUO23" s="137"/>
      <c r="JUP23" s="137"/>
      <c r="JUQ23" s="137"/>
      <c r="JUR23" s="137"/>
      <c r="JUS23" s="137"/>
      <c r="JUT23" s="137"/>
      <c r="JUU23" s="137"/>
      <c r="JUV23" s="137"/>
      <c r="JUW23" s="137"/>
      <c r="JUX23" s="137"/>
      <c r="JUY23" s="137"/>
      <c r="JUZ23" s="137"/>
      <c r="JVA23" s="137"/>
      <c r="JVB23" s="137"/>
      <c r="JVC23" s="137"/>
      <c r="JVD23" s="137"/>
      <c r="JVE23" s="137"/>
      <c r="JVF23" s="137"/>
      <c r="JVG23" s="137"/>
      <c r="JVH23" s="137"/>
      <c r="JVI23" s="137"/>
      <c r="JVJ23" s="137"/>
      <c r="JVK23" s="137"/>
      <c r="JVL23" s="137"/>
      <c r="JVM23" s="137"/>
      <c r="JVN23" s="137"/>
      <c r="JVO23" s="137"/>
      <c r="JVP23" s="137"/>
      <c r="JVQ23" s="137"/>
      <c r="JVR23" s="137"/>
      <c r="JVS23" s="137"/>
      <c r="JVT23" s="137"/>
      <c r="JVU23" s="137"/>
      <c r="JVV23" s="137"/>
      <c r="JVW23" s="137"/>
      <c r="JVX23" s="137"/>
      <c r="JVY23" s="137"/>
      <c r="JVZ23" s="137"/>
      <c r="JWA23" s="137"/>
      <c r="JWB23" s="137"/>
      <c r="JWC23" s="137"/>
      <c r="JWD23" s="137"/>
      <c r="JWE23" s="137"/>
      <c r="JWF23" s="137"/>
      <c r="JWG23" s="137"/>
      <c r="JWH23" s="137"/>
      <c r="JWI23" s="137"/>
      <c r="JWJ23" s="137"/>
      <c r="JWK23" s="137"/>
      <c r="JWL23" s="137"/>
      <c r="JWM23" s="137"/>
      <c r="JWN23" s="137"/>
      <c r="JWO23" s="137"/>
      <c r="JWP23" s="137"/>
      <c r="JWQ23" s="137"/>
      <c r="JWR23" s="137"/>
      <c r="JWS23" s="137"/>
      <c r="JWT23" s="137"/>
      <c r="JWU23" s="137"/>
      <c r="JWV23" s="137"/>
      <c r="JWW23" s="137"/>
      <c r="JWX23" s="137"/>
      <c r="JWY23" s="137"/>
      <c r="JWZ23" s="137"/>
      <c r="JXA23" s="137"/>
      <c r="JXB23" s="137"/>
      <c r="JXC23" s="137"/>
      <c r="JXD23" s="137"/>
      <c r="JXE23" s="137"/>
      <c r="JXF23" s="137"/>
      <c r="JXG23" s="137"/>
      <c r="JXH23" s="137"/>
      <c r="JXI23" s="137"/>
      <c r="JXJ23" s="137"/>
      <c r="JXK23" s="137"/>
      <c r="JXL23" s="137"/>
      <c r="JXM23" s="137"/>
      <c r="JXN23" s="137"/>
      <c r="JXO23" s="137"/>
      <c r="JXP23" s="137"/>
      <c r="JXQ23" s="137"/>
      <c r="JXR23" s="137"/>
      <c r="JXS23" s="137"/>
      <c r="JXT23" s="137"/>
      <c r="JXU23" s="137"/>
      <c r="JXV23" s="137"/>
      <c r="JXW23" s="137"/>
      <c r="JXX23" s="137"/>
      <c r="JXY23" s="137"/>
      <c r="JXZ23" s="137"/>
      <c r="JYA23" s="137"/>
      <c r="JYB23" s="137"/>
      <c r="JYC23" s="137"/>
      <c r="JYD23" s="137"/>
      <c r="JYE23" s="137"/>
      <c r="JYF23" s="137"/>
      <c r="JYG23" s="137"/>
      <c r="JYH23" s="137"/>
      <c r="JYI23" s="137"/>
      <c r="JYJ23" s="137"/>
      <c r="JYK23" s="137"/>
      <c r="JYL23" s="137"/>
      <c r="JYM23" s="137"/>
      <c r="JYN23" s="137"/>
      <c r="JYO23" s="137"/>
      <c r="JYP23" s="137"/>
      <c r="JYQ23" s="137"/>
      <c r="JYR23" s="137"/>
      <c r="JYS23" s="137"/>
      <c r="JYT23" s="137"/>
      <c r="JYU23" s="137"/>
      <c r="JYV23" s="137"/>
      <c r="JYW23" s="137"/>
      <c r="JYX23" s="137"/>
      <c r="JYY23" s="137"/>
      <c r="JYZ23" s="137"/>
      <c r="JZA23" s="137"/>
      <c r="JZB23" s="137"/>
      <c r="JZC23" s="137"/>
      <c r="JZD23" s="137"/>
      <c r="JZE23" s="137"/>
      <c r="JZF23" s="137"/>
      <c r="JZG23" s="137"/>
      <c r="JZH23" s="137"/>
      <c r="JZI23" s="137"/>
      <c r="JZJ23" s="137"/>
      <c r="JZK23" s="137"/>
      <c r="JZL23" s="137"/>
      <c r="JZM23" s="137"/>
      <c r="JZN23" s="137"/>
      <c r="JZO23" s="137"/>
      <c r="JZP23" s="137"/>
      <c r="JZQ23" s="137"/>
      <c r="JZR23" s="137"/>
      <c r="JZS23" s="137"/>
      <c r="JZT23" s="137"/>
      <c r="JZU23" s="137"/>
      <c r="JZV23" s="137"/>
      <c r="JZW23" s="137"/>
      <c r="JZX23" s="137"/>
      <c r="JZY23" s="137"/>
      <c r="JZZ23" s="137"/>
      <c r="KAA23" s="137"/>
      <c r="KAB23" s="137"/>
      <c r="KAC23" s="137"/>
      <c r="KAD23" s="137"/>
      <c r="KAE23" s="137"/>
      <c r="KAF23" s="137"/>
      <c r="KAG23" s="137"/>
      <c r="KAH23" s="137"/>
      <c r="KAI23" s="137"/>
      <c r="KAJ23" s="137"/>
      <c r="KAK23" s="137"/>
      <c r="KAL23" s="137"/>
      <c r="KAM23" s="137"/>
      <c r="KAN23" s="137"/>
      <c r="KAO23" s="137"/>
      <c r="KAP23" s="137"/>
      <c r="KAQ23" s="137"/>
      <c r="KAR23" s="137"/>
      <c r="KAS23" s="137"/>
      <c r="KAT23" s="137"/>
      <c r="KAU23" s="137"/>
      <c r="KAV23" s="137"/>
      <c r="KAW23" s="137"/>
      <c r="KAX23" s="137"/>
      <c r="KAY23" s="137"/>
      <c r="KAZ23" s="137"/>
      <c r="KBA23" s="137"/>
      <c r="KBB23" s="137"/>
      <c r="KBC23" s="137"/>
      <c r="KBD23" s="137"/>
      <c r="KBE23" s="137"/>
      <c r="KBF23" s="137"/>
      <c r="KBG23" s="137"/>
      <c r="KBH23" s="137"/>
      <c r="KBI23" s="137"/>
      <c r="KBJ23" s="137"/>
      <c r="KBK23" s="137"/>
      <c r="KBL23" s="137"/>
      <c r="KBM23" s="137"/>
      <c r="KBN23" s="137"/>
      <c r="KBO23" s="137"/>
      <c r="KBP23" s="137"/>
      <c r="KBQ23" s="137"/>
      <c r="KBR23" s="137"/>
      <c r="KBS23" s="137"/>
      <c r="KBT23" s="137"/>
      <c r="KBU23" s="137"/>
      <c r="KBV23" s="137"/>
      <c r="KBW23" s="137"/>
      <c r="KBX23" s="137"/>
      <c r="KBY23" s="137"/>
      <c r="KBZ23" s="137"/>
      <c r="KCA23" s="137"/>
      <c r="KCB23" s="137"/>
      <c r="KCC23" s="137"/>
      <c r="KCD23" s="137"/>
      <c r="KCE23" s="137"/>
      <c r="KCF23" s="137"/>
      <c r="KCG23" s="137"/>
      <c r="KCH23" s="137"/>
      <c r="KCI23" s="137"/>
      <c r="KCJ23" s="137"/>
      <c r="KCK23" s="137"/>
      <c r="KCL23" s="137"/>
      <c r="KCM23" s="137"/>
      <c r="KCN23" s="137"/>
      <c r="KCO23" s="137"/>
      <c r="KCP23" s="137"/>
      <c r="KCQ23" s="137"/>
      <c r="KCR23" s="137"/>
      <c r="KCS23" s="137"/>
      <c r="KCT23" s="137"/>
      <c r="KCU23" s="137"/>
      <c r="KCV23" s="137"/>
      <c r="KCW23" s="137"/>
      <c r="KCX23" s="137"/>
      <c r="KCY23" s="137"/>
      <c r="KCZ23" s="137"/>
      <c r="KDA23" s="137"/>
      <c r="KDB23" s="137"/>
      <c r="KDC23" s="137"/>
      <c r="KDD23" s="137"/>
      <c r="KDE23" s="137"/>
      <c r="KDF23" s="137"/>
      <c r="KDG23" s="137"/>
      <c r="KDH23" s="137"/>
      <c r="KDI23" s="137"/>
      <c r="KDJ23" s="137"/>
      <c r="KDK23" s="137"/>
      <c r="KDL23" s="137"/>
      <c r="KDM23" s="137"/>
      <c r="KDN23" s="137"/>
      <c r="KDO23" s="137"/>
      <c r="KDP23" s="137"/>
      <c r="KDQ23" s="137"/>
      <c r="KDR23" s="137"/>
      <c r="KDS23" s="137"/>
      <c r="KDT23" s="137"/>
      <c r="KDU23" s="137"/>
      <c r="KDV23" s="137"/>
      <c r="KDW23" s="137"/>
      <c r="KDX23" s="137"/>
      <c r="KDY23" s="137"/>
      <c r="KDZ23" s="137"/>
      <c r="KEA23" s="137"/>
      <c r="KEB23" s="137"/>
      <c r="KEC23" s="137"/>
      <c r="KED23" s="137"/>
      <c r="KEE23" s="137"/>
      <c r="KEF23" s="137"/>
      <c r="KEG23" s="137"/>
      <c r="KEH23" s="137"/>
      <c r="KEI23" s="137"/>
      <c r="KEJ23" s="137"/>
      <c r="KEK23" s="137"/>
      <c r="KEL23" s="137"/>
      <c r="KEM23" s="137"/>
      <c r="KEN23" s="137"/>
      <c r="KEO23" s="137"/>
      <c r="KEP23" s="137"/>
      <c r="KEQ23" s="137"/>
      <c r="KER23" s="137"/>
      <c r="KES23" s="137"/>
      <c r="KET23" s="137"/>
      <c r="KEU23" s="137"/>
      <c r="KEV23" s="137"/>
      <c r="KEW23" s="137"/>
      <c r="KEX23" s="137"/>
      <c r="KEY23" s="137"/>
      <c r="KEZ23" s="137"/>
      <c r="KFA23" s="137"/>
      <c r="KFB23" s="137"/>
      <c r="KFC23" s="137"/>
      <c r="KFD23" s="137"/>
      <c r="KFE23" s="137"/>
      <c r="KFF23" s="137"/>
      <c r="KFG23" s="137"/>
      <c r="KFH23" s="137"/>
      <c r="KFI23" s="137"/>
      <c r="KFJ23" s="137"/>
      <c r="KFK23" s="137"/>
      <c r="KFL23" s="137"/>
      <c r="KFM23" s="137"/>
      <c r="KFN23" s="137"/>
      <c r="KFO23" s="137"/>
      <c r="KFP23" s="137"/>
      <c r="KFQ23" s="137"/>
      <c r="KFR23" s="137"/>
      <c r="KFS23" s="137"/>
      <c r="KFT23" s="137"/>
      <c r="KFU23" s="137"/>
      <c r="KFV23" s="137"/>
      <c r="KFW23" s="137"/>
      <c r="KFX23" s="137"/>
      <c r="KFY23" s="137"/>
      <c r="KFZ23" s="137"/>
      <c r="KGA23" s="137"/>
      <c r="KGB23" s="137"/>
      <c r="KGC23" s="137"/>
      <c r="KGD23" s="137"/>
      <c r="KGE23" s="137"/>
      <c r="KGF23" s="137"/>
      <c r="KGG23" s="137"/>
      <c r="KGH23" s="137"/>
      <c r="KGI23" s="137"/>
      <c r="KGJ23" s="137"/>
      <c r="KGK23" s="137"/>
      <c r="KGL23" s="137"/>
      <c r="KGM23" s="137"/>
      <c r="KGN23" s="137"/>
      <c r="KGO23" s="137"/>
      <c r="KGP23" s="137"/>
      <c r="KGQ23" s="137"/>
      <c r="KGR23" s="137"/>
      <c r="KGS23" s="137"/>
      <c r="KGT23" s="137"/>
      <c r="KGU23" s="137"/>
      <c r="KGV23" s="137"/>
      <c r="KGW23" s="137"/>
      <c r="KGX23" s="137"/>
      <c r="KGY23" s="137"/>
      <c r="KGZ23" s="137"/>
      <c r="KHA23" s="137"/>
      <c r="KHB23" s="137"/>
      <c r="KHC23" s="137"/>
      <c r="KHD23" s="137"/>
      <c r="KHE23" s="137"/>
      <c r="KHF23" s="137"/>
      <c r="KHG23" s="137"/>
      <c r="KHH23" s="137"/>
      <c r="KHI23" s="137"/>
      <c r="KHJ23" s="137"/>
      <c r="KHK23" s="137"/>
      <c r="KHL23" s="137"/>
      <c r="KHM23" s="137"/>
      <c r="KHN23" s="137"/>
      <c r="KHO23" s="137"/>
      <c r="KHP23" s="137"/>
      <c r="KHQ23" s="137"/>
      <c r="KHR23" s="137"/>
      <c r="KHS23" s="137"/>
      <c r="KHT23" s="137"/>
      <c r="KHU23" s="137"/>
      <c r="KHV23" s="137"/>
      <c r="KHW23" s="137"/>
      <c r="KHX23" s="137"/>
      <c r="KHY23" s="137"/>
      <c r="KHZ23" s="137"/>
      <c r="KIA23" s="137"/>
      <c r="KIB23" s="137"/>
      <c r="KIC23" s="137"/>
      <c r="KID23" s="137"/>
      <c r="KIE23" s="137"/>
      <c r="KIF23" s="137"/>
      <c r="KIG23" s="137"/>
      <c r="KIH23" s="137"/>
      <c r="KII23" s="137"/>
      <c r="KIJ23" s="137"/>
      <c r="KIK23" s="137"/>
      <c r="KIL23" s="137"/>
      <c r="KIM23" s="137"/>
      <c r="KIN23" s="137"/>
      <c r="KIO23" s="137"/>
      <c r="KIP23" s="137"/>
      <c r="KIQ23" s="137"/>
      <c r="KIR23" s="137"/>
      <c r="KIS23" s="137"/>
      <c r="KIT23" s="137"/>
      <c r="KIU23" s="137"/>
      <c r="KIV23" s="137"/>
      <c r="KIW23" s="137"/>
      <c r="KIX23" s="137"/>
      <c r="KIY23" s="137"/>
      <c r="KIZ23" s="137"/>
      <c r="KJA23" s="137"/>
      <c r="KJB23" s="137"/>
      <c r="KJC23" s="137"/>
      <c r="KJD23" s="137"/>
      <c r="KJE23" s="137"/>
      <c r="KJF23" s="137"/>
      <c r="KJG23" s="137"/>
      <c r="KJH23" s="137"/>
      <c r="KJI23" s="137"/>
      <c r="KJJ23" s="137"/>
      <c r="KJK23" s="137"/>
      <c r="KJL23" s="137"/>
      <c r="KJM23" s="137"/>
      <c r="KJN23" s="137"/>
      <c r="KJO23" s="137"/>
      <c r="KJP23" s="137"/>
      <c r="KJQ23" s="137"/>
      <c r="KJR23" s="137"/>
      <c r="KJS23" s="137"/>
      <c r="KJT23" s="137"/>
      <c r="KJU23" s="137"/>
      <c r="KJV23" s="137"/>
      <c r="KJW23" s="137"/>
      <c r="KJX23" s="137"/>
      <c r="KJY23" s="137"/>
      <c r="KJZ23" s="137"/>
      <c r="KKA23" s="137"/>
      <c r="KKB23" s="137"/>
      <c r="KKC23" s="137"/>
      <c r="KKD23" s="137"/>
      <c r="KKE23" s="137"/>
      <c r="KKF23" s="137"/>
      <c r="KKG23" s="137"/>
      <c r="KKH23" s="137"/>
      <c r="KKI23" s="137"/>
      <c r="KKJ23" s="137"/>
      <c r="KKK23" s="137"/>
      <c r="KKL23" s="137"/>
      <c r="KKM23" s="137"/>
      <c r="KKN23" s="137"/>
      <c r="KKO23" s="137"/>
      <c r="KKP23" s="137"/>
      <c r="KKQ23" s="137"/>
      <c r="KKR23" s="137"/>
      <c r="KKS23" s="137"/>
      <c r="KKT23" s="137"/>
      <c r="KKU23" s="137"/>
      <c r="KKV23" s="137"/>
      <c r="KKW23" s="137"/>
      <c r="KKX23" s="137"/>
      <c r="KKY23" s="137"/>
      <c r="KKZ23" s="137"/>
      <c r="KLA23" s="137"/>
      <c r="KLB23" s="137"/>
      <c r="KLC23" s="137"/>
      <c r="KLD23" s="137"/>
      <c r="KLE23" s="137"/>
      <c r="KLF23" s="137"/>
      <c r="KLG23" s="137"/>
      <c r="KLH23" s="137"/>
      <c r="KLI23" s="137"/>
      <c r="KLJ23" s="137"/>
      <c r="KLK23" s="137"/>
      <c r="KLL23" s="137"/>
      <c r="KLM23" s="137"/>
      <c r="KLN23" s="137"/>
      <c r="KLO23" s="137"/>
      <c r="KLP23" s="137"/>
      <c r="KLQ23" s="137"/>
      <c r="KLR23" s="137"/>
      <c r="KLS23" s="137"/>
      <c r="KLT23" s="137"/>
      <c r="KLU23" s="137"/>
      <c r="KLV23" s="137"/>
      <c r="KLW23" s="137"/>
      <c r="KLX23" s="137"/>
      <c r="KLY23" s="137"/>
      <c r="KLZ23" s="137"/>
      <c r="KMA23" s="137"/>
      <c r="KMB23" s="137"/>
      <c r="KMC23" s="137"/>
      <c r="KMD23" s="137"/>
      <c r="KME23" s="137"/>
      <c r="KMF23" s="137"/>
      <c r="KMG23" s="137"/>
      <c r="KMH23" s="137"/>
      <c r="KMI23" s="137"/>
      <c r="KMJ23" s="137"/>
      <c r="KMK23" s="137"/>
      <c r="KML23" s="137"/>
      <c r="KMM23" s="137"/>
      <c r="KMN23" s="137"/>
      <c r="KMO23" s="137"/>
      <c r="KMP23" s="137"/>
      <c r="KMQ23" s="137"/>
      <c r="KMR23" s="137"/>
      <c r="KMS23" s="137"/>
      <c r="KMT23" s="137"/>
      <c r="KMU23" s="137"/>
      <c r="KMV23" s="137"/>
      <c r="KMW23" s="137"/>
      <c r="KMX23" s="137"/>
      <c r="KMY23" s="137"/>
      <c r="KMZ23" s="137"/>
      <c r="KNA23" s="137"/>
      <c r="KNB23" s="137"/>
      <c r="KNC23" s="137"/>
      <c r="KND23" s="137"/>
      <c r="KNE23" s="137"/>
      <c r="KNF23" s="137"/>
      <c r="KNG23" s="137"/>
      <c r="KNH23" s="137"/>
      <c r="KNI23" s="137"/>
      <c r="KNJ23" s="137"/>
      <c r="KNK23" s="137"/>
      <c r="KNL23" s="137"/>
      <c r="KNM23" s="137"/>
      <c r="KNN23" s="137"/>
      <c r="KNO23" s="137"/>
      <c r="KNP23" s="137"/>
      <c r="KNQ23" s="137"/>
      <c r="KNR23" s="137"/>
      <c r="KNS23" s="137"/>
      <c r="KNT23" s="137"/>
      <c r="KNU23" s="137"/>
      <c r="KNV23" s="137"/>
      <c r="KNW23" s="137"/>
      <c r="KNX23" s="137"/>
      <c r="KNY23" s="137"/>
      <c r="KNZ23" s="137"/>
      <c r="KOA23" s="137"/>
      <c r="KOB23" s="137"/>
      <c r="KOC23" s="137"/>
      <c r="KOD23" s="137"/>
      <c r="KOE23" s="137"/>
      <c r="KOF23" s="137"/>
      <c r="KOG23" s="137"/>
      <c r="KOH23" s="137"/>
      <c r="KOI23" s="137"/>
      <c r="KOJ23" s="137"/>
      <c r="KOK23" s="137"/>
      <c r="KOL23" s="137"/>
      <c r="KOM23" s="137"/>
      <c r="KON23" s="137"/>
      <c r="KOO23" s="137"/>
      <c r="KOP23" s="137"/>
      <c r="KOQ23" s="137"/>
      <c r="KOR23" s="137"/>
      <c r="KOS23" s="137"/>
      <c r="KOT23" s="137"/>
      <c r="KOU23" s="137"/>
      <c r="KOV23" s="137"/>
      <c r="KOW23" s="137"/>
      <c r="KOX23" s="137"/>
      <c r="KOY23" s="137"/>
      <c r="KOZ23" s="137"/>
      <c r="KPA23" s="137"/>
      <c r="KPB23" s="137"/>
      <c r="KPC23" s="137"/>
      <c r="KPD23" s="137"/>
      <c r="KPE23" s="137"/>
      <c r="KPF23" s="137"/>
      <c r="KPG23" s="137"/>
      <c r="KPH23" s="137"/>
      <c r="KPI23" s="137"/>
      <c r="KPJ23" s="137"/>
      <c r="KPK23" s="137"/>
      <c r="KPL23" s="137"/>
      <c r="KPM23" s="137"/>
      <c r="KPN23" s="137"/>
      <c r="KPO23" s="137"/>
      <c r="KPP23" s="137"/>
      <c r="KPQ23" s="137"/>
      <c r="KPR23" s="137"/>
      <c r="KPS23" s="137"/>
      <c r="KPT23" s="137"/>
      <c r="KPU23" s="137"/>
      <c r="KPV23" s="137"/>
      <c r="KPW23" s="137"/>
      <c r="KPX23" s="137"/>
      <c r="KPY23" s="137"/>
      <c r="KPZ23" s="137"/>
      <c r="KQA23" s="137"/>
      <c r="KQB23" s="137"/>
      <c r="KQC23" s="137"/>
      <c r="KQD23" s="137"/>
      <c r="KQE23" s="137"/>
      <c r="KQF23" s="137"/>
      <c r="KQG23" s="137"/>
      <c r="KQH23" s="137"/>
      <c r="KQI23" s="137"/>
      <c r="KQJ23" s="137"/>
      <c r="KQK23" s="137"/>
      <c r="KQL23" s="137"/>
      <c r="KQM23" s="137"/>
      <c r="KQN23" s="137"/>
      <c r="KQO23" s="137"/>
      <c r="KQP23" s="137"/>
      <c r="KQQ23" s="137"/>
      <c r="KQR23" s="137"/>
      <c r="KQS23" s="137"/>
      <c r="KQT23" s="137"/>
      <c r="KQU23" s="137"/>
      <c r="KQV23" s="137"/>
      <c r="KQW23" s="137"/>
      <c r="KQX23" s="137"/>
      <c r="KQY23" s="137"/>
      <c r="KQZ23" s="137"/>
      <c r="KRA23" s="137"/>
      <c r="KRB23" s="137"/>
      <c r="KRC23" s="137"/>
      <c r="KRD23" s="137"/>
      <c r="KRE23" s="137"/>
      <c r="KRF23" s="137"/>
      <c r="KRG23" s="137"/>
      <c r="KRH23" s="137"/>
      <c r="KRI23" s="137"/>
      <c r="KRJ23" s="137"/>
      <c r="KRK23" s="137"/>
      <c r="KRL23" s="137"/>
      <c r="KRM23" s="137"/>
      <c r="KRN23" s="137"/>
      <c r="KRO23" s="137"/>
      <c r="KRP23" s="137"/>
      <c r="KRQ23" s="137"/>
      <c r="KRR23" s="137"/>
      <c r="KRS23" s="137"/>
      <c r="KRT23" s="137"/>
      <c r="KRU23" s="137"/>
      <c r="KRV23" s="137"/>
      <c r="KRW23" s="137"/>
      <c r="KRX23" s="137"/>
      <c r="KRY23" s="137"/>
      <c r="KRZ23" s="137"/>
      <c r="KSA23" s="137"/>
      <c r="KSB23" s="137"/>
      <c r="KSC23" s="137"/>
      <c r="KSD23" s="137"/>
      <c r="KSE23" s="137"/>
      <c r="KSF23" s="137"/>
      <c r="KSG23" s="137"/>
      <c r="KSH23" s="137"/>
      <c r="KSI23" s="137"/>
      <c r="KSJ23" s="137"/>
      <c r="KSK23" s="137"/>
      <c r="KSL23" s="137"/>
      <c r="KSM23" s="137"/>
      <c r="KSN23" s="137"/>
      <c r="KSO23" s="137"/>
      <c r="KSP23" s="137"/>
      <c r="KSQ23" s="137"/>
      <c r="KSR23" s="137"/>
      <c r="KSS23" s="137"/>
      <c r="KST23" s="137"/>
      <c r="KSU23" s="137"/>
      <c r="KSV23" s="137"/>
      <c r="KSW23" s="137"/>
      <c r="KSX23" s="137"/>
      <c r="KSY23" s="137"/>
      <c r="KSZ23" s="137"/>
      <c r="KTA23" s="137"/>
      <c r="KTB23" s="137"/>
      <c r="KTC23" s="137"/>
      <c r="KTD23" s="137"/>
      <c r="KTE23" s="137"/>
      <c r="KTF23" s="137"/>
      <c r="KTG23" s="137"/>
      <c r="KTH23" s="137"/>
      <c r="KTI23" s="137"/>
      <c r="KTJ23" s="137"/>
      <c r="KTK23" s="137"/>
      <c r="KTL23" s="137"/>
      <c r="KTM23" s="137"/>
      <c r="KTN23" s="137"/>
      <c r="KTO23" s="137"/>
      <c r="KTP23" s="137"/>
      <c r="KTQ23" s="137"/>
      <c r="KTR23" s="137"/>
      <c r="KTS23" s="137"/>
      <c r="KTT23" s="137"/>
      <c r="KTU23" s="137"/>
      <c r="KTV23" s="137"/>
      <c r="KTW23" s="137"/>
      <c r="KTX23" s="137"/>
      <c r="KTY23" s="137"/>
      <c r="KTZ23" s="137"/>
      <c r="KUA23" s="137"/>
      <c r="KUB23" s="137"/>
      <c r="KUC23" s="137"/>
      <c r="KUD23" s="137"/>
      <c r="KUE23" s="137"/>
      <c r="KUF23" s="137"/>
      <c r="KUG23" s="137"/>
      <c r="KUH23" s="137"/>
      <c r="KUI23" s="137"/>
      <c r="KUJ23" s="137"/>
      <c r="KUK23" s="137"/>
      <c r="KUL23" s="137"/>
      <c r="KUM23" s="137"/>
      <c r="KUN23" s="137"/>
      <c r="KUO23" s="137"/>
      <c r="KUP23" s="137"/>
      <c r="KUQ23" s="137"/>
      <c r="KUR23" s="137"/>
      <c r="KUS23" s="137"/>
      <c r="KUT23" s="137"/>
      <c r="KUU23" s="137"/>
      <c r="KUV23" s="137"/>
      <c r="KUW23" s="137"/>
      <c r="KUX23" s="137"/>
      <c r="KUY23" s="137"/>
      <c r="KUZ23" s="137"/>
      <c r="KVA23" s="137"/>
      <c r="KVB23" s="137"/>
      <c r="KVC23" s="137"/>
      <c r="KVD23" s="137"/>
      <c r="KVE23" s="137"/>
      <c r="KVF23" s="137"/>
      <c r="KVG23" s="137"/>
      <c r="KVH23" s="137"/>
      <c r="KVI23" s="137"/>
      <c r="KVJ23" s="137"/>
      <c r="KVK23" s="137"/>
      <c r="KVL23" s="137"/>
      <c r="KVM23" s="137"/>
      <c r="KVN23" s="137"/>
      <c r="KVO23" s="137"/>
      <c r="KVP23" s="137"/>
      <c r="KVQ23" s="137"/>
      <c r="KVR23" s="137"/>
      <c r="KVS23" s="137"/>
      <c r="KVT23" s="137"/>
      <c r="KVU23" s="137"/>
      <c r="KVV23" s="137"/>
      <c r="KVW23" s="137"/>
      <c r="KVX23" s="137"/>
      <c r="KVY23" s="137"/>
      <c r="KVZ23" s="137"/>
      <c r="KWA23" s="137"/>
      <c r="KWB23" s="137"/>
      <c r="KWC23" s="137"/>
      <c r="KWD23" s="137"/>
      <c r="KWE23" s="137"/>
      <c r="KWF23" s="137"/>
      <c r="KWG23" s="137"/>
      <c r="KWH23" s="137"/>
      <c r="KWI23" s="137"/>
      <c r="KWJ23" s="137"/>
      <c r="KWK23" s="137"/>
      <c r="KWL23" s="137"/>
      <c r="KWM23" s="137"/>
      <c r="KWN23" s="137"/>
      <c r="KWO23" s="137"/>
      <c r="KWP23" s="137"/>
      <c r="KWQ23" s="137"/>
      <c r="KWR23" s="137"/>
      <c r="KWS23" s="137"/>
      <c r="KWT23" s="137"/>
      <c r="KWU23" s="137"/>
      <c r="KWV23" s="137"/>
      <c r="KWW23" s="137"/>
      <c r="KWX23" s="137"/>
      <c r="KWY23" s="137"/>
      <c r="KWZ23" s="137"/>
      <c r="KXA23" s="137"/>
      <c r="KXB23" s="137"/>
      <c r="KXC23" s="137"/>
      <c r="KXD23" s="137"/>
      <c r="KXE23" s="137"/>
      <c r="KXF23" s="137"/>
      <c r="KXG23" s="137"/>
      <c r="KXH23" s="137"/>
      <c r="KXI23" s="137"/>
      <c r="KXJ23" s="137"/>
      <c r="KXK23" s="137"/>
      <c r="KXL23" s="137"/>
      <c r="KXM23" s="137"/>
      <c r="KXN23" s="137"/>
      <c r="KXO23" s="137"/>
      <c r="KXP23" s="137"/>
      <c r="KXQ23" s="137"/>
      <c r="KXR23" s="137"/>
      <c r="KXS23" s="137"/>
      <c r="KXT23" s="137"/>
      <c r="KXU23" s="137"/>
      <c r="KXV23" s="137"/>
      <c r="KXW23" s="137"/>
      <c r="KXX23" s="137"/>
      <c r="KXY23" s="137"/>
      <c r="KXZ23" s="137"/>
      <c r="KYA23" s="137"/>
      <c r="KYB23" s="137"/>
      <c r="KYC23" s="137"/>
      <c r="KYD23" s="137"/>
      <c r="KYE23" s="137"/>
      <c r="KYF23" s="137"/>
      <c r="KYG23" s="137"/>
      <c r="KYH23" s="137"/>
      <c r="KYI23" s="137"/>
      <c r="KYJ23" s="137"/>
      <c r="KYK23" s="137"/>
      <c r="KYL23" s="137"/>
      <c r="KYM23" s="137"/>
      <c r="KYN23" s="137"/>
      <c r="KYO23" s="137"/>
      <c r="KYP23" s="137"/>
      <c r="KYQ23" s="137"/>
      <c r="KYR23" s="137"/>
      <c r="KYS23" s="137"/>
      <c r="KYT23" s="137"/>
      <c r="KYU23" s="137"/>
      <c r="KYV23" s="137"/>
      <c r="KYW23" s="137"/>
      <c r="KYX23" s="137"/>
      <c r="KYY23" s="137"/>
      <c r="KYZ23" s="137"/>
      <c r="KZA23" s="137"/>
      <c r="KZB23" s="137"/>
      <c r="KZC23" s="137"/>
      <c r="KZD23" s="137"/>
      <c r="KZE23" s="137"/>
      <c r="KZF23" s="137"/>
      <c r="KZG23" s="137"/>
      <c r="KZH23" s="137"/>
      <c r="KZI23" s="137"/>
      <c r="KZJ23" s="137"/>
      <c r="KZK23" s="137"/>
      <c r="KZL23" s="137"/>
      <c r="KZM23" s="137"/>
      <c r="KZN23" s="137"/>
      <c r="KZO23" s="137"/>
      <c r="KZP23" s="137"/>
      <c r="KZQ23" s="137"/>
      <c r="KZR23" s="137"/>
      <c r="KZS23" s="137"/>
      <c r="KZT23" s="137"/>
      <c r="KZU23" s="137"/>
      <c r="KZV23" s="137"/>
      <c r="KZW23" s="137"/>
      <c r="KZX23" s="137"/>
      <c r="KZY23" s="137"/>
      <c r="KZZ23" s="137"/>
      <c r="LAA23" s="137"/>
      <c r="LAB23" s="137"/>
      <c r="LAC23" s="137"/>
      <c r="LAD23" s="137"/>
      <c r="LAE23" s="137"/>
      <c r="LAF23" s="137"/>
      <c r="LAG23" s="137"/>
      <c r="LAH23" s="137"/>
      <c r="LAI23" s="137"/>
      <c r="LAJ23" s="137"/>
      <c r="LAK23" s="137"/>
      <c r="LAL23" s="137"/>
      <c r="LAM23" s="137"/>
      <c r="LAN23" s="137"/>
      <c r="LAO23" s="137"/>
      <c r="LAP23" s="137"/>
      <c r="LAQ23" s="137"/>
      <c r="LAR23" s="137"/>
      <c r="LAS23" s="137"/>
      <c r="LAT23" s="137"/>
      <c r="LAU23" s="137"/>
      <c r="LAV23" s="137"/>
      <c r="LAW23" s="137"/>
      <c r="LAX23" s="137"/>
      <c r="LAY23" s="137"/>
      <c r="LAZ23" s="137"/>
      <c r="LBA23" s="137"/>
      <c r="LBB23" s="137"/>
      <c r="LBC23" s="137"/>
      <c r="LBD23" s="137"/>
      <c r="LBE23" s="137"/>
      <c r="LBF23" s="137"/>
      <c r="LBG23" s="137"/>
      <c r="LBH23" s="137"/>
      <c r="LBI23" s="137"/>
      <c r="LBJ23" s="137"/>
      <c r="LBK23" s="137"/>
      <c r="LBL23" s="137"/>
      <c r="LBM23" s="137"/>
      <c r="LBN23" s="137"/>
      <c r="LBO23" s="137"/>
      <c r="LBP23" s="137"/>
      <c r="LBQ23" s="137"/>
      <c r="LBR23" s="137"/>
      <c r="LBS23" s="137"/>
      <c r="LBT23" s="137"/>
      <c r="LBU23" s="137"/>
      <c r="LBV23" s="137"/>
      <c r="LBW23" s="137"/>
      <c r="LBX23" s="137"/>
      <c r="LBY23" s="137"/>
      <c r="LBZ23" s="137"/>
      <c r="LCA23" s="137"/>
      <c r="LCB23" s="137"/>
      <c r="LCC23" s="137"/>
      <c r="LCD23" s="137"/>
      <c r="LCE23" s="137"/>
      <c r="LCF23" s="137"/>
      <c r="LCG23" s="137"/>
      <c r="LCH23" s="137"/>
      <c r="LCI23" s="137"/>
      <c r="LCJ23" s="137"/>
      <c r="LCK23" s="137"/>
      <c r="LCL23" s="137"/>
      <c r="LCM23" s="137"/>
      <c r="LCN23" s="137"/>
      <c r="LCO23" s="137"/>
      <c r="LCP23" s="137"/>
      <c r="LCQ23" s="137"/>
      <c r="LCR23" s="137"/>
      <c r="LCS23" s="137"/>
      <c r="LCT23" s="137"/>
      <c r="LCU23" s="137"/>
      <c r="LCV23" s="137"/>
      <c r="LCW23" s="137"/>
      <c r="LCX23" s="137"/>
      <c r="LCY23" s="137"/>
      <c r="LCZ23" s="137"/>
      <c r="LDA23" s="137"/>
      <c r="LDB23" s="137"/>
      <c r="LDC23" s="137"/>
      <c r="LDD23" s="137"/>
      <c r="LDE23" s="137"/>
      <c r="LDF23" s="137"/>
      <c r="LDG23" s="137"/>
      <c r="LDH23" s="137"/>
      <c r="LDI23" s="137"/>
      <c r="LDJ23" s="137"/>
      <c r="LDK23" s="137"/>
      <c r="LDL23" s="137"/>
      <c r="LDM23" s="137"/>
      <c r="LDN23" s="137"/>
      <c r="LDO23" s="137"/>
      <c r="LDP23" s="137"/>
      <c r="LDQ23" s="137"/>
      <c r="LDR23" s="137"/>
      <c r="LDS23" s="137"/>
      <c r="LDT23" s="137"/>
      <c r="LDU23" s="137"/>
      <c r="LDV23" s="137"/>
      <c r="LDW23" s="137"/>
      <c r="LDX23" s="137"/>
      <c r="LDY23" s="137"/>
      <c r="LDZ23" s="137"/>
      <c r="LEA23" s="137"/>
      <c r="LEB23" s="137"/>
      <c r="LEC23" s="137"/>
      <c r="LED23" s="137"/>
      <c r="LEE23" s="137"/>
      <c r="LEF23" s="137"/>
      <c r="LEG23" s="137"/>
      <c r="LEH23" s="137"/>
      <c r="LEI23" s="137"/>
      <c r="LEJ23" s="137"/>
      <c r="LEK23" s="137"/>
      <c r="LEL23" s="137"/>
      <c r="LEM23" s="137"/>
      <c r="LEN23" s="137"/>
      <c r="LEO23" s="137"/>
      <c r="LEP23" s="137"/>
      <c r="LEQ23" s="137"/>
      <c r="LER23" s="137"/>
      <c r="LES23" s="137"/>
      <c r="LET23" s="137"/>
      <c r="LEU23" s="137"/>
      <c r="LEV23" s="137"/>
      <c r="LEW23" s="137"/>
      <c r="LEX23" s="137"/>
      <c r="LEY23" s="137"/>
      <c r="LEZ23" s="137"/>
      <c r="LFA23" s="137"/>
      <c r="LFB23" s="137"/>
      <c r="LFC23" s="137"/>
      <c r="LFD23" s="137"/>
      <c r="LFE23" s="137"/>
      <c r="LFF23" s="137"/>
      <c r="LFG23" s="137"/>
      <c r="LFH23" s="137"/>
      <c r="LFI23" s="137"/>
      <c r="LFJ23" s="137"/>
      <c r="LFK23" s="137"/>
      <c r="LFL23" s="137"/>
      <c r="LFM23" s="137"/>
      <c r="LFN23" s="137"/>
      <c r="LFO23" s="137"/>
      <c r="LFP23" s="137"/>
      <c r="LFQ23" s="137"/>
      <c r="LFR23" s="137"/>
      <c r="LFS23" s="137"/>
      <c r="LFT23" s="137"/>
      <c r="LFU23" s="137"/>
      <c r="LFV23" s="137"/>
      <c r="LFW23" s="137"/>
      <c r="LFX23" s="137"/>
      <c r="LFY23" s="137"/>
      <c r="LFZ23" s="137"/>
      <c r="LGA23" s="137"/>
      <c r="LGB23" s="137"/>
      <c r="LGC23" s="137"/>
      <c r="LGD23" s="137"/>
      <c r="LGE23" s="137"/>
      <c r="LGF23" s="137"/>
      <c r="LGG23" s="137"/>
      <c r="LGH23" s="137"/>
      <c r="LGI23" s="137"/>
      <c r="LGJ23" s="137"/>
      <c r="LGK23" s="137"/>
      <c r="LGL23" s="137"/>
      <c r="LGM23" s="137"/>
      <c r="LGN23" s="137"/>
      <c r="LGO23" s="137"/>
      <c r="LGP23" s="137"/>
      <c r="LGQ23" s="137"/>
      <c r="LGR23" s="137"/>
      <c r="LGS23" s="137"/>
      <c r="LGT23" s="137"/>
      <c r="LGU23" s="137"/>
      <c r="LGV23" s="137"/>
      <c r="LGW23" s="137"/>
      <c r="LGX23" s="137"/>
      <c r="LGY23" s="137"/>
      <c r="LGZ23" s="137"/>
      <c r="LHA23" s="137"/>
      <c r="LHB23" s="137"/>
      <c r="LHC23" s="137"/>
      <c r="LHD23" s="137"/>
      <c r="LHE23" s="137"/>
      <c r="LHF23" s="137"/>
      <c r="LHG23" s="137"/>
      <c r="LHH23" s="137"/>
      <c r="LHI23" s="137"/>
      <c r="LHJ23" s="137"/>
      <c r="LHK23" s="137"/>
      <c r="LHL23" s="137"/>
      <c r="LHM23" s="137"/>
      <c r="LHN23" s="137"/>
      <c r="LHO23" s="137"/>
      <c r="LHP23" s="137"/>
      <c r="LHQ23" s="137"/>
      <c r="LHR23" s="137"/>
      <c r="LHS23" s="137"/>
      <c r="LHT23" s="137"/>
      <c r="LHU23" s="137"/>
      <c r="LHV23" s="137"/>
      <c r="LHW23" s="137"/>
      <c r="LHX23" s="137"/>
      <c r="LHY23" s="137"/>
      <c r="LHZ23" s="137"/>
      <c r="LIA23" s="137"/>
      <c r="LIB23" s="137"/>
      <c r="LIC23" s="137"/>
      <c r="LID23" s="137"/>
      <c r="LIE23" s="137"/>
      <c r="LIF23" s="137"/>
      <c r="LIG23" s="137"/>
      <c r="LIH23" s="137"/>
      <c r="LII23" s="137"/>
      <c r="LIJ23" s="137"/>
      <c r="LIK23" s="137"/>
      <c r="LIL23" s="137"/>
      <c r="LIM23" s="137"/>
      <c r="LIN23" s="137"/>
      <c r="LIO23" s="137"/>
      <c r="LIP23" s="137"/>
      <c r="LIQ23" s="137"/>
      <c r="LIR23" s="137"/>
      <c r="LIS23" s="137"/>
      <c r="LIT23" s="137"/>
      <c r="LIU23" s="137"/>
      <c r="LIV23" s="137"/>
      <c r="LIW23" s="137"/>
      <c r="LIX23" s="137"/>
      <c r="LIY23" s="137"/>
      <c r="LIZ23" s="137"/>
      <c r="LJA23" s="137"/>
      <c r="LJB23" s="137"/>
      <c r="LJC23" s="137"/>
      <c r="LJD23" s="137"/>
      <c r="LJE23" s="137"/>
      <c r="LJF23" s="137"/>
      <c r="LJG23" s="137"/>
      <c r="LJH23" s="137"/>
      <c r="LJI23" s="137"/>
      <c r="LJJ23" s="137"/>
      <c r="LJK23" s="137"/>
      <c r="LJL23" s="137"/>
      <c r="LJM23" s="137"/>
      <c r="LJN23" s="137"/>
      <c r="LJO23" s="137"/>
      <c r="LJP23" s="137"/>
      <c r="LJQ23" s="137"/>
      <c r="LJR23" s="137"/>
      <c r="LJS23" s="137"/>
      <c r="LJT23" s="137"/>
      <c r="LJU23" s="137"/>
      <c r="LJV23" s="137"/>
      <c r="LJW23" s="137"/>
      <c r="LJX23" s="137"/>
      <c r="LJY23" s="137"/>
      <c r="LJZ23" s="137"/>
      <c r="LKA23" s="137"/>
      <c r="LKB23" s="137"/>
      <c r="LKC23" s="137"/>
      <c r="LKD23" s="137"/>
      <c r="LKE23" s="137"/>
      <c r="LKF23" s="137"/>
      <c r="LKG23" s="137"/>
      <c r="LKH23" s="137"/>
      <c r="LKI23" s="137"/>
      <c r="LKJ23" s="137"/>
      <c r="LKK23" s="137"/>
      <c r="LKL23" s="137"/>
      <c r="LKM23" s="137"/>
      <c r="LKN23" s="137"/>
      <c r="LKO23" s="137"/>
      <c r="LKP23" s="137"/>
      <c r="LKQ23" s="137"/>
      <c r="LKR23" s="137"/>
      <c r="LKS23" s="137"/>
      <c r="LKT23" s="137"/>
      <c r="LKU23" s="137"/>
      <c r="LKV23" s="137"/>
      <c r="LKW23" s="137"/>
      <c r="LKX23" s="137"/>
      <c r="LKY23" s="137"/>
      <c r="LKZ23" s="137"/>
      <c r="LLA23" s="137"/>
      <c r="LLB23" s="137"/>
      <c r="LLC23" s="137"/>
      <c r="LLD23" s="137"/>
      <c r="LLE23" s="137"/>
      <c r="LLF23" s="137"/>
      <c r="LLG23" s="137"/>
      <c r="LLH23" s="137"/>
      <c r="LLI23" s="137"/>
      <c r="LLJ23" s="137"/>
      <c r="LLK23" s="137"/>
      <c r="LLL23" s="137"/>
      <c r="LLM23" s="137"/>
      <c r="LLN23" s="137"/>
      <c r="LLO23" s="137"/>
      <c r="LLP23" s="137"/>
      <c r="LLQ23" s="137"/>
      <c r="LLR23" s="137"/>
      <c r="LLS23" s="137"/>
      <c r="LLT23" s="137"/>
      <c r="LLU23" s="137"/>
      <c r="LLV23" s="137"/>
      <c r="LLW23" s="137"/>
      <c r="LLX23" s="137"/>
      <c r="LLY23" s="137"/>
      <c r="LLZ23" s="137"/>
      <c r="LMA23" s="137"/>
      <c r="LMB23" s="137"/>
      <c r="LMC23" s="137"/>
      <c r="LMD23" s="137"/>
      <c r="LME23" s="137"/>
      <c r="LMF23" s="137"/>
      <c r="LMG23" s="137"/>
      <c r="LMH23" s="137"/>
      <c r="LMI23" s="137"/>
      <c r="LMJ23" s="137"/>
      <c r="LMK23" s="137"/>
      <c r="LML23" s="137"/>
      <c r="LMM23" s="137"/>
      <c r="LMN23" s="137"/>
      <c r="LMO23" s="137"/>
      <c r="LMP23" s="137"/>
      <c r="LMQ23" s="137"/>
      <c r="LMR23" s="137"/>
      <c r="LMS23" s="137"/>
      <c r="LMT23" s="137"/>
      <c r="LMU23" s="137"/>
      <c r="LMV23" s="137"/>
      <c r="LMW23" s="137"/>
      <c r="LMX23" s="137"/>
      <c r="LMY23" s="137"/>
      <c r="LMZ23" s="137"/>
      <c r="LNA23" s="137"/>
      <c r="LNB23" s="137"/>
      <c r="LNC23" s="137"/>
      <c r="LND23" s="137"/>
      <c r="LNE23" s="137"/>
      <c r="LNF23" s="137"/>
      <c r="LNG23" s="137"/>
      <c r="LNH23" s="137"/>
      <c r="LNI23" s="137"/>
      <c r="LNJ23" s="137"/>
      <c r="LNK23" s="137"/>
      <c r="LNL23" s="137"/>
      <c r="LNM23" s="137"/>
      <c r="LNN23" s="137"/>
      <c r="LNO23" s="137"/>
      <c r="LNP23" s="137"/>
      <c r="LNQ23" s="137"/>
      <c r="LNR23" s="137"/>
      <c r="LNS23" s="137"/>
      <c r="LNT23" s="137"/>
      <c r="LNU23" s="137"/>
      <c r="LNV23" s="137"/>
      <c r="LNW23" s="137"/>
      <c r="LNX23" s="137"/>
      <c r="LNY23" s="137"/>
      <c r="LNZ23" s="137"/>
      <c r="LOA23" s="137"/>
      <c r="LOB23" s="137"/>
      <c r="LOC23" s="137"/>
      <c r="LOD23" s="137"/>
      <c r="LOE23" s="137"/>
      <c r="LOF23" s="137"/>
      <c r="LOG23" s="137"/>
      <c r="LOH23" s="137"/>
      <c r="LOI23" s="137"/>
      <c r="LOJ23" s="137"/>
      <c r="LOK23" s="137"/>
      <c r="LOL23" s="137"/>
      <c r="LOM23" s="137"/>
      <c r="LON23" s="137"/>
      <c r="LOO23" s="137"/>
      <c r="LOP23" s="137"/>
      <c r="LOQ23" s="137"/>
      <c r="LOR23" s="137"/>
      <c r="LOS23" s="137"/>
      <c r="LOT23" s="137"/>
      <c r="LOU23" s="137"/>
      <c r="LOV23" s="137"/>
      <c r="LOW23" s="137"/>
      <c r="LOX23" s="137"/>
      <c r="LOY23" s="137"/>
      <c r="LOZ23" s="137"/>
      <c r="LPA23" s="137"/>
      <c r="LPB23" s="137"/>
      <c r="LPC23" s="137"/>
      <c r="LPD23" s="137"/>
      <c r="LPE23" s="137"/>
      <c r="LPF23" s="137"/>
      <c r="LPG23" s="137"/>
      <c r="LPH23" s="137"/>
      <c r="LPI23" s="137"/>
      <c r="LPJ23" s="137"/>
      <c r="LPK23" s="137"/>
      <c r="LPL23" s="137"/>
      <c r="LPM23" s="137"/>
      <c r="LPN23" s="137"/>
      <c r="LPO23" s="137"/>
      <c r="LPP23" s="137"/>
      <c r="LPQ23" s="137"/>
      <c r="LPR23" s="137"/>
      <c r="LPS23" s="137"/>
      <c r="LPT23" s="137"/>
      <c r="LPU23" s="137"/>
      <c r="LPV23" s="137"/>
      <c r="LPW23" s="137"/>
      <c r="LPX23" s="137"/>
      <c r="LPY23" s="137"/>
      <c r="LPZ23" s="137"/>
      <c r="LQA23" s="137"/>
      <c r="LQB23" s="137"/>
      <c r="LQC23" s="137"/>
      <c r="LQD23" s="137"/>
      <c r="LQE23" s="137"/>
      <c r="LQF23" s="137"/>
      <c r="LQG23" s="137"/>
      <c r="LQH23" s="137"/>
      <c r="LQI23" s="137"/>
      <c r="LQJ23" s="137"/>
      <c r="LQK23" s="137"/>
      <c r="LQL23" s="137"/>
      <c r="LQM23" s="137"/>
      <c r="LQN23" s="137"/>
      <c r="LQO23" s="137"/>
      <c r="LQP23" s="137"/>
      <c r="LQQ23" s="137"/>
      <c r="LQR23" s="137"/>
      <c r="LQS23" s="137"/>
      <c r="LQT23" s="137"/>
      <c r="LQU23" s="137"/>
      <c r="LQV23" s="137"/>
      <c r="LQW23" s="137"/>
      <c r="LQX23" s="137"/>
      <c r="LQY23" s="137"/>
      <c r="LQZ23" s="137"/>
      <c r="LRA23" s="137"/>
      <c r="LRB23" s="137"/>
      <c r="LRC23" s="137"/>
      <c r="LRD23" s="137"/>
      <c r="LRE23" s="137"/>
      <c r="LRF23" s="137"/>
      <c r="LRG23" s="137"/>
      <c r="LRH23" s="137"/>
      <c r="LRI23" s="137"/>
      <c r="LRJ23" s="137"/>
      <c r="LRK23" s="137"/>
      <c r="LRL23" s="137"/>
      <c r="LRM23" s="137"/>
      <c r="LRN23" s="137"/>
      <c r="LRO23" s="137"/>
      <c r="LRP23" s="137"/>
      <c r="LRQ23" s="137"/>
      <c r="LRR23" s="137"/>
      <c r="LRS23" s="137"/>
      <c r="LRT23" s="137"/>
      <c r="LRU23" s="137"/>
      <c r="LRV23" s="137"/>
      <c r="LRW23" s="137"/>
      <c r="LRX23" s="137"/>
      <c r="LRY23" s="137"/>
      <c r="LRZ23" s="137"/>
      <c r="LSA23" s="137"/>
      <c r="LSB23" s="137"/>
      <c r="LSC23" s="137"/>
      <c r="LSD23" s="137"/>
      <c r="LSE23" s="137"/>
      <c r="LSF23" s="137"/>
      <c r="LSG23" s="137"/>
      <c r="LSH23" s="137"/>
      <c r="LSI23" s="137"/>
      <c r="LSJ23" s="137"/>
      <c r="LSK23" s="137"/>
      <c r="LSL23" s="137"/>
      <c r="LSM23" s="137"/>
      <c r="LSN23" s="137"/>
      <c r="LSO23" s="137"/>
      <c r="LSP23" s="137"/>
      <c r="LSQ23" s="137"/>
      <c r="LSR23" s="137"/>
      <c r="LSS23" s="137"/>
      <c r="LST23" s="137"/>
      <c r="LSU23" s="137"/>
      <c r="LSV23" s="137"/>
      <c r="LSW23" s="137"/>
      <c r="LSX23" s="137"/>
      <c r="LSY23" s="137"/>
      <c r="LSZ23" s="137"/>
      <c r="LTA23" s="137"/>
      <c r="LTB23" s="137"/>
      <c r="LTC23" s="137"/>
      <c r="LTD23" s="137"/>
      <c r="LTE23" s="137"/>
      <c r="LTF23" s="137"/>
      <c r="LTG23" s="137"/>
      <c r="LTH23" s="137"/>
      <c r="LTI23" s="137"/>
      <c r="LTJ23" s="137"/>
      <c r="LTK23" s="137"/>
      <c r="LTL23" s="137"/>
      <c r="LTM23" s="137"/>
      <c r="LTN23" s="137"/>
      <c r="LTO23" s="137"/>
      <c r="LTP23" s="137"/>
      <c r="LTQ23" s="137"/>
      <c r="LTR23" s="137"/>
      <c r="LTS23" s="137"/>
      <c r="LTT23" s="137"/>
      <c r="LTU23" s="137"/>
      <c r="LTV23" s="137"/>
      <c r="LTW23" s="137"/>
      <c r="LTX23" s="137"/>
      <c r="LTY23" s="137"/>
      <c r="LTZ23" s="137"/>
      <c r="LUA23" s="137"/>
      <c r="LUB23" s="137"/>
      <c r="LUC23" s="137"/>
      <c r="LUD23" s="137"/>
      <c r="LUE23" s="137"/>
      <c r="LUF23" s="137"/>
      <c r="LUG23" s="137"/>
      <c r="LUH23" s="137"/>
      <c r="LUI23" s="137"/>
      <c r="LUJ23" s="137"/>
      <c r="LUK23" s="137"/>
      <c r="LUL23" s="137"/>
      <c r="LUM23" s="137"/>
      <c r="LUN23" s="137"/>
      <c r="LUO23" s="137"/>
      <c r="LUP23" s="137"/>
      <c r="LUQ23" s="137"/>
      <c r="LUR23" s="137"/>
      <c r="LUS23" s="137"/>
      <c r="LUT23" s="137"/>
      <c r="LUU23" s="137"/>
      <c r="LUV23" s="137"/>
      <c r="LUW23" s="137"/>
      <c r="LUX23" s="137"/>
      <c r="LUY23" s="137"/>
      <c r="LUZ23" s="137"/>
      <c r="LVA23" s="137"/>
      <c r="LVB23" s="137"/>
      <c r="LVC23" s="137"/>
      <c r="LVD23" s="137"/>
      <c r="LVE23" s="137"/>
      <c r="LVF23" s="137"/>
      <c r="LVG23" s="137"/>
      <c r="LVH23" s="137"/>
      <c r="LVI23" s="137"/>
      <c r="LVJ23" s="137"/>
      <c r="LVK23" s="137"/>
      <c r="LVL23" s="137"/>
      <c r="LVM23" s="137"/>
      <c r="LVN23" s="137"/>
      <c r="LVO23" s="137"/>
      <c r="LVP23" s="137"/>
      <c r="LVQ23" s="137"/>
      <c r="LVR23" s="137"/>
      <c r="LVS23" s="137"/>
      <c r="LVT23" s="137"/>
      <c r="LVU23" s="137"/>
      <c r="LVV23" s="137"/>
      <c r="LVW23" s="137"/>
      <c r="LVX23" s="137"/>
      <c r="LVY23" s="137"/>
      <c r="LVZ23" s="137"/>
      <c r="LWA23" s="137"/>
      <c r="LWB23" s="137"/>
      <c r="LWC23" s="137"/>
      <c r="LWD23" s="137"/>
      <c r="LWE23" s="137"/>
      <c r="LWF23" s="137"/>
      <c r="LWG23" s="137"/>
      <c r="LWH23" s="137"/>
      <c r="LWI23" s="137"/>
      <c r="LWJ23" s="137"/>
      <c r="LWK23" s="137"/>
      <c r="LWL23" s="137"/>
      <c r="LWM23" s="137"/>
      <c r="LWN23" s="137"/>
      <c r="LWO23" s="137"/>
      <c r="LWP23" s="137"/>
      <c r="LWQ23" s="137"/>
      <c r="LWR23" s="137"/>
      <c r="LWS23" s="137"/>
      <c r="LWT23" s="137"/>
      <c r="LWU23" s="137"/>
      <c r="LWV23" s="137"/>
      <c r="LWW23" s="137"/>
      <c r="LWX23" s="137"/>
      <c r="LWY23" s="137"/>
      <c r="LWZ23" s="137"/>
      <c r="LXA23" s="137"/>
      <c r="LXB23" s="137"/>
      <c r="LXC23" s="137"/>
      <c r="LXD23" s="137"/>
      <c r="LXE23" s="137"/>
      <c r="LXF23" s="137"/>
      <c r="LXG23" s="137"/>
      <c r="LXH23" s="137"/>
      <c r="LXI23" s="137"/>
      <c r="LXJ23" s="137"/>
      <c r="LXK23" s="137"/>
      <c r="LXL23" s="137"/>
      <c r="LXM23" s="137"/>
      <c r="LXN23" s="137"/>
      <c r="LXO23" s="137"/>
      <c r="LXP23" s="137"/>
      <c r="LXQ23" s="137"/>
      <c r="LXR23" s="137"/>
      <c r="LXS23" s="137"/>
      <c r="LXT23" s="137"/>
      <c r="LXU23" s="137"/>
      <c r="LXV23" s="137"/>
      <c r="LXW23" s="137"/>
      <c r="LXX23" s="137"/>
      <c r="LXY23" s="137"/>
      <c r="LXZ23" s="137"/>
      <c r="LYA23" s="137"/>
      <c r="LYB23" s="137"/>
      <c r="LYC23" s="137"/>
      <c r="LYD23" s="137"/>
      <c r="LYE23" s="137"/>
      <c r="LYF23" s="137"/>
      <c r="LYG23" s="137"/>
      <c r="LYH23" s="137"/>
      <c r="LYI23" s="137"/>
      <c r="LYJ23" s="137"/>
      <c r="LYK23" s="137"/>
      <c r="LYL23" s="137"/>
      <c r="LYM23" s="137"/>
      <c r="LYN23" s="137"/>
      <c r="LYO23" s="137"/>
      <c r="LYP23" s="137"/>
      <c r="LYQ23" s="137"/>
      <c r="LYR23" s="137"/>
      <c r="LYS23" s="137"/>
      <c r="LYT23" s="137"/>
      <c r="LYU23" s="137"/>
      <c r="LYV23" s="137"/>
      <c r="LYW23" s="137"/>
      <c r="LYX23" s="137"/>
      <c r="LYY23" s="137"/>
      <c r="LYZ23" s="137"/>
      <c r="LZA23" s="137"/>
      <c r="LZB23" s="137"/>
      <c r="LZC23" s="137"/>
      <c r="LZD23" s="137"/>
      <c r="LZE23" s="137"/>
      <c r="LZF23" s="137"/>
      <c r="LZG23" s="137"/>
      <c r="LZH23" s="137"/>
      <c r="LZI23" s="137"/>
      <c r="LZJ23" s="137"/>
      <c r="LZK23" s="137"/>
      <c r="LZL23" s="137"/>
      <c r="LZM23" s="137"/>
      <c r="LZN23" s="137"/>
      <c r="LZO23" s="137"/>
      <c r="LZP23" s="137"/>
      <c r="LZQ23" s="137"/>
      <c r="LZR23" s="137"/>
      <c r="LZS23" s="137"/>
      <c r="LZT23" s="137"/>
      <c r="LZU23" s="137"/>
      <c r="LZV23" s="137"/>
      <c r="LZW23" s="137"/>
      <c r="LZX23" s="137"/>
      <c r="LZY23" s="137"/>
      <c r="LZZ23" s="137"/>
      <c r="MAA23" s="137"/>
      <c r="MAB23" s="137"/>
      <c r="MAC23" s="137"/>
      <c r="MAD23" s="137"/>
      <c r="MAE23" s="137"/>
      <c r="MAF23" s="137"/>
      <c r="MAG23" s="137"/>
      <c r="MAH23" s="137"/>
      <c r="MAI23" s="137"/>
      <c r="MAJ23" s="137"/>
      <c r="MAK23" s="137"/>
      <c r="MAL23" s="137"/>
      <c r="MAM23" s="137"/>
      <c r="MAN23" s="137"/>
      <c r="MAO23" s="137"/>
      <c r="MAP23" s="137"/>
      <c r="MAQ23" s="137"/>
      <c r="MAR23" s="137"/>
      <c r="MAS23" s="137"/>
      <c r="MAT23" s="137"/>
      <c r="MAU23" s="137"/>
      <c r="MAV23" s="137"/>
      <c r="MAW23" s="137"/>
      <c r="MAX23" s="137"/>
      <c r="MAY23" s="137"/>
      <c r="MAZ23" s="137"/>
      <c r="MBA23" s="137"/>
      <c r="MBB23" s="137"/>
      <c r="MBC23" s="137"/>
      <c r="MBD23" s="137"/>
      <c r="MBE23" s="137"/>
      <c r="MBF23" s="137"/>
      <c r="MBG23" s="137"/>
      <c r="MBH23" s="137"/>
      <c r="MBI23" s="137"/>
      <c r="MBJ23" s="137"/>
      <c r="MBK23" s="137"/>
      <c r="MBL23" s="137"/>
      <c r="MBM23" s="137"/>
      <c r="MBN23" s="137"/>
      <c r="MBO23" s="137"/>
      <c r="MBP23" s="137"/>
      <c r="MBQ23" s="137"/>
      <c r="MBR23" s="137"/>
      <c r="MBS23" s="137"/>
      <c r="MBT23" s="137"/>
      <c r="MBU23" s="137"/>
      <c r="MBV23" s="137"/>
      <c r="MBW23" s="137"/>
      <c r="MBX23" s="137"/>
      <c r="MBY23" s="137"/>
      <c r="MBZ23" s="137"/>
      <c r="MCA23" s="137"/>
      <c r="MCB23" s="137"/>
      <c r="MCC23" s="137"/>
      <c r="MCD23" s="137"/>
      <c r="MCE23" s="137"/>
      <c r="MCF23" s="137"/>
      <c r="MCG23" s="137"/>
      <c r="MCH23" s="137"/>
      <c r="MCI23" s="137"/>
      <c r="MCJ23" s="137"/>
      <c r="MCK23" s="137"/>
      <c r="MCL23" s="137"/>
      <c r="MCM23" s="137"/>
      <c r="MCN23" s="137"/>
      <c r="MCO23" s="137"/>
      <c r="MCP23" s="137"/>
      <c r="MCQ23" s="137"/>
      <c r="MCR23" s="137"/>
      <c r="MCS23" s="137"/>
      <c r="MCT23" s="137"/>
      <c r="MCU23" s="137"/>
      <c r="MCV23" s="137"/>
      <c r="MCW23" s="137"/>
      <c r="MCX23" s="137"/>
      <c r="MCY23" s="137"/>
      <c r="MCZ23" s="137"/>
      <c r="MDA23" s="137"/>
      <c r="MDB23" s="137"/>
      <c r="MDC23" s="137"/>
      <c r="MDD23" s="137"/>
      <c r="MDE23" s="137"/>
      <c r="MDF23" s="137"/>
      <c r="MDG23" s="137"/>
      <c r="MDH23" s="137"/>
      <c r="MDI23" s="137"/>
      <c r="MDJ23" s="137"/>
      <c r="MDK23" s="137"/>
      <c r="MDL23" s="137"/>
      <c r="MDM23" s="137"/>
      <c r="MDN23" s="137"/>
      <c r="MDO23" s="137"/>
      <c r="MDP23" s="137"/>
      <c r="MDQ23" s="137"/>
      <c r="MDR23" s="137"/>
      <c r="MDS23" s="137"/>
      <c r="MDT23" s="137"/>
      <c r="MDU23" s="137"/>
      <c r="MDV23" s="137"/>
      <c r="MDW23" s="137"/>
      <c r="MDX23" s="137"/>
      <c r="MDY23" s="137"/>
      <c r="MDZ23" s="137"/>
      <c r="MEA23" s="137"/>
      <c r="MEB23" s="137"/>
      <c r="MEC23" s="137"/>
      <c r="MED23" s="137"/>
      <c r="MEE23" s="137"/>
      <c r="MEF23" s="137"/>
      <c r="MEG23" s="137"/>
      <c r="MEH23" s="137"/>
      <c r="MEI23" s="137"/>
      <c r="MEJ23" s="137"/>
      <c r="MEK23" s="137"/>
      <c r="MEL23" s="137"/>
      <c r="MEM23" s="137"/>
      <c r="MEN23" s="137"/>
      <c r="MEO23" s="137"/>
      <c r="MEP23" s="137"/>
      <c r="MEQ23" s="137"/>
      <c r="MER23" s="137"/>
      <c r="MES23" s="137"/>
      <c r="MET23" s="137"/>
      <c r="MEU23" s="137"/>
      <c r="MEV23" s="137"/>
      <c r="MEW23" s="137"/>
      <c r="MEX23" s="137"/>
      <c r="MEY23" s="137"/>
      <c r="MEZ23" s="137"/>
      <c r="MFA23" s="137"/>
      <c r="MFB23" s="137"/>
      <c r="MFC23" s="137"/>
      <c r="MFD23" s="137"/>
      <c r="MFE23" s="137"/>
      <c r="MFF23" s="137"/>
      <c r="MFG23" s="137"/>
      <c r="MFH23" s="137"/>
      <c r="MFI23" s="137"/>
      <c r="MFJ23" s="137"/>
      <c r="MFK23" s="137"/>
      <c r="MFL23" s="137"/>
      <c r="MFM23" s="137"/>
      <c r="MFN23" s="137"/>
      <c r="MFO23" s="137"/>
      <c r="MFP23" s="137"/>
      <c r="MFQ23" s="137"/>
      <c r="MFR23" s="137"/>
      <c r="MFS23" s="137"/>
      <c r="MFT23" s="137"/>
      <c r="MFU23" s="137"/>
      <c r="MFV23" s="137"/>
      <c r="MFW23" s="137"/>
      <c r="MFX23" s="137"/>
      <c r="MFY23" s="137"/>
      <c r="MFZ23" s="137"/>
      <c r="MGA23" s="137"/>
      <c r="MGB23" s="137"/>
      <c r="MGC23" s="137"/>
      <c r="MGD23" s="137"/>
      <c r="MGE23" s="137"/>
      <c r="MGF23" s="137"/>
      <c r="MGG23" s="137"/>
      <c r="MGH23" s="137"/>
      <c r="MGI23" s="137"/>
      <c r="MGJ23" s="137"/>
      <c r="MGK23" s="137"/>
      <c r="MGL23" s="137"/>
      <c r="MGM23" s="137"/>
      <c r="MGN23" s="137"/>
      <c r="MGO23" s="137"/>
      <c r="MGP23" s="137"/>
      <c r="MGQ23" s="137"/>
      <c r="MGR23" s="137"/>
      <c r="MGS23" s="137"/>
      <c r="MGT23" s="137"/>
      <c r="MGU23" s="137"/>
      <c r="MGV23" s="137"/>
      <c r="MGW23" s="137"/>
      <c r="MGX23" s="137"/>
      <c r="MGY23" s="137"/>
      <c r="MGZ23" s="137"/>
      <c r="MHA23" s="137"/>
      <c r="MHB23" s="137"/>
      <c r="MHC23" s="137"/>
      <c r="MHD23" s="137"/>
      <c r="MHE23" s="137"/>
      <c r="MHF23" s="137"/>
      <c r="MHG23" s="137"/>
      <c r="MHH23" s="137"/>
      <c r="MHI23" s="137"/>
      <c r="MHJ23" s="137"/>
      <c r="MHK23" s="137"/>
      <c r="MHL23" s="137"/>
      <c r="MHM23" s="137"/>
      <c r="MHN23" s="137"/>
      <c r="MHO23" s="137"/>
      <c r="MHP23" s="137"/>
      <c r="MHQ23" s="137"/>
      <c r="MHR23" s="137"/>
      <c r="MHS23" s="137"/>
      <c r="MHT23" s="137"/>
      <c r="MHU23" s="137"/>
      <c r="MHV23" s="137"/>
      <c r="MHW23" s="137"/>
      <c r="MHX23" s="137"/>
      <c r="MHY23" s="137"/>
      <c r="MHZ23" s="137"/>
      <c r="MIA23" s="137"/>
      <c r="MIB23" s="137"/>
      <c r="MIC23" s="137"/>
      <c r="MID23" s="137"/>
      <c r="MIE23" s="137"/>
      <c r="MIF23" s="137"/>
      <c r="MIG23" s="137"/>
      <c r="MIH23" s="137"/>
      <c r="MII23" s="137"/>
      <c r="MIJ23" s="137"/>
      <c r="MIK23" s="137"/>
      <c r="MIL23" s="137"/>
      <c r="MIM23" s="137"/>
      <c r="MIN23" s="137"/>
      <c r="MIO23" s="137"/>
      <c r="MIP23" s="137"/>
      <c r="MIQ23" s="137"/>
      <c r="MIR23" s="137"/>
      <c r="MIS23" s="137"/>
      <c r="MIT23" s="137"/>
      <c r="MIU23" s="137"/>
      <c r="MIV23" s="137"/>
      <c r="MIW23" s="137"/>
      <c r="MIX23" s="137"/>
      <c r="MIY23" s="137"/>
      <c r="MIZ23" s="137"/>
      <c r="MJA23" s="137"/>
      <c r="MJB23" s="137"/>
      <c r="MJC23" s="137"/>
      <c r="MJD23" s="137"/>
      <c r="MJE23" s="137"/>
      <c r="MJF23" s="137"/>
      <c r="MJG23" s="137"/>
      <c r="MJH23" s="137"/>
      <c r="MJI23" s="137"/>
      <c r="MJJ23" s="137"/>
      <c r="MJK23" s="137"/>
      <c r="MJL23" s="137"/>
      <c r="MJM23" s="137"/>
      <c r="MJN23" s="137"/>
      <c r="MJO23" s="137"/>
      <c r="MJP23" s="137"/>
      <c r="MJQ23" s="137"/>
      <c r="MJR23" s="137"/>
      <c r="MJS23" s="137"/>
      <c r="MJT23" s="137"/>
      <c r="MJU23" s="137"/>
      <c r="MJV23" s="137"/>
      <c r="MJW23" s="137"/>
      <c r="MJX23" s="137"/>
      <c r="MJY23" s="137"/>
      <c r="MJZ23" s="137"/>
      <c r="MKA23" s="137"/>
      <c r="MKB23" s="137"/>
      <c r="MKC23" s="137"/>
      <c r="MKD23" s="137"/>
      <c r="MKE23" s="137"/>
      <c r="MKF23" s="137"/>
      <c r="MKG23" s="137"/>
      <c r="MKH23" s="137"/>
      <c r="MKI23" s="137"/>
      <c r="MKJ23" s="137"/>
      <c r="MKK23" s="137"/>
      <c r="MKL23" s="137"/>
      <c r="MKM23" s="137"/>
      <c r="MKN23" s="137"/>
      <c r="MKO23" s="137"/>
      <c r="MKP23" s="137"/>
      <c r="MKQ23" s="137"/>
      <c r="MKR23" s="137"/>
      <c r="MKS23" s="137"/>
      <c r="MKT23" s="137"/>
      <c r="MKU23" s="137"/>
      <c r="MKV23" s="137"/>
      <c r="MKW23" s="137"/>
      <c r="MKX23" s="137"/>
      <c r="MKY23" s="137"/>
      <c r="MKZ23" s="137"/>
      <c r="MLA23" s="137"/>
      <c r="MLB23" s="137"/>
      <c r="MLC23" s="137"/>
      <c r="MLD23" s="137"/>
      <c r="MLE23" s="137"/>
      <c r="MLF23" s="137"/>
      <c r="MLG23" s="137"/>
      <c r="MLH23" s="137"/>
      <c r="MLI23" s="137"/>
      <c r="MLJ23" s="137"/>
      <c r="MLK23" s="137"/>
      <c r="MLL23" s="137"/>
      <c r="MLM23" s="137"/>
      <c r="MLN23" s="137"/>
      <c r="MLO23" s="137"/>
      <c r="MLP23" s="137"/>
      <c r="MLQ23" s="137"/>
      <c r="MLR23" s="137"/>
      <c r="MLS23" s="137"/>
      <c r="MLT23" s="137"/>
      <c r="MLU23" s="137"/>
      <c r="MLV23" s="137"/>
      <c r="MLW23" s="137"/>
      <c r="MLX23" s="137"/>
      <c r="MLY23" s="137"/>
      <c r="MLZ23" s="137"/>
      <c r="MMA23" s="137"/>
      <c r="MMB23" s="137"/>
      <c r="MMC23" s="137"/>
      <c r="MMD23" s="137"/>
      <c r="MME23" s="137"/>
      <c r="MMF23" s="137"/>
      <c r="MMG23" s="137"/>
      <c r="MMH23" s="137"/>
      <c r="MMI23" s="137"/>
      <c r="MMJ23" s="137"/>
      <c r="MMK23" s="137"/>
      <c r="MML23" s="137"/>
      <c r="MMM23" s="137"/>
      <c r="MMN23" s="137"/>
      <c r="MMO23" s="137"/>
      <c r="MMP23" s="137"/>
      <c r="MMQ23" s="137"/>
      <c r="MMR23" s="137"/>
      <c r="MMS23" s="137"/>
      <c r="MMT23" s="137"/>
      <c r="MMU23" s="137"/>
      <c r="MMV23" s="137"/>
      <c r="MMW23" s="137"/>
      <c r="MMX23" s="137"/>
      <c r="MMY23" s="137"/>
      <c r="MMZ23" s="137"/>
      <c r="MNA23" s="137"/>
      <c r="MNB23" s="137"/>
      <c r="MNC23" s="137"/>
      <c r="MND23" s="137"/>
      <c r="MNE23" s="137"/>
      <c r="MNF23" s="137"/>
      <c r="MNG23" s="137"/>
      <c r="MNH23" s="137"/>
      <c r="MNI23" s="137"/>
      <c r="MNJ23" s="137"/>
      <c r="MNK23" s="137"/>
      <c r="MNL23" s="137"/>
      <c r="MNM23" s="137"/>
      <c r="MNN23" s="137"/>
      <c r="MNO23" s="137"/>
      <c r="MNP23" s="137"/>
      <c r="MNQ23" s="137"/>
      <c r="MNR23" s="137"/>
      <c r="MNS23" s="137"/>
      <c r="MNT23" s="137"/>
      <c r="MNU23" s="137"/>
      <c r="MNV23" s="137"/>
      <c r="MNW23" s="137"/>
      <c r="MNX23" s="137"/>
      <c r="MNY23" s="137"/>
      <c r="MNZ23" s="137"/>
      <c r="MOA23" s="137"/>
      <c r="MOB23" s="137"/>
      <c r="MOC23" s="137"/>
      <c r="MOD23" s="137"/>
      <c r="MOE23" s="137"/>
      <c r="MOF23" s="137"/>
      <c r="MOG23" s="137"/>
      <c r="MOH23" s="137"/>
      <c r="MOI23" s="137"/>
      <c r="MOJ23" s="137"/>
      <c r="MOK23" s="137"/>
      <c r="MOL23" s="137"/>
      <c r="MOM23" s="137"/>
      <c r="MON23" s="137"/>
      <c r="MOO23" s="137"/>
      <c r="MOP23" s="137"/>
      <c r="MOQ23" s="137"/>
      <c r="MOR23" s="137"/>
      <c r="MOS23" s="137"/>
      <c r="MOT23" s="137"/>
      <c r="MOU23" s="137"/>
      <c r="MOV23" s="137"/>
      <c r="MOW23" s="137"/>
      <c r="MOX23" s="137"/>
      <c r="MOY23" s="137"/>
      <c r="MOZ23" s="137"/>
      <c r="MPA23" s="137"/>
      <c r="MPB23" s="137"/>
      <c r="MPC23" s="137"/>
      <c r="MPD23" s="137"/>
      <c r="MPE23" s="137"/>
      <c r="MPF23" s="137"/>
      <c r="MPG23" s="137"/>
      <c r="MPH23" s="137"/>
      <c r="MPI23" s="137"/>
      <c r="MPJ23" s="137"/>
      <c r="MPK23" s="137"/>
      <c r="MPL23" s="137"/>
      <c r="MPM23" s="137"/>
      <c r="MPN23" s="137"/>
      <c r="MPO23" s="137"/>
      <c r="MPP23" s="137"/>
      <c r="MPQ23" s="137"/>
      <c r="MPR23" s="137"/>
      <c r="MPS23" s="137"/>
      <c r="MPT23" s="137"/>
      <c r="MPU23" s="137"/>
      <c r="MPV23" s="137"/>
      <c r="MPW23" s="137"/>
      <c r="MPX23" s="137"/>
      <c r="MPY23" s="137"/>
      <c r="MPZ23" s="137"/>
      <c r="MQA23" s="137"/>
      <c r="MQB23" s="137"/>
      <c r="MQC23" s="137"/>
      <c r="MQD23" s="137"/>
      <c r="MQE23" s="137"/>
      <c r="MQF23" s="137"/>
      <c r="MQG23" s="137"/>
      <c r="MQH23" s="137"/>
      <c r="MQI23" s="137"/>
      <c r="MQJ23" s="137"/>
      <c r="MQK23" s="137"/>
      <c r="MQL23" s="137"/>
      <c r="MQM23" s="137"/>
      <c r="MQN23" s="137"/>
      <c r="MQO23" s="137"/>
      <c r="MQP23" s="137"/>
      <c r="MQQ23" s="137"/>
      <c r="MQR23" s="137"/>
      <c r="MQS23" s="137"/>
      <c r="MQT23" s="137"/>
      <c r="MQU23" s="137"/>
      <c r="MQV23" s="137"/>
      <c r="MQW23" s="137"/>
      <c r="MQX23" s="137"/>
      <c r="MQY23" s="137"/>
      <c r="MQZ23" s="137"/>
      <c r="MRA23" s="137"/>
      <c r="MRB23" s="137"/>
      <c r="MRC23" s="137"/>
      <c r="MRD23" s="137"/>
      <c r="MRE23" s="137"/>
      <c r="MRF23" s="137"/>
      <c r="MRG23" s="137"/>
      <c r="MRH23" s="137"/>
      <c r="MRI23" s="137"/>
      <c r="MRJ23" s="137"/>
      <c r="MRK23" s="137"/>
      <c r="MRL23" s="137"/>
      <c r="MRM23" s="137"/>
      <c r="MRN23" s="137"/>
      <c r="MRO23" s="137"/>
      <c r="MRP23" s="137"/>
      <c r="MRQ23" s="137"/>
      <c r="MRR23" s="137"/>
      <c r="MRS23" s="137"/>
      <c r="MRT23" s="137"/>
      <c r="MRU23" s="137"/>
      <c r="MRV23" s="137"/>
      <c r="MRW23" s="137"/>
      <c r="MRX23" s="137"/>
      <c r="MRY23" s="137"/>
      <c r="MRZ23" s="137"/>
      <c r="MSA23" s="137"/>
      <c r="MSB23" s="137"/>
      <c r="MSC23" s="137"/>
      <c r="MSD23" s="137"/>
      <c r="MSE23" s="137"/>
      <c r="MSF23" s="137"/>
      <c r="MSG23" s="137"/>
      <c r="MSH23" s="137"/>
      <c r="MSI23" s="137"/>
      <c r="MSJ23" s="137"/>
      <c r="MSK23" s="137"/>
      <c r="MSL23" s="137"/>
      <c r="MSM23" s="137"/>
      <c r="MSN23" s="137"/>
      <c r="MSO23" s="137"/>
      <c r="MSP23" s="137"/>
      <c r="MSQ23" s="137"/>
      <c r="MSR23" s="137"/>
      <c r="MSS23" s="137"/>
      <c r="MST23" s="137"/>
      <c r="MSU23" s="137"/>
      <c r="MSV23" s="137"/>
      <c r="MSW23" s="137"/>
      <c r="MSX23" s="137"/>
      <c r="MSY23" s="137"/>
      <c r="MSZ23" s="137"/>
      <c r="MTA23" s="137"/>
      <c r="MTB23" s="137"/>
      <c r="MTC23" s="137"/>
      <c r="MTD23" s="137"/>
      <c r="MTE23" s="137"/>
      <c r="MTF23" s="137"/>
      <c r="MTG23" s="137"/>
      <c r="MTH23" s="137"/>
      <c r="MTI23" s="137"/>
      <c r="MTJ23" s="137"/>
      <c r="MTK23" s="137"/>
      <c r="MTL23" s="137"/>
      <c r="MTM23" s="137"/>
      <c r="MTN23" s="137"/>
      <c r="MTO23" s="137"/>
      <c r="MTP23" s="137"/>
      <c r="MTQ23" s="137"/>
      <c r="MTR23" s="137"/>
      <c r="MTS23" s="137"/>
      <c r="MTT23" s="137"/>
      <c r="MTU23" s="137"/>
      <c r="MTV23" s="137"/>
      <c r="MTW23" s="137"/>
      <c r="MTX23" s="137"/>
      <c r="MTY23" s="137"/>
      <c r="MTZ23" s="137"/>
      <c r="MUA23" s="137"/>
      <c r="MUB23" s="137"/>
      <c r="MUC23" s="137"/>
      <c r="MUD23" s="137"/>
      <c r="MUE23" s="137"/>
      <c r="MUF23" s="137"/>
      <c r="MUG23" s="137"/>
      <c r="MUH23" s="137"/>
      <c r="MUI23" s="137"/>
      <c r="MUJ23" s="137"/>
      <c r="MUK23" s="137"/>
      <c r="MUL23" s="137"/>
      <c r="MUM23" s="137"/>
      <c r="MUN23" s="137"/>
      <c r="MUO23" s="137"/>
      <c r="MUP23" s="137"/>
      <c r="MUQ23" s="137"/>
      <c r="MUR23" s="137"/>
      <c r="MUS23" s="137"/>
      <c r="MUT23" s="137"/>
      <c r="MUU23" s="137"/>
      <c r="MUV23" s="137"/>
      <c r="MUW23" s="137"/>
      <c r="MUX23" s="137"/>
      <c r="MUY23" s="137"/>
      <c r="MUZ23" s="137"/>
      <c r="MVA23" s="137"/>
      <c r="MVB23" s="137"/>
      <c r="MVC23" s="137"/>
      <c r="MVD23" s="137"/>
      <c r="MVE23" s="137"/>
      <c r="MVF23" s="137"/>
      <c r="MVG23" s="137"/>
      <c r="MVH23" s="137"/>
      <c r="MVI23" s="137"/>
      <c r="MVJ23" s="137"/>
      <c r="MVK23" s="137"/>
      <c r="MVL23" s="137"/>
      <c r="MVM23" s="137"/>
      <c r="MVN23" s="137"/>
      <c r="MVO23" s="137"/>
      <c r="MVP23" s="137"/>
      <c r="MVQ23" s="137"/>
      <c r="MVR23" s="137"/>
      <c r="MVS23" s="137"/>
      <c r="MVT23" s="137"/>
      <c r="MVU23" s="137"/>
      <c r="MVV23" s="137"/>
      <c r="MVW23" s="137"/>
      <c r="MVX23" s="137"/>
      <c r="MVY23" s="137"/>
      <c r="MVZ23" s="137"/>
      <c r="MWA23" s="137"/>
      <c r="MWB23" s="137"/>
      <c r="MWC23" s="137"/>
      <c r="MWD23" s="137"/>
      <c r="MWE23" s="137"/>
      <c r="MWF23" s="137"/>
      <c r="MWG23" s="137"/>
      <c r="MWH23" s="137"/>
      <c r="MWI23" s="137"/>
      <c r="MWJ23" s="137"/>
      <c r="MWK23" s="137"/>
      <c r="MWL23" s="137"/>
      <c r="MWM23" s="137"/>
      <c r="MWN23" s="137"/>
      <c r="MWO23" s="137"/>
      <c r="MWP23" s="137"/>
      <c r="MWQ23" s="137"/>
      <c r="MWR23" s="137"/>
      <c r="MWS23" s="137"/>
      <c r="MWT23" s="137"/>
      <c r="MWU23" s="137"/>
      <c r="MWV23" s="137"/>
      <c r="MWW23" s="137"/>
      <c r="MWX23" s="137"/>
      <c r="MWY23" s="137"/>
      <c r="MWZ23" s="137"/>
      <c r="MXA23" s="137"/>
      <c r="MXB23" s="137"/>
      <c r="MXC23" s="137"/>
      <c r="MXD23" s="137"/>
      <c r="MXE23" s="137"/>
      <c r="MXF23" s="137"/>
      <c r="MXG23" s="137"/>
      <c r="MXH23" s="137"/>
      <c r="MXI23" s="137"/>
      <c r="MXJ23" s="137"/>
      <c r="MXK23" s="137"/>
      <c r="MXL23" s="137"/>
      <c r="MXM23" s="137"/>
      <c r="MXN23" s="137"/>
      <c r="MXO23" s="137"/>
      <c r="MXP23" s="137"/>
      <c r="MXQ23" s="137"/>
      <c r="MXR23" s="137"/>
      <c r="MXS23" s="137"/>
      <c r="MXT23" s="137"/>
      <c r="MXU23" s="137"/>
      <c r="MXV23" s="137"/>
      <c r="MXW23" s="137"/>
      <c r="MXX23" s="137"/>
      <c r="MXY23" s="137"/>
      <c r="MXZ23" s="137"/>
      <c r="MYA23" s="137"/>
      <c r="MYB23" s="137"/>
      <c r="MYC23" s="137"/>
      <c r="MYD23" s="137"/>
      <c r="MYE23" s="137"/>
      <c r="MYF23" s="137"/>
      <c r="MYG23" s="137"/>
      <c r="MYH23" s="137"/>
      <c r="MYI23" s="137"/>
      <c r="MYJ23" s="137"/>
      <c r="MYK23" s="137"/>
      <c r="MYL23" s="137"/>
      <c r="MYM23" s="137"/>
      <c r="MYN23" s="137"/>
      <c r="MYO23" s="137"/>
      <c r="MYP23" s="137"/>
      <c r="MYQ23" s="137"/>
      <c r="MYR23" s="137"/>
      <c r="MYS23" s="137"/>
      <c r="MYT23" s="137"/>
      <c r="MYU23" s="137"/>
      <c r="MYV23" s="137"/>
      <c r="MYW23" s="137"/>
      <c r="MYX23" s="137"/>
      <c r="MYY23" s="137"/>
      <c r="MYZ23" s="137"/>
      <c r="MZA23" s="137"/>
      <c r="MZB23" s="137"/>
      <c r="MZC23" s="137"/>
      <c r="MZD23" s="137"/>
      <c r="MZE23" s="137"/>
      <c r="MZF23" s="137"/>
      <c r="MZG23" s="137"/>
      <c r="MZH23" s="137"/>
      <c r="MZI23" s="137"/>
      <c r="MZJ23" s="137"/>
      <c r="MZK23" s="137"/>
      <c r="MZL23" s="137"/>
      <c r="MZM23" s="137"/>
      <c r="MZN23" s="137"/>
      <c r="MZO23" s="137"/>
      <c r="MZP23" s="137"/>
      <c r="MZQ23" s="137"/>
      <c r="MZR23" s="137"/>
      <c r="MZS23" s="137"/>
      <c r="MZT23" s="137"/>
      <c r="MZU23" s="137"/>
      <c r="MZV23" s="137"/>
      <c r="MZW23" s="137"/>
      <c r="MZX23" s="137"/>
      <c r="MZY23" s="137"/>
      <c r="MZZ23" s="137"/>
      <c r="NAA23" s="137"/>
      <c r="NAB23" s="137"/>
      <c r="NAC23" s="137"/>
      <c r="NAD23" s="137"/>
      <c r="NAE23" s="137"/>
      <c r="NAF23" s="137"/>
      <c r="NAG23" s="137"/>
      <c r="NAH23" s="137"/>
      <c r="NAI23" s="137"/>
      <c r="NAJ23" s="137"/>
      <c r="NAK23" s="137"/>
      <c r="NAL23" s="137"/>
      <c r="NAM23" s="137"/>
      <c r="NAN23" s="137"/>
      <c r="NAO23" s="137"/>
      <c r="NAP23" s="137"/>
      <c r="NAQ23" s="137"/>
      <c r="NAR23" s="137"/>
      <c r="NAS23" s="137"/>
      <c r="NAT23" s="137"/>
      <c r="NAU23" s="137"/>
      <c r="NAV23" s="137"/>
      <c r="NAW23" s="137"/>
      <c r="NAX23" s="137"/>
      <c r="NAY23" s="137"/>
      <c r="NAZ23" s="137"/>
      <c r="NBA23" s="137"/>
      <c r="NBB23" s="137"/>
      <c r="NBC23" s="137"/>
      <c r="NBD23" s="137"/>
      <c r="NBE23" s="137"/>
      <c r="NBF23" s="137"/>
      <c r="NBG23" s="137"/>
      <c r="NBH23" s="137"/>
      <c r="NBI23" s="137"/>
      <c r="NBJ23" s="137"/>
      <c r="NBK23" s="137"/>
      <c r="NBL23" s="137"/>
      <c r="NBM23" s="137"/>
      <c r="NBN23" s="137"/>
      <c r="NBO23" s="137"/>
      <c r="NBP23" s="137"/>
      <c r="NBQ23" s="137"/>
      <c r="NBR23" s="137"/>
      <c r="NBS23" s="137"/>
      <c r="NBT23" s="137"/>
      <c r="NBU23" s="137"/>
      <c r="NBV23" s="137"/>
      <c r="NBW23" s="137"/>
      <c r="NBX23" s="137"/>
      <c r="NBY23" s="137"/>
      <c r="NBZ23" s="137"/>
      <c r="NCA23" s="137"/>
      <c r="NCB23" s="137"/>
      <c r="NCC23" s="137"/>
      <c r="NCD23" s="137"/>
      <c r="NCE23" s="137"/>
      <c r="NCF23" s="137"/>
      <c r="NCG23" s="137"/>
      <c r="NCH23" s="137"/>
      <c r="NCI23" s="137"/>
      <c r="NCJ23" s="137"/>
      <c r="NCK23" s="137"/>
      <c r="NCL23" s="137"/>
      <c r="NCM23" s="137"/>
      <c r="NCN23" s="137"/>
      <c r="NCO23" s="137"/>
      <c r="NCP23" s="137"/>
      <c r="NCQ23" s="137"/>
      <c r="NCR23" s="137"/>
      <c r="NCS23" s="137"/>
      <c r="NCT23" s="137"/>
      <c r="NCU23" s="137"/>
      <c r="NCV23" s="137"/>
      <c r="NCW23" s="137"/>
      <c r="NCX23" s="137"/>
      <c r="NCY23" s="137"/>
      <c r="NCZ23" s="137"/>
      <c r="NDA23" s="137"/>
      <c r="NDB23" s="137"/>
      <c r="NDC23" s="137"/>
      <c r="NDD23" s="137"/>
      <c r="NDE23" s="137"/>
      <c r="NDF23" s="137"/>
      <c r="NDG23" s="137"/>
      <c r="NDH23" s="137"/>
      <c r="NDI23" s="137"/>
      <c r="NDJ23" s="137"/>
      <c r="NDK23" s="137"/>
      <c r="NDL23" s="137"/>
      <c r="NDM23" s="137"/>
      <c r="NDN23" s="137"/>
      <c r="NDO23" s="137"/>
      <c r="NDP23" s="137"/>
      <c r="NDQ23" s="137"/>
      <c r="NDR23" s="137"/>
      <c r="NDS23" s="137"/>
      <c r="NDT23" s="137"/>
      <c r="NDU23" s="137"/>
      <c r="NDV23" s="137"/>
      <c r="NDW23" s="137"/>
      <c r="NDX23" s="137"/>
      <c r="NDY23" s="137"/>
      <c r="NDZ23" s="137"/>
      <c r="NEA23" s="137"/>
      <c r="NEB23" s="137"/>
      <c r="NEC23" s="137"/>
      <c r="NED23" s="137"/>
      <c r="NEE23" s="137"/>
      <c r="NEF23" s="137"/>
      <c r="NEG23" s="137"/>
      <c r="NEH23" s="137"/>
      <c r="NEI23" s="137"/>
      <c r="NEJ23" s="137"/>
      <c r="NEK23" s="137"/>
      <c r="NEL23" s="137"/>
      <c r="NEM23" s="137"/>
      <c r="NEN23" s="137"/>
      <c r="NEO23" s="137"/>
      <c r="NEP23" s="137"/>
      <c r="NEQ23" s="137"/>
      <c r="NER23" s="137"/>
      <c r="NES23" s="137"/>
      <c r="NET23" s="137"/>
      <c r="NEU23" s="137"/>
      <c r="NEV23" s="137"/>
      <c r="NEW23" s="137"/>
      <c r="NEX23" s="137"/>
      <c r="NEY23" s="137"/>
      <c r="NEZ23" s="137"/>
      <c r="NFA23" s="137"/>
      <c r="NFB23" s="137"/>
      <c r="NFC23" s="137"/>
      <c r="NFD23" s="137"/>
      <c r="NFE23" s="137"/>
      <c r="NFF23" s="137"/>
      <c r="NFG23" s="137"/>
      <c r="NFH23" s="137"/>
      <c r="NFI23" s="137"/>
      <c r="NFJ23" s="137"/>
      <c r="NFK23" s="137"/>
      <c r="NFL23" s="137"/>
      <c r="NFM23" s="137"/>
      <c r="NFN23" s="137"/>
      <c r="NFO23" s="137"/>
      <c r="NFP23" s="137"/>
      <c r="NFQ23" s="137"/>
      <c r="NFR23" s="137"/>
      <c r="NFS23" s="137"/>
      <c r="NFT23" s="137"/>
      <c r="NFU23" s="137"/>
      <c r="NFV23" s="137"/>
      <c r="NFW23" s="137"/>
      <c r="NFX23" s="137"/>
      <c r="NFY23" s="137"/>
      <c r="NFZ23" s="137"/>
      <c r="NGA23" s="137"/>
      <c r="NGB23" s="137"/>
      <c r="NGC23" s="137"/>
      <c r="NGD23" s="137"/>
      <c r="NGE23" s="137"/>
      <c r="NGF23" s="137"/>
      <c r="NGG23" s="137"/>
      <c r="NGH23" s="137"/>
      <c r="NGI23" s="137"/>
      <c r="NGJ23" s="137"/>
      <c r="NGK23" s="137"/>
      <c r="NGL23" s="137"/>
      <c r="NGM23" s="137"/>
      <c r="NGN23" s="137"/>
      <c r="NGO23" s="137"/>
      <c r="NGP23" s="137"/>
      <c r="NGQ23" s="137"/>
      <c r="NGR23" s="137"/>
      <c r="NGS23" s="137"/>
      <c r="NGT23" s="137"/>
      <c r="NGU23" s="137"/>
      <c r="NGV23" s="137"/>
      <c r="NGW23" s="137"/>
      <c r="NGX23" s="137"/>
      <c r="NGY23" s="137"/>
      <c r="NGZ23" s="137"/>
      <c r="NHA23" s="137"/>
      <c r="NHB23" s="137"/>
      <c r="NHC23" s="137"/>
      <c r="NHD23" s="137"/>
      <c r="NHE23" s="137"/>
      <c r="NHF23" s="137"/>
      <c r="NHG23" s="137"/>
      <c r="NHH23" s="137"/>
      <c r="NHI23" s="137"/>
      <c r="NHJ23" s="137"/>
      <c r="NHK23" s="137"/>
      <c r="NHL23" s="137"/>
      <c r="NHM23" s="137"/>
      <c r="NHN23" s="137"/>
      <c r="NHO23" s="137"/>
      <c r="NHP23" s="137"/>
      <c r="NHQ23" s="137"/>
      <c r="NHR23" s="137"/>
      <c r="NHS23" s="137"/>
      <c r="NHT23" s="137"/>
      <c r="NHU23" s="137"/>
      <c r="NHV23" s="137"/>
      <c r="NHW23" s="137"/>
      <c r="NHX23" s="137"/>
      <c r="NHY23" s="137"/>
      <c r="NHZ23" s="137"/>
      <c r="NIA23" s="137"/>
      <c r="NIB23" s="137"/>
      <c r="NIC23" s="137"/>
      <c r="NID23" s="137"/>
      <c r="NIE23" s="137"/>
      <c r="NIF23" s="137"/>
      <c r="NIG23" s="137"/>
      <c r="NIH23" s="137"/>
      <c r="NII23" s="137"/>
      <c r="NIJ23" s="137"/>
      <c r="NIK23" s="137"/>
      <c r="NIL23" s="137"/>
      <c r="NIM23" s="137"/>
      <c r="NIN23" s="137"/>
      <c r="NIO23" s="137"/>
      <c r="NIP23" s="137"/>
      <c r="NIQ23" s="137"/>
      <c r="NIR23" s="137"/>
      <c r="NIS23" s="137"/>
      <c r="NIT23" s="137"/>
      <c r="NIU23" s="137"/>
      <c r="NIV23" s="137"/>
      <c r="NIW23" s="137"/>
      <c r="NIX23" s="137"/>
      <c r="NIY23" s="137"/>
      <c r="NIZ23" s="137"/>
      <c r="NJA23" s="137"/>
      <c r="NJB23" s="137"/>
      <c r="NJC23" s="137"/>
      <c r="NJD23" s="137"/>
      <c r="NJE23" s="137"/>
      <c r="NJF23" s="137"/>
      <c r="NJG23" s="137"/>
      <c r="NJH23" s="137"/>
      <c r="NJI23" s="137"/>
      <c r="NJJ23" s="137"/>
      <c r="NJK23" s="137"/>
      <c r="NJL23" s="137"/>
      <c r="NJM23" s="137"/>
      <c r="NJN23" s="137"/>
      <c r="NJO23" s="137"/>
      <c r="NJP23" s="137"/>
      <c r="NJQ23" s="137"/>
      <c r="NJR23" s="137"/>
      <c r="NJS23" s="137"/>
      <c r="NJT23" s="137"/>
      <c r="NJU23" s="137"/>
      <c r="NJV23" s="137"/>
      <c r="NJW23" s="137"/>
      <c r="NJX23" s="137"/>
      <c r="NJY23" s="137"/>
      <c r="NJZ23" s="137"/>
      <c r="NKA23" s="137"/>
      <c r="NKB23" s="137"/>
      <c r="NKC23" s="137"/>
      <c r="NKD23" s="137"/>
      <c r="NKE23" s="137"/>
      <c r="NKF23" s="137"/>
      <c r="NKG23" s="137"/>
      <c r="NKH23" s="137"/>
      <c r="NKI23" s="137"/>
      <c r="NKJ23" s="137"/>
      <c r="NKK23" s="137"/>
      <c r="NKL23" s="137"/>
      <c r="NKM23" s="137"/>
      <c r="NKN23" s="137"/>
      <c r="NKO23" s="137"/>
      <c r="NKP23" s="137"/>
      <c r="NKQ23" s="137"/>
      <c r="NKR23" s="137"/>
      <c r="NKS23" s="137"/>
      <c r="NKT23" s="137"/>
      <c r="NKU23" s="137"/>
      <c r="NKV23" s="137"/>
      <c r="NKW23" s="137"/>
      <c r="NKX23" s="137"/>
      <c r="NKY23" s="137"/>
      <c r="NKZ23" s="137"/>
      <c r="NLA23" s="137"/>
      <c r="NLB23" s="137"/>
      <c r="NLC23" s="137"/>
      <c r="NLD23" s="137"/>
      <c r="NLE23" s="137"/>
      <c r="NLF23" s="137"/>
      <c r="NLG23" s="137"/>
      <c r="NLH23" s="137"/>
      <c r="NLI23" s="137"/>
      <c r="NLJ23" s="137"/>
      <c r="NLK23" s="137"/>
      <c r="NLL23" s="137"/>
      <c r="NLM23" s="137"/>
      <c r="NLN23" s="137"/>
      <c r="NLO23" s="137"/>
      <c r="NLP23" s="137"/>
      <c r="NLQ23" s="137"/>
      <c r="NLR23" s="137"/>
      <c r="NLS23" s="137"/>
      <c r="NLT23" s="137"/>
      <c r="NLU23" s="137"/>
      <c r="NLV23" s="137"/>
      <c r="NLW23" s="137"/>
      <c r="NLX23" s="137"/>
      <c r="NLY23" s="137"/>
      <c r="NLZ23" s="137"/>
      <c r="NMA23" s="137"/>
      <c r="NMB23" s="137"/>
      <c r="NMC23" s="137"/>
      <c r="NMD23" s="137"/>
      <c r="NME23" s="137"/>
      <c r="NMF23" s="137"/>
      <c r="NMG23" s="137"/>
      <c r="NMH23" s="137"/>
      <c r="NMI23" s="137"/>
      <c r="NMJ23" s="137"/>
      <c r="NMK23" s="137"/>
      <c r="NML23" s="137"/>
      <c r="NMM23" s="137"/>
      <c r="NMN23" s="137"/>
      <c r="NMO23" s="137"/>
      <c r="NMP23" s="137"/>
      <c r="NMQ23" s="137"/>
      <c r="NMR23" s="137"/>
      <c r="NMS23" s="137"/>
      <c r="NMT23" s="137"/>
      <c r="NMU23" s="137"/>
      <c r="NMV23" s="137"/>
      <c r="NMW23" s="137"/>
      <c r="NMX23" s="137"/>
      <c r="NMY23" s="137"/>
      <c r="NMZ23" s="137"/>
      <c r="NNA23" s="137"/>
      <c r="NNB23" s="137"/>
      <c r="NNC23" s="137"/>
      <c r="NND23" s="137"/>
      <c r="NNE23" s="137"/>
      <c r="NNF23" s="137"/>
      <c r="NNG23" s="137"/>
      <c r="NNH23" s="137"/>
      <c r="NNI23" s="137"/>
      <c r="NNJ23" s="137"/>
      <c r="NNK23" s="137"/>
      <c r="NNL23" s="137"/>
      <c r="NNM23" s="137"/>
      <c r="NNN23" s="137"/>
      <c r="NNO23" s="137"/>
      <c r="NNP23" s="137"/>
      <c r="NNQ23" s="137"/>
      <c r="NNR23" s="137"/>
      <c r="NNS23" s="137"/>
      <c r="NNT23" s="137"/>
      <c r="NNU23" s="137"/>
      <c r="NNV23" s="137"/>
      <c r="NNW23" s="137"/>
      <c r="NNX23" s="137"/>
      <c r="NNY23" s="137"/>
      <c r="NNZ23" s="137"/>
      <c r="NOA23" s="137"/>
      <c r="NOB23" s="137"/>
      <c r="NOC23" s="137"/>
      <c r="NOD23" s="137"/>
      <c r="NOE23" s="137"/>
      <c r="NOF23" s="137"/>
      <c r="NOG23" s="137"/>
      <c r="NOH23" s="137"/>
      <c r="NOI23" s="137"/>
      <c r="NOJ23" s="137"/>
      <c r="NOK23" s="137"/>
      <c r="NOL23" s="137"/>
      <c r="NOM23" s="137"/>
      <c r="NON23" s="137"/>
      <c r="NOO23" s="137"/>
      <c r="NOP23" s="137"/>
      <c r="NOQ23" s="137"/>
      <c r="NOR23" s="137"/>
      <c r="NOS23" s="137"/>
      <c r="NOT23" s="137"/>
      <c r="NOU23" s="137"/>
      <c r="NOV23" s="137"/>
      <c r="NOW23" s="137"/>
      <c r="NOX23" s="137"/>
      <c r="NOY23" s="137"/>
      <c r="NOZ23" s="137"/>
      <c r="NPA23" s="137"/>
      <c r="NPB23" s="137"/>
      <c r="NPC23" s="137"/>
      <c r="NPD23" s="137"/>
      <c r="NPE23" s="137"/>
      <c r="NPF23" s="137"/>
      <c r="NPG23" s="137"/>
      <c r="NPH23" s="137"/>
      <c r="NPI23" s="137"/>
      <c r="NPJ23" s="137"/>
      <c r="NPK23" s="137"/>
      <c r="NPL23" s="137"/>
      <c r="NPM23" s="137"/>
      <c r="NPN23" s="137"/>
      <c r="NPO23" s="137"/>
      <c r="NPP23" s="137"/>
      <c r="NPQ23" s="137"/>
      <c r="NPR23" s="137"/>
      <c r="NPS23" s="137"/>
      <c r="NPT23" s="137"/>
      <c r="NPU23" s="137"/>
      <c r="NPV23" s="137"/>
      <c r="NPW23" s="137"/>
      <c r="NPX23" s="137"/>
      <c r="NPY23" s="137"/>
      <c r="NPZ23" s="137"/>
      <c r="NQA23" s="137"/>
      <c r="NQB23" s="137"/>
      <c r="NQC23" s="137"/>
      <c r="NQD23" s="137"/>
      <c r="NQE23" s="137"/>
      <c r="NQF23" s="137"/>
      <c r="NQG23" s="137"/>
      <c r="NQH23" s="137"/>
      <c r="NQI23" s="137"/>
      <c r="NQJ23" s="137"/>
      <c r="NQK23" s="137"/>
      <c r="NQL23" s="137"/>
      <c r="NQM23" s="137"/>
      <c r="NQN23" s="137"/>
      <c r="NQO23" s="137"/>
      <c r="NQP23" s="137"/>
      <c r="NQQ23" s="137"/>
      <c r="NQR23" s="137"/>
      <c r="NQS23" s="137"/>
      <c r="NQT23" s="137"/>
      <c r="NQU23" s="137"/>
      <c r="NQV23" s="137"/>
      <c r="NQW23" s="137"/>
      <c r="NQX23" s="137"/>
      <c r="NQY23" s="137"/>
      <c r="NQZ23" s="137"/>
      <c r="NRA23" s="137"/>
      <c r="NRB23" s="137"/>
      <c r="NRC23" s="137"/>
      <c r="NRD23" s="137"/>
      <c r="NRE23" s="137"/>
      <c r="NRF23" s="137"/>
      <c r="NRG23" s="137"/>
      <c r="NRH23" s="137"/>
      <c r="NRI23" s="137"/>
      <c r="NRJ23" s="137"/>
      <c r="NRK23" s="137"/>
      <c r="NRL23" s="137"/>
      <c r="NRM23" s="137"/>
      <c r="NRN23" s="137"/>
      <c r="NRO23" s="137"/>
      <c r="NRP23" s="137"/>
      <c r="NRQ23" s="137"/>
      <c r="NRR23" s="137"/>
      <c r="NRS23" s="137"/>
      <c r="NRT23" s="137"/>
      <c r="NRU23" s="137"/>
      <c r="NRV23" s="137"/>
      <c r="NRW23" s="137"/>
      <c r="NRX23" s="137"/>
      <c r="NRY23" s="137"/>
      <c r="NRZ23" s="137"/>
      <c r="NSA23" s="137"/>
      <c r="NSB23" s="137"/>
      <c r="NSC23" s="137"/>
      <c r="NSD23" s="137"/>
      <c r="NSE23" s="137"/>
      <c r="NSF23" s="137"/>
      <c r="NSG23" s="137"/>
      <c r="NSH23" s="137"/>
      <c r="NSI23" s="137"/>
      <c r="NSJ23" s="137"/>
      <c r="NSK23" s="137"/>
      <c r="NSL23" s="137"/>
      <c r="NSM23" s="137"/>
      <c r="NSN23" s="137"/>
      <c r="NSO23" s="137"/>
      <c r="NSP23" s="137"/>
      <c r="NSQ23" s="137"/>
      <c r="NSR23" s="137"/>
      <c r="NSS23" s="137"/>
      <c r="NST23" s="137"/>
      <c r="NSU23" s="137"/>
      <c r="NSV23" s="137"/>
      <c r="NSW23" s="137"/>
      <c r="NSX23" s="137"/>
      <c r="NSY23" s="137"/>
      <c r="NSZ23" s="137"/>
      <c r="NTA23" s="137"/>
      <c r="NTB23" s="137"/>
      <c r="NTC23" s="137"/>
      <c r="NTD23" s="137"/>
      <c r="NTE23" s="137"/>
      <c r="NTF23" s="137"/>
      <c r="NTG23" s="137"/>
      <c r="NTH23" s="137"/>
      <c r="NTI23" s="137"/>
      <c r="NTJ23" s="137"/>
      <c r="NTK23" s="137"/>
      <c r="NTL23" s="137"/>
      <c r="NTM23" s="137"/>
      <c r="NTN23" s="137"/>
      <c r="NTO23" s="137"/>
      <c r="NTP23" s="137"/>
      <c r="NTQ23" s="137"/>
      <c r="NTR23" s="137"/>
      <c r="NTS23" s="137"/>
      <c r="NTT23" s="137"/>
      <c r="NTU23" s="137"/>
      <c r="NTV23" s="137"/>
      <c r="NTW23" s="137"/>
      <c r="NTX23" s="137"/>
      <c r="NTY23" s="137"/>
      <c r="NTZ23" s="137"/>
      <c r="NUA23" s="137"/>
      <c r="NUB23" s="137"/>
      <c r="NUC23" s="137"/>
      <c r="NUD23" s="137"/>
      <c r="NUE23" s="137"/>
      <c r="NUF23" s="137"/>
      <c r="NUG23" s="137"/>
      <c r="NUH23" s="137"/>
      <c r="NUI23" s="137"/>
      <c r="NUJ23" s="137"/>
      <c r="NUK23" s="137"/>
      <c r="NUL23" s="137"/>
      <c r="NUM23" s="137"/>
      <c r="NUN23" s="137"/>
      <c r="NUO23" s="137"/>
      <c r="NUP23" s="137"/>
      <c r="NUQ23" s="137"/>
      <c r="NUR23" s="137"/>
      <c r="NUS23" s="137"/>
      <c r="NUT23" s="137"/>
      <c r="NUU23" s="137"/>
      <c r="NUV23" s="137"/>
      <c r="NUW23" s="137"/>
      <c r="NUX23" s="137"/>
      <c r="NUY23" s="137"/>
      <c r="NUZ23" s="137"/>
      <c r="NVA23" s="137"/>
      <c r="NVB23" s="137"/>
      <c r="NVC23" s="137"/>
      <c r="NVD23" s="137"/>
      <c r="NVE23" s="137"/>
      <c r="NVF23" s="137"/>
      <c r="NVG23" s="137"/>
      <c r="NVH23" s="137"/>
      <c r="NVI23" s="137"/>
      <c r="NVJ23" s="137"/>
      <c r="NVK23" s="137"/>
      <c r="NVL23" s="137"/>
      <c r="NVM23" s="137"/>
      <c r="NVN23" s="137"/>
      <c r="NVO23" s="137"/>
      <c r="NVP23" s="137"/>
      <c r="NVQ23" s="137"/>
      <c r="NVR23" s="137"/>
      <c r="NVS23" s="137"/>
      <c r="NVT23" s="137"/>
      <c r="NVU23" s="137"/>
      <c r="NVV23" s="137"/>
      <c r="NVW23" s="137"/>
      <c r="NVX23" s="137"/>
      <c r="NVY23" s="137"/>
      <c r="NVZ23" s="137"/>
      <c r="NWA23" s="137"/>
      <c r="NWB23" s="137"/>
      <c r="NWC23" s="137"/>
      <c r="NWD23" s="137"/>
      <c r="NWE23" s="137"/>
      <c r="NWF23" s="137"/>
      <c r="NWG23" s="137"/>
      <c r="NWH23" s="137"/>
      <c r="NWI23" s="137"/>
      <c r="NWJ23" s="137"/>
      <c r="NWK23" s="137"/>
      <c r="NWL23" s="137"/>
      <c r="NWM23" s="137"/>
      <c r="NWN23" s="137"/>
      <c r="NWO23" s="137"/>
      <c r="NWP23" s="137"/>
      <c r="NWQ23" s="137"/>
      <c r="NWR23" s="137"/>
      <c r="NWS23" s="137"/>
      <c r="NWT23" s="137"/>
      <c r="NWU23" s="137"/>
      <c r="NWV23" s="137"/>
      <c r="NWW23" s="137"/>
      <c r="NWX23" s="137"/>
      <c r="NWY23" s="137"/>
      <c r="NWZ23" s="137"/>
      <c r="NXA23" s="137"/>
      <c r="NXB23" s="137"/>
      <c r="NXC23" s="137"/>
      <c r="NXD23" s="137"/>
      <c r="NXE23" s="137"/>
      <c r="NXF23" s="137"/>
      <c r="NXG23" s="137"/>
      <c r="NXH23" s="137"/>
      <c r="NXI23" s="137"/>
      <c r="NXJ23" s="137"/>
      <c r="NXK23" s="137"/>
      <c r="NXL23" s="137"/>
      <c r="NXM23" s="137"/>
      <c r="NXN23" s="137"/>
      <c r="NXO23" s="137"/>
      <c r="NXP23" s="137"/>
      <c r="NXQ23" s="137"/>
      <c r="NXR23" s="137"/>
      <c r="NXS23" s="137"/>
      <c r="NXT23" s="137"/>
      <c r="NXU23" s="137"/>
      <c r="NXV23" s="137"/>
      <c r="NXW23" s="137"/>
      <c r="NXX23" s="137"/>
      <c r="NXY23" s="137"/>
      <c r="NXZ23" s="137"/>
      <c r="NYA23" s="137"/>
      <c r="NYB23" s="137"/>
      <c r="NYC23" s="137"/>
      <c r="NYD23" s="137"/>
      <c r="NYE23" s="137"/>
      <c r="NYF23" s="137"/>
      <c r="NYG23" s="137"/>
      <c r="NYH23" s="137"/>
      <c r="NYI23" s="137"/>
      <c r="NYJ23" s="137"/>
      <c r="NYK23" s="137"/>
      <c r="NYL23" s="137"/>
      <c r="NYM23" s="137"/>
      <c r="NYN23" s="137"/>
      <c r="NYO23" s="137"/>
      <c r="NYP23" s="137"/>
      <c r="NYQ23" s="137"/>
      <c r="NYR23" s="137"/>
      <c r="NYS23" s="137"/>
      <c r="NYT23" s="137"/>
      <c r="NYU23" s="137"/>
      <c r="NYV23" s="137"/>
      <c r="NYW23" s="137"/>
      <c r="NYX23" s="137"/>
      <c r="NYY23" s="137"/>
      <c r="NYZ23" s="137"/>
      <c r="NZA23" s="137"/>
      <c r="NZB23" s="137"/>
      <c r="NZC23" s="137"/>
      <c r="NZD23" s="137"/>
      <c r="NZE23" s="137"/>
      <c r="NZF23" s="137"/>
      <c r="NZG23" s="137"/>
      <c r="NZH23" s="137"/>
      <c r="NZI23" s="137"/>
      <c r="NZJ23" s="137"/>
      <c r="NZK23" s="137"/>
      <c r="NZL23" s="137"/>
      <c r="NZM23" s="137"/>
      <c r="NZN23" s="137"/>
      <c r="NZO23" s="137"/>
      <c r="NZP23" s="137"/>
      <c r="NZQ23" s="137"/>
      <c r="NZR23" s="137"/>
      <c r="NZS23" s="137"/>
      <c r="NZT23" s="137"/>
      <c r="NZU23" s="137"/>
      <c r="NZV23" s="137"/>
      <c r="NZW23" s="137"/>
      <c r="NZX23" s="137"/>
      <c r="NZY23" s="137"/>
      <c r="NZZ23" s="137"/>
      <c r="OAA23" s="137"/>
      <c r="OAB23" s="137"/>
      <c r="OAC23" s="137"/>
      <c r="OAD23" s="137"/>
      <c r="OAE23" s="137"/>
      <c r="OAF23" s="137"/>
      <c r="OAG23" s="137"/>
      <c r="OAH23" s="137"/>
      <c r="OAI23" s="137"/>
      <c r="OAJ23" s="137"/>
      <c r="OAK23" s="137"/>
      <c r="OAL23" s="137"/>
      <c r="OAM23" s="137"/>
      <c r="OAN23" s="137"/>
      <c r="OAO23" s="137"/>
      <c r="OAP23" s="137"/>
      <c r="OAQ23" s="137"/>
      <c r="OAR23" s="137"/>
      <c r="OAS23" s="137"/>
      <c r="OAT23" s="137"/>
      <c r="OAU23" s="137"/>
      <c r="OAV23" s="137"/>
      <c r="OAW23" s="137"/>
      <c r="OAX23" s="137"/>
      <c r="OAY23" s="137"/>
      <c r="OAZ23" s="137"/>
      <c r="OBA23" s="137"/>
      <c r="OBB23" s="137"/>
      <c r="OBC23" s="137"/>
      <c r="OBD23" s="137"/>
      <c r="OBE23" s="137"/>
      <c r="OBF23" s="137"/>
      <c r="OBG23" s="137"/>
      <c r="OBH23" s="137"/>
      <c r="OBI23" s="137"/>
      <c r="OBJ23" s="137"/>
      <c r="OBK23" s="137"/>
      <c r="OBL23" s="137"/>
      <c r="OBM23" s="137"/>
      <c r="OBN23" s="137"/>
      <c r="OBO23" s="137"/>
      <c r="OBP23" s="137"/>
      <c r="OBQ23" s="137"/>
      <c r="OBR23" s="137"/>
      <c r="OBS23" s="137"/>
      <c r="OBT23" s="137"/>
      <c r="OBU23" s="137"/>
      <c r="OBV23" s="137"/>
      <c r="OBW23" s="137"/>
      <c r="OBX23" s="137"/>
      <c r="OBY23" s="137"/>
      <c r="OBZ23" s="137"/>
      <c r="OCA23" s="137"/>
      <c r="OCB23" s="137"/>
      <c r="OCC23" s="137"/>
      <c r="OCD23" s="137"/>
      <c r="OCE23" s="137"/>
      <c r="OCF23" s="137"/>
      <c r="OCG23" s="137"/>
      <c r="OCH23" s="137"/>
      <c r="OCI23" s="137"/>
      <c r="OCJ23" s="137"/>
      <c r="OCK23" s="137"/>
      <c r="OCL23" s="137"/>
      <c r="OCM23" s="137"/>
      <c r="OCN23" s="137"/>
      <c r="OCO23" s="137"/>
      <c r="OCP23" s="137"/>
      <c r="OCQ23" s="137"/>
      <c r="OCR23" s="137"/>
      <c r="OCS23" s="137"/>
      <c r="OCT23" s="137"/>
      <c r="OCU23" s="137"/>
      <c r="OCV23" s="137"/>
      <c r="OCW23" s="137"/>
      <c r="OCX23" s="137"/>
      <c r="OCY23" s="137"/>
      <c r="OCZ23" s="137"/>
      <c r="ODA23" s="137"/>
      <c r="ODB23" s="137"/>
      <c r="ODC23" s="137"/>
      <c r="ODD23" s="137"/>
      <c r="ODE23" s="137"/>
      <c r="ODF23" s="137"/>
      <c r="ODG23" s="137"/>
      <c r="ODH23" s="137"/>
      <c r="ODI23" s="137"/>
      <c r="ODJ23" s="137"/>
      <c r="ODK23" s="137"/>
      <c r="ODL23" s="137"/>
      <c r="ODM23" s="137"/>
      <c r="ODN23" s="137"/>
      <c r="ODO23" s="137"/>
      <c r="ODP23" s="137"/>
      <c r="ODQ23" s="137"/>
      <c r="ODR23" s="137"/>
      <c r="ODS23" s="137"/>
      <c r="ODT23" s="137"/>
      <c r="ODU23" s="137"/>
      <c r="ODV23" s="137"/>
      <c r="ODW23" s="137"/>
      <c r="ODX23" s="137"/>
      <c r="ODY23" s="137"/>
      <c r="ODZ23" s="137"/>
      <c r="OEA23" s="137"/>
      <c r="OEB23" s="137"/>
      <c r="OEC23" s="137"/>
      <c r="OED23" s="137"/>
      <c r="OEE23" s="137"/>
      <c r="OEF23" s="137"/>
      <c r="OEG23" s="137"/>
      <c r="OEH23" s="137"/>
      <c r="OEI23" s="137"/>
      <c r="OEJ23" s="137"/>
      <c r="OEK23" s="137"/>
      <c r="OEL23" s="137"/>
      <c r="OEM23" s="137"/>
      <c r="OEN23" s="137"/>
      <c r="OEO23" s="137"/>
      <c r="OEP23" s="137"/>
      <c r="OEQ23" s="137"/>
      <c r="OER23" s="137"/>
      <c r="OES23" s="137"/>
      <c r="OET23" s="137"/>
      <c r="OEU23" s="137"/>
      <c r="OEV23" s="137"/>
      <c r="OEW23" s="137"/>
      <c r="OEX23" s="137"/>
      <c r="OEY23" s="137"/>
      <c r="OEZ23" s="137"/>
      <c r="OFA23" s="137"/>
      <c r="OFB23" s="137"/>
      <c r="OFC23" s="137"/>
      <c r="OFD23" s="137"/>
      <c r="OFE23" s="137"/>
      <c r="OFF23" s="137"/>
      <c r="OFG23" s="137"/>
      <c r="OFH23" s="137"/>
      <c r="OFI23" s="137"/>
      <c r="OFJ23" s="137"/>
      <c r="OFK23" s="137"/>
      <c r="OFL23" s="137"/>
      <c r="OFM23" s="137"/>
      <c r="OFN23" s="137"/>
      <c r="OFO23" s="137"/>
      <c r="OFP23" s="137"/>
      <c r="OFQ23" s="137"/>
      <c r="OFR23" s="137"/>
      <c r="OFS23" s="137"/>
      <c r="OFT23" s="137"/>
      <c r="OFU23" s="137"/>
      <c r="OFV23" s="137"/>
      <c r="OFW23" s="137"/>
      <c r="OFX23" s="137"/>
      <c r="OFY23" s="137"/>
      <c r="OFZ23" s="137"/>
      <c r="OGA23" s="137"/>
      <c r="OGB23" s="137"/>
      <c r="OGC23" s="137"/>
      <c r="OGD23" s="137"/>
      <c r="OGE23" s="137"/>
      <c r="OGF23" s="137"/>
      <c r="OGG23" s="137"/>
      <c r="OGH23" s="137"/>
      <c r="OGI23" s="137"/>
      <c r="OGJ23" s="137"/>
      <c r="OGK23" s="137"/>
      <c r="OGL23" s="137"/>
      <c r="OGM23" s="137"/>
      <c r="OGN23" s="137"/>
      <c r="OGO23" s="137"/>
      <c r="OGP23" s="137"/>
      <c r="OGQ23" s="137"/>
      <c r="OGR23" s="137"/>
      <c r="OGS23" s="137"/>
      <c r="OGT23" s="137"/>
      <c r="OGU23" s="137"/>
      <c r="OGV23" s="137"/>
      <c r="OGW23" s="137"/>
      <c r="OGX23" s="137"/>
      <c r="OGY23" s="137"/>
      <c r="OGZ23" s="137"/>
      <c r="OHA23" s="137"/>
      <c r="OHB23" s="137"/>
      <c r="OHC23" s="137"/>
      <c r="OHD23" s="137"/>
      <c r="OHE23" s="137"/>
      <c r="OHF23" s="137"/>
      <c r="OHG23" s="137"/>
      <c r="OHH23" s="137"/>
      <c r="OHI23" s="137"/>
      <c r="OHJ23" s="137"/>
      <c r="OHK23" s="137"/>
      <c r="OHL23" s="137"/>
      <c r="OHM23" s="137"/>
      <c r="OHN23" s="137"/>
      <c r="OHO23" s="137"/>
      <c r="OHP23" s="137"/>
      <c r="OHQ23" s="137"/>
      <c r="OHR23" s="137"/>
      <c r="OHS23" s="137"/>
      <c r="OHT23" s="137"/>
      <c r="OHU23" s="137"/>
      <c r="OHV23" s="137"/>
      <c r="OHW23" s="137"/>
      <c r="OHX23" s="137"/>
      <c r="OHY23" s="137"/>
      <c r="OHZ23" s="137"/>
      <c r="OIA23" s="137"/>
      <c r="OIB23" s="137"/>
      <c r="OIC23" s="137"/>
      <c r="OID23" s="137"/>
      <c r="OIE23" s="137"/>
      <c r="OIF23" s="137"/>
      <c r="OIG23" s="137"/>
      <c r="OIH23" s="137"/>
      <c r="OII23" s="137"/>
      <c r="OIJ23" s="137"/>
      <c r="OIK23" s="137"/>
      <c r="OIL23" s="137"/>
      <c r="OIM23" s="137"/>
      <c r="OIN23" s="137"/>
      <c r="OIO23" s="137"/>
      <c r="OIP23" s="137"/>
      <c r="OIQ23" s="137"/>
      <c r="OIR23" s="137"/>
      <c r="OIS23" s="137"/>
      <c r="OIT23" s="137"/>
      <c r="OIU23" s="137"/>
      <c r="OIV23" s="137"/>
      <c r="OIW23" s="137"/>
      <c r="OIX23" s="137"/>
      <c r="OIY23" s="137"/>
      <c r="OIZ23" s="137"/>
      <c r="OJA23" s="137"/>
      <c r="OJB23" s="137"/>
      <c r="OJC23" s="137"/>
      <c r="OJD23" s="137"/>
      <c r="OJE23" s="137"/>
      <c r="OJF23" s="137"/>
      <c r="OJG23" s="137"/>
      <c r="OJH23" s="137"/>
      <c r="OJI23" s="137"/>
      <c r="OJJ23" s="137"/>
      <c r="OJK23" s="137"/>
      <c r="OJL23" s="137"/>
      <c r="OJM23" s="137"/>
      <c r="OJN23" s="137"/>
      <c r="OJO23" s="137"/>
      <c r="OJP23" s="137"/>
      <c r="OJQ23" s="137"/>
      <c r="OJR23" s="137"/>
      <c r="OJS23" s="137"/>
      <c r="OJT23" s="137"/>
      <c r="OJU23" s="137"/>
      <c r="OJV23" s="137"/>
      <c r="OJW23" s="137"/>
      <c r="OJX23" s="137"/>
      <c r="OJY23" s="137"/>
      <c r="OJZ23" s="137"/>
      <c r="OKA23" s="137"/>
      <c r="OKB23" s="137"/>
      <c r="OKC23" s="137"/>
      <c r="OKD23" s="137"/>
      <c r="OKE23" s="137"/>
      <c r="OKF23" s="137"/>
      <c r="OKG23" s="137"/>
      <c r="OKH23" s="137"/>
      <c r="OKI23" s="137"/>
      <c r="OKJ23" s="137"/>
      <c r="OKK23" s="137"/>
      <c r="OKL23" s="137"/>
      <c r="OKM23" s="137"/>
      <c r="OKN23" s="137"/>
      <c r="OKO23" s="137"/>
      <c r="OKP23" s="137"/>
      <c r="OKQ23" s="137"/>
      <c r="OKR23" s="137"/>
      <c r="OKS23" s="137"/>
      <c r="OKT23" s="137"/>
      <c r="OKU23" s="137"/>
      <c r="OKV23" s="137"/>
      <c r="OKW23" s="137"/>
      <c r="OKX23" s="137"/>
      <c r="OKY23" s="137"/>
      <c r="OKZ23" s="137"/>
      <c r="OLA23" s="137"/>
      <c r="OLB23" s="137"/>
      <c r="OLC23" s="137"/>
      <c r="OLD23" s="137"/>
      <c r="OLE23" s="137"/>
      <c r="OLF23" s="137"/>
      <c r="OLG23" s="137"/>
      <c r="OLH23" s="137"/>
      <c r="OLI23" s="137"/>
      <c r="OLJ23" s="137"/>
      <c r="OLK23" s="137"/>
      <c r="OLL23" s="137"/>
      <c r="OLM23" s="137"/>
      <c r="OLN23" s="137"/>
      <c r="OLO23" s="137"/>
      <c r="OLP23" s="137"/>
      <c r="OLQ23" s="137"/>
      <c r="OLR23" s="137"/>
      <c r="OLS23" s="137"/>
      <c r="OLT23" s="137"/>
      <c r="OLU23" s="137"/>
      <c r="OLV23" s="137"/>
      <c r="OLW23" s="137"/>
      <c r="OLX23" s="137"/>
      <c r="OLY23" s="137"/>
      <c r="OLZ23" s="137"/>
      <c r="OMA23" s="137"/>
      <c r="OMB23" s="137"/>
      <c r="OMC23" s="137"/>
      <c r="OMD23" s="137"/>
      <c r="OME23" s="137"/>
      <c r="OMF23" s="137"/>
      <c r="OMG23" s="137"/>
      <c r="OMH23" s="137"/>
      <c r="OMI23" s="137"/>
      <c r="OMJ23" s="137"/>
      <c r="OMK23" s="137"/>
      <c r="OML23" s="137"/>
      <c r="OMM23" s="137"/>
      <c r="OMN23" s="137"/>
      <c r="OMO23" s="137"/>
      <c r="OMP23" s="137"/>
      <c r="OMQ23" s="137"/>
      <c r="OMR23" s="137"/>
      <c r="OMS23" s="137"/>
      <c r="OMT23" s="137"/>
      <c r="OMU23" s="137"/>
      <c r="OMV23" s="137"/>
      <c r="OMW23" s="137"/>
      <c r="OMX23" s="137"/>
      <c r="OMY23" s="137"/>
      <c r="OMZ23" s="137"/>
      <c r="ONA23" s="137"/>
      <c r="ONB23" s="137"/>
      <c r="ONC23" s="137"/>
      <c r="OND23" s="137"/>
      <c r="ONE23" s="137"/>
      <c r="ONF23" s="137"/>
      <c r="ONG23" s="137"/>
      <c r="ONH23" s="137"/>
      <c r="ONI23" s="137"/>
      <c r="ONJ23" s="137"/>
      <c r="ONK23" s="137"/>
      <c r="ONL23" s="137"/>
      <c r="ONM23" s="137"/>
      <c r="ONN23" s="137"/>
      <c r="ONO23" s="137"/>
      <c r="ONP23" s="137"/>
      <c r="ONQ23" s="137"/>
      <c r="ONR23" s="137"/>
      <c r="ONS23" s="137"/>
      <c r="ONT23" s="137"/>
      <c r="ONU23" s="137"/>
      <c r="ONV23" s="137"/>
      <c r="ONW23" s="137"/>
      <c r="ONX23" s="137"/>
      <c r="ONY23" s="137"/>
      <c r="ONZ23" s="137"/>
      <c r="OOA23" s="137"/>
      <c r="OOB23" s="137"/>
      <c r="OOC23" s="137"/>
      <c r="OOD23" s="137"/>
      <c r="OOE23" s="137"/>
      <c r="OOF23" s="137"/>
      <c r="OOG23" s="137"/>
      <c r="OOH23" s="137"/>
      <c r="OOI23" s="137"/>
      <c r="OOJ23" s="137"/>
      <c r="OOK23" s="137"/>
      <c r="OOL23" s="137"/>
      <c r="OOM23" s="137"/>
      <c r="OON23" s="137"/>
      <c r="OOO23" s="137"/>
      <c r="OOP23" s="137"/>
      <c r="OOQ23" s="137"/>
      <c r="OOR23" s="137"/>
      <c r="OOS23" s="137"/>
      <c r="OOT23" s="137"/>
      <c r="OOU23" s="137"/>
      <c r="OOV23" s="137"/>
      <c r="OOW23" s="137"/>
      <c r="OOX23" s="137"/>
      <c r="OOY23" s="137"/>
      <c r="OOZ23" s="137"/>
      <c r="OPA23" s="137"/>
      <c r="OPB23" s="137"/>
      <c r="OPC23" s="137"/>
      <c r="OPD23" s="137"/>
      <c r="OPE23" s="137"/>
      <c r="OPF23" s="137"/>
      <c r="OPG23" s="137"/>
      <c r="OPH23" s="137"/>
      <c r="OPI23" s="137"/>
      <c r="OPJ23" s="137"/>
      <c r="OPK23" s="137"/>
      <c r="OPL23" s="137"/>
      <c r="OPM23" s="137"/>
      <c r="OPN23" s="137"/>
      <c r="OPO23" s="137"/>
      <c r="OPP23" s="137"/>
      <c r="OPQ23" s="137"/>
      <c r="OPR23" s="137"/>
      <c r="OPS23" s="137"/>
      <c r="OPT23" s="137"/>
      <c r="OPU23" s="137"/>
      <c r="OPV23" s="137"/>
      <c r="OPW23" s="137"/>
      <c r="OPX23" s="137"/>
      <c r="OPY23" s="137"/>
      <c r="OPZ23" s="137"/>
      <c r="OQA23" s="137"/>
      <c r="OQB23" s="137"/>
      <c r="OQC23" s="137"/>
      <c r="OQD23" s="137"/>
      <c r="OQE23" s="137"/>
      <c r="OQF23" s="137"/>
      <c r="OQG23" s="137"/>
      <c r="OQH23" s="137"/>
      <c r="OQI23" s="137"/>
      <c r="OQJ23" s="137"/>
      <c r="OQK23" s="137"/>
      <c r="OQL23" s="137"/>
      <c r="OQM23" s="137"/>
      <c r="OQN23" s="137"/>
      <c r="OQO23" s="137"/>
      <c r="OQP23" s="137"/>
      <c r="OQQ23" s="137"/>
      <c r="OQR23" s="137"/>
      <c r="OQS23" s="137"/>
      <c r="OQT23" s="137"/>
      <c r="OQU23" s="137"/>
      <c r="OQV23" s="137"/>
      <c r="OQW23" s="137"/>
      <c r="OQX23" s="137"/>
      <c r="OQY23" s="137"/>
      <c r="OQZ23" s="137"/>
      <c r="ORA23" s="137"/>
      <c r="ORB23" s="137"/>
      <c r="ORC23" s="137"/>
      <c r="ORD23" s="137"/>
      <c r="ORE23" s="137"/>
      <c r="ORF23" s="137"/>
      <c r="ORG23" s="137"/>
      <c r="ORH23" s="137"/>
      <c r="ORI23" s="137"/>
      <c r="ORJ23" s="137"/>
      <c r="ORK23" s="137"/>
      <c r="ORL23" s="137"/>
      <c r="ORM23" s="137"/>
      <c r="ORN23" s="137"/>
      <c r="ORO23" s="137"/>
      <c r="ORP23" s="137"/>
      <c r="ORQ23" s="137"/>
      <c r="ORR23" s="137"/>
      <c r="ORS23" s="137"/>
      <c r="ORT23" s="137"/>
      <c r="ORU23" s="137"/>
      <c r="ORV23" s="137"/>
      <c r="ORW23" s="137"/>
      <c r="ORX23" s="137"/>
      <c r="ORY23" s="137"/>
      <c r="ORZ23" s="137"/>
      <c r="OSA23" s="137"/>
      <c r="OSB23" s="137"/>
      <c r="OSC23" s="137"/>
      <c r="OSD23" s="137"/>
      <c r="OSE23" s="137"/>
      <c r="OSF23" s="137"/>
      <c r="OSG23" s="137"/>
      <c r="OSH23" s="137"/>
      <c r="OSI23" s="137"/>
      <c r="OSJ23" s="137"/>
      <c r="OSK23" s="137"/>
      <c r="OSL23" s="137"/>
      <c r="OSM23" s="137"/>
      <c r="OSN23" s="137"/>
      <c r="OSO23" s="137"/>
      <c r="OSP23" s="137"/>
      <c r="OSQ23" s="137"/>
      <c r="OSR23" s="137"/>
      <c r="OSS23" s="137"/>
      <c r="OST23" s="137"/>
      <c r="OSU23" s="137"/>
      <c r="OSV23" s="137"/>
      <c r="OSW23" s="137"/>
      <c r="OSX23" s="137"/>
      <c r="OSY23" s="137"/>
      <c r="OSZ23" s="137"/>
      <c r="OTA23" s="137"/>
      <c r="OTB23" s="137"/>
      <c r="OTC23" s="137"/>
      <c r="OTD23" s="137"/>
      <c r="OTE23" s="137"/>
      <c r="OTF23" s="137"/>
      <c r="OTG23" s="137"/>
      <c r="OTH23" s="137"/>
      <c r="OTI23" s="137"/>
      <c r="OTJ23" s="137"/>
      <c r="OTK23" s="137"/>
      <c r="OTL23" s="137"/>
      <c r="OTM23" s="137"/>
      <c r="OTN23" s="137"/>
      <c r="OTO23" s="137"/>
      <c r="OTP23" s="137"/>
      <c r="OTQ23" s="137"/>
      <c r="OTR23" s="137"/>
      <c r="OTS23" s="137"/>
      <c r="OTT23" s="137"/>
      <c r="OTU23" s="137"/>
      <c r="OTV23" s="137"/>
      <c r="OTW23" s="137"/>
      <c r="OTX23" s="137"/>
      <c r="OTY23" s="137"/>
      <c r="OTZ23" s="137"/>
      <c r="OUA23" s="137"/>
      <c r="OUB23" s="137"/>
      <c r="OUC23" s="137"/>
      <c r="OUD23" s="137"/>
      <c r="OUE23" s="137"/>
      <c r="OUF23" s="137"/>
      <c r="OUG23" s="137"/>
      <c r="OUH23" s="137"/>
      <c r="OUI23" s="137"/>
      <c r="OUJ23" s="137"/>
      <c r="OUK23" s="137"/>
      <c r="OUL23" s="137"/>
      <c r="OUM23" s="137"/>
      <c r="OUN23" s="137"/>
      <c r="OUO23" s="137"/>
      <c r="OUP23" s="137"/>
      <c r="OUQ23" s="137"/>
      <c r="OUR23" s="137"/>
      <c r="OUS23" s="137"/>
      <c r="OUT23" s="137"/>
      <c r="OUU23" s="137"/>
      <c r="OUV23" s="137"/>
      <c r="OUW23" s="137"/>
      <c r="OUX23" s="137"/>
      <c r="OUY23" s="137"/>
      <c r="OUZ23" s="137"/>
      <c r="OVA23" s="137"/>
      <c r="OVB23" s="137"/>
      <c r="OVC23" s="137"/>
      <c r="OVD23" s="137"/>
      <c r="OVE23" s="137"/>
      <c r="OVF23" s="137"/>
      <c r="OVG23" s="137"/>
      <c r="OVH23" s="137"/>
      <c r="OVI23" s="137"/>
      <c r="OVJ23" s="137"/>
      <c r="OVK23" s="137"/>
      <c r="OVL23" s="137"/>
      <c r="OVM23" s="137"/>
      <c r="OVN23" s="137"/>
      <c r="OVO23" s="137"/>
      <c r="OVP23" s="137"/>
      <c r="OVQ23" s="137"/>
      <c r="OVR23" s="137"/>
      <c r="OVS23" s="137"/>
      <c r="OVT23" s="137"/>
      <c r="OVU23" s="137"/>
      <c r="OVV23" s="137"/>
      <c r="OVW23" s="137"/>
      <c r="OVX23" s="137"/>
      <c r="OVY23" s="137"/>
      <c r="OVZ23" s="137"/>
      <c r="OWA23" s="137"/>
      <c r="OWB23" s="137"/>
      <c r="OWC23" s="137"/>
      <c r="OWD23" s="137"/>
      <c r="OWE23" s="137"/>
      <c r="OWF23" s="137"/>
      <c r="OWG23" s="137"/>
      <c r="OWH23" s="137"/>
      <c r="OWI23" s="137"/>
      <c r="OWJ23" s="137"/>
      <c r="OWK23" s="137"/>
      <c r="OWL23" s="137"/>
      <c r="OWM23" s="137"/>
      <c r="OWN23" s="137"/>
      <c r="OWO23" s="137"/>
      <c r="OWP23" s="137"/>
      <c r="OWQ23" s="137"/>
      <c r="OWR23" s="137"/>
      <c r="OWS23" s="137"/>
      <c r="OWT23" s="137"/>
      <c r="OWU23" s="137"/>
      <c r="OWV23" s="137"/>
      <c r="OWW23" s="137"/>
      <c r="OWX23" s="137"/>
      <c r="OWY23" s="137"/>
      <c r="OWZ23" s="137"/>
      <c r="OXA23" s="137"/>
      <c r="OXB23" s="137"/>
      <c r="OXC23" s="137"/>
      <c r="OXD23" s="137"/>
      <c r="OXE23" s="137"/>
      <c r="OXF23" s="137"/>
      <c r="OXG23" s="137"/>
      <c r="OXH23" s="137"/>
      <c r="OXI23" s="137"/>
      <c r="OXJ23" s="137"/>
      <c r="OXK23" s="137"/>
      <c r="OXL23" s="137"/>
      <c r="OXM23" s="137"/>
      <c r="OXN23" s="137"/>
      <c r="OXO23" s="137"/>
      <c r="OXP23" s="137"/>
      <c r="OXQ23" s="137"/>
      <c r="OXR23" s="137"/>
      <c r="OXS23" s="137"/>
      <c r="OXT23" s="137"/>
      <c r="OXU23" s="137"/>
      <c r="OXV23" s="137"/>
      <c r="OXW23" s="137"/>
      <c r="OXX23" s="137"/>
      <c r="OXY23" s="137"/>
      <c r="OXZ23" s="137"/>
      <c r="OYA23" s="137"/>
      <c r="OYB23" s="137"/>
      <c r="OYC23" s="137"/>
      <c r="OYD23" s="137"/>
      <c r="OYE23" s="137"/>
      <c r="OYF23" s="137"/>
      <c r="OYG23" s="137"/>
      <c r="OYH23" s="137"/>
      <c r="OYI23" s="137"/>
      <c r="OYJ23" s="137"/>
      <c r="OYK23" s="137"/>
      <c r="OYL23" s="137"/>
      <c r="OYM23" s="137"/>
      <c r="OYN23" s="137"/>
      <c r="OYO23" s="137"/>
      <c r="OYP23" s="137"/>
      <c r="OYQ23" s="137"/>
      <c r="OYR23" s="137"/>
      <c r="OYS23" s="137"/>
      <c r="OYT23" s="137"/>
      <c r="OYU23" s="137"/>
      <c r="OYV23" s="137"/>
      <c r="OYW23" s="137"/>
      <c r="OYX23" s="137"/>
      <c r="OYY23" s="137"/>
      <c r="OYZ23" s="137"/>
      <c r="OZA23" s="137"/>
      <c r="OZB23" s="137"/>
      <c r="OZC23" s="137"/>
      <c r="OZD23" s="137"/>
      <c r="OZE23" s="137"/>
      <c r="OZF23" s="137"/>
      <c r="OZG23" s="137"/>
      <c r="OZH23" s="137"/>
      <c r="OZI23" s="137"/>
      <c r="OZJ23" s="137"/>
      <c r="OZK23" s="137"/>
      <c r="OZL23" s="137"/>
      <c r="OZM23" s="137"/>
      <c r="OZN23" s="137"/>
      <c r="OZO23" s="137"/>
      <c r="OZP23" s="137"/>
      <c r="OZQ23" s="137"/>
      <c r="OZR23" s="137"/>
      <c r="OZS23" s="137"/>
      <c r="OZT23" s="137"/>
      <c r="OZU23" s="137"/>
      <c r="OZV23" s="137"/>
      <c r="OZW23" s="137"/>
      <c r="OZX23" s="137"/>
      <c r="OZY23" s="137"/>
      <c r="OZZ23" s="137"/>
      <c r="PAA23" s="137"/>
      <c r="PAB23" s="137"/>
      <c r="PAC23" s="137"/>
      <c r="PAD23" s="137"/>
      <c r="PAE23" s="137"/>
      <c r="PAF23" s="137"/>
      <c r="PAG23" s="137"/>
      <c r="PAH23" s="137"/>
      <c r="PAI23" s="137"/>
      <c r="PAJ23" s="137"/>
      <c r="PAK23" s="137"/>
      <c r="PAL23" s="137"/>
      <c r="PAM23" s="137"/>
      <c r="PAN23" s="137"/>
      <c r="PAO23" s="137"/>
      <c r="PAP23" s="137"/>
      <c r="PAQ23" s="137"/>
      <c r="PAR23" s="137"/>
      <c r="PAS23" s="137"/>
      <c r="PAT23" s="137"/>
      <c r="PAU23" s="137"/>
      <c r="PAV23" s="137"/>
      <c r="PAW23" s="137"/>
      <c r="PAX23" s="137"/>
      <c r="PAY23" s="137"/>
      <c r="PAZ23" s="137"/>
      <c r="PBA23" s="137"/>
      <c r="PBB23" s="137"/>
      <c r="PBC23" s="137"/>
      <c r="PBD23" s="137"/>
      <c r="PBE23" s="137"/>
      <c r="PBF23" s="137"/>
      <c r="PBG23" s="137"/>
      <c r="PBH23" s="137"/>
      <c r="PBI23" s="137"/>
      <c r="PBJ23" s="137"/>
      <c r="PBK23" s="137"/>
      <c r="PBL23" s="137"/>
      <c r="PBM23" s="137"/>
      <c r="PBN23" s="137"/>
      <c r="PBO23" s="137"/>
      <c r="PBP23" s="137"/>
      <c r="PBQ23" s="137"/>
      <c r="PBR23" s="137"/>
      <c r="PBS23" s="137"/>
      <c r="PBT23" s="137"/>
      <c r="PBU23" s="137"/>
      <c r="PBV23" s="137"/>
      <c r="PBW23" s="137"/>
      <c r="PBX23" s="137"/>
      <c r="PBY23" s="137"/>
      <c r="PBZ23" s="137"/>
      <c r="PCA23" s="137"/>
      <c r="PCB23" s="137"/>
      <c r="PCC23" s="137"/>
      <c r="PCD23" s="137"/>
      <c r="PCE23" s="137"/>
      <c r="PCF23" s="137"/>
      <c r="PCG23" s="137"/>
      <c r="PCH23" s="137"/>
      <c r="PCI23" s="137"/>
      <c r="PCJ23" s="137"/>
      <c r="PCK23" s="137"/>
      <c r="PCL23" s="137"/>
      <c r="PCM23" s="137"/>
      <c r="PCN23" s="137"/>
      <c r="PCO23" s="137"/>
      <c r="PCP23" s="137"/>
      <c r="PCQ23" s="137"/>
      <c r="PCR23" s="137"/>
      <c r="PCS23" s="137"/>
      <c r="PCT23" s="137"/>
      <c r="PCU23" s="137"/>
      <c r="PCV23" s="137"/>
      <c r="PCW23" s="137"/>
      <c r="PCX23" s="137"/>
      <c r="PCY23" s="137"/>
      <c r="PCZ23" s="137"/>
      <c r="PDA23" s="137"/>
      <c r="PDB23" s="137"/>
      <c r="PDC23" s="137"/>
      <c r="PDD23" s="137"/>
      <c r="PDE23" s="137"/>
      <c r="PDF23" s="137"/>
      <c r="PDG23" s="137"/>
      <c r="PDH23" s="137"/>
      <c r="PDI23" s="137"/>
      <c r="PDJ23" s="137"/>
      <c r="PDK23" s="137"/>
      <c r="PDL23" s="137"/>
      <c r="PDM23" s="137"/>
      <c r="PDN23" s="137"/>
      <c r="PDO23" s="137"/>
      <c r="PDP23" s="137"/>
      <c r="PDQ23" s="137"/>
      <c r="PDR23" s="137"/>
      <c r="PDS23" s="137"/>
      <c r="PDT23" s="137"/>
      <c r="PDU23" s="137"/>
      <c r="PDV23" s="137"/>
      <c r="PDW23" s="137"/>
      <c r="PDX23" s="137"/>
      <c r="PDY23" s="137"/>
      <c r="PDZ23" s="137"/>
      <c r="PEA23" s="137"/>
      <c r="PEB23" s="137"/>
      <c r="PEC23" s="137"/>
      <c r="PED23" s="137"/>
      <c r="PEE23" s="137"/>
      <c r="PEF23" s="137"/>
      <c r="PEG23" s="137"/>
      <c r="PEH23" s="137"/>
      <c r="PEI23" s="137"/>
      <c r="PEJ23" s="137"/>
      <c r="PEK23" s="137"/>
      <c r="PEL23" s="137"/>
      <c r="PEM23" s="137"/>
      <c r="PEN23" s="137"/>
      <c r="PEO23" s="137"/>
      <c r="PEP23" s="137"/>
      <c r="PEQ23" s="137"/>
      <c r="PER23" s="137"/>
      <c r="PES23" s="137"/>
      <c r="PET23" s="137"/>
      <c r="PEU23" s="137"/>
      <c r="PEV23" s="137"/>
      <c r="PEW23" s="137"/>
      <c r="PEX23" s="137"/>
      <c r="PEY23" s="137"/>
      <c r="PEZ23" s="137"/>
      <c r="PFA23" s="137"/>
      <c r="PFB23" s="137"/>
      <c r="PFC23" s="137"/>
      <c r="PFD23" s="137"/>
      <c r="PFE23" s="137"/>
      <c r="PFF23" s="137"/>
      <c r="PFG23" s="137"/>
      <c r="PFH23" s="137"/>
      <c r="PFI23" s="137"/>
      <c r="PFJ23" s="137"/>
      <c r="PFK23" s="137"/>
      <c r="PFL23" s="137"/>
      <c r="PFM23" s="137"/>
      <c r="PFN23" s="137"/>
      <c r="PFO23" s="137"/>
      <c r="PFP23" s="137"/>
      <c r="PFQ23" s="137"/>
      <c r="PFR23" s="137"/>
      <c r="PFS23" s="137"/>
      <c r="PFT23" s="137"/>
      <c r="PFU23" s="137"/>
      <c r="PFV23" s="137"/>
      <c r="PFW23" s="137"/>
      <c r="PFX23" s="137"/>
      <c r="PFY23" s="137"/>
      <c r="PFZ23" s="137"/>
      <c r="PGA23" s="137"/>
      <c r="PGB23" s="137"/>
      <c r="PGC23" s="137"/>
      <c r="PGD23" s="137"/>
      <c r="PGE23" s="137"/>
      <c r="PGF23" s="137"/>
      <c r="PGG23" s="137"/>
      <c r="PGH23" s="137"/>
      <c r="PGI23" s="137"/>
      <c r="PGJ23" s="137"/>
      <c r="PGK23" s="137"/>
      <c r="PGL23" s="137"/>
      <c r="PGM23" s="137"/>
      <c r="PGN23" s="137"/>
      <c r="PGO23" s="137"/>
      <c r="PGP23" s="137"/>
      <c r="PGQ23" s="137"/>
      <c r="PGR23" s="137"/>
      <c r="PGS23" s="137"/>
      <c r="PGT23" s="137"/>
      <c r="PGU23" s="137"/>
      <c r="PGV23" s="137"/>
      <c r="PGW23" s="137"/>
      <c r="PGX23" s="137"/>
      <c r="PGY23" s="137"/>
      <c r="PGZ23" s="137"/>
      <c r="PHA23" s="137"/>
      <c r="PHB23" s="137"/>
      <c r="PHC23" s="137"/>
      <c r="PHD23" s="137"/>
      <c r="PHE23" s="137"/>
      <c r="PHF23" s="137"/>
      <c r="PHG23" s="137"/>
      <c r="PHH23" s="137"/>
      <c r="PHI23" s="137"/>
      <c r="PHJ23" s="137"/>
      <c r="PHK23" s="137"/>
      <c r="PHL23" s="137"/>
      <c r="PHM23" s="137"/>
      <c r="PHN23" s="137"/>
      <c r="PHO23" s="137"/>
      <c r="PHP23" s="137"/>
      <c r="PHQ23" s="137"/>
      <c r="PHR23" s="137"/>
      <c r="PHS23" s="137"/>
      <c r="PHT23" s="137"/>
      <c r="PHU23" s="137"/>
      <c r="PHV23" s="137"/>
      <c r="PHW23" s="137"/>
      <c r="PHX23" s="137"/>
      <c r="PHY23" s="137"/>
      <c r="PHZ23" s="137"/>
      <c r="PIA23" s="137"/>
      <c r="PIB23" s="137"/>
      <c r="PIC23" s="137"/>
      <c r="PID23" s="137"/>
      <c r="PIE23" s="137"/>
      <c r="PIF23" s="137"/>
      <c r="PIG23" s="137"/>
      <c r="PIH23" s="137"/>
      <c r="PII23" s="137"/>
      <c r="PIJ23" s="137"/>
      <c r="PIK23" s="137"/>
      <c r="PIL23" s="137"/>
      <c r="PIM23" s="137"/>
      <c r="PIN23" s="137"/>
      <c r="PIO23" s="137"/>
      <c r="PIP23" s="137"/>
      <c r="PIQ23" s="137"/>
      <c r="PIR23" s="137"/>
      <c r="PIS23" s="137"/>
      <c r="PIT23" s="137"/>
      <c r="PIU23" s="137"/>
      <c r="PIV23" s="137"/>
      <c r="PIW23" s="137"/>
      <c r="PIX23" s="137"/>
      <c r="PIY23" s="137"/>
      <c r="PIZ23" s="137"/>
      <c r="PJA23" s="137"/>
      <c r="PJB23" s="137"/>
      <c r="PJC23" s="137"/>
      <c r="PJD23" s="137"/>
      <c r="PJE23" s="137"/>
      <c r="PJF23" s="137"/>
      <c r="PJG23" s="137"/>
      <c r="PJH23" s="137"/>
      <c r="PJI23" s="137"/>
      <c r="PJJ23" s="137"/>
      <c r="PJK23" s="137"/>
      <c r="PJL23" s="137"/>
      <c r="PJM23" s="137"/>
      <c r="PJN23" s="137"/>
      <c r="PJO23" s="137"/>
      <c r="PJP23" s="137"/>
      <c r="PJQ23" s="137"/>
      <c r="PJR23" s="137"/>
      <c r="PJS23" s="137"/>
      <c r="PJT23" s="137"/>
      <c r="PJU23" s="137"/>
      <c r="PJV23" s="137"/>
      <c r="PJW23" s="137"/>
      <c r="PJX23" s="137"/>
      <c r="PJY23" s="137"/>
      <c r="PJZ23" s="137"/>
      <c r="PKA23" s="137"/>
      <c r="PKB23" s="137"/>
      <c r="PKC23" s="137"/>
      <c r="PKD23" s="137"/>
      <c r="PKE23" s="137"/>
      <c r="PKF23" s="137"/>
      <c r="PKG23" s="137"/>
      <c r="PKH23" s="137"/>
      <c r="PKI23" s="137"/>
      <c r="PKJ23" s="137"/>
      <c r="PKK23" s="137"/>
      <c r="PKL23" s="137"/>
      <c r="PKM23" s="137"/>
      <c r="PKN23" s="137"/>
      <c r="PKO23" s="137"/>
      <c r="PKP23" s="137"/>
      <c r="PKQ23" s="137"/>
      <c r="PKR23" s="137"/>
      <c r="PKS23" s="137"/>
      <c r="PKT23" s="137"/>
      <c r="PKU23" s="137"/>
      <c r="PKV23" s="137"/>
      <c r="PKW23" s="137"/>
      <c r="PKX23" s="137"/>
      <c r="PKY23" s="137"/>
      <c r="PKZ23" s="137"/>
      <c r="PLA23" s="137"/>
      <c r="PLB23" s="137"/>
      <c r="PLC23" s="137"/>
      <c r="PLD23" s="137"/>
      <c r="PLE23" s="137"/>
      <c r="PLF23" s="137"/>
      <c r="PLG23" s="137"/>
      <c r="PLH23" s="137"/>
      <c r="PLI23" s="137"/>
      <c r="PLJ23" s="137"/>
      <c r="PLK23" s="137"/>
      <c r="PLL23" s="137"/>
      <c r="PLM23" s="137"/>
      <c r="PLN23" s="137"/>
      <c r="PLO23" s="137"/>
      <c r="PLP23" s="137"/>
      <c r="PLQ23" s="137"/>
      <c r="PLR23" s="137"/>
      <c r="PLS23" s="137"/>
      <c r="PLT23" s="137"/>
      <c r="PLU23" s="137"/>
      <c r="PLV23" s="137"/>
      <c r="PLW23" s="137"/>
      <c r="PLX23" s="137"/>
      <c r="PLY23" s="137"/>
      <c r="PLZ23" s="137"/>
      <c r="PMA23" s="137"/>
      <c r="PMB23" s="137"/>
      <c r="PMC23" s="137"/>
      <c r="PMD23" s="137"/>
      <c r="PME23" s="137"/>
      <c r="PMF23" s="137"/>
      <c r="PMG23" s="137"/>
      <c r="PMH23" s="137"/>
      <c r="PMI23" s="137"/>
      <c r="PMJ23" s="137"/>
      <c r="PMK23" s="137"/>
      <c r="PML23" s="137"/>
      <c r="PMM23" s="137"/>
      <c r="PMN23" s="137"/>
      <c r="PMO23" s="137"/>
      <c r="PMP23" s="137"/>
      <c r="PMQ23" s="137"/>
      <c r="PMR23" s="137"/>
      <c r="PMS23" s="137"/>
      <c r="PMT23" s="137"/>
      <c r="PMU23" s="137"/>
      <c r="PMV23" s="137"/>
      <c r="PMW23" s="137"/>
      <c r="PMX23" s="137"/>
      <c r="PMY23" s="137"/>
      <c r="PMZ23" s="137"/>
      <c r="PNA23" s="137"/>
      <c r="PNB23" s="137"/>
      <c r="PNC23" s="137"/>
      <c r="PND23" s="137"/>
      <c r="PNE23" s="137"/>
      <c r="PNF23" s="137"/>
      <c r="PNG23" s="137"/>
      <c r="PNH23" s="137"/>
      <c r="PNI23" s="137"/>
      <c r="PNJ23" s="137"/>
      <c r="PNK23" s="137"/>
      <c r="PNL23" s="137"/>
      <c r="PNM23" s="137"/>
      <c r="PNN23" s="137"/>
      <c r="PNO23" s="137"/>
      <c r="PNP23" s="137"/>
      <c r="PNQ23" s="137"/>
      <c r="PNR23" s="137"/>
      <c r="PNS23" s="137"/>
      <c r="PNT23" s="137"/>
      <c r="PNU23" s="137"/>
      <c r="PNV23" s="137"/>
      <c r="PNW23" s="137"/>
      <c r="PNX23" s="137"/>
      <c r="PNY23" s="137"/>
      <c r="PNZ23" s="137"/>
      <c r="POA23" s="137"/>
      <c r="POB23" s="137"/>
      <c r="POC23" s="137"/>
      <c r="POD23" s="137"/>
      <c r="POE23" s="137"/>
      <c r="POF23" s="137"/>
      <c r="POG23" s="137"/>
      <c r="POH23" s="137"/>
      <c r="POI23" s="137"/>
      <c r="POJ23" s="137"/>
      <c r="POK23" s="137"/>
      <c r="POL23" s="137"/>
      <c r="POM23" s="137"/>
      <c r="PON23" s="137"/>
      <c r="POO23" s="137"/>
      <c r="POP23" s="137"/>
      <c r="POQ23" s="137"/>
      <c r="POR23" s="137"/>
      <c r="POS23" s="137"/>
      <c r="POT23" s="137"/>
      <c r="POU23" s="137"/>
      <c r="POV23" s="137"/>
      <c r="POW23" s="137"/>
      <c r="POX23" s="137"/>
      <c r="POY23" s="137"/>
      <c r="POZ23" s="137"/>
      <c r="PPA23" s="137"/>
      <c r="PPB23" s="137"/>
      <c r="PPC23" s="137"/>
      <c r="PPD23" s="137"/>
      <c r="PPE23" s="137"/>
      <c r="PPF23" s="137"/>
      <c r="PPG23" s="137"/>
      <c r="PPH23" s="137"/>
      <c r="PPI23" s="137"/>
      <c r="PPJ23" s="137"/>
      <c r="PPK23" s="137"/>
      <c r="PPL23" s="137"/>
      <c r="PPM23" s="137"/>
      <c r="PPN23" s="137"/>
      <c r="PPO23" s="137"/>
      <c r="PPP23" s="137"/>
      <c r="PPQ23" s="137"/>
      <c r="PPR23" s="137"/>
      <c r="PPS23" s="137"/>
      <c r="PPT23" s="137"/>
      <c r="PPU23" s="137"/>
      <c r="PPV23" s="137"/>
      <c r="PPW23" s="137"/>
      <c r="PPX23" s="137"/>
      <c r="PPY23" s="137"/>
      <c r="PPZ23" s="137"/>
      <c r="PQA23" s="137"/>
      <c r="PQB23" s="137"/>
      <c r="PQC23" s="137"/>
      <c r="PQD23" s="137"/>
      <c r="PQE23" s="137"/>
      <c r="PQF23" s="137"/>
      <c r="PQG23" s="137"/>
      <c r="PQH23" s="137"/>
      <c r="PQI23" s="137"/>
      <c r="PQJ23" s="137"/>
      <c r="PQK23" s="137"/>
      <c r="PQL23" s="137"/>
      <c r="PQM23" s="137"/>
      <c r="PQN23" s="137"/>
      <c r="PQO23" s="137"/>
      <c r="PQP23" s="137"/>
      <c r="PQQ23" s="137"/>
      <c r="PQR23" s="137"/>
      <c r="PQS23" s="137"/>
      <c r="PQT23" s="137"/>
      <c r="PQU23" s="137"/>
      <c r="PQV23" s="137"/>
      <c r="PQW23" s="137"/>
      <c r="PQX23" s="137"/>
      <c r="PQY23" s="137"/>
      <c r="PQZ23" s="137"/>
      <c r="PRA23" s="137"/>
      <c r="PRB23" s="137"/>
      <c r="PRC23" s="137"/>
      <c r="PRD23" s="137"/>
      <c r="PRE23" s="137"/>
      <c r="PRF23" s="137"/>
      <c r="PRG23" s="137"/>
      <c r="PRH23" s="137"/>
      <c r="PRI23" s="137"/>
      <c r="PRJ23" s="137"/>
      <c r="PRK23" s="137"/>
      <c r="PRL23" s="137"/>
      <c r="PRM23" s="137"/>
      <c r="PRN23" s="137"/>
      <c r="PRO23" s="137"/>
      <c r="PRP23" s="137"/>
      <c r="PRQ23" s="137"/>
      <c r="PRR23" s="137"/>
      <c r="PRS23" s="137"/>
      <c r="PRT23" s="137"/>
      <c r="PRU23" s="137"/>
      <c r="PRV23" s="137"/>
      <c r="PRW23" s="137"/>
      <c r="PRX23" s="137"/>
      <c r="PRY23" s="137"/>
      <c r="PRZ23" s="137"/>
      <c r="PSA23" s="137"/>
      <c r="PSB23" s="137"/>
      <c r="PSC23" s="137"/>
      <c r="PSD23" s="137"/>
      <c r="PSE23" s="137"/>
      <c r="PSF23" s="137"/>
      <c r="PSG23" s="137"/>
      <c r="PSH23" s="137"/>
      <c r="PSI23" s="137"/>
      <c r="PSJ23" s="137"/>
      <c r="PSK23" s="137"/>
      <c r="PSL23" s="137"/>
      <c r="PSM23" s="137"/>
      <c r="PSN23" s="137"/>
      <c r="PSO23" s="137"/>
      <c r="PSP23" s="137"/>
      <c r="PSQ23" s="137"/>
      <c r="PSR23" s="137"/>
      <c r="PSS23" s="137"/>
      <c r="PST23" s="137"/>
      <c r="PSU23" s="137"/>
      <c r="PSV23" s="137"/>
      <c r="PSW23" s="137"/>
      <c r="PSX23" s="137"/>
      <c r="PSY23" s="137"/>
      <c r="PSZ23" s="137"/>
      <c r="PTA23" s="137"/>
      <c r="PTB23" s="137"/>
      <c r="PTC23" s="137"/>
      <c r="PTD23" s="137"/>
      <c r="PTE23" s="137"/>
      <c r="PTF23" s="137"/>
      <c r="PTG23" s="137"/>
      <c r="PTH23" s="137"/>
      <c r="PTI23" s="137"/>
      <c r="PTJ23" s="137"/>
      <c r="PTK23" s="137"/>
      <c r="PTL23" s="137"/>
      <c r="PTM23" s="137"/>
      <c r="PTN23" s="137"/>
      <c r="PTO23" s="137"/>
      <c r="PTP23" s="137"/>
      <c r="PTQ23" s="137"/>
      <c r="PTR23" s="137"/>
      <c r="PTS23" s="137"/>
      <c r="PTT23" s="137"/>
      <c r="PTU23" s="137"/>
      <c r="PTV23" s="137"/>
      <c r="PTW23" s="137"/>
      <c r="PTX23" s="137"/>
      <c r="PTY23" s="137"/>
      <c r="PTZ23" s="137"/>
      <c r="PUA23" s="137"/>
      <c r="PUB23" s="137"/>
      <c r="PUC23" s="137"/>
      <c r="PUD23" s="137"/>
      <c r="PUE23" s="137"/>
      <c r="PUF23" s="137"/>
      <c r="PUG23" s="137"/>
      <c r="PUH23" s="137"/>
      <c r="PUI23" s="137"/>
      <c r="PUJ23" s="137"/>
      <c r="PUK23" s="137"/>
      <c r="PUL23" s="137"/>
      <c r="PUM23" s="137"/>
      <c r="PUN23" s="137"/>
      <c r="PUO23" s="137"/>
      <c r="PUP23" s="137"/>
      <c r="PUQ23" s="137"/>
      <c r="PUR23" s="137"/>
      <c r="PUS23" s="137"/>
      <c r="PUT23" s="137"/>
      <c r="PUU23" s="137"/>
      <c r="PUV23" s="137"/>
      <c r="PUW23" s="137"/>
      <c r="PUX23" s="137"/>
      <c r="PUY23" s="137"/>
      <c r="PUZ23" s="137"/>
      <c r="PVA23" s="137"/>
      <c r="PVB23" s="137"/>
      <c r="PVC23" s="137"/>
      <c r="PVD23" s="137"/>
      <c r="PVE23" s="137"/>
      <c r="PVF23" s="137"/>
      <c r="PVG23" s="137"/>
      <c r="PVH23" s="137"/>
      <c r="PVI23" s="137"/>
      <c r="PVJ23" s="137"/>
      <c r="PVK23" s="137"/>
      <c r="PVL23" s="137"/>
      <c r="PVM23" s="137"/>
      <c r="PVN23" s="137"/>
      <c r="PVO23" s="137"/>
      <c r="PVP23" s="137"/>
      <c r="PVQ23" s="137"/>
      <c r="PVR23" s="137"/>
      <c r="PVS23" s="137"/>
      <c r="PVT23" s="137"/>
      <c r="PVU23" s="137"/>
      <c r="PVV23" s="137"/>
      <c r="PVW23" s="137"/>
      <c r="PVX23" s="137"/>
      <c r="PVY23" s="137"/>
      <c r="PVZ23" s="137"/>
      <c r="PWA23" s="137"/>
      <c r="PWB23" s="137"/>
      <c r="PWC23" s="137"/>
      <c r="PWD23" s="137"/>
      <c r="PWE23" s="137"/>
      <c r="PWF23" s="137"/>
      <c r="PWG23" s="137"/>
      <c r="PWH23" s="137"/>
      <c r="PWI23" s="137"/>
      <c r="PWJ23" s="137"/>
      <c r="PWK23" s="137"/>
      <c r="PWL23" s="137"/>
      <c r="PWM23" s="137"/>
      <c r="PWN23" s="137"/>
      <c r="PWO23" s="137"/>
      <c r="PWP23" s="137"/>
      <c r="PWQ23" s="137"/>
      <c r="PWR23" s="137"/>
      <c r="PWS23" s="137"/>
      <c r="PWT23" s="137"/>
      <c r="PWU23" s="137"/>
      <c r="PWV23" s="137"/>
      <c r="PWW23" s="137"/>
      <c r="PWX23" s="137"/>
      <c r="PWY23" s="137"/>
      <c r="PWZ23" s="137"/>
      <c r="PXA23" s="137"/>
      <c r="PXB23" s="137"/>
      <c r="PXC23" s="137"/>
      <c r="PXD23" s="137"/>
      <c r="PXE23" s="137"/>
      <c r="PXF23" s="137"/>
      <c r="PXG23" s="137"/>
      <c r="PXH23" s="137"/>
      <c r="PXI23" s="137"/>
      <c r="PXJ23" s="137"/>
      <c r="PXK23" s="137"/>
      <c r="PXL23" s="137"/>
      <c r="PXM23" s="137"/>
      <c r="PXN23" s="137"/>
      <c r="PXO23" s="137"/>
      <c r="PXP23" s="137"/>
      <c r="PXQ23" s="137"/>
      <c r="PXR23" s="137"/>
      <c r="PXS23" s="137"/>
      <c r="PXT23" s="137"/>
      <c r="PXU23" s="137"/>
      <c r="PXV23" s="137"/>
      <c r="PXW23" s="137"/>
      <c r="PXX23" s="137"/>
      <c r="PXY23" s="137"/>
      <c r="PXZ23" s="137"/>
      <c r="PYA23" s="137"/>
      <c r="PYB23" s="137"/>
      <c r="PYC23" s="137"/>
      <c r="PYD23" s="137"/>
      <c r="PYE23" s="137"/>
      <c r="PYF23" s="137"/>
      <c r="PYG23" s="137"/>
      <c r="PYH23" s="137"/>
      <c r="PYI23" s="137"/>
      <c r="PYJ23" s="137"/>
      <c r="PYK23" s="137"/>
      <c r="PYL23" s="137"/>
      <c r="PYM23" s="137"/>
      <c r="PYN23" s="137"/>
      <c r="PYO23" s="137"/>
      <c r="PYP23" s="137"/>
      <c r="PYQ23" s="137"/>
      <c r="PYR23" s="137"/>
      <c r="PYS23" s="137"/>
      <c r="PYT23" s="137"/>
      <c r="PYU23" s="137"/>
      <c r="PYV23" s="137"/>
      <c r="PYW23" s="137"/>
      <c r="PYX23" s="137"/>
      <c r="PYY23" s="137"/>
      <c r="PYZ23" s="137"/>
      <c r="PZA23" s="137"/>
      <c r="PZB23" s="137"/>
      <c r="PZC23" s="137"/>
      <c r="PZD23" s="137"/>
      <c r="PZE23" s="137"/>
      <c r="PZF23" s="137"/>
      <c r="PZG23" s="137"/>
      <c r="PZH23" s="137"/>
      <c r="PZI23" s="137"/>
      <c r="PZJ23" s="137"/>
      <c r="PZK23" s="137"/>
      <c r="PZL23" s="137"/>
      <c r="PZM23" s="137"/>
      <c r="PZN23" s="137"/>
      <c r="PZO23" s="137"/>
      <c r="PZP23" s="137"/>
      <c r="PZQ23" s="137"/>
      <c r="PZR23" s="137"/>
      <c r="PZS23" s="137"/>
      <c r="PZT23" s="137"/>
      <c r="PZU23" s="137"/>
      <c r="PZV23" s="137"/>
      <c r="PZW23" s="137"/>
      <c r="PZX23" s="137"/>
      <c r="PZY23" s="137"/>
      <c r="PZZ23" s="137"/>
      <c r="QAA23" s="137"/>
      <c r="QAB23" s="137"/>
      <c r="QAC23" s="137"/>
      <c r="QAD23" s="137"/>
      <c r="QAE23" s="137"/>
      <c r="QAF23" s="137"/>
      <c r="QAG23" s="137"/>
      <c r="QAH23" s="137"/>
      <c r="QAI23" s="137"/>
      <c r="QAJ23" s="137"/>
      <c r="QAK23" s="137"/>
      <c r="QAL23" s="137"/>
      <c r="QAM23" s="137"/>
      <c r="QAN23" s="137"/>
      <c r="QAO23" s="137"/>
      <c r="QAP23" s="137"/>
      <c r="QAQ23" s="137"/>
      <c r="QAR23" s="137"/>
      <c r="QAS23" s="137"/>
      <c r="QAT23" s="137"/>
      <c r="QAU23" s="137"/>
      <c r="QAV23" s="137"/>
      <c r="QAW23" s="137"/>
      <c r="QAX23" s="137"/>
      <c r="QAY23" s="137"/>
      <c r="QAZ23" s="137"/>
      <c r="QBA23" s="137"/>
      <c r="QBB23" s="137"/>
      <c r="QBC23" s="137"/>
      <c r="QBD23" s="137"/>
      <c r="QBE23" s="137"/>
      <c r="QBF23" s="137"/>
      <c r="QBG23" s="137"/>
      <c r="QBH23" s="137"/>
      <c r="QBI23" s="137"/>
      <c r="QBJ23" s="137"/>
      <c r="QBK23" s="137"/>
      <c r="QBL23" s="137"/>
      <c r="QBM23" s="137"/>
      <c r="QBN23" s="137"/>
      <c r="QBO23" s="137"/>
      <c r="QBP23" s="137"/>
      <c r="QBQ23" s="137"/>
      <c r="QBR23" s="137"/>
      <c r="QBS23" s="137"/>
      <c r="QBT23" s="137"/>
      <c r="QBU23" s="137"/>
      <c r="QBV23" s="137"/>
      <c r="QBW23" s="137"/>
      <c r="QBX23" s="137"/>
      <c r="QBY23" s="137"/>
      <c r="QBZ23" s="137"/>
      <c r="QCA23" s="137"/>
      <c r="QCB23" s="137"/>
      <c r="QCC23" s="137"/>
      <c r="QCD23" s="137"/>
      <c r="QCE23" s="137"/>
      <c r="QCF23" s="137"/>
      <c r="QCG23" s="137"/>
      <c r="QCH23" s="137"/>
      <c r="QCI23" s="137"/>
      <c r="QCJ23" s="137"/>
      <c r="QCK23" s="137"/>
      <c r="QCL23" s="137"/>
      <c r="QCM23" s="137"/>
      <c r="QCN23" s="137"/>
      <c r="QCO23" s="137"/>
      <c r="QCP23" s="137"/>
      <c r="QCQ23" s="137"/>
      <c r="QCR23" s="137"/>
      <c r="QCS23" s="137"/>
      <c r="QCT23" s="137"/>
      <c r="QCU23" s="137"/>
      <c r="QCV23" s="137"/>
      <c r="QCW23" s="137"/>
      <c r="QCX23" s="137"/>
      <c r="QCY23" s="137"/>
      <c r="QCZ23" s="137"/>
      <c r="QDA23" s="137"/>
      <c r="QDB23" s="137"/>
      <c r="QDC23" s="137"/>
      <c r="QDD23" s="137"/>
      <c r="QDE23" s="137"/>
      <c r="QDF23" s="137"/>
      <c r="QDG23" s="137"/>
      <c r="QDH23" s="137"/>
      <c r="QDI23" s="137"/>
      <c r="QDJ23" s="137"/>
      <c r="QDK23" s="137"/>
      <c r="QDL23" s="137"/>
      <c r="QDM23" s="137"/>
      <c r="QDN23" s="137"/>
      <c r="QDO23" s="137"/>
      <c r="QDP23" s="137"/>
      <c r="QDQ23" s="137"/>
      <c r="QDR23" s="137"/>
      <c r="QDS23" s="137"/>
      <c r="QDT23" s="137"/>
      <c r="QDU23" s="137"/>
      <c r="QDV23" s="137"/>
      <c r="QDW23" s="137"/>
      <c r="QDX23" s="137"/>
      <c r="QDY23" s="137"/>
      <c r="QDZ23" s="137"/>
      <c r="QEA23" s="137"/>
      <c r="QEB23" s="137"/>
      <c r="QEC23" s="137"/>
      <c r="QED23" s="137"/>
      <c r="QEE23" s="137"/>
      <c r="QEF23" s="137"/>
      <c r="QEG23" s="137"/>
      <c r="QEH23" s="137"/>
      <c r="QEI23" s="137"/>
      <c r="QEJ23" s="137"/>
      <c r="QEK23" s="137"/>
      <c r="QEL23" s="137"/>
      <c r="QEM23" s="137"/>
      <c r="QEN23" s="137"/>
      <c r="QEO23" s="137"/>
      <c r="QEP23" s="137"/>
      <c r="QEQ23" s="137"/>
      <c r="QER23" s="137"/>
      <c r="QES23" s="137"/>
      <c r="QET23" s="137"/>
      <c r="QEU23" s="137"/>
      <c r="QEV23" s="137"/>
      <c r="QEW23" s="137"/>
      <c r="QEX23" s="137"/>
      <c r="QEY23" s="137"/>
      <c r="QEZ23" s="137"/>
      <c r="QFA23" s="137"/>
      <c r="QFB23" s="137"/>
      <c r="QFC23" s="137"/>
      <c r="QFD23" s="137"/>
      <c r="QFE23" s="137"/>
      <c r="QFF23" s="137"/>
      <c r="QFG23" s="137"/>
      <c r="QFH23" s="137"/>
      <c r="QFI23" s="137"/>
      <c r="QFJ23" s="137"/>
      <c r="QFK23" s="137"/>
      <c r="QFL23" s="137"/>
      <c r="QFM23" s="137"/>
      <c r="QFN23" s="137"/>
      <c r="QFO23" s="137"/>
      <c r="QFP23" s="137"/>
      <c r="QFQ23" s="137"/>
      <c r="QFR23" s="137"/>
      <c r="QFS23" s="137"/>
      <c r="QFT23" s="137"/>
      <c r="QFU23" s="137"/>
      <c r="QFV23" s="137"/>
      <c r="QFW23" s="137"/>
      <c r="QFX23" s="137"/>
      <c r="QFY23" s="137"/>
      <c r="QFZ23" s="137"/>
      <c r="QGA23" s="137"/>
      <c r="QGB23" s="137"/>
      <c r="QGC23" s="137"/>
      <c r="QGD23" s="137"/>
      <c r="QGE23" s="137"/>
      <c r="QGF23" s="137"/>
      <c r="QGG23" s="137"/>
      <c r="QGH23" s="137"/>
      <c r="QGI23" s="137"/>
      <c r="QGJ23" s="137"/>
      <c r="QGK23" s="137"/>
      <c r="QGL23" s="137"/>
      <c r="QGM23" s="137"/>
      <c r="QGN23" s="137"/>
      <c r="QGO23" s="137"/>
      <c r="QGP23" s="137"/>
      <c r="QGQ23" s="137"/>
      <c r="QGR23" s="137"/>
      <c r="QGS23" s="137"/>
      <c r="QGT23" s="137"/>
      <c r="QGU23" s="137"/>
      <c r="QGV23" s="137"/>
      <c r="QGW23" s="137"/>
      <c r="QGX23" s="137"/>
      <c r="QGY23" s="137"/>
      <c r="QGZ23" s="137"/>
      <c r="QHA23" s="137"/>
      <c r="QHB23" s="137"/>
      <c r="QHC23" s="137"/>
      <c r="QHD23" s="137"/>
      <c r="QHE23" s="137"/>
      <c r="QHF23" s="137"/>
      <c r="QHG23" s="137"/>
      <c r="QHH23" s="137"/>
      <c r="QHI23" s="137"/>
      <c r="QHJ23" s="137"/>
      <c r="QHK23" s="137"/>
      <c r="QHL23" s="137"/>
      <c r="QHM23" s="137"/>
      <c r="QHN23" s="137"/>
      <c r="QHO23" s="137"/>
      <c r="QHP23" s="137"/>
      <c r="QHQ23" s="137"/>
      <c r="QHR23" s="137"/>
      <c r="QHS23" s="137"/>
      <c r="QHT23" s="137"/>
      <c r="QHU23" s="137"/>
      <c r="QHV23" s="137"/>
      <c r="QHW23" s="137"/>
      <c r="QHX23" s="137"/>
      <c r="QHY23" s="137"/>
      <c r="QHZ23" s="137"/>
      <c r="QIA23" s="137"/>
      <c r="QIB23" s="137"/>
      <c r="QIC23" s="137"/>
      <c r="QID23" s="137"/>
      <c r="QIE23" s="137"/>
      <c r="QIF23" s="137"/>
      <c r="QIG23" s="137"/>
      <c r="QIH23" s="137"/>
      <c r="QII23" s="137"/>
      <c r="QIJ23" s="137"/>
      <c r="QIK23" s="137"/>
      <c r="QIL23" s="137"/>
      <c r="QIM23" s="137"/>
      <c r="QIN23" s="137"/>
      <c r="QIO23" s="137"/>
      <c r="QIP23" s="137"/>
      <c r="QIQ23" s="137"/>
      <c r="QIR23" s="137"/>
      <c r="QIS23" s="137"/>
      <c r="QIT23" s="137"/>
      <c r="QIU23" s="137"/>
      <c r="QIV23" s="137"/>
      <c r="QIW23" s="137"/>
      <c r="QIX23" s="137"/>
      <c r="QIY23" s="137"/>
      <c r="QIZ23" s="137"/>
      <c r="QJA23" s="137"/>
      <c r="QJB23" s="137"/>
      <c r="QJC23" s="137"/>
      <c r="QJD23" s="137"/>
      <c r="QJE23" s="137"/>
      <c r="QJF23" s="137"/>
      <c r="QJG23" s="137"/>
      <c r="QJH23" s="137"/>
      <c r="QJI23" s="137"/>
      <c r="QJJ23" s="137"/>
      <c r="QJK23" s="137"/>
      <c r="QJL23" s="137"/>
      <c r="QJM23" s="137"/>
      <c r="QJN23" s="137"/>
      <c r="QJO23" s="137"/>
      <c r="QJP23" s="137"/>
      <c r="QJQ23" s="137"/>
      <c r="QJR23" s="137"/>
      <c r="QJS23" s="137"/>
      <c r="QJT23" s="137"/>
      <c r="QJU23" s="137"/>
      <c r="QJV23" s="137"/>
      <c r="QJW23" s="137"/>
      <c r="QJX23" s="137"/>
      <c r="QJY23" s="137"/>
      <c r="QJZ23" s="137"/>
      <c r="QKA23" s="137"/>
      <c r="QKB23" s="137"/>
      <c r="QKC23" s="137"/>
      <c r="QKD23" s="137"/>
      <c r="QKE23" s="137"/>
      <c r="QKF23" s="137"/>
      <c r="QKG23" s="137"/>
      <c r="QKH23" s="137"/>
      <c r="QKI23" s="137"/>
      <c r="QKJ23" s="137"/>
      <c r="QKK23" s="137"/>
      <c r="QKL23" s="137"/>
      <c r="QKM23" s="137"/>
      <c r="QKN23" s="137"/>
      <c r="QKO23" s="137"/>
      <c r="QKP23" s="137"/>
      <c r="QKQ23" s="137"/>
      <c r="QKR23" s="137"/>
      <c r="QKS23" s="137"/>
      <c r="QKT23" s="137"/>
      <c r="QKU23" s="137"/>
      <c r="QKV23" s="137"/>
      <c r="QKW23" s="137"/>
      <c r="QKX23" s="137"/>
      <c r="QKY23" s="137"/>
      <c r="QKZ23" s="137"/>
      <c r="QLA23" s="137"/>
      <c r="QLB23" s="137"/>
      <c r="QLC23" s="137"/>
      <c r="QLD23" s="137"/>
      <c r="QLE23" s="137"/>
      <c r="QLF23" s="137"/>
      <c r="QLG23" s="137"/>
      <c r="QLH23" s="137"/>
      <c r="QLI23" s="137"/>
      <c r="QLJ23" s="137"/>
      <c r="QLK23" s="137"/>
      <c r="QLL23" s="137"/>
      <c r="QLM23" s="137"/>
      <c r="QLN23" s="137"/>
      <c r="QLO23" s="137"/>
      <c r="QLP23" s="137"/>
      <c r="QLQ23" s="137"/>
      <c r="QLR23" s="137"/>
      <c r="QLS23" s="137"/>
      <c r="QLT23" s="137"/>
      <c r="QLU23" s="137"/>
      <c r="QLV23" s="137"/>
      <c r="QLW23" s="137"/>
      <c r="QLX23" s="137"/>
      <c r="QLY23" s="137"/>
      <c r="QLZ23" s="137"/>
      <c r="QMA23" s="137"/>
      <c r="QMB23" s="137"/>
      <c r="QMC23" s="137"/>
      <c r="QMD23" s="137"/>
      <c r="QME23" s="137"/>
      <c r="QMF23" s="137"/>
      <c r="QMG23" s="137"/>
      <c r="QMH23" s="137"/>
      <c r="QMI23" s="137"/>
      <c r="QMJ23" s="137"/>
      <c r="QMK23" s="137"/>
      <c r="QML23" s="137"/>
      <c r="QMM23" s="137"/>
      <c r="QMN23" s="137"/>
      <c r="QMO23" s="137"/>
      <c r="QMP23" s="137"/>
      <c r="QMQ23" s="137"/>
      <c r="QMR23" s="137"/>
      <c r="QMS23" s="137"/>
      <c r="QMT23" s="137"/>
      <c r="QMU23" s="137"/>
      <c r="QMV23" s="137"/>
      <c r="QMW23" s="137"/>
      <c r="QMX23" s="137"/>
      <c r="QMY23" s="137"/>
      <c r="QMZ23" s="137"/>
      <c r="QNA23" s="137"/>
      <c r="QNB23" s="137"/>
      <c r="QNC23" s="137"/>
      <c r="QND23" s="137"/>
      <c r="QNE23" s="137"/>
      <c r="QNF23" s="137"/>
      <c r="QNG23" s="137"/>
      <c r="QNH23" s="137"/>
      <c r="QNI23" s="137"/>
      <c r="QNJ23" s="137"/>
      <c r="QNK23" s="137"/>
      <c r="QNL23" s="137"/>
      <c r="QNM23" s="137"/>
      <c r="QNN23" s="137"/>
      <c r="QNO23" s="137"/>
      <c r="QNP23" s="137"/>
      <c r="QNQ23" s="137"/>
      <c r="QNR23" s="137"/>
      <c r="QNS23" s="137"/>
      <c r="QNT23" s="137"/>
      <c r="QNU23" s="137"/>
      <c r="QNV23" s="137"/>
      <c r="QNW23" s="137"/>
      <c r="QNX23" s="137"/>
      <c r="QNY23" s="137"/>
      <c r="QNZ23" s="137"/>
      <c r="QOA23" s="137"/>
      <c r="QOB23" s="137"/>
      <c r="QOC23" s="137"/>
      <c r="QOD23" s="137"/>
      <c r="QOE23" s="137"/>
      <c r="QOF23" s="137"/>
      <c r="QOG23" s="137"/>
      <c r="QOH23" s="137"/>
      <c r="QOI23" s="137"/>
      <c r="QOJ23" s="137"/>
      <c r="QOK23" s="137"/>
      <c r="QOL23" s="137"/>
      <c r="QOM23" s="137"/>
      <c r="QON23" s="137"/>
      <c r="QOO23" s="137"/>
      <c r="QOP23" s="137"/>
      <c r="QOQ23" s="137"/>
      <c r="QOR23" s="137"/>
      <c r="QOS23" s="137"/>
      <c r="QOT23" s="137"/>
      <c r="QOU23" s="137"/>
      <c r="QOV23" s="137"/>
      <c r="QOW23" s="137"/>
      <c r="QOX23" s="137"/>
      <c r="QOY23" s="137"/>
      <c r="QOZ23" s="137"/>
      <c r="QPA23" s="137"/>
      <c r="QPB23" s="137"/>
      <c r="QPC23" s="137"/>
      <c r="QPD23" s="137"/>
      <c r="QPE23" s="137"/>
      <c r="QPF23" s="137"/>
      <c r="QPG23" s="137"/>
      <c r="QPH23" s="137"/>
      <c r="QPI23" s="137"/>
      <c r="QPJ23" s="137"/>
      <c r="QPK23" s="137"/>
      <c r="QPL23" s="137"/>
      <c r="QPM23" s="137"/>
      <c r="QPN23" s="137"/>
      <c r="QPO23" s="137"/>
      <c r="QPP23" s="137"/>
      <c r="QPQ23" s="137"/>
      <c r="QPR23" s="137"/>
      <c r="QPS23" s="137"/>
      <c r="QPT23" s="137"/>
      <c r="QPU23" s="137"/>
      <c r="QPV23" s="137"/>
      <c r="QPW23" s="137"/>
      <c r="QPX23" s="137"/>
      <c r="QPY23" s="137"/>
      <c r="QPZ23" s="137"/>
      <c r="QQA23" s="137"/>
      <c r="QQB23" s="137"/>
      <c r="QQC23" s="137"/>
      <c r="QQD23" s="137"/>
      <c r="QQE23" s="137"/>
      <c r="QQF23" s="137"/>
      <c r="QQG23" s="137"/>
      <c r="QQH23" s="137"/>
      <c r="QQI23" s="137"/>
      <c r="QQJ23" s="137"/>
      <c r="QQK23" s="137"/>
      <c r="QQL23" s="137"/>
      <c r="QQM23" s="137"/>
      <c r="QQN23" s="137"/>
      <c r="QQO23" s="137"/>
      <c r="QQP23" s="137"/>
      <c r="QQQ23" s="137"/>
      <c r="QQR23" s="137"/>
      <c r="QQS23" s="137"/>
      <c r="QQT23" s="137"/>
      <c r="QQU23" s="137"/>
      <c r="QQV23" s="137"/>
      <c r="QQW23" s="137"/>
      <c r="QQX23" s="137"/>
      <c r="QQY23" s="137"/>
      <c r="QQZ23" s="137"/>
      <c r="QRA23" s="137"/>
      <c r="QRB23" s="137"/>
      <c r="QRC23" s="137"/>
      <c r="QRD23" s="137"/>
      <c r="QRE23" s="137"/>
      <c r="QRF23" s="137"/>
      <c r="QRG23" s="137"/>
      <c r="QRH23" s="137"/>
      <c r="QRI23" s="137"/>
      <c r="QRJ23" s="137"/>
      <c r="QRK23" s="137"/>
      <c r="QRL23" s="137"/>
      <c r="QRM23" s="137"/>
      <c r="QRN23" s="137"/>
      <c r="QRO23" s="137"/>
      <c r="QRP23" s="137"/>
      <c r="QRQ23" s="137"/>
      <c r="QRR23" s="137"/>
      <c r="QRS23" s="137"/>
      <c r="QRT23" s="137"/>
      <c r="QRU23" s="137"/>
      <c r="QRV23" s="137"/>
      <c r="QRW23" s="137"/>
      <c r="QRX23" s="137"/>
      <c r="QRY23" s="137"/>
      <c r="QRZ23" s="137"/>
      <c r="QSA23" s="137"/>
      <c r="QSB23" s="137"/>
      <c r="QSC23" s="137"/>
      <c r="QSD23" s="137"/>
      <c r="QSE23" s="137"/>
      <c r="QSF23" s="137"/>
      <c r="QSG23" s="137"/>
      <c r="QSH23" s="137"/>
      <c r="QSI23" s="137"/>
      <c r="QSJ23" s="137"/>
      <c r="QSK23" s="137"/>
      <c r="QSL23" s="137"/>
      <c r="QSM23" s="137"/>
      <c r="QSN23" s="137"/>
      <c r="QSO23" s="137"/>
      <c r="QSP23" s="137"/>
      <c r="QSQ23" s="137"/>
      <c r="QSR23" s="137"/>
      <c r="QSS23" s="137"/>
      <c r="QST23" s="137"/>
      <c r="QSU23" s="137"/>
      <c r="QSV23" s="137"/>
      <c r="QSW23" s="137"/>
      <c r="QSX23" s="137"/>
      <c r="QSY23" s="137"/>
      <c r="QSZ23" s="137"/>
      <c r="QTA23" s="137"/>
      <c r="QTB23" s="137"/>
      <c r="QTC23" s="137"/>
      <c r="QTD23" s="137"/>
      <c r="QTE23" s="137"/>
      <c r="QTF23" s="137"/>
      <c r="QTG23" s="137"/>
      <c r="QTH23" s="137"/>
      <c r="QTI23" s="137"/>
      <c r="QTJ23" s="137"/>
      <c r="QTK23" s="137"/>
      <c r="QTL23" s="137"/>
      <c r="QTM23" s="137"/>
      <c r="QTN23" s="137"/>
      <c r="QTO23" s="137"/>
      <c r="QTP23" s="137"/>
      <c r="QTQ23" s="137"/>
      <c r="QTR23" s="137"/>
      <c r="QTS23" s="137"/>
      <c r="QTT23" s="137"/>
      <c r="QTU23" s="137"/>
      <c r="QTV23" s="137"/>
      <c r="QTW23" s="137"/>
      <c r="QTX23" s="137"/>
      <c r="QTY23" s="137"/>
      <c r="QTZ23" s="137"/>
      <c r="QUA23" s="137"/>
      <c r="QUB23" s="137"/>
      <c r="QUC23" s="137"/>
      <c r="QUD23" s="137"/>
      <c r="QUE23" s="137"/>
      <c r="QUF23" s="137"/>
      <c r="QUG23" s="137"/>
      <c r="QUH23" s="137"/>
      <c r="QUI23" s="137"/>
      <c r="QUJ23" s="137"/>
      <c r="QUK23" s="137"/>
      <c r="QUL23" s="137"/>
      <c r="QUM23" s="137"/>
      <c r="QUN23" s="137"/>
      <c r="QUO23" s="137"/>
      <c r="QUP23" s="137"/>
      <c r="QUQ23" s="137"/>
      <c r="QUR23" s="137"/>
      <c r="QUS23" s="137"/>
      <c r="QUT23" s="137"/>
      <c r="QUU23" s="137"/>
      <c r="QUV23" s="137"/>
      <c r="QUW23" s="137"/>
      <c r="QUX23" s="137"/>
      <c r="QUY23" s="137"/>
      <c r="QUZ23" s="137"/>
      <c r="QVA23" s="137"/>
      <c r="QVB23" s="137"/>
      <c r="QVC23" s="137"/>
      <c r="QVD23" s="137"/>
      <c r="QVE23" s="137"/>
      <c r="QVF23" s="137"/>
      <c r="QVG23" s="137"/>
      <c r="QVH23" s="137"/>
      <c r="QVI23" s="137"/>
      <c r="QVJ23" s="137"/>
      <c r="QVK23" s="137"/>
      <c r="QVL23" s="137"/>
      <c r="QVM23" s="137"/>
      <c r="QVN23" s="137"/>
      <c r="QVO23" s="137"/>
      <c r="QVP23" s="137"/>
      <c r="QVQ23" s="137"/>
      <c r="QVR23" s="137"/>
      <c r="QVS23" s="137"/>
      <c r="QVT23" s="137"/>
      <c r="QVU23" s="137"/>
      <c r="QVV23" s="137"/>
      <c r="QVW23" s="137"/>
      <c r="QVX23" s="137"/>
      <c r="QVY23" s="137"/>
      <c r="QVZ23" s="137"/>
      <c r="QWA23" s="137"/>
      <c r="QWB23" s="137"/>
      <c r="QWC23" s="137"/>
      <c r="QWD23" s="137"/>
      <c r="QWE23" s="137"/>
      <c r="QWF23" s="137"/>
      <c r="QWG23" s="137"/>
      <c r="QWH23" s="137"/>
      <c r="QWI23" s="137"/>
      <c r="QWJ23" s="137"/>
      <c r="QWK23" s="137"/>
      <c r="QWL23" s="137"/>
      <c r="QWM23" s="137"/>
      <c r="QWN23" s="137"/>
      <c r="QWO23" s="137"/>
      <c r="QWP23" s="137"/>
      <c r="QWQ23" s="137"/>
      <c r="QWR23" s="137"/>
      <c r="QWS23" s="137"/>
      <c r="QWT23" s="137"/>
      <c r="QWU23" s="137"/>
      <c r="QWV23" s="137"/>
      <c r="QWW23" s="137"/>
      <c r="QWX23" s="137"/>
      <c r="QWY23" s="137"/>
      <c r="QWZ23" s="137"/>
      <c r="QXA23" s="137"/>
      <c r="QXB23" s="137"/>
      <c r="QXC23" s="137"/>
      <c r="QXD23" s="137"/>
      <c r="QXE23" s="137"/>
      <c r="QXF23" s="137"/>
      <c r="QXG23" s="137"/>
      <c r="QXH23" s="137"/>
      <c r="QXI23" s="137"/>
      <c r="QXJ23" s="137"/>
      <c r="QXK23" s="137"/>
      <c r="QXL23" s="137"/>
      <c r="QXM23" s="137"/>
      <c r="QXN23" s="137"/>
      <c r="QXO23" s="137"/>
      <c r="QXP23" s="137"/>
      <c r="QXQ23" s="137"/>
      <c r="QXR23" s="137"/>
      <c r="QXS23" s="137"/>
      <c r="QXT23" s="137"/>
      <c r="QXU23" s="137"/>
      <c r="QXV23" s="137"/>
      <c r="QXW23" s="137"/>
      <c r="QXX23" s="137"/>
      <c r="QXY23" s="137"/>
      <c r="QXZ23" s="137"/>
      <c r="QYA23" s="137"/>
      <c r="QYB23" s="137"/>
      <c r="QYC23" s="137"/>
      <c r="QYD23" s="137"/>
      <c r="QYE23" s="137"/>
      <c r="QYF23" s="137"/>
      <c r="QYG23" s="137"/>
      <c r="QYH23" s="137"/>
      <c r="QYI23" s="137"/>
      <c r="QYJ23" s="137"/>
      <c r="QYK23" s="137"/>
      <c r="QYL23" s="137"/>
      <c r="QYM23" s="137"/>
      <c r="QYN23" s="137"/>
      <c r="QYO23" s="137"/>
      <c r="QYP23" s="137"/>
      <c r="QYQ23" s="137"/>
      <c r="QYR23" s="137"/>
      <c r="QYS23" s="137"/>
      <c r="QYT23" s="137"/>
      <c r="QYU23" s="137"/>
      <c r="QYV23" s="137"/>
      <c r="QYW23" s="137"/>
      <c r="QYX23" s="137"/>
      <c r="QYY23" s="137"/>
      <c r="QYZ23" s="137"/>
      <c r="QZA23" s="137"/>
      <c r="QZB23" s="137"/>
      <c r="QZC23" s="137"/>
      <c r="QZD23" s="137"/>
      <c r="QZE23" s="137"/>
      <c r="QZF23" s="137"/>
      <c r="QZG23" s="137"/>
      <c r="QZH23" s="137"/>
      <c r="QZI23" s="137"/>
      <c r="QZJ23" s="137"/>
      <c r="QZK23" s="137"/>
      <c r="QZL23" s="137"/>
      <c r="QZM23" s="137"/>
      <c r="QZN23" s="137"/>
      <c r="QZO23" s="137"/>
      <c r="QZP23" s="137"/>
      <c r="QZQ23" s="137"/>
      <c r="QZR23" s="137"/>
      <c r="QZS23" s="137"/>
      <c r="QZT23" s="137"/>
      <c r="QZU23" s="137"/>
      <c r="QZV23" s="137"/>
      <c r="QZW23" s="137"/>
      <c r="QZX23" s="137"/>
      <c r="QZY23" s="137"/>
      <c r="QZZ23" s="137"/>
      <c r="RAA23" s="137"/>
      <c r="RAB23" s="137"/>
      <c r="RAC23" s="137"/>
      <c r="RAD23" s="137"/>
      <c r="RAE23" s="137"/>
      <c r="RAF23" s="137"/>
      <c r="RAG23" s="137"/>
      <c r="RAH23" s="137"/>
      <c r="RAI23" s="137"/>
      <c r="RAJ23" s="137"/>
      <c r="RAK23" s="137"/>
      <c r="RAL23" s="137"/>
      <c r="RAM23" s="137"/>
      <c r="RAN23" s="137"/>
      <c r="RAO23" s="137"/>
      <c r="RAP23" s="137"/>
      <c r="RAQ23" s="137"/>
      <c r="RAR23" s="137"/>
      <c r="RAS23" s="137"/>
      <c r="RAT23" s="137"/>
      <c r="RAU23" s="137"/>
      <c r="RAV23" s="137"/>
      <c r="RAW23" s="137"/>
      <c r="RAX23" s="137"/>
      <c r="RAY23" s="137"/>
      <c r="RAZ23" s="137"/>
      <c r="RBA23" s="137"/>
      <c r="RBB23" s="137"/>
      <c r="RBC23" s="137"/>
      <c r="RBD23" s="137"/>
      <c r="RBE23" s="137"/>
      <c r="RBF23" s="137"/>
      <c r="RBG23" s="137"/>
      <c r="RBH23" s="137"/>
      <c r="RBI23" s="137"/>
      <c r="RBJ23" s="137"/>
      <c r="RBK23" s="137"/>
      <c r="RBL23" s="137"/>
      <c r="RBM23" s="137"/>
      <c r="RBN23" s="137"/>
      <c r="RBO23" s="137"/>
      <c r="RBP23" s="137"/>
      <c r="RBQ23" s="137"/>
      <c r="RBR23" s="137"/>
      <c r="RBS23" s="137"/>
      <c r="RBT23" s="137"/>
      <c r="RBU23" s="137"/>
      <c r="RBV23" s="137"/>
      <c r="RBW23" s="137"/>
      <c r="RBX23" s="137"/>
      <c r="RBY23" s="137"/>
      <c r="RBZ23" s="137"/>
      <c r="RCA23" s="137"/>
      <c r="RCB23" s="137"/>
      <c r="RCC23" s="137"/>
      <c r="RCD23" s="137"/>
      <c r="RCE23" s="137"/>
      <c r="RCF23" s="137"/>
      <c r="RCG23" s="137"/>
      <c r="RCH23" s="137"/>
      <c r="RCI23" s="137"/>
      <c r="RCJ23" s="137"/>
      <c r="RCK23" s="137"/>
      <c r="RCL23" s="137"/>
      <c r="RCM23" s="137"/>
      <c r="RCN23" s="137"/>
      <c r="RCO23" s="137"/>
      <c r="RCP23" s="137"/>
      <c r="RCQ23" s="137"/>
      <c r="RCR23" s="137"/>
      <c r="RCS23" s="137"/>
      <c r="RCT23" s="137"/>
      <c r="RCU23" s="137"/>
      <c r="RCV23" s="137"/>
      <c r="RCW23" s="137"/>
      <c r="RCX23" s="137"/>
      <c r="RCY23" s="137"/>
      <c r="RCZ23" s="137"/>
      <c r="RDA23" s="137"/>
      <c r="RDB23" s="137"/>
      <c r="RDC23" s="137"/>
      <c r="RDD23" s="137"/>
      <c r="RDE23" s="137"/>
      <c r="RDF23" s="137"/>
      <c r="RDG23" s="137"/>
      <c r="RDH23" s="137"/>
      <c r="RDI23" s="137"/>
      <c r="RDJ23" s="137"/>
      <c r="RDK23" s="137"/>
      <c r="RDL23" s="137"/>
      <c r="RDM23" s="137"/>
      <c r="RDN23" s="137"/>
      <c r="RDO23" s="137"/>
      <c r="RDP23" s="137"/>
      <c r="RDQ23" s="137"/>
      <c r="RDR23" s="137"/>
      <c r="RDS23" s="137"/>
      <c r="RDT23" s="137"/>
      <c r="RDU23" s="137"/>
      <c r="RDV23" s="137"/>
      <c r="RDW23" s="137"/>
      <c r="RDX23" s="137"/>
      <c r="RDY23" s="137"/>
      <c r="RDZ23" s="137"/>
      <c r="REA23" s="137"/>
      <c r="REB23" s="137"/>
      <c r="REC23" s="137"/>
      <c r="RED23" s="137"/>
      <c r="REE23" s="137"/>
      <c r="REF23" s="137"/>
      <c r="REG23" s="137"/>
      <c r="REH23" s="137"/>
      <c r="REI23" s="137"/>
      <c r="REJ23" s="137"/>
      <c r="REK23" s="137"/>
      <c r="REL23" s="137"/>
      <c r="REM23" s="137"/>
      <c r="REN23" s="137"/>
      <c r="REO23" s="137"/>
      <c r="REP23" s="137"/>
      <c r="REQ23" s="137"/>
      <c r="RER23" s="137"/>
      <c r="RES23" s="137"/>
      <c r="RET23" s="137"/>
      <c r="REU23" s="137"/>
      <c r="REV23" s="137"/>
      <c r="REW23" s="137"/>
      <c r="REX23" s="137"/>
      <c r="REY23" s="137"/>
      <c r="REZ23" s="137"/>
      <c r="RFA23" s="137"/>
      <c r="RFB23" s="137"/>
      <c r="RFC23" s="137"/>
      <c r="RFD23" s="137"/>
      <c r="RFE23" s="137"/>
      <c r="RFF23" s="137"/>
      <c r="RFG23" s="137"/>
      <c r="RFH23" s="137"/>
      <c r="RFI23" s="137"/>
      <c r="RFJ23" s="137"/>
      <c r="RFK23" s="137"/>
      <c r="RFL23" s="137"/>
      <c r="RFM23" s="137"/>
      <c r="RFN23" s="137"/>
      <c r="RFO23" s="137"/>
      <c r="RFP23" s="137"/>
      <c r="RFQ23" s="137"/>
      <c r="RFR23" s="137"/>
      <c r="RFS23" s="137"/>
      <c r="RFT23" s="137"/>
      <c r="RFU23" s="137"/>
      <c r="RFV23" s="137"/>
      <c r="RFW23" s="137"/>
      <c r="RFX23" s="137"/>
      <c r="RFY23" s="137"/>
      <c r="RFZ23" s="137"/>
      <c r="RGA23" s="137"/>
      <c r="RGB23" s="137"/>
      <c r="RGC23" s="137"/>
      <c r="RGD23" s="137"/>
      <c r="RGE23" s="137"/>
      <c r="RGF23" s="137"/>
      <c r="RGG23" s="137"/>
      <c r="RGH23" s="137"/>
      <c r="RGI23" s="137"/>
      <c r="RGJ23" s="137"/>
      <c r="RGK23" s="137"/>
      <c r="RGL23" s="137"/>
      <c r="RGM23" s="137"/>
      <c r="RGN23" s="137"/>
      <c r="RGO23" s="137"/>
      <c r="RGP23" s="137"/>
      <c r="RGQ23" s="137"/>
      <c r="RGR23" s="137"/>
      <c r="RGS23" s="137"/>
      <c r="RGT23" s="137"/>
      <c r="RGU23" s="137"/>
      <c r="RGV23" s="137"/>
      <c r="RGW23" s="137"/>
      <c r="RGX23" s="137"/>
      <c r="RGY23" s="137"/>
      <c r="RGZ23" s="137"/>
      <c r="RHA23" s="137"/>
      <c r="RHB23" s="137"/>
      <c r="RHC23" s="137"/>
      <c r="RHD23" s="137"/>
      <c r="RHE23" s="137"/>
      <c r="RHF23" s="137"/>
      <c r="RHG23" s="137"/>
      <c r="RHH23" s="137"/>
      <c r="RHI23" s="137"/>
      <c r="RHJ23" s="137"/>
      <c r="RHK23" s="137"/>
      <c r="RHL23" s="137"/>
      <c r="RHM23" s="137"/>
      <c r="RHN23" s="137"/>
      <c r="RHO23" s="137"/>
      <c r="RHP23" s="137"/>
      <c r="RHQ23" s="137"/>
      <c r="RHR23" s="137"/>
      <c r="RHS23" s="137"/>
      <c r="RHT23" s="137"/>
      <c r="RHU23" s="137"/>
      <c r="RHV23" s="137"/>
      <c r="RHW23" s="137"/>
      <c r="RHX23" s="137"/>
      <c r="RHY23" s="137"/>
      <c r="RHZ23" s="137"/>
      <c r="RIA23" s="137"/>
      <c r="RIB23" s="137"/>
      <c r="RIC23" s="137"/>
      <c r="RID23" s="137"/>
      <c r="RIE23" s="137"/>
      <c r="RIF23" s="137"/>
      <c r="RIG23" s="137"/>
      <c r="RIH23" s="137"/>
      <c r="RII23" s="137"/>
      <c r="RIJ23" s="137"/>
      <c r="RIK23" s="137"/>
      <c r="RIL23" s="137"/>
      <c r="RIM23" s="137"/>
      <c r="RIN23" s="137"/>
      <c r="RIO23" s="137"/>
      <c r="RIP23" s="137"/>
      <c r="RIQ23" s="137"/>
      <c r="RIR23" s="137"/>
      <c r="RIS23" s="137"/>
      <c r="RIT23" s="137"/>
      <c r="RIU23" s="137"/>
      <c r="RIV23" s="137"/>
      <c r="RIW23" s="137"/>
      <c r="RIX23" s="137"/>
      <c r="RIY23" s="137"/>
      <c r="RIZ23" s="137"/>
      <c r="RJA23" s="137"/>
      <c r="RJB23" s="137"/>
      <c r="RJC23" s="137"/>
      <c r="RJD23" s="137"/>
      <c r="RJE23" s="137"/>
      <c r="RJF23" s="137"/>
      <c r="RJG23" s="137"/>
      <c r="RJH23" s="137"/>
      <c r="RJI23" s="137"/>
      <c r="RJJ23" s="137"/>
      <c r="RJK23" s="137"/>
      <c r="RJL23" s="137"/>
      <c r="RJM23" s="137"/>
      <c r="RJN23" s="137"/>
      <c r="RJO23" s="137"/>
      <c r="RJP23" s="137"/>
      <c r="RJQ23" s="137"/>
      <c r="RJR23" s="137"/>
      <c r="RJS23" s="137"/>
      <c r="RJT23" s="137"/>
      <c r="RJU23" s="137"/>
      <c r="RJV23" s="137"/>
      <c r="RJW23" s="137"/>
      <c r="RJX23" s="137"/>
      <c r="RJY23" s="137"/>
      <c r="RJZ23" s="137"/>
      <c r="RKA23" s="137"/>
      <c r="RKB23" s="137"/>
      <c r="RKC23" s="137"/>
      <c r="RKD23" s="137"/>
      <c r="RKE23" s="137"/>
      <c r="RKF23" s="137"/>
      <c r="RKG23" s="137"/>
      <c r="RKH23" s="137"/>
      <c r="RKI23" s="137"/>
      <c r="RKJ23" s="137"/>
      <c r="RKK23" s="137"/>
      <c r="RKL23" s="137"/>
      <c r="RKM23" s="137"/>
      <c r="RKN23" s="137"/>
      <c r="RKO23" s="137"/>
      <c r="RKP23" s="137"/>
      <c r="RKQ23" s="137"/>
      <c r="RKR23" s="137"/>
      <c r="RKS23" s="137"/>
      <c r="RKT23" s="137"/>
      <c r="RKU23" s="137"/>
      <c r="RKV23" s="137"/>
      <c r="RKW23" s="137"/>
      <c r="RKX23" s="137"/>
      <c r="RKY23" s="137"/>
      <c r="RKZ23" s="137"/>
      <c r="RLA23" s="137"/>
      <c r="RLB23" s="137"/>
      <c r="RLC23" s="137"/>
      <c r="RLD23" s="137"/>
      <c r="RLE23" s="137"/>
      <c r="RLF23" s="137"/>
      <c r="RLG23" s="137"/>
      <c r="RLH23" s="137"/>
      <c r="RLI23" s="137"/>
      <c r="RLJ23" s="137"/>
      <c r="RLK23" s="137"/>
      <c r="RLL23" s="137"/>
      <c r="RLM23" s="137"/>
      <c r="RLN23" s="137"/>
      <c r="RLO23" s="137"/>
      <c r="RLP23" s="137"/>
      <c r="RLQ23" s="137"/>
      <c r="RLR23" s="137"/>
      <c r="RLS23" s="137"/>
      <c r="RLT23" s="137"/>
      <c r="RLU23" s="137"/>
      <c r="RLV23" s="137"/>
      <c r="RLW23" s="137"/>
      <c r="RLX23" s="137"/>
      <c r="RLY23" s="137"/>
      <c r="RLZ23" s="137"/>
      <c r="RMA23" s="137"/>
      <c r="RMB23" s="137"/>
      <c r="RMC23" s="137"/>
      <c r="RMD23" s="137"/>
      <c r="RME23" s="137"/>
      <c r="RMF23" s="137"/>
      <c r="RMG23" s="137"/>
      <c r="RMH23" s="137"/>
      <c r="RMI23" s="137"/>
      <c r="RMJ23" s="137"/>
      <c r="RMK23" s="137"/>
      <c r="RML23" s="137"/>
      <c r="RMM23" s="137"/>
      <c r="RMN23" s="137"/>
      <c r="RMO23" s="137"/>
      <c r="RMP23" s="137"/>
      <c r="RMQ23" s="137"/>
      <c r="RMR23" s="137"/>
      <c r="RMS23" s="137"/>
      <c r="RMT23" s="137"/>
      <c r="RMU23" s="137"/>
      <c r="RMV23" s="137"/>
      <c r="RMW23" s="137"/>
      <c r="RMX23" s="137"/>
      <c r="RMY23" s="137"/>
      <c r="RMZ23" s="137"/>
      <c r="RNA23" s="137"/>
      <c r="RNB23" s="137"/>
      <c r="RNC23" s="137"/>
      <c r="RND23" s="137"/>
      <c r="RNE23" s="137"/>
      <c r="RNF23" s="137"/>
      <c r="RNG23" s="137"/>
      <c r="RNH23" s="137"/>
      <c r="RNI23" s="137"/>
      <c r="RNJ23" s="137"/>
      <c r="RNK23" s="137"/>
      <c r="RNL23" s="137"/>
      <c r="RNM23" s="137"/>
      <c r="RNN23" s="137"/>
      <c r="RNO23" s="137"/>
      <c r="RNP23" s="137"/>
      <c r="RNQ23" s="137"/>
      <c r="RNR23" s="137"/>
      <c r="RNS23" s="137"/>
      <c r="RNT23" s="137"/>
      <c r="RNU23" s="137"/>
      <c r="RNV23" s="137"/>
      <c r="RNW23" s="137"/>
      <c r="RNX23" s="137"/>
      <c r="RNY23" s="137"/>
      <c r="RNZ23" s="137"/>
      <c r="ROA23" s="137"/>
      <c r="ROB23" s="137"/>
      <c r="ROC23" s="137"/>
      <c r="ROD23" s="137"/>
      <c r="ROE23" s="137"/>
      <c r="ROF23" s="137"/>
      <c r="ROG23" s="137"/>
      <c r="ROH23" s="137"/>
      <c r="ROI23" s="137"/>
      <c r="ROJ23" s="137"/>
      <c r="ROK23" s="137"/>
      <c r="ROL23" s="137"/>
      <c r="ROM23" s="137"/>
      <c r="RON23" s="137"/>
      <c r="ROO23" s="137"/>
      <c r="ROP23" s="137"/>
      <c r="ROQ23" s="137"/>
      <c r="ROR23" s="137"/>
      <c r="ROS23" s="137"/>
      <c r="ROT23" s="137"/>
      <c r="ROU23" s="137"/>
      <c r="ROV23" s="137"/>
      <c r="ROW23" s="137"/>
      <c r="ROX23" s="137"/>
      <c r="ROY23" s="137"/>
      <c r="ROZ23" s="137"/>
      <c r="RPA23" s="137"/>
      <c r="RPB23" s="137"/>
      <c r="RPC23" s="137"/>
      <c r="RPD23" s="137"/>
      <c r="RPE23" s="137"/>
      <c r="RPF23" s="137"/>
      <c r="RPG23" s="137"/>
      <c r="RPH23" s="137"/>
      <c r="RPI23" s="137"/>
      <c r="RPJ23" s="137"/>
      <c r="RPK23" s="137"/>
      <c r="RPL23" s="137"/>
      <c r="RPM23" s="137"/>
      <c r="RPN23" s="137"/>
      <c r="RPO23" s="137"/>
      <c r="RPP23" s="137"/>
      <c r="RPQ23" s="137"/>
      <c r="RPR23" s="137"/>
      <c r="RPS23" s="137"/>
      <c r="RPT23" s="137"/>
      <c r="RPU23" s="137"/>
      <c r="RPV23" s="137"/>
      <c r="RPW23" s="137"/>
      <c r="RPX23" s="137"/>
      <c r="RPY23" s="137"/>
      <c r="RPZ23" s="137"/>
      <c r="RQA23" s="137"/>
      <c r="RQB23" s="137"/>
      <c r="RQC23" s="137"/>
      <c r="RQD23" s="137"/>
      <c r="RQE23" s="137"/>
      <c r="RQF23" s="137"/>
      <c r="RQG23" s="137"/>
      <c r="RQH23" s="137"/>
      <c r="RQI23" s="137"/>
      <c r="RQJ23" s="137"/>
      <c r="RQK23" s="137"/>
      <c r="RQL23" s="137"/>
      <c r="RQM23" s="137"/>
      <c r="RQN23" s="137"/>
      <c r="RQO23" s="137"/>
      <c r="RQP23" s="137"/>
      <c r="RQQ23" s="137"/>
      <c r="RQR23" s="137"/>
      <c r="RQS23" s="137"/>
      <c r="RQT23" s="137"/>
      <c r="RQU23" s="137"/>
      <c r="RQV23" s="137"/>
      <c r="RQW23" s="137"/>
      <c r="RQX23" s="137"/>
      <c r="RQY23" s="137"/>
      <c r="RQZ23" s="137"/>
      <c r="RRA23" s="137"/>
      <c r="RRB23" s="137"/>
      <c r="RRC23" s="137"/>
      <c r="RRD23" s="137"/>
      <c r="RRE23" s="137"/>
      <c r="RRF23" s="137"/>
      <c r="RRG23" s="137"/>
      <c r="RRH23" s="137"/>
      <c r="RRI23" s="137"/>
      <c r="RRJ23" s="137"/>
      <c r="RRK23" s="137"/>
      <c r="RRL23" s="137"/>
      <c r="RRM23" s="137"/>
      <c r="RRN23" s="137"/>
      <c r="RRO23" s="137"/>
      <c r="RRP23" s="137"/>
      <c r="RRQ23" s="137"/>
      <c r="RRR23" s="137"/>
      <c r="RRS23" s="137"/>
      <c r="RRT23" s="137"/>
      <c r="RRU23" s="137"/>
      <c r="RRV23" s="137"/>
      <c r="RRW23" s="137"/>
      <c r="RRX23" s="137"/>
      <c r="RRY23" s="137"/>
      <c r="RRZ23" s="137"/>
      <c r="RSA23" s="137"/>
      <c r="RSB23" s="137"/>
      <c r="RSC23" s="137"/>
      <c r="RSD23" s="137"/>
      <c r="RSE23" s="137"/>
      <c r="RSF23" s="137"/>
      <c r="RSG23" s="137"/>
      <c r="RSH23" s="137"/>
      <c r="RSI23" s="137"/>
      <c r="RSJ23" s="137"/>
      <c r="RSK23" s="137"/>
      <c r="RSL23" s="137"/>
      <c r="RSM23" s="137"/>
      <c r="RSN23" s="137"/>
      <c r="RSO23" s="137"/>
      <c r="RSP23" s="137"/>
      <c r="RSQ23" s="137"/>
      <c r="RSR23" s="137"/>
      <c r="RSS23" s="137"/>
      <c r="RST23" s="137"/>
      <c r="RSU23" s="137"/>
      <c r="RSV23" s="137"/>
      <c r="RSW23" s="137"/>
      <c r="RSX23" s="137"/>
      <c r="RSY23" s="137"/>
      <c r="RSZ23" s="137"/>
      <c r="RTA23" s="137"/>
      <c r="RTB23" s="137"/>
      <c r="RTC23" s="137"/>
      <c r="RTD23" s="137"/>
      <c r="RTE23" s="137"/>
      <c r="RTF23" s="137"/>
      <c r="RTG23" s="137"/>
      <c r="RTH23" s="137"/>
      <c r="RTI23" s="137"/>
      <c r="RTJ23" s="137"/>
      <c r="RTK23" s="137"/>
      <c r="RTL23" s="137"/>
      <c r="RTM23" s="137"/>
      <c r="RTN23" s="137"/>
      <c r="RTO23" s="137"/>
      <c r="RTP23" s="137"/>
      <c r="RTQ23" s="137"/>
      <c r="RTR23" s="137"/>
      <c r="RTS23" s="137"/>
      <c r="RTT23" s="137"/>
      <c r="RTU23" s="137"/>
      <c r="RTV23" s="137"/>
      <c r="RTW23" s="137"/>
      <c r="RTX23" s="137"/>
      <c r="RTY23" s="137"/>
      <c r="RTZ23" s="137"/>
      <c r="RUA23" s="137"/>
      <c r="RUB23" s="137"/>
      <c r="RUC23" s="137"/>
      <c r="RUD23" s="137"/>
      <c r="RUE23" s="137"/>
      <c r="RUF23" s="137"/>
      <c r="RUG23" s="137"/>
      <c r="RUH23" s="137"/>
      <c r="RUI23" s="137"/>
      <c r="RUJ23" s="137"/>
      <c r="RUK23" s="137"/>
      <c r="RUL23" s="137"/>
      <c r="RUM23" s="137"/>
      <c r="RUN23" s="137"/>
      <c r="RUO23" s="137"/>
      <c r="RUP23" s="137"/>
      <c r="RUQ23" s="137"/>
      <c r="RUR23" s="137"/>
      <c r="RUS23" s="137"/>
      <c r="RUT23" s="137"/>
      <c r="RUU23" s="137"/>
      <c r="RUV23" s="137"/>
      <c r="RUW23" s="137"/>
      <c r="RUX23" s="137"/>
      <c r="RUY23" s="137"/>
      <c r="RUZ23" s="137"/>
      <c r="RVA23" s="137"/>
      <c r="RVB23" s="137"/>
      <c r="RVC23" s="137"/>
      <c r="RVD23" s="137"/>
      <c r="RVE23" s="137"/>
      <c r="RVF23" s="137"/>
      <c r="RVG23" s="137"/>
      <c r="RVH23" s="137"/>
      <c r="RVI23" s="137"/>
      <c r="RVJ23" s="137"/>
      <c r="RVK23" s="137"/>
      <c r="RVL23" s="137"/>
      <c r="RVM23" s="137"/>
      <c r="RVN23" s="137"/>
      <c r="RVO23" s="137"/>
      <c r="RVP23" s="137"/>
      <c r="RVQ23" s="137"/>
      <c r="RVR23" s="137"/>
      <c r="RVS23" s="137"/>
      <c r="RVT23" s="137"/>
      <c r="RVU23" s="137"/>
      <c r="RVV23" s="137"/>
      <c r="RVW23" s="137"/>
      <c r="RVX23" s="137"/>
      <c r="RVY23" s="137"/>
      <c r="RVZ23" s="137"/>
      <c r="RWA23" s="137"/>
      <c r="RWB23" s="137"/>
      <c r="RWC23" s="137"/>
      <c r="RWD23" s="137"/>
      <c r="RWE23" s="137"/>
      <c r="RWF23" s="137"/>
      <c r="RWG23" s="137"/>
      <c r="RWH23" s="137"/>
      <c r="RWI23" s="137"/>
      <c r="RWJ23" s="137"/>
      <c r="RWK23" s="137"/>
      <c r="RWL23" s="137"/>
      <c r="RWM23" s="137"/>
      <c r="RWN23" s="137"/>
      <c r="RWO23" s="137"/>
      <c r="RWP23" s="137"/>
      <c r="RWQ23" s="137"/>
      <c r="RWR23" s="137"/>
      <c r="RWS23" s="137"/>
      <c r="RWT23" s="137"/>
      <c r="RWU23" s="137"/>
      <c r="RWV23" s="137"/>
      <c r="RWW23" s="137"/>
      <c r="RWX23" s="137"/>
      <c r="RWY23" s="137"/>
      <c r="RWZ23" s="137"/>
      <c r="RXA23" s="137"/>
      <c r="RXB23" s="137"/>
      <c r="RXC23" s="137"/>
      <c r="RXD23" s="137"/>
      <c r="RXE23" s="137"/>
      <c r="RXF23" s="137"/>
      <c r="RXG23" s="137"/>
      <c r="RXH23" s="137"/>
      <c r="RXI23" s="137"/>
      <c r="RXJ23" s="137"/>
      <c r="RXK23" s="137"/>
      <c r="RXL23" s="137"/>
      <c r="RXM23" s="137"/>
      <c r="RXN23" s="137"/>
      <c r="RXO23" s="137"/>
      <c r="RXP23" s="137"/>
      <c r="RXQ23" s="137"/>
      <c r="RXR23" s="137"/>
      <c r="RXS23" s="137"/>
      <c r="RXT23" s="137"/>
      <c r="RXU23" s="137"/>
      <c r="RXV23" s="137"/>
      <c r="RXW23" s="137"/>
      <c r="RXX23" s="137"/>
      <c r="RXY23" s="137"/>
      <c r="RXZ23" s="137"/>
      <c r="RYA23" s="137"/>
      <c r="RYB23" s="137"/>
      <c r="RYC23" s="137"/>
      <c r="RYD23" s="137"/>
      <c r="RYE23" s="137"/>
      <c r="RYF23" s="137"/>
      <c r="RYG23" s="137"/>
      <c r="RYH23" s="137"/>
      <c r="RYI23" s="137"/>
      <c r="RYJ23" s="137"/>
      <c r="RYK23" s="137"/>
      <c r="RYL23" s="137"/>
      <c r="RYM23" s="137"/>
      <c r="RYN23" s="137"/>
      <c r="RYO23" s="137"/>
      <c r="RYP23" s="137"/>
      <c r="RYQ23" s="137"/>
      <c r="RYR23" s="137"/>
      <c r="RYS23" s="137"/>
      <c r="RYT23" s="137"/>
      <c r="RYU23" s="137"/>
      <c r="RYV23" s="137"/>
      <c r="RYW23" s="137"/>
      <c r="RYX23" s="137"/>
      <c r="RYY23" s="137"/>
      <c r="RYZ23" s="137"/>
      <c r="RZA23" s="137"/>
      <c r="RZB23" s="137"/>
      <c r="RZC23" s="137"/>
      <c r="RZD23" s="137"/>
      <c r="RZE23" s="137"/>
      <c r="RZF23" s="137"/>
      <c r="RZG23" s="137"/>
      <c r="RZH23" s="137"/>
      <c r="RZI23" s="137"/>
      <c r="RZJ23" s="137"/>
      <c r="RZK23" s="137"/>
      <c r="RZL23" s="137"/>
      <c r="RZM23" s="137"/>
      <c r="RZN23" s="137"/>
      <c r="RZO23" s="137"/>
      <c r="RZP23" s="137"/>
      <c r="RZQ23" s="137"/>
      <c r="RZR23" s="137"/>
      <c r="RZS23" s="137"/>
      <c r="RZT23" s="137"/>
      <c r="RZU23" s="137"/>
      <c r="RZV23" s="137"/>
      <c r="RZW23" s="137"/>
      <c r="RZX23" s="137"/>
      <c r="RZY23" s="137"/>
      <c r="RZZ23" s="137"/>
      <c r="SAA23" s="137"/>
      <c r="SAB23" s="137"/>
      <c r="SAC23" s="137"/>
      <c r="SAD23" s="137"/>
      <c r="SAE23" s="137"/>
      <c r="SAF23" s="137"/>
      <c r="SAG23" s="137"/>
      <c r="SAH23" s="137"/>
      <c r="SAI23" s="137"/>
      <c r="SAJ23" s="137"/>
      <c r="SAK23" s="137"/>
      <c r="SAL23" s="137"/>
      <c r="SAM23" s="137"/>
      <c r="SAN23" s="137"/>
      <c r="SAO23" s="137"/>
      <c r="SAP23" s="137"/>
      <c r="SAQ23" s="137"/>
      <c r="SAR23" s="137"/>
      <c r="SAS23" s="137"/>
      <c r="SAT23" s="137"/>
      <c r="SAU23" s="137"/>
      <c r="SAV23" s="137"/>
      <c r="SAW23" s="137"/>
      <c r="SAX23" s="137"/>
      <c r="SAY23" s="137"/>
      <c r="SAZ23" s="137"/>
      <c r="SBA23" s="137"/>
      <c r="SBB23" s="137"/>
      <c r="SBC23" s="137"/>
      <c r="SBD23" s="137"/>
      <c r="SBE23" s="137"/>
      <c r="SBF23" s="137"/>
      <c r="SBG23" s="137"/>
      <c r="SBH23" s="137"/>
      <c r="SBI23" s="137"/>
      <c r="SBJ23" s="137"/>
      <c r="SBK23" s="137"/>
      <c r="SBL23" s="137"/>
      <c r="SBM23" s="137"/>
      <c r="SBN23" s="137"/>
      <c r="SBO23" s="137"/>
      <c r="SBP23" s="137"/>
      <c r="SBQ23" s="137"/>
      <c r="SBR23" s="137"/>
      <c r="SBS23" s="137"/>
      <c r="SBT23" s="137"/>
      <c r="SBU23" s="137"/>
      <c r="SBV23" s="137"/>
      <c r="SBW23" s="137"/>
      <c r="SBX23" s="137"/>
      <c r="SBY23" s="137"/>
      <c r="SBZ23" s="137"/>
      <c r="SCA23" s="137"/>
      <c r="SCB23" s="137"/>
      <c r="SCC23" s="137"/>
      <c r="SCD23" s="137"/>
      <c r="SCE23" s="137"/>
      <c r="SCF23" s="137"/>
      <c r="SCG23" s="137"/>
      <c r="SCH23" s="137"/>
      <c r="SCI23" s="137"/>
      <c r="SCJ23" s="137"/>
      <c r="SCK23" s="137"/>
      <c r="SCL23" s="137"/>
      <c r="SCM23" s="137"/>
      <c r="SCN23" s="137"/>
      <c r="SCO23" s="137"/>
      <c r="SCP23" s="137"/>
      <c r="SCQ23" s="137"/>
      <c r="SCR23" s="137"/>
      <c r="SCS23" s="137"/>
      <c r="SCT23" s="137"/>
      <c r="SCU23" s="137"/>
      <c r="SCV23" s="137"/>
      <c r="SCW23" s="137"/>
      <c r="SCX23" s="137"/>
      <c r="SCY23" s="137"/>
      <c r="SCZ23" s="137"/>
      <c r="SDA23" s="137"/>
      <c r="SDB23" s="137"/>
      <c r="SDC23" s="137"/>
      <c r="SDD23" s="137"/>
      <c r="SDE23" s="137"/>
      <c r="SDF23" s="137"/>
      <c r="SDG23" s="137"/>
      <c r="SDH23" s="137"/>
      <c r="SDI23" s="137"/>
      <c r="SDJ23" s="137"/>
      <c r="SDK23" s="137"/>
      <c r="SDL23" s="137"/>
      <c r="SDM23" s="137"/>
      <c r="SDN23" s="137"/>
      <c r="SDO23" s="137"/>
      <c r="SDP23" s="137"/>
      <c r="SDQ23" s="137"/>
      <c r="SDR23" s="137"/>
      <c r="SDS23" s="137"/>
      <c r="SDT23" s="137"/>
      <c r="SDU23" s="137"/>
      <c r="SDV23" s="137"/>
      <c r="SDW23" s="137"/>
      <c r="SDX23" s="137"/>
      <c r="SDY23" s="137"/>
      <c r="SDZ23" s="137"/>
      <c r="SEA23" s="137"/>
      <c r="SEB23" s="137"/>
      <c r="SEC23" s="137"/>
      <c r="SED23" s="137"/>
      <c r="SEE23" s="137"/>
      <c r="SEF23" s="137"/>
      <c r="SEG23" s="137"/>
      <c r="SEH23" s="137"/>
      <c r="SEI23" s="137"/>
      <c r="SEJ23" s="137"/>
      <c r="SEK23" s="137"/>
      <c r="SEL23" s="137"/>
      <c r="SEM23" s="137"/>
      <c r="SEN23" s="137"/>
      <c r="SEO23" s="137"/>
      <c r="SEP23" s="137"/>
      <c r="SEQ23" s="137"/>
      <c r="SER23" s="137"/>
      <c r="SES23" s="137"/>
      <c r="SET23" s="137"/>
      <c r="SEU23" s="137"/>
      <c r="SEV23" s="137"/>
      <c r="SEW23" s="137"/>
      <c r="SEX23" s="137"/>
      <c r="SEY23" s="137"/>
      <c r="SEZ23" s="137"/>
      <c r="SFA23" s="137"/>
      <c r="SFB23" s="137"/>
      <c r="SFC23" s="137"/>
      <c r="SFD23" s="137"/>
      <c r="SFE23" s="137"/>
      <c r="SFF23" s="137"/>
      <c r="SFG23" s="137"/>
      <c r="SFH23" s="137"/>
      <c r="SFI23" s="137"/>
      <c r="SFJ23" s="137"/>
      <c r="SFK23" s="137"/>
      <c r="SFL23" s="137"/>
      <c r="SFM23" s="137"/>
      <c r="SFN23" s="137"/>
      <c r="SFO23" s="137"/>
      <c r="SFP23" s="137"/>
      <c r="SFQ23" s="137"/>
      <c r="SFR23" s="137"/>
      <c r="SFS23" s="137"/>
      <c r="SFT23" s="137"/>
      <c r="SFU23" s="137"/>
      <c r="SFV23" s="137"/>
      <c r="SFW23" s="137"/>
      <c r="SFX23" s="137"/>
      <c r="SFY23" s="137"/>
      <c r="SFZ23" s="137"/>
      <c r="SGA23" s="137"/>
      <c r="SGB23" s="137"/>
      <c r="SGC23" s="137"/>
      <c r="SGD23" s="137"/>
      <c r="SGE23" s="137"/>
      <c r="SGF23" s="137"/>
      <c r="SGG23" s="137"/>
      <c r="SGH23" s="137"/>
      <c r="SGI23" s="137"/>
      <c r="SGJ23" s="137"/>
      <c r="SGK23" s="137"/>
      <c r="SGL23" s="137"/>
      <c r="SGM23" s="137"/>
      <c r="SGN23" s="137"/>
      <c r="SGO23" s="137"/>
      <c r="SGP23" s="137"/>
      <c r="SGQ23" s="137"/>
      <c r="SGR23" s="137"/>
      <c r="SGS23" s="137"/>
      <c r="SGT23" s="137"/>
      <c r="SGU23" s="137"/>
      <c r="SGV23" s="137"/>
      <c r="SGW23" s="137"/>
      <c r="SGX23" s="137"/>
      <c r="SGY23" s="137"/>
      <c r="SGZ23" s="137"/>
      <c r="SHA23" s="137"/>
      <c r="SHB23" s="137"/>
      <c r="SHC23" s="137"/>
      <c r="SHD23" s="137"/>
      <c r="SHE23" s="137"/>
      <c r="SHF23" s="137"/>
      <c r="SHG23" s="137"/>
      <c r="SHH23" s="137"/>
      <c r="SHI23" s="137"/>
      <c r="SHJ23" s="137"/>
      <c r="SHK23" s="137"/>
      <c r="SHL23" s="137"/>
      <c r="SHM23" s="137"/>
      <c r="SHN23" s="137"/>
      <c r="SHO23" s="137"/>
      <c r="SHP23" s="137"/>
      <c r="SHQ23" s="137"/>
      <c r="SHR23" s="137"/>
      <c r="SHS23" s="137"/>
      <c r="SHT23" s="137"/>
      <c r="SHU23" s="137"/>
      <c r="SHV23" s="137"/>
      <c r="SHW23" s="137"/>
      <c r="SHX23" s="137"/>
      <c r="SHY23" s="137"/>
      <c r="SHZ23" s="137"/>
      <c r="SIA23" s="137"/>
      <c r="SIB23" s="137"/>
      <c r="SIC23" s="137"/>
      <c r="SID23" s="137"/>
      <c r="SIE23" s="137"/>
      <c r="SIF23" s="137"/>
      <c r="SIG23" s="137"/>
      <c r="SIH23" s="137"/>
      <c r="SII23" s="137"/>
      <c r="SIJ23" s="137"/>
      <c r="SIK23" s="137"/>
      <c r="SIL23" s="137"/>
      <c r="SIM23" s="137"/>
      <c r="SIN23" s="137"/>
      <c r="SIO23" s="137"/>
      <c r="SIP23" s="137"/>
      <c r="SIQ23" s="137"/>
      <c r="SIR23" s="137"/>
      <c r="SIS23" s="137"/>
      <c r="SIT23" s="137"/>
      <c r="SIU23" s="137"/>
      <c r="SIV23" s="137"/>
      <c r="SIW23" s="137"/>
      <c r="SIX23" s="137"/>
      <c r="SIY23" s="137"/>
      <c r="SIZ23" s="137"/>
      <c r="SJA23" s="137"/>
      <c r="SJB23" s="137"/>
      <c r="SJC23" s="137"/>
      <c r="SJD23" s="137"/>
      <c r="SJE23" s="137"/>
      <c r="SJF23" s="137"/>
      <c r="SJG23" s="137"/>
      <c r="SJH23" s="137"/>
      <c r="SJI23" s="137"/>
      <c r="SJJ23" s="137"/>
      <c r="SJK23" s="137"/>
      <c r="SJL23" s="137"/>
      <c r="SJM23" s="137"/>
      <c r="SJN23" s="137"/>
      <c r="SJO23" s="137"/>
      <c r="SJP23" s="137"/>
      <c r="SJQ23" s="137"/>
      <c r="SJR23" s="137"/>
      <c r="SJS23" s="137"/>
      <c r="SJT23" s="137"/>
      <c r="SJU23" s="137"/>
      <c r="SJV23" s="137"/>
      <c r="SJW23" s="137"/>
      <c r="SJX23" s="137"/>
      <c r="SJY23" s="137"/>
      <c r="SJZ23" s="137"/>
      <c r="SKA23" s="137"/>
      <c r="SKB23" s="137"/>
      <c r="SKC23" s="137"/>
      <c r="SKD23" s="137"/>
      <c r="SKE23" s="137"/>
      <c r="SKF23" s="137"/>
      <c r="SKG23" s="137"/>
      <c r="SKH23" s="137"/>
      <c r="SKI23" s="137"/>
      <c r="SKJ23" s="137"/>
      <c r="SKK23" s="137"/>
      <c r="SKL23" s="137"/>
      <c r="SKM23" s="137"/>
      <c r="SKN23" s="137"/>
      <c r="SKO23" s="137"/>
      <c r="SKP23" s="137"/>
      <c r="SKQ23" s="137"/>
      <c r="SKR23" s="137"/>
      <c r="SKS23" s="137"/>
      <c r="SKT23" s="137"/>
      <c r="SKU23" s="137"/>
      <c r="SKV23" s="137"/>
      <c r="SKW23" s="137"/>
      <c r="SKX23" s="137"/>
      <c r="SKY23" s="137"/>
      <c r="SKZ23" s="137"/>
      <c r="SLA23" s="137"/>
      <c r="SLB23" s="137"/>
      <c r="SLC23" s="137"/>
      <c r="SLD23" s="137"/>
      <c r="SLE23" s="137"/>
      <c r="SLF23" s="137"/>
      <c r="SLG23" s="137"/>
      <c r="SLH23" s="137"/>
      <c r="SLI23" s="137"/>
      <c r="SLJ23" s="137"/>
      <c r="SLK23" s="137"/>
      <c r="SLL23" s="137"/>
      <c r="SLM23" s="137"/>
      <c r="SLN23" s="137"/>
      <c r="SLO23" s="137"/>
      <c r="SLP23" s="137"/>
      <c r="SLQ23" s="137"/>
      <c r="SLR23" s="137"/>
      <c r="SLS23" s="137"/>
      <c r="SLT23" s="137"/>
      <c r="SLU23" s="137"/>
      <c r="SLV23" s="137"/>
      <c r="SLW23" s="137"/>
      <c r="SLX23" s="137"/>
      <c r="SLY23" s="137"/>
      <c r="SLZ23" s="137"/>
      <c r="SMA23" s="137"/>
      <c r="SMB23" s="137"/>
      <c r="SMC23" s="137"/>
      <c r="SMD23" s="137"/>
      <c r="SME23" s="137"/>
      <c r="SMF23" s="137"/>
      <c r="SMG23" s="137"/>
      <c r="SMH23" s="137"/>
      <c r="SMI23" s="137"/>
      <c r="SMJ23" s="137"/>
      <c r="SMK23" s="137"/>
      <c r="SML23" s="137"/>
      <c r="SMM23" s="137"/>
      <c r="SMN23" s="137"/>
      <c r="SMO23" s="137"/>
      <c r="SMP23" s="137"/>
      <c r="SMQ23" s="137"/>
      <c r="SMR23" s="137"/>
      <c r="SMS23" s="137"/>
      <c r="SMT23" s="137"/>
      <c r="SMU23" s="137"/>
      <c r="SMV23" s="137"/>
      <c r="SMW23" s="137"/>
      <c r="SMX23" s="137"/>
      <c r="SMY23" s="137"/>
      <c r="SMZ23" s="137"/>
      <c r="SNA23" s="137"/>
      <c r="SNB23" s="137"/>
      <c r="SNC23" s="137"/>
      <c r="SND23" s="137"/>
      <c r="SNE23" s="137"/>
      <c r="SNF23" s="137"/>
      <c r="SNG23" s="137"/>
      <c r="SNH23" s="137"/>
      <c r="SNI23" s="137"/>
      <c r="SNJ23" s="137"/>
      <c r="SNK23" s="137"/>
      <c r="SNL23" s="137"/>
      <c r="SNM23" s="137"/>
      <c r="SNN23" s="137"/>
      <c r="SNO23" s="137"/>
      <c r="SNP23" s="137"/>
      <c r="SNQ23" s="137"/>
      <c r="SNR23" s="137"/>
      <c r="SNS23" s="137"/>
      <c r="SNT23" s="137"/>
      <c r="SNU23" s="137"/>
      <c r="SNV23" s="137"/>
      <c r="SNW23" s="137"/>
      <c r="SNX23" s="137"/>
      <c r="SNY23" s="137"/>
      <c r="SNZ23" s="137"/>
      <c r="SOA23" s="137"/>
      <c r="SOB23" s="137"/>
      <c r="SOC23" s="137"/>
      <c r="SOD23" s="137"/>
      <c r="SOE23" s="137"/>
      <c r="SOF23" s="137"/>
      <c r="SOG23" s="137"/>
      <c r="SOH23" s="137"/>
      <c r="SOI23" s="137"/>
      <c r="SOJ23" s="137"/>
      <c r="SOK23" s="137"/>
      <c r="SOL23" s="137"/>
      <c r="SOM23" s="137"/>
      <c r="SON23" s="137"/>
      <c r="SOO23" s="137"/>
      <c r="SOP23" s="137"/>
      <c r="SOQ23" s="137"/>
      <c r="SOR23" s="137"/>
      <c r="SOS23" s="137"/>
      <c r="SOT23" s="137"/>
      <c r="SOU23" s="137"/>
      <c r="SOV23" s="137"/>
      <c r="SOW23" s="137"/>
      <c r="SOX23" s="137"/>
      <c r="SOY23" s="137"/>
      <c r="SOZ23" s="137"/>
      <c r="SPA23" s="137"/>
      <c r="SPB23" s="137"/>
      <c r="SPC23" s="137"/>
      <c r="SPD23" s="137"/>
      <c r="SPE23" s="137"/>
      <c r="SPF23" s="137"/>
      <c r="SPG23" s="137"/>
      <c r="SPH23" s="137"/>
      <c r="SPI23" s="137"/>
      <c r="SPJ23" s="137"/>
      <c r="SPK23" s="137"/>
      <c r="SPL23" s="137"/>
      <c r="SPM23" s="137"/>
      <c r="SPN23" s="137"/>
      <c r="SPO23" s="137"/>
      <c r="SPP23" s="137"/>
      <c r="SPQ23" s="137"/>
      <c r="SPR23" s="137"/>
      <c r="SPS23" s="137"/>
      <c r="SPT23" s="137"/>
      <c r="SPU23" s="137"/>
      <c r="SPV23" s="137"/>
      <c r="SPW23" s="137"/>
      <c r="SPX23" s="137"/>
      <c r="SPY23" s="137"/>
      <c r="SPZ23" s="137"/>
      <c r="SQA23" s="137"/>
      <c r="SQB23" s="137"/>
      <c r="SQC23" s="137"/>
      <c r="SQD23" s="137"/>
      <c r="SQE23" s="137"/>
      <c r="SQF23" s="137"/>
      <c r="SQG23" s="137"/>
      <c r="SQH23" s="137"/>
      <c r="SQI23" s="137"/>
      <c r="SQJ23" s="137"/>
      <c r="SQK23" s="137"/>
      <c r="SQL23" s="137"/>
      <c r="SQM23" s="137"/>
      <c r="SQN23" s="137"/>
      <c r="SQO23" s="137"/>
      <c r="SQP23" s="137"/>
      <c r="SQQ23" s="137"/>
      <c r="SQR23" s="137"/>
      <c r="SQS23" s="137"/>
      <c r="SQT23" s="137"/>
      <c r="SQU23" s="137"/>
      <c r="SQV23" s="137"/>
      <c r="SQW23" s="137"/>
      <c r="SQX23" s="137"/>
      <c r="SQY23" s="137"/>
      <c r="SQZ23" s="137"/>
      <c r="SRA23" s="137"/>
      <c r="SRB23" s="137"/>
      <c r="SRC23" s="137"/>
      <c r="SRD23" s="137"/>
      <c r="SRE23" s="137"/>
      <c r="SRF23" s="137"/>
      <c r="SRG23" s="137"/>
      <c r="SRH23" s="137"/>
      <c r="SRI23" s="137"/>
      <c r="SRJ23" s="137"/>
      <c r="SRK23" s="137"/>
      <c r="SRL23" s="137"/>
      <c r="SRM23" s="137"/>
      <c r="SRN23" s="137"/>
      <c r="SRO23" s="137"/>
      <c r="SRP23" s="137"/>
      <c r="SRQ23" s="137"/>
      <c r="SRR23" s="137"/>
      <c r="SRS23" s="137"/>
      <c r="SRT23" s="137"/>
      <c r="SRU23" s="137"/>
      <c r="SRV23" s="137"/>
      <c r="SRW23" s="137"/>
      <c r="SRX23" s="137"/>
      <c r="SRY23" s="137"/>
      <c r="SRZ23" s="137"/>
      <c r="SSA23" s="137"/>
      <c r="SSB23" s="137"/>
      <c r="SSC23" s="137"/>
      <c r="SSD23" s="137"/>
      <c r="SSE23" s="137"/>
      <c r="SSF23" s="137"/>
      <c r="SSG23" s="137"/>
      <c r="SSH23" s="137"/>
      <c r="SSI23" s="137"/>
      <c r="SSJ23" s="137"/>
      <c r="SSK23" s="137"/>
      <c r="SSL23" s="137"/>
      <c r="SSM23" s="137"/>
      <c r="SSN23" s="137"/>
      <c r="SSO23" s="137"/>
      <c r="SSP23" s="137"/>
      <c r="SSQ23" s="137"/>
      <c r="SSR23" s="137"/>
      <c r="SSS23" s="137"/>
      <c r="SST23" s="137"/>
      <c r="SSU23" s="137"/>
      <c r="SSV23" s="137"/>
      <c r="SSW23" s="137"/>
      <c r="SSX23" s="137"/>
      <c r="SSY23" s="137"/>
      <c r="SSZ23" s="137"/>
      <c r="STA23" s="137"/>
      <c r="STB23" s="137"/>
      <c r="STC23" s="137"/>
      <c r="STD23" s="137"/>
      <c r="STE23" s="137"/>
      <c r="STF23" s="137"/>
      <c r="STG23" s="137"/>
      <c r="STH23" s="137"/>
      <c r="STI23" s="137"/>
      <c r="STJ23" s="137"/>
      <c r="STK23" s="137"/>
      <c r="STL23" s="137"/>
      <c r="STM23" s="137"/>
      <c r="STN23" s="137"/>
      <c r="STO23" s="137"/>
      <c r="STP23" s="137"/>
      <c r="STQ23" s="137"/>
      <c r="STR23" s="137"/>
      <c r="STS23" s="137"/>
      <c r="STT23" s="137"/>
      <c r="STU23" s="137"/>
      <c r="STV23" s="137"/>
      <c r="STW23" s="137"/>
      <c r="STX23" s="137"/>
      <c r="STY23" s="137"/>
      <c r="STZ23" s="137"/>
      <c r="SUA23" s="137"/>
      <c r="SUB23" s="137"/>
      <c r="SUC23" s="137"/>
      <c r="SUD23" s="137"/>
      <c r="SUE23" s="137"/>
      <c r="SUF23" s="137"/>
      <c r="SUG23" s="137"/>
      <c r="SUH23" s="137"/>
      <c r="SUI23" s="137"/>
      <c r="SUJ23" s="137"/>
      <c r="SUK23" s="137"/>
      <c r="SUL23" s="137"/>
      <c r="SUM23" s="137"/>
      <c r="SUN23" s="137"/>
      <c r="SUO23" s="137"/>
      <c r="SUP23" s="137"/>
      <c r="SUQ23" s="137"/>
      <c r="SUR23" s="137"/>
      <c r="SUS23" s="137"/>
      <c r="SUT23" s="137"/>
      <c r="SUU23" s="137"/>
      <c r="SUV23" s="137"/>
      <c r="SUW23" s="137"/>
      <c r="SUX23" s="137"/>
      <c r="SUY23" s="137"/>
      <c r="SUZ23" s="137"/>
      <c r="SVA23" s="137"/>
      <c r="SVB23" s="137"/>
      <c r="SVC23" s="137"/>
      <c r="SVD23" s="137"/>
      <c r="SVE23" s="137"/>
      <c r="SVF23" s="137"/>
      <c r="SVG23" s="137"/>
      <c r="SVH23" s="137"/>
      <c r="SVI23" s="137"/>
      <c r="SVJ23" s="137"/>
      <c r="SVK23" s="137"/>
      <c r="SVL23" s="137"/>
      <c r="SVM23" s="137"/>
      <c r="SVN23" s="137"/>
      <c r="SVO23" s="137"/>
      <c r="SVP23" s="137"/>
      <c r="SVQ23" s="137"/>
      <c r="SVR23" s="137"/>
      <c r="SVS23" s="137"/>
      <c r="SVT23" s="137"/>
      <c r="SVU23" s="137"/>
      <c r="SVV23" s="137"/>
      <c r="SVW23" s="137"/>
      <c r="SVX23" s="137"/>
      <c r="SVY23" s="137"/>
      <c r="SVZ23" s="137"/>
      <c r="SWA23" s="137"/>
      <c r="SWB23" s="137"/>
      <c r="SWC23" s="137"/>
      <c r="SWD23" s="137"/>
      <c r="SWE23" s="137"/>
      <c r="SWF23" s="137"/>
      <c r="SWG23" s="137"/>
      <c r="SWH23" s="137"/>
      <c r="SWI23" s="137"/>
      <c r="SWJ23" s="137"/>
      <c r="SWK23" s="137"/>
      <c r="SWL23" s="137"/>
      <c r="SWM23" s="137"/>
      <c r="SWN23" s="137"/>
      <c r="SWO23" s="137"/>
      <c r="SWP23" s="137"/>
      <c r="SWQ23" s="137"/>
      <c r="SWR23" s="137"/>
      <c r="SWS23" s="137"/>
      <c r="SWT23" s="137"/>
      <c r="SWU23" s="137"/>
      <c r="SWV23" s="137"/>
      <c r="SWW23" s="137"/>
      <c r="SWX23" s="137"/>
      <c r="SWY23" s="137"/>
      <c r="SWZ23" s="137"/>
      <c r="SXA23" s="137"/>
      <c r="SXB23" s="137"/>
      <c r="SXC23" s="137"/>
      <c r="SXD23" s="137"/>
      <c r="SXE23" s="137"/>
      <c r="SXF23" s="137"/>
      <c r="SXG23" s="137"/>
      <c r="SXH23" s="137"/>
      <c r="SXI23" s="137"/>
      <c r="SXJ23" s="137"/>
      <c r="SXK23" s="137"/>
      <c r="SXL23" s="137"/>
      <c r="SXM23" s="137"/>
      <c r="SXN23" s="137"/>
      <c r="SXO23" s="137"/>
      <c r="SXP23" s="137"/>
      <c r="SXQ23" s="137"/>
      <c r="SXR23" s="137"/>
      <c r="SXS23" s="137"/>
      <c r="SXT23" s="137"/>
      <c r="SXU23" s="137"/>
      <c r="SXV23" s="137"/>
      <c r="SXW23" s="137"/>
      <c r="SXX23" s="137"/>
      <c r="SXY23" s="137"/>
      <c r="SXZ23" s="137"/>
      <c r="SYA23" s="137"/>
      <c r="SYB23" s="137"/>
      <c r="SYC23" s="137"/>
      <c r="SYD23" s="137"/>
      <c r="SYE23" s="137"/>
      <c r="SYF23" s="137"/>
      <c r="SYG23" s="137"/>
      <c r="SYH23" s="137"/>
      <c r="SYI23" s="137"/>
      <c r="SYJ23" s="137"/>
      <c r="SYK23" s="137"/>
      <c r="SYL23" s="137"/>
      <c r="SYM23" s="137"/>
      <c r="SYN23" s="137"/>
      <c r="SYO23" s="137"/>
      <c r="SYP23" s="137"/>
      <c r="SYQ23" s="137"/>
      <c r="SYR23" s="137"/>
      <c r="SYS23" s="137"/>
      <c r="SYT23" s="137"/>
      <c r="SYU23" s="137"/>
      <c r="SYV23" s="137"/>
      <c r="SYW23" s="137"/>
      <c r="SYX23" s="137"/>
      <c r="SYY23" s="137"/>
      <c r="SYZ23" s="137"/>
      <c r="SZA23" s="137"/>
      <c r="SZB23" s="137"/>
      <c r="SZC23" s="137"/>
      <c r="SZD23" s="137"/>
      <c r="SZE23" s="137"/>
      <c r="SZF23" s="137"/>
      <c r="SZG23" s="137"/>
      <c r="SZH23" s="137"/>
      <c r="SZI23" s="137"/>
      <c r="SZJ23" s="137"/>
      <c r="SZK23" s="137"/>
      <c r="SZL23" s="137"/>
      <c r="SZM23" s="137"/>
      <c r="SZN23" s="137"/>
      <c r="SZO23" s="137"/>
      <c r="SZP23" s="137"/>
      <c r="SZQ23" s="137"/>
      <c r="SZR23" s="137"/>
      <c r="SZS23" s="137"/>
      <c r="SZT23" s="137"/>
      <c r="SZU23" s="137"/>
      <c r="SZV23" s="137"/>
      <c r="SZW23" s="137"/>
      <c r="SZX23" s="137"/>
      <c r="SZY23" s="137"/>
      <c r="SZZ23" s="137"/>
      <c r="TAA23" s="137"/>
      <c r="TAB23" s="137"/>
      <c r="TAC23" s="137"/>
      <c r="TAD23" s="137"/>
      <c r="TAE23" s="137"/>
      <c r="TAF23" s="137"/>
      <c r="TAG23" s="137"/>
      <c r="TAH23" s="137"/>
      <c r="TAI23" s="137"/>
      <c r="TAJ23" s="137"/>
      <c r="TAK23" s="137"/>
      <c r="TAL23" s="137"/>
      <c r="TAM23" s="137"/>
      <c r="TAN23" s="137"/>
      <c r="TAO23" s="137"/>
      <c r="TAP23" s="137"/>
      <c r="TAQ23" s="137"/>
      <c r="TAR23" s="137"/>
      <c r="TAS23" s="137"/>
      <c r="TAT23" s="137"/>
      <c r="TAU23" s="137"/>
      <c r="TAV23" s="137"/>
      <c r="TAW23" s="137"/>
      <c r="TAX23" s="137"/>
      <c r="TAY23" s="137"/>
      <c r="TAZ23" s="137"/>
      <c r="TBA23" s="137"/>
      <c r="TBB23" s="137"/>
      <c r="TBC23" s="137"/>
      <c r="TBD23" s="137"/>
      <c r="TBE23" s="137"/>
      <c r="TBF23" s="137"/>
      <c r="TBG23" s="137"/>
      <c r="TBH23" s="137"/>
      <c r="TBI23" s="137"/>
      <c r="TBJ23" s="137"/>
      <c r="TBK23" s="137"/>
      <c r="TBL23" s="137"/>
      <c r="TBM23" s="137"/>
      <c r="TBN23" s="137"/>
      <c r="TBO23" s="137"/>
      <c r="TBP23" s="137"/>
      <c r="TBQ23" s="137"/>
      <c r="TBR23" s="137"/>
      <c r="TBS23" s="137"/>
      <c r="TBT23" s="137"/>
      <c r="TBU23" s="137"/>
      <c r="TBV23" s="137"/>
      <c r="TBW23" s="137"/>
      <c r="TBX23" s="137"/>
      <c r="TBY23" s="137"/>
      <c r="TBZ23" s="137"/>
      <c r="TCA23" s="137"/>
      <c r="TCB23" s="137"/>
      <c r="TCC23" s="137"/>
      <c r="TCD23" s="137"/>
      <c r="TCE23" s="137"/>
      <c r="TCF23" s="137"/>
      <c r="TCG23" s="137"/>
      <c r="TCH23" s="137"/>
      <c r="TCI23" s="137"/>
      <c r="TCJ23" s="137"/>
      <c r="TCK23" s="137"/>
      <c r="TCL23" s="137"/>
      <c r="TCM23" s="137"/>
      <c r="TCN23" s="137"/>
      <c r="TCO23" s="137"/>
      <c r="TCP23" s="137"/>
      <c r="TCQ23" s="137"/>
      <c r="TCR23" s="137"/>
      <c r="TCS23" s="137"/>
      <c r="TCT23" s="137"/>
      <c r="TCU23" s="137"/>
      <c r="TCV23" s="137"/>
      <c r="TCW23" s="137"/>
      <c r="TCX23" s="137"/>
      <c r="TCY23" s="137"/>
      <c r="TCZ23" s="137"/>
      <c r="TDA23" s="137"/>
      <c r="TDB23" s="137"/>
      <c r="TDC23" s="137"/>
      <c r="TDD23" s="137"/>
      <c r="TDE23" s="137"/>
      <c r="TDF23" s="137"/>
      <c r="TDG23" s="137"/>
      <c r="TDH23" s="137"/>
      <c r="TDI23" s="137"/>
      <c r="TDJ23" s="137"/>
      <c r="TDK23" s="137"/>
      <c r="TDL23" s="137"/>
      <c r="TDM23" s="137"/>
      <c r="TDN23" s="137"/>
      <c r="TDO23" s="137"/>
      <c r="TDP23" s="137"/>
      <c r="TDQ23" s="137"/>
      <c r="TDR23" s="137"/>
      <c r="TDS23" s="137"/>
      <c r="TDT23" s="137"/>
      <c r="TDU23" s="137"/>
      <c r="TDV23" s="137"/>
      <c r="TDW23" s="137"/>
      <c r="TDX23" s="137"/>
      <c r="TDY23" s="137"/>
      <c r="TDZ23" s="137"/>
      <c r="TEA23" s="137"/>
      <c r="TEB23" s="137"/>
      <c r="TEC23" s="137"/>
      <c r="TED23" s="137"/>
      <c r="TEE23" s="137"/>
      <c r="TEF23" s="137"/>
      <c r="TEG23" s="137"/>
      <c r="TEH23" s="137"/>
      <c r="TEI23" s="137"/>
      <c r="TEJ23" s="137"/>
      <c r="TEK23" s="137"/>
      <c r="TEL23" s="137"/>
      <c r="TEM23" s="137"/>
      <c r="TEN23" s="137"/>
      <c r="TEO23" s="137"/>
      <c r="TEP23" s="137"/>
      <c r="TEQ23" s="137"/>
      <c r="TER23" s="137"/>
      <c r="TES23" s="137"/>
      <c r="TET23" s="137"/>
      <c r="TEU23" s="137"/>
      <c r="TEV23" s="137"/>
      <c r="TEW23" s="137"/>
      <c r="TEX23" s="137"/>
      <c r="TEY23" s="137"/>
      <c r="TEZ23" s="137"/>
      <c r="TFA23" s="137"/>
      <c r="TFB23" s="137"/>
      <c r="TFC23" s="137"/>
      <c r="TFD23" s="137"/>
      <c r="TFE23" s="137"/>
      <c r="TFF23" s="137"/>
      <c r="TFG23" s="137"/>
      <c r="TFH23" s="137"/>
      <c r="TFI23" s="137"/>
      <c r="TFJ23" s="137"/>
      <c r="TFK23" s="137"/>
      <c r="TFL23" s="137"/>
      <c r="TFM23" s="137"/>
      <c r="TFN23" s="137"/>
      <c r="TFO23" s="137"/>
      <c r="TFP23" s="137"/>
      <c r="TFQ23" s="137"/>
      <c r="TFR23" s="137"/>
      <c r="TFS23" s="137"/>
      <c r="TFT23" s="137"/>
      <c r="TFU23" s="137"/>
      <c r="TFV23" s="137"/>
      <c r="TFW23" s="137"/>
      <c r="TFX23" s="137"/>
      <c r="TFY23" s="137"/>
      <c r="TFZ23" s="137"/>
      <c r="TGA23" s="137"/>
      <c r="TGB23" s="137"/>
      <c r="TGC23" s="137"/>
      <c r="TGD23" s="137"/>
      <c r="TGE23" s="137"/>
      <c r="TGF23" s="137"/>
      <c r="TGG23" s="137"/>
      <c r="TGH23" s="137"/>
      <c r="TGI23" s="137"/>
      <c r="TGJ23" s="137"/>
      <c r="TGK23" s="137"/>
      <c r="TGL23" s="137"/>
      <c r="TGM23" s="137"/>
      <c r="TGN23" s="137"/>
      <c r="TGO23" s="137"/>
      <c r="TGP23" s="137"/>
      <c r="TGQ23" s="137"/>
      <c r="TGR23" s="137"/>
      <c r="TGS23" s="137"/>
      <c r="TGT23" s="137"/>
      <c r="TGU23" s="137"/>
      <c r="TGV23" s="137"/>
      <c r="TGW23" s="137"/>
      <c r="TGX23" s="137"/>
      <c r="TGY23" s="137"/>
      <c r="TGZ23" s="137"/>
      <c r="THA23" s="137"/>
      <c r="THB23" s="137"/>
      <c r="THC23" s="137"/>
      <c r="THD23" s="137"/>
      <c r="THE23" s="137"/>
      <c r="THF23" s="137"/>
      <c r="THG23" s="137"/>
      <c r="THH23" s="137"/>
      <c r="THI23" s="137"/>
      <c r="THJ23" s="137"/>
      <c r="THK23" s="137"/>
      <c r="THL23" s="137"/>
      <c r="THM23" s="137"/>
      <c r="THN23" s="137"/>
      <c r="THO23" s="137"/>
      <c r="THP23" s="137"/>
      <c r="THQ23" s="137"/>
      <c r="THR23" s="137"/>
      <c r="THS23" s="137"/>
      <c r="THT23" s="137"/>
      <c r="THU23" s="137"/>
      <c r="THV23" s="137"/>
      <c r="THW23" s="137"/>
      <c r="THX23" s="137"/>
      <c r="THY23" s="137"/>
      <c r="THZ23" s="137"/>
      <c r="TIA23" s="137"/>
      <c r="TIB23" s="137"/>
      <c r="TIC23" s="137"/>
      <c r="TID23" s="137"/>
      <c r="TIE23" s="137"/>
      <c r="TIF23" s="137"/>
      <c r="TIG23" s="137"/>
      <c r="TIH23" s="137"/>
      <c r="TII23" s="137"/>
      <c r="TIJ23" s="137"/>
      <c r="TIK23" s="137"/>
      <c r="TIL23" s="137"/>
      <c r="TIM23" s="137"/>
      <c r="TIN23" s="137"/>
      <c r="TIO23" s="137"/>
      <c r="TIP23" s="137"/>
      <c r="TIQ23" s="137"/>
      <c r="TIR23" s="137"/>
      <c r="TIS23" s="137"/>
      <c r="TIT23" s="137"/>
      <c r="TIU23" s="137"/>
      <c r="TIV23" s="137"/>
      <c r="TIW23" s="137"/>
      <c r="TIX23" s="137"/>
      <c r="TIY23" s="137"/>
      <c r="TIZ23" s="137"/>
      <c r="TJA23" s="137"/>
      <c r="TJB23" s="137"/>
      <c r="TJC23" s="137"/>
      <c r="TJD23" s="137"/>
      <c r="TJE23" s="137"/>
      <c r="TJF23" s="137"/>
      <c r="TJG23" s="137"/>
      <c r="TJH23" s="137"/>
      <c r="TJI23" s="137"/>
      <c r="TJJ23" s="137"/>
      <c r="TJK23" s="137"/>
      <c r="TJL23" s="137"/>
      <c r="TJM23" s="137"/>
      <c r="TJN23" s="137"/>
      <c r="TJO23" s="137"/>
      <c r="TJP23" s="137"/>
      <c r="TJQ23" s="137"/>
      <c r="TJR23" s="137"/>
      <c r="TJS23" s="137"/>
      <c r="TJT23" s="137"/>
      <c r="TJU23" s="137"/>
      <c r="TJV23" s="137"/>
      <c r="TJW23" s="137"/>
      <c r="TJX23" s="137"/>
      <c r="TJY23" s="137"/>
      <c r="TJZ23" s="137"/>
      <c r="TKA23" s="137"/>
      <c r="TKB23" s="137"/>
      <c r="TKC23" s="137"/>
      <c r="TKD23" s="137"/>
      <c r="TKE23" s="137"/>
      <c r="TKF23" s="137"/>
      <c r="TKG23" s="137"/>
      <c r="TKH23" s="137"/>
      <c r="TKI23" s="137"/>
      <c r="TKJ23" s="137"/>
      <c r="TKK23" s="137"/>
      <c r="TKL23" s="137"/>
      <c r="TKM23" s="137"/>
      <c r="TKN23" s="137"/>
      <c r="TKO23" s="137"/>
      <c r="TKP23" s="137"/>
      <c r="TKQ23" s="137"/>
      <c r="TKR23" s="137"/>
      <c r="TKS23" s="137"/>
      <c r="TKT23" s="137"/>
      <c r="TKU23" s="137"/>
      <c r="TKV23" s="137"/>
      <c r="TKW23" s="137"/>
      <c r="TKX23" s="137"/>
      <c r="TKY23" s="137"/>
      <c r="TKZ23" s="137"/>
      <c r="TLA23" s="137"/>
      <c r="TLB23" s="137"/>
      <c r="TLC23" s="137"/>
      <c r="TLD23" s="137"/>
      <c r="TLE23" s="137"/>
      <c r="TLF23" s="137"/>
      <c r="TLG23" s="137"/>
      <c r="TLH23" s="137"/>
      <c r="TLI23" s="137"/>
      <c r="TLJ23" s="137"/>
      <c r="TLK23" s="137"/>
      <c r="TLL23" s="137"/>
      <c r="TLM23" s="137"/>
      <c r="TLN23" s="137"/>
      <c r="TLO23" s="137"/>
      <c r="TLP23" s="137"/>
      <c r="TLQ23" s="137"/>
      <c r="TLR23" s="137"/>
      <c r="TLS23" s="137"/>
      <c r="TLT23" s="137"/>
      <c r="TLU23" s="137"/>
      <c r="TLV23" s="137"/>
      <c r="TLW23" s="137"/>
      <c r="TLX23" s="137"/>
      <c r="TLY23" s="137"/>
      <c r="TLZ23" s="137"/>
      <c r="TMA23" s="137"/>
      <c r="TMB23" s="137"/>
      <c r="TMC23" s="137"/>
      <c r="TMD23" s="137"/>
      <c r="TME23" s="137"/>
      <c r="TMF23" s="137"/>
      <c r="TMG23" s="137"/>
      <c r="TMH23" s="137"/>
      <c r="TMI23" s="137"/>
      <c r="TMJ23" s="137"/>
      <c r="TMK23" s="137"/>
      <c r="TML23" s="137"/>
      <c r="TMM23" s="137"/>
      <c r="TMN23" s="137"/>
      <c r="TMO23" s="137"/>
      <c r="TMP23" s="137"/>
      <c r="TMQ23" s="137"/>
      <c r="TMR23" s="137"/>
      <c r="TMS23" s="137"/>
      <c r="TMT23" s="137"/>
      <c r="TMU23" s="137"/>
      <c r="TMV23" s="137"/>
      <c r="TMW23" s="137"/>
      <c r="TMX23" s="137"/>
      <c r="TMY23" s="137"/>
      <c r="TMZ23" s="137"/>
      <c r="TNA23" s="137"/>
      <c r="TNB23" s="137"/>
      <c r="TNC23" s="137"/>
      <c r="TND23" s="137"/>
      <c r="TNE23" s="137"/>
      <c r="TNF23" s="137"/>
      <c r="TNG23" s="137"/>
      <c r="TNH23" s="137"/>
      <c r="TNI23" s="137"/>
      <c r="TNJ23" s="137"/>
      <c r="TNK23" s="137"/>
      <c r="TNL23" s="137"/>
      <c r="TNM23" s="137"/>
      <c r="TNN23" s="137"/>
      <c r="TNO23" s="137"/>
      <c r="TNP23" s="137"/>
      <c r="TNQ23" s="137"/>
      <c r="TNR23" s="137"/>
      <c r="TNS23" s="137"/>
      <c r="TNT23" s="137"/>
      <c r="TNU23" s="137"/>
      <c r="TNV23" s="137"/>
      <c r="TNW23" s="137"/>
      <c r="TNX23" s="137"/>
      <c r="TNY23" s="137"/>
      <c r="TNZ23" s="137"/>
      <c r="TOA23" s="137"/>
      <c r="TOB23" s="137"/>
      <c r="TOC23" s="137"/>
      <c r="TOD23" s="137"/>
      <c r="TOE23" s="137"/>
      <c r="TOF23" s="137"/>
      <c r="TOG23" s="137"/>
      <c r="TOH23" s="137"/>
      <c r="TOI23" s="137"/>
      <c r="TOJ23" s="137"/>
      <c r="TOK23" s="137"/>
      <c r="TOL23" s="137"/>
      <c r="TOM23" s="137"/>
      <c r="TON23" s="137"/>
      <c r="TOO23" s="137"/>
      <c r="TOP23" s="137"/>
      <c r="TOQ23" s="137"/>
      <c r="TOR23" s="137"/>
      <c r="TOS23" s="137"/>
      <c r="TOT23" s="137"/>
      <c r="TOU23" s="137"/>
      <c r="TOV23" s="137"/>
      <c r="TOW23" s="137"/>
      <c r="TOX23" s="137"/>
      <c r="TOY23" s="137"/>
      <c r="TOZ23" s="137"/>
      <c r="TPA23" s="137"/>
      <c r="TPB23" s="137"/>
      <c r="TPC23" s="137"/>
      <c r="TPD23" s="137"/>
      <c r="TPE23" s="137"/>
      <c r="TPF23" s="137"/>
      <c r="TPG23" s="137"/>
      <c r="TPH23" s="137"/>
      <c r="TPI23" s="137"/>
      <c r="TPJ23" s="137"/>
      <c r="TPK23" s="137"/>
      <c r="TPL23" s="137"/>
      <c r="TPM23" s="137"/>
      <c r="TPN23" s="137"/>
      <c r="TPO23" s="137"/>
      <c r="TPP23" s="137"/>
      <c r="TPQ23" s="137"/>
      <c r="TPR23" s="137"/>
      <c r="TPS23" s="137"/>
      <c r="TPT23" s="137"/>
      <c r="TPU23" s="137"/>
      <c r="TPV23" s="137"/>
      <c r="TPW23" s="137"/>
      <c r="TPX23" s="137"/>
      <c r="TPY23" s="137"/>
      <c r="TPZ23" s="137"/>
      <c r="TQA23" s="137"/>
      <c r="TQB23" s="137"/>
      <c r="TQC23" s="137"/>
      <c r="TQD23" s="137"/>
      <c r="TQE23" s="137"/>
      <c r="TQF23" s="137"/>
      <c r="TQG23" s="137"/>
      <c r="TQH23" s="137"/>
      <c r="TQI23" s="137"/>
      <c r="TQJ23" s="137"/>
      <c r="TQK23" s="137"/>
      <c r="TQL23" s="137"/>
      <c r="TQM23" s="137"/>
      <c r="TQN23" s="137"/>
      <c r="TQO23" s="137"/>
      <c r="TQP23" s="137"/>
      <c r="TQQ23" s="137"/>
      <c r="TQR23" s="137"/>
      <c r="TQS23" s="137"/>
      <c r="TQT23" s="137"/>
      <c r="TQU23" s="137"/>
      <c r="TQV23" s="137"/>
      <c r="TQW23" s="137"/>
      <c r="TQX23" s="137"/>
      <c r="TQY23" s="137"/>
      <c r="TQZ23" s="137"/>
      <c r="TRA23" s="137"/>
      <c r="TRB23" s="137"/>
      <c r="TRC23" s="137"/>
      <c r="TRD23" s="137"/>
      <c r="TRE23" s="137"/>
      <c r="TRF23" s="137"/>
      <c r="TRG23" s="137"/>
      <c r="TRH23" s="137"/>
      <c r="TRI23" s="137"/>
      <c r="TRJ23" s="137"/>
      <c r="TRK23" s="137"/>
      <c r="TRL23" s="137"/>
      <c r="TRM23" s="137"/>
      <c r="TRN23" s="137"/>
      <c r="TRO23" s="137"/>
      <c r="TRP23" s="137"/>
      <c r="TRQ23" s="137"/>
      <c r="TRR23" s="137"/>
      <c r="TRS23" s="137"/>
      <c r="TRT23" s="137"/>
      <c r="TRU23" s="137"/>
      <c r="TRV23" s="137"/>
      <c r="TRW23" s="137"/>
      <c r="TRX23" s="137"/>
      <c r="TRY23" s="137"/>
      <c r="TRZ23" s="137"/>
      <c r="TSA23" s="137"/>
      <c r="TSB23" s="137"/>
      <c r="TSC23" s="137"/>
      <c r="TSD23" s="137"/>
      <c r="TSE23" s="137"/>
      <c r="TSF23" s="137"/>
      <c r="TSG23" s="137"/>
      <c r="TSH23" s="137"/>
      <c r="TSI23" s="137"/>
      <c r="TSJ23" s="137"/>
      <c r="TSK23" s="137"/>
      <c r="TSL23" s="137"/>
      <c r="TSM23" s="137"/>
      <c r="TSN23" s="137"/>
      <c r="TSO23" s="137"/>
      <c r="TSP23" s="137"/>
      <c r="TSQ23" s="137"/>
      <c r="TSR23" s="137"/>
      <c r="TSS23" s="137"/>
      <c r="TST23" s="137"/>
      <c r="TSU23" s="137"/>
      <c r="TSV23" s="137"/>
      <c r="TSW23" s="137"/>
      <c r="TSX23" s="137"/>
      <c r="TSY23" s="137"/>
      <c r="TSZ23" s="137"/>
      <c r="TTA23" s="137"/>
      <c r="TTB23" s="137"/>
      <c r="TTC23" s="137"/>
      <c r="TTD23" s="137"/>
      <c r="TTE23" s="137"/>
      <c r="TTF23" s="137"/>
      <c r="TTG23" s="137"/>
      <c r="TTH23" s="137"/>
      <c r="TTI23" s="137"/>
      <c r="TTJ23" s="137"/>
      <c r="TTK23" s="137"/>
      <c r="TTL23" s="137"/>
      <c r="TTM23" s="137"/>
      <c r="TTN23" s="137"/>
      <c r="TTO23" s="137"/>
      <c r="TTP23" s="137"/>
      <c r="TTQ23" s="137"/>
      <c r="TTR23" s="137"/>
      <c r="TTS23" s="137"/>
      <c r="TTT23" s="137"/>
      <c r="TTU23" s="137"/>
      <c r="TTV23" s="137"/>
      <c r="TTW23" s="137"/>
      <c r="TTX23" s="137"/>
      <c r="TTY23" s="137"/>
      <c r="TTZ23" s="137"/>
      <c r="TUA23" s="137"/>
      <c r="TUB23" s="137"/>
      <c r="TUC23" s="137"/>
      <c r="TUD23" s="137"/>
      <c r="TUE23" s="137"/>
      <c r="TUF23" s="137"/>
      <c r="TUG23" s="137"/>
      <c r="TUH23" s="137"/>
      <c r="TUI23" s="137"/>
      <c r="TUJ23" s="137"/>
      <c r="TUK23" s="137"/>
      <c r="TUL23" s="137"/>
      <c r="TUM23" s="137"/>
      <c r="TUN23" s="137"/>
      <c r="TUO23" s="137"/>
      <c r="TUP23" s="137"/>
      <c r="TUQ23" s="137"/>
      <c r="TUR23" s="137"/>
      <c r="TUS23" s="137"/>
      <c r="TUT23" s="137"/>
      <c r="TUU23" s="137"/>
      <c r="TUV23" s="137"/>
      <c r="TUW23" s="137"/>
      <c r="TUX23" s="137"/>
      <c r="TUY23" s="137"/>
      <c r="TUZ23" s="137"/>
      <c r="TVA23" s="137"/>
      <c r="TVB23" s="137"/>
      <c r="TVC23" s="137"/>
      <c r="TVD23" s="137"/>
      <c r="TVE23" s="137"/>
      <c r="TVF23" s="137"/>
      <c r="TVG23" s="137"/>
      <c r="TVH23" s="137"/>
      <c r="TVI23" s="137"/>
      <c r="TVJ23" s="137"/>
      <c r="TVK23" s="137"/>
      <c r="TVL23" s="137"/>
      <c r="TVM23" s="137"/>
      <c r="TVN23" s="137"/>
      <c r="TVO23" s="137"/>
      <c r="TVP23" s="137"/>
      <c r="TVQ23" s="137"/>
      <c r="TVR23" s="137"/>
      <c r="TVS23" s="137"/>
      <c r="TVT23" s="137"/>
      <c r="TVU23" s="137"/>
      <c r="TVV23" s="137"/>
      <c r="TVW23" s="137"/>
      <c r="TVX23" s="137"/>
      <c r="TVY23" s="137"/>
      <c r="TVZ23" s="137"/>
      <c r="TWA23" s="137"/>
      <c r="TWB23" s="137"/>
      <c r="TWC23" s="137"/>
      <c r="TWD23" s="137"/>
      <c r="TWE23" s="137"/>
      <c r="TWF23" s="137"/>
      <c r="TWG23" s="137"/>
      <c r="TWH23" s="137"/>
      <c r="TWI23" s="137"/>
      <c r="TWJ23" s="137"/>
      <c r="TWK23" s="137"/>
      <c r="TWL23" s="137"/>
      <c r="TWM23" s="137"/>
      <c r="TWN23" s="137"/>
      <c r="TWO23" s="137"/>
      <c r="TWP23" s="137"/>
      <c r="TWQ23" s="137"/>
      <c r="TWR23" s="137"/>
      <c r="TWS23" s="137"/>
      <c r="TWT23" s="137"/>
      <c r="TWU23" s="137"/>
      <c r="TWV23" s="137"/>
      <c r="TWW23" s="137"/>
      <c r="TWX23" s="137"/>
      <c r="TWY23" s="137"/>
      <c r="TWZ23" s="137"/>
      <c r="TXA23" s="137"/>
      <c r="TXB23" s="137"/>
      <c r="TXC23" s="137"/>
      <c r="TXD23" s="137"/>
      <c r="TXE23" s="137"/>
      <c r="TXF23" s="137"/>
      <c r="TXG23" s="137"/>
      <c r="TXH23" s="137"/>
      <c r="TXI23" s="137"/>
      <c r="TXJ23" s="137"/>
      <c r="TXK23" s="137"/>
      <c r="TXL23" s="137"/>
      <c r="TXM23" s="137"/>
      <c r="TXN23" s="137"/>
      <c r="TXO23" s="137"/>
      <c r="TXP23" s="137"/>
      <c r="TXQ23" s="137"/>
      <c r="TXR23" s="137"/>
      <c r="TXS23" s="137"/>
      <c r="TXT23" s="137"/>
      <c r="TXU23" s="137"/>
      <c r="TXV23" s="137"/>
      <c r="TXW23" s="137"/>
      <c r="TXX23" s="137"/>
      <c r="TXY23" s="137"/>
      <c r="TXZ23" s="137"/>
      <c r="TYA23" s="137"/>
      <c r="TYB23" s="137"/>
      <c r="TYC23" s="137"/>
      <c r="TYD23" s="137"/>
      <c r="TYE23" s="137"/>
      <c r="TYF23" s="137"/>
      <c r="TYG23" s="137"/>
      <c r="TYH23" s="137"/>
      <c r="TYI23" s="137"/>
      <c r="TYJ23" s="137"/>
      <c r="TYK23" s="137"/>
      <c r="TYL23" s="137"/>
      <c r="TYM23" s="137"/>
      <c r="TYN23" s="137"/>
      <c r="TYO23" s="137"/>
      <c r="TYP23" s="137"/>
      <c r="TYQ23" s="137"/>
      <c r="TYR23" s="137"/>
      <c r="TYS23" s="137"/>
      <c r="TYT23" s="137"/>
      <c r="TYU23" s="137"/>
      <c r="TYV23" s="137"/>
      <c r="TYW23" s="137"/>
      <c r="TYX23" s="137"/>
      <c r="TYY23" s="137"/>
      <c r="TYZ23" s="137"/>
      <c r="TZA23" s="137"/>
      <c r="TZB23" s="137"/>
      <c r="TZC23" s="137"/>
      <c r="TZD23" s="137"/>
      <c r="TZE23" s="137"/>
      <c r="TZF23" s="137"/>
      <c r="TZG23" s="137"/>
      <c r="TZH23" s="137"/>
      <c r="TZI23" s="137"/>
      <c r="TZJ23" s="137"/>
      <c r="TZK23" s="137"/>
      <c r="TZL23" s="137"/>
      <c r="TZM23" s="137"/>
      <c r="TZN23" s="137"/>
      <c r="TZO23" s="137"/>
      <c r="TZP23" s="137"/>
      <c r="TZQ23" s="137"/>
      <c r="TZR23" s="137"/>
      <c r="TZS23" s="137"/>
      <c r="TZT23" s="137"/>
      <c r="TZU23" s="137"/>
      <c r="TZV23" s="137"/>
      <c r="TZW23" s="137"/>
      <c r="TZX23" s="137"/>
      <c r="TZY23" s="137"/>
      <c r="TZZ23" s="137"/>
      <c r="UAA23" s="137"/>
      <c r="UAB23" s="137"/>
      <c r="UAC23" s="137"/>
      <c r="UAD23" s="137"/>
      <c r="UAE23" s="137"/>
      <c r="UAF23" s="137"/>
      <c r="UAG23" s="137"/>
      <c r="UAH23" s="137"/>
      <c r="UAI23" s="137"/>
      <c r="UAJ23" s="137"/>
      <c r="UAK23" s="137"/>
      <c r="UAL23" s="137"/>
      <c r="UAM23" s="137"/>
      <c r="UAN23" s="137"/>
      <c r="UAO23" s="137"/>
      <c r="UAP23" s="137"/>
      <c r="UAQ23" s="137"/>
      <c r="UAR23" s="137"/>
      <c r="UAS23" s="137"/>
      <c r="UAT23" s="137"/>
      <c r="UAU23" s="137"/>
      <c r="UAV23" s="137"/>
      <c r="UAW23" s="137"/>
      <c r="UAX23" s="137"/>
      <c r="UAY23" s="137"/>
      <c r="UAZ23" s="137"/>
      <c r="UBA23" s="137"/>
      <c r="UBB23" s="137"/>
      <c r="UBC23" s="137"/>
      <c r="UBD23" s="137"/>
      <c r="UBE23" s="137"/>
      <c r="UBF23" s="137"/>
      <c r="UBG23" s="137"/>
      <c r="UBH23" s="137"/>
      <c r="UBI23" s="137"/>
      <c r="UBJ23" s="137"/>
      <c r="UBK23" s="137"/>
      <c r="UBL23" s="137"/>
      <c r="UBM23" s="137"/>
      <c r="UBN23" s="137"/>
      <c r="UBO23" s="137"/>
      <c r="UBP23" s="137"/>
      <c r="UBQ23" s="137"/>
      <c r="UBR23" s="137"/>
      <c r="UBS23" s="137"/>
      <c r="UBT23" s="137"/>
      <c r="UBU23" s="137"/>
      <c r="UBV23" s="137"/>
      <c r="UBW23" s="137"/>
      <c r="UBX23" s="137"/>
      <c r="UBY23" s="137"/>
      <c r="UBZ23" s="137"/>
      <c r="UCA23" s="137"/>
      <c r="UCB23" s="137"/>
      <c r="UCC23" s="137"/>
      <c r="UCD23" s="137"/>
      <c r="UCE23" s="137"/>
      <c r="UCF23" s="137"/>
      <c r="UCG23" s="137"/>
      <c r="UCH23" s="137"/>
      <c r="UCI23" s="137"/>
      <c r="UCJ23" s="137"/>
      <c r="UCK23" s="137"/>
      <c r="UCL23" s="137"/>
      <c r="UCM23" s="137"/>
      <c r="UCN23" s="137"/>
      <c r="UCO23" s="137"/>
      <c r="UCP23" s="137"/>
      <c r="UCQ23" s="137"/>
      <c r="UCR23" s="137"/>
      <c r="UCS23" s="137"/>
      <c r="UCT23" s="137"/>
      <c r="UCU23" s="137"/>
      <c r="UCV23" s="137"/>
      <c r="UCW23" s="137"/>
      <c r="UCX23" s="137"/>
      <c r="UCY23" s="137"/>
      <c r="UCZ23" s="137"/>
      <c r="UDA23" s="137"/>
      <c r="UDB23" s="137"/>
      <c r="UDC23" s="137"/>
      <c r="UDD23" s="137"/>
      <c r="UDE23" s="137"/>
      <c r="UDF23" s="137"/>
      <c r="UDG23" s="137"/>
      <c r="UDH23" s="137"/>
      <c r="UDI23" s="137"/>
      <c r="UDJ23" s="137"/>
      <c r="UDK23" s="137"/>
      <c r="UDL23" s="137"/>
      <c r="UDM23" s="137"/>
      <c r="UDN23" s="137"/>
      <c r="UDO23" s="137"/>
      <c r="UDP23" s="137"/>
      <c r="UDQ23" s="137"/>
      <c r="UDR23" s="137"/>
      <c r="UDS23" s="137"/>
      <c r="UDT23" s="137"/>
      <c r="UDU23" s="137"/>
      <c r="UDV23" s="137"/>
      <c r="UDW23" s="137"/>
      <c r="UDX23" s="137"/>
      <c r="UDY23" s="137"/>
      <c r="UDZ23" s="137"/>
      <c r="UEA23" s="137"/>
      <c r="UEB23" s="137"/>
      <c r="UEC23" s="137"/>
      <c r="UED23" s="137"/>
      <c r="UEE23" s="137"/>
      <c r="UEF23" s="137"/>
      <c r="UEG23" s="137"/>
      <c r="UEH23" s="137"/>
      <c r="UEI23" s="137"/>
      <c r="UEJ23" s="137"/>
      <c r="UEK23" s="137"/>
      <c r="UEL23" s="137"/>
      <c r="UEM23" s="137"/>
      <c r="UEN23" s="137"/>
      <c r="UEO23" s="137"/>
      <c r="UEP23" s="137"/>
      <c r="UEQ23" s="137"/>
      <c r="UER23" s="137"/>
      <c r="UES23" s="137"/>
      <c r="UET23" s="137"/>
      <c r="UEU23" s="137"/>
      <c r="UEV23" s="137"/>
      <c r="UEW23" s="137"/>
      <c r="UEX23" s="137"/>
      <c r="UEY23" s="137"/>
      <c r="UEZ23" s="137"/>
      <c r="UFA23" s="137"/>
      <c r="UFB23" s="137"/>
      <c r="UFC23" s="137"/>
      <c r="UFD23" s="137"/>
      <c r="UFE23" s="137"/>
      <c r="UFF23" s="137"/>
      <c r="UFG23" s="137"/>
      <c r="UFH23" s="137"/>
      <c r="UFI23" s="137"/>
      <c r="UFJ23" s="137"/>
      <c r="UFK23" s="137"/>
      <c r="UFL23" s="137"/>
      <c r="UFM23" s="137"/>
      <c r="UFN23" s="137"/>
      <c r="UFO23" s="137"/>
      <c r="UFP23" s="137"/>
      <c r="UFQ23" s="137"/>
      <c r="UFR23" s="137"/>
      <c r="UFS23" s="137"/>
      <c r="UFT23" s="137"/>
      <c r="UFU23" s="137"/>
      <c r="UFV23" s="137"/>
      <c r="UFW23" s="137"/>
      <c r="UFX23" s="137"/>
      <c r="UFY23" s="137"/>
      <c r="UFZ23" s="137"/>
      <c r="UGA23" s="137"/>
      <c r="UGB23" s="137"/>
      <c r="UGC23" s="137"/>
      <c r="UGD23" s="137"/>
      <c r="UGE23" s="137"/>
      <c r="UGF23" s="137"/>
      <c r="UGG23" s="137"/>
      <c r="UGH23" s="137"/>
      <c r="UGI23" s="137"/>
      <c r="UGJ23" s="137"/>
      <c r="UGK23" s="137"/>
      <c r="UGL23" s="137"/>
      <c r="UGM23" s="137"/>
      <c r="UGN23" s="137"/>
      <c r="UGO23" s="137"/>
      <c r="UGP23" s="137"/>
      <c r="UGQ23" s="137"/>
      <c r="UGR23" s="137"/>
      <c r="UGS23" s="137"/>
      <c r="UGT23" s="137"/>
      <c r="UGU23" s="137"/>
      <c r="UGV23" s="137"/>
      <c r="UGW23" s="137"/>
      <c r="UGX23" s="137"/>
      <c r="UGY23" s="137"/>
      <c r="UGZ23" s="137"/>
      <c r="UHA23" s="137"/>
      <c r="UHB23" s="137"/>
      <c r="UHC23" s="137"/>
      <c r="UHD23" s="137"/>
      <c r="UHE23" s="137"/>
      <c r="UHF23" s="137"/>
      <c r="UHG23" s="137"/>
      <c r="UHH23" s="137"/>
      <c r="UHI23" s="137"/>
      <c r="UHJ23" s="137"/>
      <c r="UHK23" s="137"/>
      <c r="UHL23" s="137"/>
      <c r="UHM23" s="137"/>
      <c r="UHN23" s="137"/>
      <c r="UHO23" s="137"/>
      <c r="UHP23" s="137"/>
      <c r="UHQ23" s="137"/>
      <c r="UHR23" s="137"/>
      <c r="UHS23" s="137"/>
      <c r="UHT23" s="137"/>
      <c r="UHU23" s="137"/>
      <c r="UHV23" s="137"/>
      <c r="UHW23" s="137"/>
      <c r="UHX23" s="137"/>
      <c r="UHY23" s="137"/>
      <c r="UHZ23" s="137"/>
      <c r="UIA23" s="137"/>
      <c r="UIB23" s="137"/>
      <c r="UIC23" s="137"/>
      <c r="UID23" s="137"/>
      <c r="UIE23" s="137"/>
      <c r="UIF23" s="137"/>
      <c r="UIG23" s="137"/>
      <c r="UIH23" s="137"/>
      <c r="UII23" s="137"/>
      <c r="UIJ23" s="137"/>
      <c r="UIK23" s="137"/>
      <c r="UIL23" s="137"/>
      <c r="UIM23" s="137"/>
      <c r="UIN23" s="137"/>
      <c r="UIO23" s="137"/>
      <c r="UIP23" s="137"/>
      <c r="UIQ23" s="137"/>
      <c r="UIR23" s="137"/>
      <c r="UIS23" s="137"/>
      <c r="UIT23" s="137"/>
      <c r="UIU23" s="137"/>
      <c r="UIV23" s="137"/>
      <c r="UIW23" s="137"/>
      <c r="UIX23" s="137"/>
      <c r="UIY23" s="137"/>
      <c r="UIZ23" s="137"/>
      <c r="UJA23" s="137"/>
      <c r="UJB23" s="137"/>
      <c r="UJC23" s="137"/>
      <c r="UJD23" s="137"/>
      <c r="UJE23" s="137"/>
      <c r="UJF23" s="137"/>
      <c r="UJG23" s="137"/>
      <c r="UJH23" s="137"/>
      <c r="UJI23" s="137"/>
      <c r="UJJ23" s="137"/>
      <c r="UJK23" s="137"/>
      <c r="UJL23" s="137"/>
      <c r="UJM23" s="137"/>
      <c r="UJN23" s="137"/>
      <c r="UJO23" s="137"/>
      <c r="UJP23" s="137"/>
      <c r="UJQ23" s="137"/>
      <c r="UJR23" s="137"/>
      <c r="UJS23" s="137"/>
      <c r="UJT23" s="137"/>
      <c r="UJU23" s="137"/>
      <c r="UJV23" s="137"/>
      <c r="UJW23" s="137"/>
      <c r="UJX23" s="137"/>
      <c r="UJY23" s="137"/>
      <c r="UJZ23" s="137"/>
      <c r="UKA23" s="137"/>
      <c r="UKB23" s="137"/>
      <c r="UKC23" s="137"/>
      <c r="UKD23" s="137"/>
      <c r="UKE23" s="137"/>
      <c r="UKF23" s="137"/>
      <c r="UKG23" s="137"/>
      <c r="UKH23" s="137"/>
      <c r="UKI23" s="137"/>
      <c r="UKJ23" s="137"/>
      <c r="UKK23" s="137"/>
      <c r="UKL23" s="137"/>
      <c r="UKM23" s="137"/>
      <c r="UKN23" s="137"/>
      <c r="UKO23" s="137"/>
      <c r="UKP23" s="137"/>
      <c r="UKQ23" s="137"/>
      <c r="UKR23" s="137"/>
      <c r="UKS23" s="137"/>
      <c r="UKT23" s="137"/>
      <c r="UKU23" s="137"/>
      <c r="UKV23" s="137"/>
      <c r="UKW23" s="137"/>
      <c r="UKX23" s="137"/>
      <c r="UKY23" s="137"/>
      <c r="UKZ23" s="137"/>
      <c r="ULA23" s="137"/>
      <c r="ULB23" s="137"/>
      <c r="ULC23" s="137"/>
      <c r="ULD23" s="137"/>
      <c r="ULE23" s="137"/>
      <c r="ULF23" s="137"/>
      <c r="ULG23" s="137"/>
      <c r="ULH23" s="137"/>
      <c r="ULI23" s="137"/>
      <c r="ULJ23" s="137"/>
      <c r="ULK23" s="137"/>
      <c r="ULL23" s="137"/>
      <c r="ULM23" s="137"/>
      <c r="ULN23" s="137"/>
      <c r="ULO23" s="137"/>
      <c r="ULP23" s="137"/>
      <c r="ULQ23" s="137"/>
      <c r="ULR23" s="137"/>
      <c r="ULS23" s="137"/>
      <c r="ULT23" s="137"/>
      <c r="ULU23" s="137"/>
      <c r="ULV23" s="137"/>
      <c r="ULW23" s="137"/>
      <c r="ULX23" s="137"/>
      <c r="ULY23" s="137"/>
      <c r="ULZ23" s="137"/>
      <c r="UMA23" s="137"/>
      <c r="UMB23" s="137"/>
      <c r="UMC23" s="137"/>
      <c r="UMD23" s="137"/>
      <c r="UME23" s="137"/>
      <c r="UMF23" s="137"/>
      <c r="UMG23" s="137"/>
      <c r="UMH23" s="137"/>
      <c r="UMI23" s="137"/>
      <c r="UMJ23" s="137"/>
      <c r="UMK23" s="137"/>
      <c r="UML23" s="137"/>
      <c r="UMM23" s="137"/>
      <c r="UMN23" s="137"/>
      <c r="UMO23" s="137"/>
      <c r="UMP23" s="137"/>
      <c r="UMQ23" s="137"/>
      <c r="UMR23" s="137"/>
      <c r="UMS23" s="137"/>
      <c r="UMT23" s="137"/>
      <c r="UMU23" s="137"/>
      <c r="UMV23" s="137"/>
      <c r="UMW23" s="137"/>
      <c r="UMX23" s="137"/>
      <c r="UMY23" s="137"/>
      <c r="UMZ23" s="137"/>
      <c r="UNA23" s="137"/>
      <c r="UNB23" s="137"/>
      <c r="UNC23" s="137"/>
      <c r="UND23" s="137"/>
      <c r="UNE23" s="137"/>
      <c r="UNF23" s="137"/>
      <c r="UNG23" s="137"/>
      <c r="UNH23" s="137"/>
      <c r="UNI23" s="137"/>
      <c r="UNJ23" s="137"/>
      <c r="UNK23" s="137"/>
      <c r="UNL23" s="137"/>
      <c r="UNM23" s="137"/>
      <c r="UNN23" s="137"/>
      <c r="UNO23" s="137"/>
      <c r="UNP23" s="137"/>
      <c r="UNQ23" s="137"/>
      <c r="UNR23" s="137"/>
      <c r="UNS23" s="137"/>
      <c r="UNT23" s="137"/>
      <c r="UNU23" s="137"/>
      <c r="UNV23" s="137"/>
      <c r="UNW23" s="137"/>
      <c r="UNX23" s="137"/>
      <c r="UNY23" s="137"/>
      <c r="UNZ23" s="137"/>
      <c r="UOA23" s="137"/>
      <c r="UOB23" s="137"/>
      <c r="UOC23" s="137"/>
      <c r="UOD23" s="137"/>
      <c r="UOE23" s="137"/>
      <c r="UOF23" s="137"/>
      <c r="UOG23" s="137"/>
      <c r="UOH23" s="137"/>
      <c r="UOI23" s="137"/>
      <c r="UOJ23" s="137"/>
      <c r="UOK23" s="137"/>
      <c r="UOL23" s="137"/>
      <c r="UOM23" s="137"/>
      <c r="UON23" s="137"/>
      <c r="UOO23" s="137"/>
      <c r="UOP23" s="137"/>
      <c r="UOQ23" s="137"/>
      <c r="UOR23" s="137"/>
      <c r="UOS23" s="137"/>
      <c r="UOT23" s="137"/>
      <c r="UOU23" s="137"/>
      <c r="UOV23" s="137"/>
      <c r="UOW23" s="137"/>
      <c r="UOX23" s="137"/>
      <c r="UOY23" s="137"/>
      <c r="UOZ23" s="137"/>
      <c r="UPA23" s="137"/>
      <c r="UPB23" s="137"/>
      <c r="UPC23" s="137"/>
      <c r="UPD23" s="137"/>
      <c r="UPE23" s="137"/>
      <c r="UPF23" s="137"/>
      <c r="UPG23" s="137"/>
      <c r="UPH23" s="137"/>
      <c r="UPI23" s="137"/>
      <c r="UPJ23" s="137"/>
      <c r="UPK23" s="137"/>
      <c r="UPL23" s="137"/>
      <c r="UPM23" s="137"/>
      <c r="UPN23" s="137"/>
      <c r="UPO23" s="137"/>
      <c r="UPP23" s="137"/>
      <c r="UPQ23" s="137"/>
      <c r="UPR23" s="137"/>
      <c r="UPS23" s="137"/>
      <c r="UPT23" s="137"/>
      <c r="UPU23" s="137"/>
      <c r="UPV23" s="137"/>
      <c r="UPW23" s="137"/>
      <c r="UPX23" s="137"/>
      <c r="UPY23" s="137"/>
      <c r="UPZ23" s="137"/>
      <c r="UQA23" s="137"/>
      <c r="UQB23" s="137"/>
      <c r="UQC23" s="137"/>
      <c r="UQD23" s="137"/>
      <c r="UQE23" s="137"/>
      <c r="UQF23" s="137"/>
      <c r="UQG23" s="137"/>
      <c r="UQH23" s="137"/>
      <c r="UQI23" s="137"/>
      <c r="UQJ23" s="137"/>
      <c r="UQK23" s="137"/>
      <c r="UQL23" s="137"/>
      <c r="UQM23" s="137"/>
      <c r="UQN23" s="137"/>
      <c r="UQO23" s="137"/>
      <c r="UQP23" s="137"/>
      <c r="UQQ23" s="137"/>
      <c r="UQR23" s="137"/>
      <c r="UQS23" s="137"/>
      <c r="UQT23" s="137"/>
      <c r="UQU23" s="137"/>
      <c r="UQV23" s="137"/>
      <c r="UQW23" s="137"/>
      <c r="UQX23" s="137"/>
      <c r="UQY23" s="137"/>
      <c r="UQZ23" s="137"/>
      <c r="URA23" s="137"/>
      <c r="URB23" s="137"/>
      <c r="URC23" s="137"/>
      <c r="URD23" s="137"/>
      <c r="URE23" s="137"/>
      <c r="URF23" s="137"/>
      <c r="URG23" s="137"/>
      <c r="URH23" s="137"/>
      <c r="URI23" s="137"/>
      <c r="URJ23" s="137"/>
      <c r="URK23" s="137"/>
      <c r="URL23" s="137"/>
      <c r="URM23" s="137"/>
      <c r="URN23" s="137"/>
      <c r="URO23" s="137"/>
      <c r="URP23" s="137"/>
      <c r="URQ23" s="137"/>
      <c r="URR23" s="137"/>
      <c r="URS23" s="137"/>
      <c r="URT23" s="137"/>
      <c r="URU23" s="137"/>
      <c r="URV23" s="137"/>
      <c r="URW23" s="137"/>
      <c r="URX23" s="137"/>
      <c r="URY23" s="137"/>
      <c r="URZ23" s="137"/>
      <c r="USA23" s="137"/>
      <c r="USB23" s="137"/>
      <c r="USC23" s="137"/>
      <c r="USD23" s="137"/>
      <c r="USE23" s="137"/>
      <c r="USF23" s="137"/>
      <c r="USG23" s="137"/>
      <c r="USH23" s="137"/>
      <c r="USI23" s="137"/>
      <c r="USJ23" s="137"/>
      <c r="USK23" s="137"/>
      <c r="USL23" s="137"/>
      <c r="USM23" s="137"/>
      <c r="USN23" s="137"/>
      <c r="USO23" s="137"/>
      <c r="USP23" s="137"/>
      <c r="USQ23" s="137"/>
      <c r="USR23" s="137"/>
      <c r="USS23" s="137"/>
      <c r="UST23" s="137"/>
      <c r="USU23" s="137"/>
      <c r="USV23" s="137"/>
      <c r="USW23" s="137"/>
      <c r="USX23" s="137"/>
      <c r="USY23" s="137"/>
      <c r="USZ23" s="137"/>
      <c r="UTA23" s="137"/>
      <c r="UTB23" s="137"/>
      <c r="UTC23" s="137"/>
      <c r="UTD23" s="137"/>
      <c r="UTE23" s="137"/>
      <c r="UTF23" s="137"/>
      <c r="UTG23" s="137"/>
      <c r="UTH23" s="137"/>
      <c r="UTI23" s="137"/>
      <c r="UTJ23" s="137"/>
      <c r="UTK23" s="137"/>
      <c r="UTL23" s="137"/>
      <c r="UTM23" s="137"/>
      <c r="UTN23" s="137"/>
      <c r="UTO23" s="137"/>
      <c r="UTP23" s="137"/>
      <c r="UTQ23" s="137"/>
      <c r="UTR23" s="137"/>
      <c r="UTS23" s="137"/>
      <c r="UTT23" s="137"/>
      <c r="UTU23" s="137"/>
      <c r="UTV23" s="137"/>
      <c r="UTW23" s="137"/>
      <c r="UTX23" s="137"/>
      <c r="UTY23" s="137"/>
      <c r="UTZ23" s="137"/>
      <c r="UUA23" s="137"/>
      <c r="UUB23" s="137"/>
      <c r="UUC23" s="137"/>
      <c r="UUD23" s="137"/>
      <c r="UUE23" s="137"/>
      <c r="UUF23" s="137"/>
      <c r="UUG23" s="137"/>
      <c r="UUH23" s="137"/>
      <c r="UUI23" s="137"/>
      <c r="UUJ23" s="137"/>
      <c r="UUK23" s="137"/>
      <c r="UUL23" s="137"/>
      <c r="UUM23" s="137"/>
      <c r="UUN23" s="137"/>
      <c r="UUO23" s="137"/>
      <c r="UUP23" s="137"/>
      <c r="UUQ23" s="137"/>
      <c r="UUR23" s="137"/>
      <c r="UUS23" s="137"/>
      <c r="UUT23" s="137"/>
      <c r="UUU23" s="137"/>
      <c r="UUV23" s="137"/>
      <c r="UUW23" s="137"/>
      <c r="UUX23" s="137"/>
      <c r="UUY23" s="137"/>
      <c r="UUZ23" s="137"/>
      <c r="UVA23" s="137"/>
      <c r="UVB23" s="137"/>
      <c r="UVC23" s="137"/>
      <c r="UVD23" s="137"/>
      <c r="UVE23" s="137"/>
      <c r="UVF23" s="137"/>
      <c r="UVG23" s="137"/>
      <c r="UVH23" s="137"/>
      <c r="UVI23" s="137"/>
      <c r="UVJ23" s="137"/>
      <c r="UVK23" s="137"/>
      <c r="UVL23" s="137"/>
      <c r="UVM23" s="137"/>
      <c r="UVN23" s="137"/>
      <c r="UVO23" s="137"/>
      <c r="UVP23" s="137"/>
      <c r="UVQ23" s="137"/>
      <c r="UVR23" s="137"/>
      <c r="UVS23" s="137"/>
      <c r="UVT23" s="137"/>
      <c r="UVU23" s="137"/>
      <c r="UVV23" s="137"/>
      <c r="UVW23" s="137"/>
      <c r="UVX23" s="137"/>
      <c r="UVY23" s="137"/>
      <c r="UVZ23" s="137"/>
      <c r="UWA23" s="137"/>
      <c r="UWB23" s="137"/>
      <c r="UWC23" s="137"/>
      <c r="UWD23" s="137"/>
      <c r="UWE23" s="137"/>
      <c r="UWF23" s="137"/>
      <c r="UWG23" s="137"/>
      <c r="UWH23" s="137"/>
      <c r="UWI23" s="137"/>
      <c r="UWJ23" s="137"/>
      <c r="UWK23" s="137"/>
      <c r="UWL23" s="137"/>
      <c r="UWM23" s="137"/>
      <c r="UWN23" s="137"/>
      <c r="UWO23" s="137"/>
      <c r="UWP23" s="137"/>
      <c r="UWQ23" s="137"/>
      <c r="UWR23" s="137"/>
      <c r="UWS23" s="137"/>
      <c r="UWT23" s="137"/>
      <c r="UWU23" s="137"/>
      <c r="UWV23" s="137"/>
      <c r="UWW23" s="137"/>
      <c r="UWX23" s="137"/>
      <c r="UWY23" s="137"/>
      <c r="UWZ23" s="137"/>
      <c r="UXA23" s="137"/>
      <c r="UXB23" s="137"/>
      <c r="UXC23" s="137"/>
      <c r="UXD23" s="137"/>
      <c r="UXE23" s="137"/>
      <c r="UXF23" s="137"/>
      <c r="UXG23" s="137"/>
      <c r="UXH23" s="137"/>
      <c r="UXI23" s="137"/>
      <c r="UXJ23" s="137"/>
      <c r="UXK23" s="137"/>
      <c r="UXL23" s="137"/>
      <c r="UXM23" s="137"/>
      <c r="UXN23" s="137"/>
      <c r="UXO23" s="137"/>
      <c r="UXP23" s="137"/>
      <c r="UXQ23" s="137"/>
      <c r="UXR23" s="137"/>
      <c r="UXS23" s="137"/>
      <c r="UXT23" s="137"/>
      <c r="UXU23" s="137"/>
      <c r="UXV23" s="137"/>
      <c r="UXW23" s="137"/>
      <c r="UXX23" s="137"/>
      <c r="UXY23" s="137"/>
      <c r="UXZ23" s="137"/>
      <c r="UYA23" s="137"/>
      <c r="UYB23" s="137"/>
      <c r="UYC23" s="137"/>
      <c r="UYD23" s="137"/>
      <c r="UYE23" s="137"/>
      <c r="UYF23" s="137"/>
      <c r="UYG23" s="137"/>
      <c r="UYH23" s="137"/>
      <c r="UYI23" s="137"/>
      <c r="UYJ23" s="137"/>
      <c r="UYK23" s="137"/>
      <c r="UYL23" s="137"/>
      <c r="UYM23" s="137"/>
      <c r="UYN23" s="137"/>
      <c r="UYO23" s="137"/>
      <c r="UYP23" s="137"/>
      <c r="UYQ23" s="137"/>
      <c r="UYR23" s="137"/>
      <c r="UYS23" s="137"/>
      <c r="UYT23" s="137"/>
      <c r="UYU23" s="137"/>
      <c r="UYV23" s="137"/>
      <c r="UYW23" s="137"/>
      <c r="UYX23" s="137"/>
      <c r="UYY23" s="137"/>
      <c r="UYZ23" s="137"/>
      <c r="UZA23" s="137"/>
      <c r="UZB23" s="137"/>
      <c r="UZC23" s="137"/>
      <c r="UZD23" s="137"/>
      <c r="UZE23" s="137"/>
      <c r="UZF23" s="137"/>
      <c r="UZG23" s="137"/>
      <c r="UZH23" s="137"/>
      <c r="UZI23" s="137"/>
      <c r="UZJ23" s="137"/>
      <c r="UZK23" s="137"/>
      <c r="UZL23" s="137"/>
      <c r="UZM23" s="137"/>
      <c r="UZN23" s="137"/>
      <c r="UZO23" s="137"/>
      <c r="UZP23" s="137"/>
      <c r="UZQ23" s="137"/>
      <c r="UZR23" s="137"/>
      <c r="UZS23" s="137"/>
      <c r="UZT23" s="137"/>
      <c r="UZU23" s="137"/>
      <c r="UZV23" s="137"/>
      <c r="UZW23" s="137"/>
      <c r="UZX23" s="137"/>
      <c r="UZY23" s="137"/>
      <c r="UZZ23" s="137"/>
      <c r="VAA23" s="137"/>
      <c r="VAB23" s="137"/>
      <c r="VAC23" s="137"/>
      <c r="VAD23" s="137"/>
      <c r="VAE23" s="137"/>
      <c r="VAF23" s="137"/>
      <c r="VAG23" s="137"/>
      <c r="VAH23" s="137"/>
      <c r="VAI23" s="137"/>
      <c r="VAJ23" s="137"/>
      <c r="VAK23" s="137"/>
      <c r="VAL23" s="137"/>
      <c r="VAM23" s="137"/>
      <c r="VAN23" s="137"/>
      <c r="VAO23" s="137"/>
      <c r="VAP23" s="137"/>
      <c r="VAQ23" s="137"/>
      <c r="VAR23" s="137"/>
      <c r="VAS23" s="137"/>
      <c r="VAT23" s="137"/>
      <c r="VAU23" s="137"/>
      <c r="VAV23" s="137"/>
      <c r="VAW23" s="137"/>
      <c r="VAX23" s="137"/>
      <c r="VAY23" s="137"/>
      <c r="VAZ23" s="137"/>
      <c r="VBA23" s="137"/>
      <c r="VBB23" s="137"/>
      <c r="VBC23" s="137"/>
      <c r="VBD23" s="137"/>
      <c r="VBE23" s="137"/>
      <c r="VBF23" s="137"/>
      <c r="VBG23" s="137"/>
      <c r="VBH23" s="137"/>
      <c r="VBI23" s="137"/>
      <c r="VBJ23" s="137"/>
      <c r="VBK23" s="137"/>
      <c r="VBL23" s="137"/>
      <c r="VBM23" s="137"/>
      <c r="VBN23" s="137"/>
      <c r="VBO23" s="137"/>
      <c r="VBP23" s="137"/>
      <c r="VBQ23" s="137"/>
      <c r="VBR23" s="137"/>
      <c r="VBS23" s="137"/>
      <c r="VBT23" s="137"/>
      <c r="VBU23" s="137"/>
      <c r="VBV23" s="137"/>
      <c r="VBW23" s="137"/>
      <c r="VBX23" s="137"/>
      <c r="VBY23" s="137"/>
      <c r="VBZ23" s="137"/>
      <c r="VCA23" s="137"/>
      <c r="VCB23" s="137"/>
      <c r="VCC23" s="137"/>
      <c r="VCD23" s="137"/>
      <c r="VCE23" s="137"/>
      <c r="VCF23" s="137"/>
      <c r="VCG23" s="137"/>
      <c r="VCH23" s="137"/>
      <c r="VCI23" s="137"/>
      <c r="VCJ23" s="137"/>
      <c r="VCK23" s="137"/>
      <c r="VCL23" s="137"/>
      <c r="VCM23" s="137"/>
      <c r="VCN23" s="137"/>
      <c r="VCO23" s="137"/>
      <c r="VCP23" s="137"/>
      <c r="VCQ23" s="137"/>
      <c r="VCR23" s="137"/>
      <c r="VCS23" s="137"/>
      <c r="VCT23" s="137"/>
      <c r="VCU23" s="137"/>
      <c r="VCV23" s="137"/>
      <c r="VCW23" s="137"/>
      <c r="VCX23" s="137"/>
      <c r="VCY23" s="137"/>
      <c r="VCZ23" s="137"/>
      <c r="VDA23" s="137"/>
      <c r="VDB23" s="137"/>
      <c r="VDC23" s="137"/>
      <c r="VDD23" s="137"/>
      <c r="VDE23" s="137"/>
      <c r="VDF23" s="137"/>
      <c r="VDG23" s="137"/>
      <c r="VDH23" s="137"/>
      <c r="VDI23" s="137"/>
      <c r="VDJ23" s="137"/>
      <c r="VDK23" s="137"/>
      <c r="VDL23" s="137"/>
      <c r="VDM23" s="137"/>
      <c r="VDN23" s="137"/>
      <c r="VDO23" s="137"/>
      <c r="VDP23" s="137"/>
      <c r="VDQ23" s="137"/>
      <c r="VDR23" s="137"/>
      <c r="VDS23" s="137"/>
      <c r="VDT23" s="137"/>
      <c r="VDU23" s="137"/>
      <c r="VDV23" s="137"/>
      <c r="VDW23" s="137"/>
      <c r="VDX23" s="137"/>
      <c r="VDY23" s="137"/>
      <c r="VDZ23" s="137"/>
      <c r="VEA23" s="137"/>
      <c r="VEB23" s="137"/>
      <c r="VEC23" s="137"/>
      <c r="VED23" s="137"/>
      <c r="VEE23" s="137"/>
      <c r="VEF23" s="137"/>
      <c r="VEG23" s="137"/>
      <c r="VEH23" s="137"/>
      <c r="VEI23" s="137"/>
      <c r="VEJ23" s="137"/>
      <c r="VEK23" s="137"/>
      <c r="VEL23" s="137"/>
      <c r="VEM23" s="137"/>
      <c r="VEN23" s="137"/>
      <c r="VEO23" s="137"/>
      <c r="VEP23" s="137"/>
      <c r="VEQ23" s="137"/>
      <c r="VER23" s="137"/>
      <c r="VES23" s="137"/>
      <c r="VET23" s="137"/>
      <c r="VEU23" s="137"/>
      <c r="VEV23" s="137"/>
      <c r="VEW23" s="137"/>
      <c r="VEX23" s="137"/>
      <c r="VEY23" s="137"/>
      <c r="VEZ23" s="137"/>
      <c r="VFA23" s="137"/>
      <c r="VFB23" s="137"/>
      <c r="VFC23" s="137"/>
      <c r="VFD23" s="137"/>
      <c r="VFE23" s="137"/>
      <c r="VFF23" s="137"/>
      <c r="VFG23" s="137"/>
      <c r="VFH23" s="137"/>
      <c r="VFI23" s="137"/>
      <c r="VFJ23" s="137"/>
      <c r="VFK23" s="137"/>
      <c r="VFL23" s="137"/>
      <c r="VFM23" s="137"/>
      <c r="VFN23" s="137"/>
      <c r="VFO23" s="137"/>
      <c r="VFP23" s="137"/>
      <c r="VFQ23" s="137"/>
      <c r="VFR23" s="137"/>
      <c r="VFS23" s="137"/>
      <c r="VFT23" s="137"/>
      <c r="VFU23" s="137"/>
      <c r="VFV23" s="137"/>
      <c r="VFW23" s="137"/>
      <c r="VFX23" s="137"/>
      <c r="VFY23" s="137"/>
      <c r="VFZ23" s="137"/>
      <c r="VGA23" s="137"/>
      <c r="VGB23" s="137"/>
      <c r="VGC23" s="137"/>
      <c r="VGD23" s="137"/>
      <c r="VGE23" s="137"/>
      <c r="VGF23" s="137"/>
      <c r="VGG23" s="137"/>
      <c r="VGH23" s="137"/>
      <c r="VGI23" s="137"/>
      <c r="VGJ23" s="137"/>
      <c r="VGK23" s="137"/>
      <c r="VGL23" s="137"/>
      <c r="VGM23" s="137"/>
      <c r="VGN23" s="137"/>
      <c r="VGO23" s="137"/>
      <c r="VGP23" s="137"/>
      <c r="VGQ23" s="137"/>
      <c r="VGR23" s="137"/>
      <c r="VGS23" s="137"/>
      <c r="VGT23" s="137"/>
      <c r="VGU23" s="137"/>
      <c r="VGV23" s="137"/>
      <c r="VGW23" s="137"/>
      <c r="VGX23" s="137"/>
      <c r="VGY23" s="137"/>
      <c r="VGZ23" s="137"/>
      <c r="VHA23" s="137"/>
      <c r="VHB23" s="137"/>
      <c r="VHC23" s="137"/>
      <c r="VHD23" s="137"/>
      <c r="VHE23" s="137"/>
      <c r="VHF23" s="137"/>
      <c r="VHG23" s="137"/>
      <c r="VHH23" s="137"/>
      <c r="VHI23" s="137"/>
      <c r="VHJ23" s="137"/>
      <c r="VHK23" s="137"/>
      <c r="VHL23" s="137"/>
      <c r="VHM23" s="137"/>
      <c r="VHN23" s="137"/>
      <c r="VHO23" s="137"/>
      <c r="VHP23" s="137"/>
      <c r="VHQ23" s="137"/>
      <c r="VHR23" s="137"/>
      <c r="VHS23" s="137"/>
      <c r="VHT23" s="137"/>
      <c r="VHU23" s="137"/>
      <c r="VHV23" s="137"/>
      <c r="VHW23" s="137"/>
      <c r="VHX23" s="137"/>
      <c r="VHY23" s="137"/>
      <c r="VHZ23" s="137"/>
      <c r="VIA23" s="137"/>
      <c r="VIB23" s="137"/>
      <c r="VIC23" s="137"/>
      <c r="VID23" s="137"/>
      <c r="VIE23" s="137"/>
      <c r="VIF23" s="137"/>
      <c r="VIG23" s="137"/>
      <c r="VIH23" s="137"/>
      <c r="VII23" s="137"/>
      <c r="VIJ23" s="137"/>
      <c r="VIK23" s="137"/>
      <c r="VIL23" s="137"/>
      <c r="VIM23" s="137"/>
      <c r="VIN23" s="137"/>
      <c r="VIO23" s="137"/>
      <c r="VIP23" s="137"/>
      <c r="VIQ23" s="137"/>
      <c r="VIR23" s="137"/>
      <c r="VIS23" s="137"/>
      <c r="VIT23" s="137"/>
      <c r="VIU23" s="137"/>
      <c r="VIV23" s="137"/>
      <c r="VIW23" s="137"/>
      <c r="VIX23" s="137"/>
      <c r="VIY23" s="137"/>
      <c r="VIZ23" s="137"/>
      <c r="VJA23" s="137"/>
      <c r="VJB23" s="137"/>
      <c r="VJC23" s="137"/>
      <c r="VJD23" s="137"/>
      <c r="VJE23" s="137"/>
      <c r="VJF23" s="137"/>
      <c r="VJG23" s="137"/>
      <c r="VJH23" s="137"/>
      <c r="VJI23" s="137"/>
      <c r="VJJ23" s="137"/>
      <c r="VJK23" s="137"/>
      <c r="VJL23" s="137"/>
      <c r="VJM23" s="137"/>
      <c r="VJN23" s="137"/>
      <c r="VJO23" s="137"/>
      <c r="VJP23" s="137"/>
      <c r="VJQ23" s="137"/>
      <c r="VJR23" s="137"/>
      <c r="VJS23" s="137"/>
      <c r="VJT23" s="137"/>
      <c r="VJU23" s="137"/>
      <c r="VJV23" s="137"/>
      <c r="VJW23" s="137"/>
      <c r="VJX23" s="137"/>
      <c r="VJY23" s="137"/>
      <c r="VJZ23" s="137"/>
      <c r="VKA23" s="137"/>
      <c r="VKB23" s="137"/>
      <c r="VKC23" s="137"/>
      <c r="VKD23" s="137"/>
      <c r="VKE23" s="137"/>
      <c r="VKF23" s="137"/>
      <c r="VKG23" s="137"/>
      <c r="VKH23" s="137"/>
      <c r="VKI23" s="137"/>
      <c r="VKJ23" s="137"/>
      <c r="VKK23" s="137"/>
      <c r="VKL23" s="137"/>
      <c r="VKM23" s="137"/>
      <c r="VKN23" s="137"/>
      <c r="VKO23" s="137"/>
      <c r="VKP23" s="137"/>
      <c r="VKQ23" s="137"/>
      <c r="VKR23" s="137"/>
      <c r="VKS23" s="137"/>
      <c r="VKT23" s="137"/>
      <c r="VKU23" s="137"/>
      <c r="VKV23" s="137"/>
      <c r="VKW23" s="137"/>
      <c r="VKX23" s="137"/>
      <c r="VKY23" s="137"/>
      <c r="VKZ23" s="137"/>
      <c r="VLA23" s="137"/>
      <c r="VLB23" s="137"/>
      <c r="VLC23" s="137"/>
      <c r="VLD23" s="137"/>
      <c r="VLE23" s="137"/>
      <c r="VLF23" s="137"/>
      <c r="VLG23" s="137"/>
      <c r="VLH23" s="137"/>
      <c r="VLI23" s="137"/>
      <c r="VLJ23" s="137"/>
      <c r="VLK23" s="137"/>
      <c r="VLL23" s="137"/>
      <c r="VLM23" s="137"/>
      <c r="VLN23" s="137"/>
      <c r="VLO23" s="137"/>
      <c r="VLP23" s="137"/>
      <c r="VLQ23" s="137"/>
      <c r="VLR23" s="137"/>
      <c r="VLS23" s="137"/>
      <c r="VLT23" s="137"/>
      <c r="VLU23" s="137"/>
      <c r="VLV23" s="137"/>
      <c r="VLW23" s="137"/>
      <c r="VLX23" s="137"/>
      <c r="VLY23" s="137"/>
      <c r="VLZ23" s="137"/>
      <c r="VMA23" s="137"/>
      <c r="VMB23" s="137"/>
      <c r="VMC23" s="137"/>
      <c r="VMD23" s="137"/>
      <c r="VME23" s="137"/>
      <c r="VMF23" s="137"/>
      <c r="VMG23" s="137"/>
      <c r="VMH23" s="137"/>
      <c r="VMI23" s="137"/>
      <c r="VMJ23" s="137"/>
      <c r="VMK23" s="137"/>
      <c r="VML23" s="137"/>
      <c r="VMM23" s="137"/>
      <c r="VMN23" s="137"/>
      <c r="VMO23" s="137"/>
      <c r="VMP23" s="137"/>
      <c r="VMQ23" s="137"/>
      <c r="VMR23" s="137"/>
      <c r="VMS23" s="137"/>
      <c r="VMT23" s="137"/>
      <c r="VMU23" s="137"/>
      <c r="VMV23" s="137"/>
      <c r="VMW23" s="137"/>
      <c r="VMX23" s="137"/>
      <c r="VMY23" s="137"/>
      <c r="VMZ23" s="137"/>
      <c r="VNA23" s="137"/>
      <c r="VNB23" s="137"/>
      <c r="VNC23" s="137"/>
      <c r="VND23" s="137"/>
      <c r="VNE23" s="137"/>
      <c r="VNF23" s="137"/>
      <c r="VNG23" s="137"/>
      <c r="VNH23" s="137"/>
      <c r="VNI23" s="137"/>
      <c r="VNJ23" s="137"/>
      <c r="VNK23" s="137"/>
      <c r="VNL23" s="137"/>
      <c r="VNM23" s="137"/>
      <c r="VNN23" s="137"/>
      <c r="VNO23" s="137"/>
      <c r="VNP23" s="137"/>
      <c r="VNQ23" s="137"/>
      <c r="VNR23" s="137"/>
      <c r="VNS23" s="137"/>
      <c r="VNT23" s="137"/>
      <c r="VNU23" s="137"/>
      <c r="VNV23" s="137"/>
      <c r="VNW23" s="137"/>
      <c r="VNX23" s="137"/>
      <c r="VNY23" s="137"/>
      <c r="VNZ23" s="137"/>
      <c r="VOA23" s="137"/>
      <c r="VOB23" s="137"/>
      <c r="VOC23" s="137"/>
      <c r="VOD23" s="137"/>
      <c r="VOE23" s="137"/>
      <c r="VOF23" s="137"/>
      <c r="VOG23" s="137"/>
      <c r="VOH23" s="137"/>
      <c r="VOI23" s="137"/>
      <c r="VOJ23" s="137"/>
      <c r="VOK23" s="137"/>
      <c r="VOL23" s="137"/>
      <c r="VOM23" s="137"/>
      <c r="VON23" s="137"/>
      <c r="VOO23" s="137"/>
      <c r="VOP23" s="137"/>
      <c r="VOQ23" s="137"/>
      <c r="VOR23" s="137"/>
      <c r="VOS23" s="137"/>
      <c r="VOT23" s="137"/>
      <c r="VOU23" s="137"/>
      <c r="VOV23" s="137"/>
      <c r="VOW23" s="137"/>
      <c r="VOX23" s="137"/>
      <c r="VOY23" s="137"/>
      <c r="VOZ23" s="137"/>
      <c r="VPA23" s="137"/>
      <c r="VPB23" s="137"/>
      <c r="VPC23" s="137"/>
      <c r="VPD23" s="137"/>
      <c r="VPE23" s="137"/>
      <c r="VPF23" s="137"/>
      <c r="VPG23" s="137"/>
      <c r="VPH23" s="137"/>
      <c r="VPI23" s="137"/>
      <c r="VPJ23" s="137"/>
      <c r="VPK23" s="137"/>
      <c r="VPL23" s="137"/>
      <c r="VPM23" s="137"/>
      <c r="VPN23" s="137"/>
      <c r="VPO23" s="137"/>
      <c r="VPP23" s="137"/>
      <c r="VPQ23" s="137"/>
      <c r="VPR23" s="137"/>
      <c r="VPS23" s="137"/>
      <c r="VPT23" s="137"/>
      <c r="VPU23" s="137"/>
      <c r="VPV23" s="137"/>
      <c r="VPW23" s="137"/>
      <c r="VPX23" s="137"/>
      <c r="VPY23" s="137"/>
      <c r="VPZ23" s="137"/>
      <c r="VQA23" s="137"/>
      <c r="VQB23" s="137"/>
      <c r="VQC23" s="137"/>
      <c r="VQD23" s="137"/>
      <c r="VQE23" s="137"/>
      <c r="VQF23" s="137"/>
      <c r="VQG23" s="137"/>
      <c r="VQH23" s="137"/>
      <c r="VQI23" s="137"/>
      <c r="VQJ23" s="137"/>
      <c r="VQK23" s="137"/>
      <c r="VQL23" s="137"/>
      <c r="VQM23" s="137"/>
      <c r="VQN23" s="137"/>
      <c r="VQO23" s="137"/>
      <c r="VQP23" s="137"/>
      <c r="VQQ23" s="137"/>
      <c r="VQR23" s="137"/>
      <c r="VQS23" s="137"/>
      <c r="VQT23" s="137"/>
      <c r="VQU23" s="137"/>
      <c r="VQV23" s="137"/>
      <c r="VQW23" s="137"/>
      <c r="VQX23" s="137"/>
      <c r="VQY23" s="137"/>
      <c r="VQZ23" s="137"/>
      <c r="VRA23" s="137"/>
      <c r="VRB23" s="137"/>
      <c r="VRC23" s="137"/>
      <c r="VRD23" s="137"/>
      <c r="VRE23" s="137"/>
      <c r="VRF23" s="137"/>
      <c r="VRG23" s="137"/>
      <c r="VRH23" s="137"/>
      <c r="VRI23" s="137"/>
      <c r="VRJ23" s="137"/>
      <c r="VRK23" s="137"/>
      <c r="VRL23" s="137"/>
      <c r="VRM23" s="137"/>
      <c r="VRN23" s="137"/>
      <c r="VRO23" s="137"/>
      <c r="VRP23" s="137"/>
      <c r="VRQ23" s="137"/>
      <c r="VRR23" s="137"/>
      <c r="VRS23" s="137"/>
      <c r="VRT23" s="137"/>
      <c r="VRU23" s="137"/>
      <c r="VRV23" s="137"/>
      <c r="VRW23" s="137"/>
      <c r="VRX23" s="137"/>
      <c r="VRY23" s="137"/>
      <c r="VRZ23" s="137"/>
      <c r="VSA23" s="137"/>
      <c r="VSB23" s="137"/>
      <c r="VSC23" s="137"/>
      <c r="VSD23" s="137"/>
      <c r="VSE23" s="137"/>
      <c r="VSF23" s="137"/>
      <c r="VSG23" s="137"/>
      <c r="VSH23" s="137"/>
      <c r="VSI23" s="137"/>
      <c r="VSJ23" s="137"/>
      <c r="VSK23" s="137"/>
      <c r="VSL23" s="137"/>
      <c r="VSM23" s="137"/>
      <c r="VSN23" s="137"/>
      <c r="VSO23" s="137"/>
      <c r="VSP23" s="137"/>
      <c r="VSQ23" s="137"/>
      <c r="VSR23" s="137"/>
      <c r="VSS23" s="137"/>
      <c r="VST23" s="137"/>
      <c r="VSU23" s="137"/>
      <c r="VSV23" s="137"/>
      <c r="VSW23" s="137"/>
      <c r="VSX23" s="137"/>
      <c r="VSY23" s="137"/>
      <c r="VSZ23" s="137"/>
      <c r="VTA23" s="137"/>
      <c r="VTB23" s="137"/>
      <c r="VTC23" s="137"/>
      <c r="VTD23" s="137"/>
      <c r="VTE23" s="137"/>
      <c r="VTF23" s="137"/>
      <c r="VTG23" s="137"/>
      <c r="VTH23" s="137"/>
      <c r="VTI23" s="137"/>
      <c r="VTJ23" s="137"/>
      <c r="VTK23" s="137"/>
      <c r="VTL23" s="137"/>
      <c r="VTM23" s="137"/>
      <c r="VTN23" s="137"/>
      <c r="VTO23" s="137"/>
      <c r="VTP23" s="137"/>
      <c r="VTQ23" s="137"/>
      <c r="VTR23" s="137"/>
      <c r="VTS23" s="137"/>
      <c r="VTT23" s="137"/>
      <c r="VTU23" s="137"/>
      <c r="VTV23" s="137"/>
      <c r="VTW23" s="137"/>
      <c r="VTX23" s="137"/>
      <c r="VTY23" s="137"/>
      <c r="VTZ23" s="137"/>
      <c r="VUA23" s="137"/>
      <c r="VUB23" s="137"/>
      <c r="VUC23" s="137"/>
      <c r="VUD23" s="137"/>
      <c r="VUE23" s="137"/>
      <c r="VUF23" s="137"/>
      <c r="VUG23" s="137"/>
      <c r="VUH23" s="137"/>
      <c r="VUI23" s="137"/>
      <c r="VUJ23" s="137"/>
      <c r="VUK23" s="137"/>
      <c r="VUL23" s="137"/>
      <c r="VUM23" s="137"/>
      <c r="VUN23" s="137"/>
      <c r="VUO23" s="137"/>
      <c r="VUP23" s="137"/>
      <c r="VUQ23" s="137"/>
      <c r="VUR23" s="137"/>
      <c r="VUS23" s="137"/>
      <c r="VUT23" s="137"/>
      <c r="VUU23" s="137"/>
      <c r="VUV23" s="137"/>
      <c r="VUW23" s="137"/>
      <c r="VUX23" s="137"/>
      <c r="VUY23" s="137"/>
      <c r="VUZ23" s="137"/>
      <c r="VVA23" s="137"/>
      <c r="VVB23" s="137"/>
      <c r="VVC23" s="137"/>
      <c r="VVD23" s="137"/>
      <c r="VVE23" s="137"/>
      <c r="VVF23" s="137"/>
      <c r="VVG23" s="137"/>
      <c r="VVH23" s="137"/>
      <c r="VVI23" s="137"/>
      <c r="VVJ23" s="137"/>
      <c r="VVK23" s="137"/>
      <c r="VVL23" s="137"/>
      <c r="VVM23" s="137"/>
      <c r="VVN23" s="137"/>
      <c r="VVO23" s="137"/>
      <c r="VVP23" s="137"/>
      <c r="VVQ23" s="137"/>
      <c r="VVR23" s="137"/>
      <c r="VVS23" s="137"/>
      <c r="VVT23" s="137"/>
      <c r="VVU23" s="137"/>
      <c r="VVV23" s="137"/>
      <c r="VVW23" s="137"/>
      <c r="VVX23" s="137"/>
      <c r="VVY23" s="137"/>
      <c r="VVZ23" s="137"/>
      <c r="VWA23" s="137"/>
      <c r="VWB23" s="137"/>
      <c r="VWC23" s="137"/>
      <c r="VWD23" s="137"/>
      <c r="VWE23" s="137"/>
      <c r="VWF23" s="137"/>
      <c r="VWG23" s="137"/>
      <c r="VWH23" s="137"/>
      <c r="VWI23" s="137"/>
      <c r="VWJ23" s="137"/>
      <c r="VWK23" s="137"/>
      <c r="VWL23" s="137"/>
      <c r="VWM23" s="137"/>
      <c r="VWN23" s="137"/>
      <c r="VWO23" s="137"/>
      <c r="VWP23" s="137"/>
      <c r="VWQ23" s="137"/>
      <c r="VWR23" s="137"/>
      <c r="VWS23" s="137"/>
      <c r="VWT23" s="137"/>
      <c r="VWU23" s="137"/>
      <c r="VWV23" s="137"/>
      <c r="VWW23" s="137"/>
      <c r="VWX23" s="137"/>
      <c r="VWY23" s="137"/>
      <c r="VWZ23" s="137"/>
      <c r="VXA23" s="137"/>
      <c r="VXB23" s="137"/>
      <c r="VXC23" s="137"/>
      <c r="VXD23" s="137"/>
      <c r="VXE23" s="137"/>
      <c r="VXF23" s="137"/>
      <c r="VXG23" s="137"/>
      <c r="VXH23" s="137"/>
      <c r="VXI23" s="137"/>
      <c r="VXJ23" s="137"/>
      <c r="VXK23" s="137"/>
      <c r="VXL23" s="137"/>
      <c r="VXM23" s="137"/>
      <c r="VXN23" s="137"/>
      <c r="VXO23" s="137"/>
      <c r="VXP23" s="137"/>
      <c r="VXQ23" s="137"/>
      <c r="VXR23" s="137"/>
      <c r="VXS23" s="137"/>
      <c r="VXT23" s="137"/>
      <c r="VXU23" s="137"/>
      <c r="VXV23" s="137"/>
      <c r="VXW23" s="137"/>
      <c r="VXX23" s="137"/>
      <c r="VXY23" s="137"/>
      <c r="VXZ23" s="137"/>
      <c r="VYA23" s="137"/>
      <c r="VYB23" s="137"/>
      <c r="VYC23" s="137"/>
      <c r="VYD23" s="137"/>
      <c r="VYE23" s="137"/>
      <c r="VYF23" s="137"/>
      <c r="VYG23" s="137"/>
      <c r="VYH23" s="137"/>
      <c r="VYI23" s="137"/>
      <c r="VYJ23" s="137"/>
      <c r="VYK23" s="137"/>
      <c r="VYL23" s="137"/>
      <c r="VYM23" s="137"/>
      <c r="VYN23" s="137"/>
      <c r="VYO23" s="137"/>
      <c r="VYP23" s="137"/>
      <c r="VYQ23" s="137"/>
      <c r="VYR23" s="137"/>
      <c r="VYS23" s="137"/>
      <c r="VYT23" s="137"/>
      <c r="VYU23" s="137"/>
      <c r="VYV23" s="137"/>
      <c r="VYW23" s="137"/>
      <c r="VYX23" s="137"/>
      <c r="VYY23" s="137"/>
      <c r="VYZ23" s="137"/>
      <c r="VZA23" s="137"/>
      <c r="VZB23" s="137"/>
      <c r="VZC23" s="137"/>
      <c r="VZD23" s="137"/>
      <c r="VZE23" s="137"/>
      <c r="VZF23" s="137"/>
      <c r="VZG23" s="137"/>
      <c r="VZH23" s="137"/>
      <c r="VZI23" s="137"/>
      <c r="VZJ23" s="137"/>
      <c r="VZK23" s="137"/>
      <c r="VZL23" s="137"/>
      <c r="VZM23" s="137"/>
      <c r="VZN23" s="137"/>
      <c r="VZO23" s="137"/>
      <c r="VZP23" s="137"/>
      <c r="VZQ23" s="137"/>
      <c r="VZR23" s="137"/>
      <c r="VZS23" s="137"/>
      <c r="VZT23" s="137"/>
      <c r="VZU23" s="137"/>
      <c r="VZV23" s="137"/>
      <c r="VZW23" s="137"/>
      <c r="VZX23" s="137"/>
      <c r="VZY23" s="137"/>
      <c r="VZZ23" s="137"/>
      <c r="WAA23" s="137"/>
      <c r="WAB23" s="137"/>
      <c r="WAC23" s="137"/>
      <c r="WAD23" s="137"/>
      <c r="WAE23" s="137"/>
      <c r="WAF23" s="137"/>
      <c r="WAG23" s="137"/>
      <c r="WAH23" s="137"/>
      <c r="WAI23" s="137"/>
      <c r="WAJ23" s="137"/>
      <c r="WAK23" s="137"/>
      <c r="WAL23" s="137"/>
      <c r="WAM23" s="137"/>
      <c r="WAN23" s="137"/>
      <c r="WAO23" s="137"/>
      <c r="WAP23" s="137"/>
      <c r="WAQ23" s="137"/>
      <c r="WAR23" s="137"/>
      <c r="WAS23" s="137"/>
      <c r="WAT23" s="137"/>
      <c r="WAU23" s="137"/>
      <c r="WAV23" s="137"/>
      <c r="WAW23" s="137"/>
      <c r="WAX23" s="137"/>
      <c r="WAY23" s="137"/>
      <c r="WAZ23" s="137"/>
      <c r="WBA23" s="137"/>
      <c r="WBB23" s="137"/>
      <c r="WBC23" s="137"/>
      <c r="WBD23" s="137"/>
      <c r="WBE23" s="137"/>
      <c r="WBF23" s="137"/>
      <c r="WBG23" s="137"/>
      <c r="WBH23" s="137"/>
      <c r="WBI23" s="137"/>
      <c r="WBJ23" s="137"/>
      <c r="WBK23" s="137"/>
      <c r="WBL23" s="137"/>
      <c r="WBM23" s="137"/>
      <c r="WBN23" s="137"/>
      <c r="WBO23" s="137"/>
      <c r="WBP23" s="137"/>
      <c r="WBQ23" s="137"/>
      <c r="WBR23" s="137"/>
      <c r="WBS23" s="137"/>
      <c r="WBT23" s="137"/>
      <c r="WBU23" s="137"/>
      <c r="WBV23" s="137"/>
      <c r="WBW23" s="137"/>
      <c r="WBX23" s="137"/>
      <c r="WBY23" s="137"/>
      <c r="WBZ23" s="137"/>
      <c r="WCA23" s="137"/>
      <c r="WCB23" s="137"/>
      <c r="WCC23" s="137"/>
      <c r="WCD23" s="137"/>
      <c r="WCE23" s="137"/>
      <c r="WCF23" s="137"/>
      <c r="WCG23" s="137"/>
      <c r="WCH23" s="137"/>
      <c r="WCI23" s="137"/>
      <c r="WCJ23" s="137"/>
      <c r="WCK23" s="137"/>
      <c r="WCL23" s="137"/>
      <c r="WCM23" s="137"/>
      <c r="WCN23" s="137"/>
      <c r="WCO23" s="137"/>
      <c r="WCP23" s="137"/>
      <c r="WCQ23" s="137"/>
      <c r="WCR23" s="137"/>
      <c r="WCS23" s="137"/>
      <c r="WCT23" s="137"/>
      <c r="WCU23" s="137"/>
      <c r="WCV23" s="137"/>
      <c r="WCW23" s="137"/>
      <c r="WCX23" s="137"/>
      <c r="WCY23" s="137"/>
      <c r="WCZ23" s="137"/>
      <c r="WDA23" s="137"/>
      <c r="WDB23" s="137"/>
      <c r="WDC23" s="137"/>
      <c r="WDD23" s="137"/>
      <c r="WDE23" s="137"/>
      <c r="WDF23" s="137"/>
      <c r="WDG23" s="137"/>
      <c r="WDH23" s="137"/>
      <c r="WDI23" s="137"/>
      <c r="WDJ23" s="137"/>
      <c r="WDK23" s="137"/>
      <c r="WDL23" s="137"/>
      <c r="WDM23" s="137"/>
      <c r="WDN23" s="137"/>
      <c r="WDO23" s="137"/>
      <c r="WDP23" s="137"/>
      <c r="WDQ23" s="137"/>
      <c r="WDR23" s="137"/>
      <c r="WDS23" s="137"/>
      <c r="WDT23" s="137"/>
      <c r="WDU23" s="137"/>
      <c r="WDV23" s="137"/>
      <c r="WDW23" s="137"/>
      <c r="WDX23" s="137"/>
      <c r="WDY23" s="137"/>
      <c r="WDZ23" s="137"/>
      <c r="WEA23" s="137"/>
      <c r="WEB23" s="137"/>
      <c r="WEC23" s="137"/>
      <c r="WED23" s="137"/>
      <c r="WEE23" s="137"/>
      <c r="WEF23" s="137"/>
      <c r="WEG23" s="137"/>
      <c r="WEH23" s="137"/>
      <c r="WEI23" s="137"/>
      <c r="WEJ23" s="137"/>
      <c r="WEK23" s="137"/>
      <c r="WEL23" s="137"/>
      <c r="WEM23" s="137"/>
      <c r="WEN23" s="137"/>
      <c r="WEO23" s="137"/>
      <c r="WEP23" s="137"/>
      <c r="WEQ23" s="137"/>
      <c r="WER23" s="137"/>
      <c r="WES23" s="137"/>
      <c r="WET23" s="137"/>
      <c r="WEU23" s="137"/>
      <c r="WEV23" s="137"/>
      <c r="WEW23" s="137"/>
      <c r="WEX23" s="137"/>
      <c r="WEY23" s="137"/>
      <c r="WEZ23" s="137"/>
      <c r="WFA23" s="137"/>
      <c r="WFB23" s="137"/>
      <c r="WFC23" s="137"/>
      <c r="WFD23" s="137"/>
      <c r="WFE23" s="137"/>
      <c r="WFF23" s="137"/>
      <c r="WFG23" s="137"/>
      <c r="WFH23" s="137"/>
      <c r="WFI23" s="137"/>
      <c r="WFJ23" s="137"/>
      <c r="WFK23" s="137"/>
      <c r="WFL23" s="137"/>
      <c r="WFM23" s="137"/>
      <c r="WFN23" s="137"/>
      <c r="WFO23" s="137"/>
      <c r="WFP23" s="137"/>
      <c r="WFQ23" s="137"/>
      <c r="WFR23" s="137"/>
      <c r="WFS23" s="137"/>
      <c r="WFT23" s="137"/>
      <c r="WFU23" s="137"/>
      <c r="WFV23" s="137"/>
      <c r="WFW23" s="137"/>
      <c r="WFX23" s="137"/>
      <c r="WFY23" s="137"/>
      <c r="WFZ23" s="137"/>
      <c r="WGA23" s="137"/>
      <c r="WGB23" s="137"/>
      <c r="WGC23" s="137"/>
      <c r="WGD23" s="137"/>
      <c r="WGE23" s="137"/>
      <c r="WGF23" s="137"/>
      <c r="WGG23" s="137"/>
      <c r="WGH23" s="137"/>
      <c r="WGI23" s="137"/>
      <c r="WGJ23" s="137"/>
      <c r="WGK23" s="137"/>
      <c r="WGL23" s="137"/>
      <c r="WGM23" s="137"/>
      <c r="WGN23" s="137"/>
      <c r="WGO23" s="137"/>
      <c r="WGP23" s="137"/>
      <c r="WGQ23" s="137"/>
      <c r="WGR23" s="137"/>
      <c r="WGS23" s="137"/>
      <c r="WGT23" s="137"/>
      <c r="WGU23" s="137"/>
      <c r="WGV23" s="137"/>
      <c r="WGW23" s="137"/>
      <c r="WGX23" s="137"/>
      <c r="WGY23" s="137"/>
      <c r="WGZ23" s="137"/>
      <c r="WHA23" s="137"/>
      <c r="WHB23" s="137"/>
      <c r="WHC23" s="137"/>
      <c r="WHD23" s="137"/>
      <c r="WHE23" s="137"/>
      <c r="WHF23" s="137"/>
      <c r="WHG23" s="137"/>
      <c r="WHH23" s="137"/>
      <c r="WHI23" s="137"/>
      <c r="WHJ23" s="137"/>
      <c r="WHK23" s="137"/>
      <c r="WHL23" s="137"/>
      <c r="WHM23" s="137"/>
      <c r="WHN23" s="137"/>
      <c r="WHO23" s="137"/>
      <c r="WHP23" s="137"/>
      <c r="WHQ23" s="137"/>
      <c r="WHR23" s="137"/>
      <c r="WHS23" s="137"/>
      <c r="WHT23" s="137"/>
      <c r="WHU23" s="137"/>
      <c r="WHV23" s="137"/>
      <c r="WHW23" s="137"/>
      <c r="WHX23" s="137"/>
      <c r="WHY23" s="137"/>
      <c r="WHZ23" s="137"/>
      <c r="WIA23" s="137"/>
      <c r="WIB23" s="137"/>
      <c r="WIC23" s="137"/>
      <c r="WID23" s="137"/>
      <c r="WIE23" s="137"/>
      <c r="WIF23" s="137"/>
      <c r="WIG23" s="137"/>
      <c r="WIH23" s="137"/>
      <c r="WII23" s="137"/>
      <c r="WIJ23" s="137"/>
      <c r="WIK23" s="137"/>
      <c r="WIL23" s="137"/>
      <c r="WIM23" s="137"/>
      <c r="WIN23" s="137"/>
      <c r="WIO23" s="137"/>
      <c r="WIP23" s="137"/>
      <c r="WIQ23" s="137"/>
      <c r="WIR23" s="137"/>
      <c r="WIS23" s="137"/>
      <c r="WIT23" s="137"/>
      <c r="WIU23" s="137"/>
      <c r="WIV23" s="137"/>
      <c r="WIW23" s="137"/>
      <c r="WIX23" s="137"/>
      <c r="WIY23" s="137"/>
      <c r="WIZ23" s="137"/>
      <c r="WJA23" s="137"/>
      <c r="WJB23" s="137"/>
      <c r="WJC23" s="137"/>
      <c r="WJD23" s="137"/>
      <c r="WJE23" s="137"/>
      <c r="WJF23" s="137"/>
      <c r="WJG23" s="137"/>
      <c r="WJH23" s="137"/>
      <c r="WJI23" s="137"/>
      <c r="WJJ23" s="137"/>
      <c r="WJK23" s="137"/>
      <c r="WJL23" s="137"/>
      <c r="WJM23" s="137"/>
      <c r="WJN23" s="137"/>
      <c r="WJO23" s="137"/>
      <c r="WJP23" s="137"/>
      <c r="WJQ23" s="137"/>
      <c r="WJR23" s="137"/>
      <c r="WJS23" s="137"/>
      <c r="WJT23" s="137"/>
      <c r="WJU23" s="137"/>
      <c r="WJV23" s="137"/>
      <c r="WJW23" s="137"/>
      <c r="WJX23" s="137"/>
      <c r="WJY23" s="137"/>
      <c r="WJZ23" s="137"/>
      <c r="WKA23" s="137"/>
      <c r="WKB23" s="137"/>
      <c r="WKC23" s="137"/>
      <c r="WKD23" s="137"/>
      <c r="WKE23" s="137"/>
      <c r="WKF23" s="137"/>
      <c r="WKG23" s="137"/>
      <c r="WKH23" s="137"/>
      <c r="WKI23" s="137"/>
      <c r="WKJ23" s="137"/>
      <c r="WKK23" s="137"/>
      <c r="WKL23" s="137"/>
      <c r="WKM23" s="137"/>
      <c r="WKN23" s="137"/>
      <c r="WKO23" s="137"/>
      <c r="WKP23" s="137"/>
      <c r="WKQ23" s="137"/>
      <c r="WKR23" s="137"/>
      <c r="WKS23" s="137"/>
      <c r="WKT23" s="137"/>
      <c r="WKU23" s="137"/>
      <c r="WKV23" s="137"/>
      <c r="WKW23" s="137"/>
      <c r="WKX23" s="137"/>
      <c r="WKY23" s="137"/>
      <c r="WKZ23" s="137"/>
      <c r="WLA23" s="137"/>
      <c r="WLB23" s="137"/>
      <c r="WLC23" s="137"/>
      <c r="WLD23" s="137"/>
      <c r="WLE23" s="137"/>
      <c r="WLF23" s="137"/>
      <c r="WLG23" s="137"/>
      <c r="WLH23" s="137"/>
      <c r="WLI23" s="137"/>
      <c r="WLJ23" s="137"/>
      <c r="WLK23" s="137"/>
      <c r="WLL23" s="137"/>
      <c r="WLM23" s="137"/>
      <c r="WLN23" s="137"/>
      <c r="WLO23" s="137"/>
      <c r="WLP23" s="137"/>
      <c r="WLQ23" s="137"/>
      <c r="WLR23" s="137"/>
      <c r="WLS23" s="137"/>
      <c r="WLT23" s="137"/>
      <c r="WLU23" s="137"/>
      <c r="WLV23" s="137"/>
      <c r="WLW23" s="137"/>
      <c r="WLX23" s="137"/>
      <c r="WLY23" s="137"/>
      <c r="WLZ23" s="137"/>
      <c r="WMA23" s="137"/>
      <c r="WMB23" s="137"/>
      <c r="WMC23" s="137"/>
      <c r="WMD23" s="137"/>
      <c r="WME23" s="137"/>
      <c r="WMF23" s="137"/>
      <c r="WMG23" s="137"/>
      <c r="WMH23" s="137"/>
      <c r="WMI23" s="137"/>
      <c r="WMJ23" s="137"/>
      <c r="WMK23" s="137"/>
      <c r="WML23" s="137"/>
      <c r="WMM23" s="137"/>
      <c r="WMN23" s="137"/>
      <c r="WMO23" s="137"/>
      <c r="WMP23" s="137"/>
      <c r="WMQ23" s="137"/>
      <c r="WMR23" s="137"/>
      <c r="WMS23" s="137"/>
      <c r="WMT23" s="137"/>
      <c r="WMU23" s="137"/>
      <c r="WMV23" s="137"/>
      <c r="WMW23" s="137"/>
      <c r="WMX23" s="137"/>
      <c r="WMY23" s="137"/>
      <c r="WMZ23" s="137"/>
      <c r="WNA23" s="137"/>
      <c r="WNB23" s="137"/>
      <c r="WNC23" s="137"/>
      <c r="WND23" s="137"/>
      <c r="WNE23" s="137"/>
      <c r="WNF23" s="137"/>
      <c r="WNG23" s="137"/>
      <c r="WNH23" s="137"/>
      <c r="WNI23" s="137"/>
      <c r="WNJ23" s="137"/>
      <c r="WNK23" s="137"/>
      <c r="WNL23" s="137"/>
      <c r="WNM23" s="137"/>
      <c r="WNN23" s="137"/>
      <c r="WNO23" s="137"/>
      <c r="WNP23" s="137"/>
      <c r="WNQ23" s="137"/>
      <c r="WNR23" s="137"/>
      <c r="WNS23" s="137"/>
      <c r="WNT23" s="137"/>
      <c r="WNU23" s="137"/>
      <c r="WNV23" s="137"/>
      <c r="WNW23" s="137"/>
      <c r="WNX23" s="137"/>
      <c r="WNY23" s="137"/>
      <c r="WNZ23" s="137"/>
      <c r="WOA23" s="137"/>
      <c r="WOB23" s="137"/>
      <c r="WOC23" s="137"/>
      <c r="WOD23" s="137"/>
      <c r="WOE23" s="137"/>
      <c r="WOF23" s="137"/>
      <c r="WOG23" s="137"/>
      <c r="WOH23" s="137"/>
      <c r="WOI23" s="137"/>
      <c r="WOJ23" s="137"/>
      <c r="WOK23" s="137"/>
      <c r="WOL23" s="137"/>
      <c r="WOM23" s="137"/>
      <c r="WON23" s="137"/>
      <c r="WOO23" s="137"/>
      <c r="WOP23" s="137"/>
      <c r="WOQ23" s="137"/>
      <c r="WOR23" s="137"/>
      <c r="WOS23" s="137"/>
      <c r="WOT23" s="137"/>
      <c r="WOU23" s="137"/>
      <c r="WOV23" s="137"/>
      <c r="WOW23" s="137"/>
      <c r="WOX23" s="137"/>
      <c r="WOY23" s="137"/>
      <c r="WOZ23" s="137"/>
      <c r="WPA23" s="137"/>
      <c r="WPB23" s="137"/>
      <c r="WPC23" s="137"/>
      <c r="WPD23" s="137"/>
      <c r="WPE23" s="137"/>
      <c r="WPF23" s="137"/>
      <c r="WPG23" s="137"/>
      <c r="WPH23" s="137"/>
      <c r="WPI23" s="137"/>
      <c r="WPJ23" s="137"/>
      <c r="WPK23" s="137"/>
      <c r="WPL23" s="137"/>
      <c r="WPM23" s="137"/>
      <c r="WPN23" s="137"/>
      <c r="WPO23" s="137"/>
      <c r="WPP23" s="137"/>
      <c r="WPQ23" s="137"/>
      <c r="WPR23" s="137"/>
      <c r="WPS23" s="137"/>
      <c r="WPT23" s="137"/>
      <c r="WPU23" s="137"/>
      <c r="WPV23" s="137"/>
      <c r="WPW23" s="137"/>
      <c r="WPX23" s="137"/>
      <c r="WPY23" s="137"/>
      <c r="WPZ23" s="137"/>
      <c r="WQA23" s="137"/>
      <c r="WQB23" s="137"/>
      <c r="WQC23" s="137"/>
      <c r="WQD23" s="137"/>
      <c r="WQE23" s="137"/>
      <c r="WQF23" s="137"/>
      <c r="WQG23" s="137"/>
      <c r="WQH23" s="137"/>
      <c r="WQI23" s="137"/>
      <c r="WQJ23" s="137"/>
      <c r="WQK23" s="137"/>
      <c r="WQL23" s="137"/>
      <c r="WQM23" s="137"/>
      <c r="WQN23" s="137"/>
      <c r="WQO23" s="137"/>
      <c r="WQP23" s="137"/>
      <c r="WQQ23" s="137"/>
      <c r="WQR23" s="137"/>
      <c r="WQS23" s="137"/>
      <c r="WQT23" s="137"/>
      <c r="WQU23" s="137"/>
      <c r="WQV23" s="137"/>
      <c r="WQW23" s="137"/>
      <c r="WQX23" s="137"/>
      <c r="WQY23" s="137"/>
      <c r="WQZ23" s="137"/>
      <c r="WRA23" s="137"/>
      <c r="WRB23" s="137"/>
      <c r="WRC23" s="137"/>
      <c r="WRD23" s="137"/>
      <c r="WRE23" s="137"/>
      <c r="WRF23" s="137"/>
      <c r="WRG23" s="137"/>
      <c r="WRH23" s="137"/>
      <c r="WRI23" s="137"/>
      <c r="WRJ23" s="137"/>
      <c r="WRK23" s="137"/>
      <c r="WRL23" s="137"/>
      <c r="WRM23" s="137"/>
      <c r="WRN23" s="137"/>
      <c r="WRO23" s="137"/>
      <c r="WRP23" s="137"/>
      <c r="WRQ23" s="137"/>
      <c r="WRR23" s="137"/>
      <c r="WRS23" s="137"/>
      <c r="WRT23" s="137"/>
      <c r="WRU23" s="137"/>
      <c r="WRV23" s="137"/>
      <c r="WRW23" s="137"/>
      <c r="WRX23" s="137"/>
      <c r="WRY23" s="137"/>
      <c r="WRZ23" s="137"/>
      <c r="WSA23" s="137"/>
      <c r="WSB23" s="137"/>
      <c r="WSC23" s="137"/>
      <c r="WSD23" s="137"/>
      <c r="WSE23" s="137"/>
      <c r="WSF23" s="137"/>
      <c r="WSG23" s="137"/>
      <c r="WSH23" s="137"/>
      <c r="WSI23" s="137"/>
      <c r="WSJ23" s="137"/>
      <c r="WSK23" s="137"/>
      <c r="WSL23" s="137"/>
      <c r="WSM23" s="137"/>
      <c r="WSN23" s="137"/>
      <c r="WSO23" s="137"/>
      <c r="WSP23" s="137"/>
      <c r="WSQ23" s="137"/>
      <c r="WSR23" s="137"/>
      <c r="WSS23" s="137"/>
      <c r="WST23" s="137"/>
      <c r="WSU23" s="137"/>
      <c r="WSV23" s="137"/>
      <c r="WSW23" s="137"/>
      <c r="WSX23" s="137"/>
      <c r="WSY23" s="137"/>
      <c r="WSZ23" s="137"/>
      <c r="WTA23" s="137"/>
      <c r="WTB23" s="137"/>
      <c r="WTC23" s="137"/>
      <c r="WTD23" s="137"/>
      <c r="WTE23" s="137"/>
      <c r="WTF23" s="137"/>
      <c r="WTG23" s="137"/>
      <c r="WTH23" s="137"/>
      <c r="WTI23" s="137"/>
      <c r="WTJ23" s="137"/>
      <c r="WTK23" s="137"/>
      <c r="WTL23" s="137"/>
      <c r="WTM23" s="137"/>
      <c r="WTN23" s="137"/>
      <c r="WTO23" s="137"/>
      <c r="WTP23" s="137"/>
      <c r="WTQ23" s="137"/>
      <c r="WTR23" s="137"/>
      <c r="WTS23" s="137"/>
      <c r="WTT23" s="137"/>
      <c r="WTU23" s="137"/>
      <c r="WTV23" s="137"/>
      <c r="WTW23" s="137"/>
      <c r="WTX23" s="137"/>
      <c r="WTY23" s="137"/>
      <c r="WTZ23" s="137"/>
      <c r="WUA23" s="137"/>
      <c r="WUB23" s="137"/>
      <c r="WUC23" s="137"/>
      <c r="WUD23" s="137"/>
      <c r="WUE23" s="137"/>
      <c r="WUF23" s="137"/>
      <c r="WUG23" s="137"/>
      <c r="WUH23" s="137"/>
      <c r="WUI23" s="137"/>
      <c r="WUJ23" s="137"/>
      <c r="WUK23" s="137"/>
      <c r="WUL23" s="137"/>
      <c r="WUM23" s="137"/>
      <c r="WUN23" s="137"/>
      <c r="WUO23" s="137"/>
      <c r="WUP23" s="137"/>
      <c r="WUQ23" s="137"/>
      <c r="WUR23" s="137"/>
      <c r="WUS23" s="137"/>
      <c r="WUT23" s="137"/>
      <c r="WUU23" s="137"/>
      <c r="WUV23" s="137"/>
      <c r="WUW23" s="137"/>
      <c r="WUX23" s="137"/>
      <c r="WUY23" s="137"/>
      <c r="WUZ23" s="137"/>
      <c r="WVA23" s="137"/>
      <c r="WVB23" s="137"/>
      <c r="WVC23" s="137"/>
      <c r="WVD23" s="137"/>
      <c r="WVE23" s="137"/>
      <c r="WVF23" s="137"/>
      <c r="WVG23" s="137"/>
      <c r="WVH23" s="137"/>
      <c r="WVI23" s="137"/>
      <c r="WVJ23" s="137"/>
      <c r="WVK23" s="137"/>
      <c r="WVL23" s="137"/>
      <c r="WVM23" s="137"/>
      <c r="WVN23" s="137"/>
      <c r="WVO23" s="137"/>
      <c r="WVP23" s="137"/>
      <c r="WVQ23" s="137"/>
      <c r="WVR23" s="137"/>
      <c r="WVS23" s="137"/>
      <c r="WVT23" s="137"/>
      <c r="WVU23" s="137"/>
      <c r="WVV23" s="137"/>
      <c r="WVW23" s="137"/>
      <c r="WVX23" s="137"/>
      <c r="WVY23" s="137"/>
      <c r="WVZ23" s="137"/>
      <c r="WWA23" s="137"/>
      <c r="WWB23" s="137"/>
      <c r="WWC23" s="137"/>
      <c r="WWD23" s="137"/>
      <c r="WWE23" s="137"/>
      <c r="WWF23" s="137"/>
      <c r="WWG23" s="137"/>
      <c r="WWH23" s="137"/>
      <c r="WWI23" s="137"/>
      <c r="WWJ23" s="137"/>
      <c r="WWK23" s="137"/>
      <c r="WWL23" s="137"/>
      <c r="WWM23" s="137"/>
      <c r="WWN23" s="137"/>
      <c r="WWO23" s="137"/>
      <c r="WWP23" s="137"/>
      <c r="WWQ23" s="137"/>
      <c r="WWR23" s="137"/>
      <c r="WWS23" s="137"/>
      <c r="WWT23" s="137"/>
      <c r="WWU23" s="137"/>
      <c r="WWV23" s="137"/>
      <c r="WWW23" s="137"/>
      <c r="WWX23" s="137"/>
      <c r="WWY23" s="137"/>
      <c r="WWZ23" s="137"/>
      <c r="WXA23" s="137"/>
      <c r="WXB23" s="137"/>
      <c r="WXC23" s="137"/>
      <c r="WXD23" s="137"/>
      <c r="WXE23" s="137"/>
      <c r="WXF23" s="137"/>
      <c r="WXG23" s="137"/>
      <c r="WXH23" s="137"/>
      <c r="WXI23" s="137"/>
      <c r="WXJ23" s="137"/>
      <c r="WXK23" s="137"/>
      <c r="WXL23" s="137"/>
      <c r="WXM23" s="137"/>
      <c r="WXN23" s="137"/>
      <c r="WXO23" s="137"/>
      <c r="WXP23" s="137"/>
      <c r="WXQ23" s="137"/>
      <c r="WXR23" s="137"/>
      <c r="WXS23" s="137"/>
      <c r="WXT23" s="137"/>
      <c r="WXU23" s="137"/>
      <c r="WXV23" s="137"/>
      <c r="WXW23" s="137"/>
      <c r="WXX23" s="137"/>
      <c r="WXY23" s="137"/>
      <c r="WXZ23" s="137"/>
      <c r="WYA23" s="137"/>
      <c r="WYB23" s="137"/>
      <c r="WYC23" s="137"/>
      <c r="WYD23" s="137"/>
      <c r="WYE23" s="137"/>
      <c r="WYF23" s="137"/>
      <c r="WYG23" s="137"/>
      <c r="WYH23" s="137"/>
      <c r="WYI23" s="137"/>
      <c r="WYJ23" s="137"/>
      <c r="WYK23" s="137"/>
      <c r="WYL23" s="137"/>
      <c r="WYM23" s="137"/>
      <c r="WYN23" s="137"/>
      <c r="WYO23" s="137"/>
      <c r="WYP23" s="137"/>
      <c r="WYQ23" s="137"/>
      <c r="WYR23" s="137"/>
      <c r="WYS23" s="137"/>
      <c r="WYT23" s="137"/>
      <c r="WYU23" s="137"/>
      <c r="WYV23" s="137"/>
      <c r="WYW23" s="137"/>
      <c r="WYX23" s="137"/>
      <c r="WYY23" s="137"/>
      <c r="WYZ23" s="137"/>
      <c r="WZA23" s="137"/>
      <c r="WZB23" s="137"/>
      <c r="WZC23" s="137"/>
      <c r="WZD23" s="137"/>
      <c r="WZE23" s="137"/>
      <c r="WZF23" s="137"/>
      <c r="WZG23" s="137"/>
      <c r="WZH23" s="137"/>
      <c r="WZI23" s="137"/>
      <c r="WZJ23" s="137"/>
      <c r="WZK23" s="137"/>
      <c r="WZL23" s="137"/>
      <c r="WZM23" s="137"/>
      <c r="WZN23" s="137"/>
      <c r="WZO23" s="137"/>
      <c r="WZP23" s="137"/>
      <c r="WZQ23" s="137"/>
      <c r="WZR23" s="137"/>
      <c r="WZS23" s="137"/>
      <c r="WZT23" s="137"/>
      <c r="WZU23" s="137"/>
      <c r="WZV23" s="137"/>
      <c r="WZW23" s="137"/>
      <c r="WZX23" s="137"/>
      <c r="WZY23" s="137"/>
      <c r="WZZ23" s="137"/>
      <c r="XAA23" s="137"/>
      <c r="XAB23" s="137"/>
      <c r="XAC23" s="137"/>
      <c r="XAD23" s="137"/>
      <c r="XAE23" s="137"/>
      <c r="XAF23" s="137"/>
      <c r="XAG23" s="137"/>
      <c r="XAH23" s="137"/>
      <c r="XAI23" s="137"/>
      <c r="XAJ23" s="137"/>
      <c r="XAK23" s="137"/>
      <c r="XAL23" s="137"/>
      <c r="XAM23" s="137"/>
      <c r="XAN23" s="137"/>
      <c r="XAO23" s="137"/>
      <c r="XAP23" s="137"/>
      <c r="XAQ23" s="137"/>
      <c r="XAR23" s="137"/>
      <c r="XAS23" s="137"/>
      <c r="XAT23" s="137"/>
      <c r="XAU23" s="137"/>
      <c r="XAV23" s="137"/>
      <c r="XAW23" s="137"/>
      <c r="XAX23" s="137"/>
      <c r="XAY23" s="137"/>
      <c r="XAZ23" s="137"/>
      <c r="XBA23" s="137"/>
      <c r="XBB23" s="137"/>
      <c r="XBC23" s="137"/>
      <c r="XBD23" s="137"/>
      <c r="XBE23" s="137"/>
      <c r="XBF23" s="137"/>
      <c r="XBG23" s="137"/>
      <c r="XBH23" s="137"/>
      <c r="XBI23" s="137"/>
      <c r="XBJ23" s="137"/>
      <c r="XBK23" s="137"/>
      <c r="XBL23" s="137"/>
      <c r="XBM23" s="137"/>
      <c r="XBN23" s="137"/>
      <c r="XBO23" s="137"/>
      <c r="XBP23" s="137"/>
      <c r="XBQ23" s="137"/>
      <c r="XBR23" s="137"/>
      <c r="XBS23" s="137"/>
      <c r="XBT23" s="137"/>
      <c r="XBU23" s="137"/>
      <c r="XBV23" s="137"/>
      <c r="XBW23" s="137"/>
      <c r="XBX23" s="137"/>
      <c r="XBY23" s="137"/>
      <c r="XBZ23" s="137"/>
      <c r="XCA23" s="137"/>
      <c r="XCB23" s="137"/>
      <c r="XCC23" s="137"/>
      <c r="XCD23" s="137"/>
      <c r="XCE23" s="137"/>
      <c r="XCF23" s="137"/>
      <c r="XCG23" s="137"/>
      <c r="XCH23" s="137"/>
      <c r="XCI23" s="137"/>
      <c r="XCJ23" s="137"/>
      <c r="XCK23" s="137"/>
      <c r="XCL23" s="137"/>
      <c r="XCM23" s="137"/>
      <c r="XCN23" s="137"/>
      <c r="XCO23" s="137"/>
      <c r="XCP23" s="137"/>
      <c r="XCQ23" s="137"/>
      <c r="XCR23" s="137"/>
      <c r="XCS23" s="137"/>
      <c r="XCT23" s="137"/>
      <c r="XCU23" s="137"/>
      <c r="XCV23" s="137"/>
      <c r="XCW23" s="137"/>
      <c r="XCX23" s="137"/>
      <c r="XCY23" s="137"/>
      <c r="XCZ23" s="137"/>
      <c r="XDA23" s="137"/>
      <c r="XDB23" s="137"/>
      <c r="XDC23" s="137"/>
      <c r="XDD23" s="137"/>
      <c r="XDE23" s="137"/>
      <c r="XDF23" s="137"/>
      <c r="XDG23" s="137"/>
      <c r="XDH23" s="137"/>
      <c r="XDI23" s="137"/>
      <c r="XDJ23" s="137"/>
      <c r="XDK23" s="137"/>
      <c r="XDL23" s="137"/>
      <c r="XDM23" s="137"/>
      <c r="XDN23" s="137"/>
      <c r="XDO23" s="137"/>
      <c r="XDP23" s="137"/>
      <c r="XDQ23" s="137"/>
      <c r="XDR23" s="137"/>
      <c r="XDS23" s="137"/>
      <c r="XDT23" s="137"/>
      <c r="XDU23" s="137"/>
      <c r="XDV23" s="137"/>
      <c r="XDW23" s="137"/>
      <c r="XDX23" s="137"/>
      <c r="XDY23" s="137"/>
      <c r="XDZ23" s="137"/>
      <c r="XEA23" s="137"/>
      <c r="XEB23" s="137"/>
      <c r="XEC23" s="137"/>
      <c r="XED23" s="137"/>
      <c r="XEE23" s="137"/>
      <c r="XEF23" s="137"/>
      <c r="XEG23" s="137"/>
      <c r="XEH23" s="137"/>
      <c r="XEI23" s="137"/>
      <c r="XEJ23" s="137"/>
      <c r="XEK23" s="137"/>
      <c r="XEL23" s="137"/>
      <c r="XEM23" s="137"/>
      <c r="XEN23" s="137"/>
      <c r="XEO23" s="137"/>
      <c r="XEP23" s="137"/>
      <c r="XEQ23" s="137"/>
      <c r="XER23" s="137"/>
      <c r="XES23" s="137"/>
      <c r="XET23" s="137"/>
      <c r="XEU23" s="137"/>
      <c r="XEV23" s="137"/>
      <c r="XEW23" s="137"/>
      <c r="XEX23" s="137"/>
      <c r="XEY23" s="137"/>
      <c r="XEZ23" s="137"/>
      <c r="XFA23" s="137"/>
    </row>
    <row r="24" spans="1:16381" ht="20.25" customHeight="1" x14ac:dyDescent="0.25">
      <c r="A24" s="138"/>
      <c r="B24" s="139"/>
      <c r="C24" s="140"/>
      <c r="D24" s="140"/>
      <c r="E24" s="140"/>
      <c r="F24" s="140"/>
      <c r="G24" s="140"/>
      <c r="H24" s="140"/>
      <c r="I24" s="140"/>
      <c r="J24" s="140"/>
      <c r="K24" s="140"/>
      <c r="L24" s="140"/>
      <c r="M24" s="140"/>
      <c r="N24" s="138"/>
      <c r="O24" s="138"/>
      <c r="P24" s="138"/>
      <c r="R24" s="136"/>
      <c r="S24" s="136"/>
      <c r="T24" s="136"/>
      <c r="U24" s="136"/>
      <c r="V24" s="136"/>
      <c r="W24" s="136"/>
      <c r="X24" s="136"/>
      <c r="Y24" s="136"/>
      <c r="Z24" s="136"/>
      <c r="AA24" s="136"/>
      <c r="AB24" s="136"/>
      <c r="AC24" s="136"/>
      <c r="AH24" s="136"/>
      <c r="AI24" s="136"/>
      <c r="AJ24" s="136"/>
      <c r="AK24" s="136"/>
      <c r="AL24" s="136"/>
      <c r="AM24" s="136"/>
      <c r="AN24" s="136"/>
      <c r="AO24" s="136"/>
      <c r="AP24" s="136"/>
      <c r="AQ24" s="136"/>
      <c r="AR24" s="136"/>
      <c r="AS24" s="136"/>
      <c r="AX24" s="136"/>
      <c r="AY24" s="136"/>
      <c r="AZ24" s="136"/>
      <c r="BA24" s="136"/>
      <c r="BB24" s="136"/>
      <c r="BC24" s="136"/>
      <c r="BD24" s="136"/>
      <c r="BE24" s="136"/>
      <c r="BF24" s="136"/>
      <c r="BG24" s="136"/>
      <c r="BH24" s="136"/>
      <c r="BI24" s="136"/>
      <c r="BN24" s="136"/>
      <c r="BO24" s="136"/>
      <c r="BP24" s="136"/>
      <c r="BQ24" s="136"/>
      <c r="BR24" s="136"/>
      <c r="BS24" s="136"/>
      <c r="BT24" s="136"/>
      <c r="BU24" s="136"/>
      <c r="BV24" s="136"/>
      <c r="BW24" s="136"/>
      <c r="BX24" s="136"/>
      <c r="BY24" s="136"/>
      <c r="CD24" s="136"/>
      <c r="CE24" s="136"/>
      <c r="CF24" s="136"/>
      <c r="CG24" s="136"/>
      <c r="CH24" s="136"/>
      <c r="CI24" s="136"/>
      <c r="CJ24" s="136"/>
      <c r="CK24" s="136"/>
      <c r="CL24" s="136"/>
      <c r="CM24" s="136"/>
      <c r="CN24" s="136"/>
      <c r="CO24" s="136"/>
      <c r="CT24" s="136"/>
      <c r="CU24" s="136"/>
      <c r="CV24" s="136"/>
      <c r="CW24" s="136"/>
      <c r="CX24" s="136"/>
      <c r="CY24" s="136"/>
      <c r="CZ24" s="136"/>
      <c r="DA24" s="136"/>
      <c r="DB24" s="136"/>
      <c r="DC24" s="136"/>
      <c r="DD24" s="136"/>
      <c r="DE24" s="136"/>
      <c r="DJ24" s="136"/>
      <c r="DK24" s="136"/>
      <c r="DL24" s="136"/>
      <c r="DM24" s="136"/>
      <c r="DN24" s="136"/>
      <c r="DO24" s="136"/>
      <c r="DP24" s="136"/>
      <c r="DQ24" s="136"/>
      <c r="DR24" s="136"/>
      <c r="DS24" s="136"/>
      <c r="DT24" s="136"/>
      <c r="DU24" s="136"/>
      <c r="DZ24" s="136"/>
      <c r="EA24" s="136"/>
      <c r="EB24" s="136"/>
      <c r="EC24" s="136"/>
      <c r="ED24" s="136"/>
      <c r="EE24" s="136"/>
      <c r="EF24" s="136"/>
      <c r="EG24" s="136"/>
      <c r="EH24" s="136"/>
      <c r="EI24" s="136"/>
      <c r="EJ24" s="136"/>
      <c r="EK24" s="136"/>
      <c r="EP24" s="136"/>
      <c r="EQ24" s="136"/>
      <c r="ER24" s="136"/>
      <c r="ES24" s="136"/>
      <c r="ET24" s="136"/>
      <c r="EU24" s="136"/>
      <c r="EV24" s="136"/>
      <c r="EW24" s="136"/>
      <c r="EX24" s="136"/>
      <c r="EY24" s="136"/>
      <c r="EZ24" s="136"/>
      <c r="FA24" s="136"/>
      <c r="FF24" s="136"/>
      <c r="FG24" s="136"/>
      <c r="FH24" s="136"/>
      <c r="FI24" s="136"/>
      <c r="FJ24" s="136"/>
      <c r="FK24" s="136"/>
      <c r="FL24" s="136"/>
      <c r="FM24" s="136"/>
      <c r="FN24" s="136"/>
      <c r="FO24" s="136"/>
      <c r="FP24" s="136"/>
      <c r="FQ24" s="136"/>
      <c r="FV24" s="136"/>
      <c r="FW24" s="136"/>
      <c r="FX24" s="136"/>
      <c r="FY24" s="136"/>
      <c r="FZ24" s="136"/>
      <c r="GA24" s="136"/>
      <c r="GB24" s="136"/>
      <c r="GC24" s="136"/>
      <c r="GD24" s="136"/>
      <c r="GE24" s="136"/>
      <c r="GF24" s="136"/>
      <c r="GG24" s="136"/>
      <c r="GL24" s="136"/>
      <c r="GM24" s="136"/>
      <c r="GN24" s="136"/>
      <c r="GO24" s="136"/>
      <c r="GP24" s="136"/>
      <c r="GQ24" s="136"/>
      <c r="GR24" s="136"/>
      <c r="GS24" s="136"/>
      <c r="GT24" s="136"/>
      <c r="GU24" s="136"/>
      <c r="GV24" s="136"/>
      <c r="GW24" s="136"/>
      <c r="HB24" s="136"/>
      <c r="HC24" s="136"/>
      <c r="HD24" s="136"/>
      <c r="HE24" s="136"/>
      <c r="HF24" s="136"/>
      <c r="HG24" s="136"/>
      <c r="HH24" s="136"/>
      <c r="HI24" s="136"/>
      <c r="HJ24" s="136"/>
      <c r="HK24" s="136"/>
      <c r="HL24" s="136"/>
      <c r="HM24" s="136"/>
      <c r="HR24" s="136"/>
      <c r="HS24" s="136"/>
      <c r="HT24" s="136"/>
      <c r="HU24" s="136"/>
      <c r="HV24" s="136"/>
      <c r="HW24" s="136"/>
      <c r="HX24" s="136"/>
      <c r="HY24" s="136"/>
      <c r="HZ24" s="136"/>
      <c r="IA24" s="136"/>
      <c r="IB24" s="136"/>
      <c r="IC24" s="136"/>
      <c r="IH24" s="136"/>
      <c r="II24" s="136"/>
      <c r="IJ24" s="136"/>
      <c r="IK24" s="136"/>
      <c r="IL24" s="136"/>
      <c r="IM24" s="136"/>
      <c r="IN24" s="136"/>
      <c r="IO24" s="136"/>
      <c r="IP24" s="136"/>
      <c r="IQ24" s="136"/>
      <c r="IR24" s="136"/>
      <c r="IS24" s="136"/>
      <c r="IX24" s="136"/>
      <c r="IY24" s="136"/>
      <c r="IZ24" s="136"/>
      <c r="JA24" s="136"/>
      <c r="JB24" s="136"/>
      <c r="JC24" s="136"/>
      <c r="JD24" s="136"/>
      <c r="JE24" s="136"/>
      <c r="JF24" s="136"/>
      <c r="JG24" s="136"/>
      <c r="JH24" s="136"/>
      <c r="JI24" s="136"/>
      <c r="JN24" s="136"/>
      <c r="JO24" s="136"/>
      <c r="JP24" s="136"/>
      <c r="JQ24" s="136"/>
      <c r="JR24" s="136"/>
      <c r="JS24" s="136"/>
      <c r="JT24" s="136"/>
      <c r="JU24" s="136"/>
      <c r="JV24" s="136"/>
      <c r="JW24" s="136"/>
      <c r="JX24" s="136"/>
      <c r="JY24" s="136"/>
      <c r="KD24" s="136"/>
      <c r="KE24" s="136"/>
      <c r="KF24" s="136"/>
      <c r="KG24" s="136"/>
      <c r="KH24" s="136"/>
      <c r="KI24" s="136"/>
      <c r="KJ24" s="136"/>
      <c r="KK24" s="136"/>
      <c r="KL24" s="136"/>
      <c r="KM24" s="136"/>
      <c r="KN24" s="136"/>
      <c r="KO24" s="136"/>
      <c r="KT24" s="136"/>
      <c r="KU24" s="136"/>
      <c r="KV24" s="136"/>
      <c r="KW24" s="136"/>
      <c r="KX24" s="136"/>
      <c r="KY24" s="136"/>
      <c r="KZ24" s="136"/>
      <c r="LA24" s="136"/>
      <c r="LB24" s="136"/>
      <c r="LC24" s="136"/>
      <c r="LD24" s="136"/>
      <c r="LE24" s="136"/>
      <c r="LJ24" s="136"/>
      <c r="LK24" s="136"/>
      <c r="LL24" s="136"/>
      <c r="LM24" s="136"/>
      <c r="LN24" s="136"/>
      <c r="LO24" s="136"/>
      <c r="LP24" s="136"/>
      <c r="LQ24" s="136"/>
      <c r="LR24" s="136"/>
      <c r="LS24" s="136"/>
      <c r="LT24" s="136"/>
      <c r="LU24" s="136"/>
      <c r="LZ24" s="136"/>
      <c r="MA24" s="136"/>
      <c r="MB24" s="136"/>
      <c r="MC24" s="136"/>
      <c r="MD24" s="136"/>
      <c r="ME24" s="136"/>
      <c r="MF24" s="136"/>
      <c r="MG24" s="136"/>
      <c r="MH24" s="136"/>
      <c r="MI24" s="136"/>
      <c r="MJ24" s="136"/>
      <c r="MK24" s="136"/>
      <c r="MP24" s="136"/>
      <c r="MQ24" s="136"/>
      <c r="MR24" s="136"/>
      <c r="MS24" s="136"/>
      <c r="MT24" s="136"/>
      <c r="MU24" s="136"/>
      <c r="MV24" s="136"/>
      <c r="MW24" s="136"/>
      <c r="MX24" s="136"/>
      <c r="MY24" s="136"/>
      <c r="MZ24" s="136"/>
      <c r="NA24" s="136"/>
      <c r="NF24" s="136"/>
      <c r="NG24" s="136"/>
      <c r="NH24" s="136"/>
      <c r="NI24" s="136"/>
      <c r="NJ24" s="136"/>
      <c r="NK24" s="136"/>
      <c r="NL24" s="136"/>
      <c r="NM24" s="136"/>
      <c r="NN24" s="136"/>
      <c r="NO24" s="136"/>
      <c r="NP24" s="136"/>
      <c r="NQ24" s="136"/>
      <c r="NV24" s="136"/>
      <c r="NW24" s="136"/>
      <c r="NX24" s="136"/>
      <c r="NY24" s="136"/>
      <c r="NZ24" s="136"/>
      <c r="OA24" s="136"/>
      <c r="OB24" s="136"/>
      <c r="OC24" s="136"/>
      <c r="OD24" s="136"/>
      <c r="OE24" s="136"/>
      <c r="OF24" s="136"/>
      <c r="OG24" s="136"/>
      <c r="OL24" s="136"/>
      <c r="OM24" s="136"/>
      <c r="ON24" s="136"/>
      <c r="OO24" s="136"/>
      <c r="OP24" s="136"/>
      <c r="OQ24" s="136"/>
      <c r="OR24" s="136"/>
      <c r="OS24" s="136"/>
      <c r="OT24" s="136"/>
      <c r="OU24" s="136"/>
      <c r="OV24" s="136"/>
      <c r="OW24" s="136"/>
      <c r="PB24" s="136"/>
      <c r="PC24" s="136"/>
      <c r="PD24" s="136"/>
      <c r="PE24" s="136"/>
      <c r="PF24" s="136"/>
      <c r="PG24" s="136"/>
      <c r="PH24" s="136"/>
      <c r="PI24" s="136"/>
      <c r="PJ24" s="136"/>
      <c r="PK24" s="136"/>
      <c r="PL24" s="136"/>
      <c r="PM24" s="136"/>
      <c r="PR24" s="136"/>
      <c r="PS24" s="136"/>
      <c r="PT24" s="136"/>
      <c r="PU24" s="136"/>
      <c r="PV24" s="136"/>
      <c r="PW24" s="136"/>
      <c r="PX24" s="136"/>
      <c r="PY24" s="136"/>
      <c r="PZ24" s="136"/>
      <c r="QA24" s="136"/>
      <c r="QB24" s="136"/>
      <c r="QC24" s="136"/>
      <c r="QH24" s="136"/>
      <c r="QI24" s="136"/>
      <c r="QJ24" s="136"/>
      <c r="QK24" s="136"/>
      <c r="QL24" s="136"/>
      <c r="QM24" s="136"/>
      <c r="QN24" s="136"/>
      <c r="QO24" s="136"/>
      <c r="QP24" s="136"/>
      <c r="QQ24" s="136"/>
      <c r="QR24" s="136"/>
      <c r="QS24" s="136"/>
      <c r="QX24" s="136"/>
      <c r="QY24" s="136"/>
      <c r="QZ24" s="136"/>
      <c r="RA24" s="136"/>
      <c r="RB24" s="136"/>
      <c r="RC24" s="136"/>
      <c r="RD24" s="136"/>
      <c r="RE24" s="136"/>
      <c r="RF24" s="136"/>
      <c r="RG24" s="136"/>
      <c r="RH24" s="136"/>
      <c r="RI24" s="136"/>
      <c r="RN24" s="136"/>
      <c r="RO24" s="136"/>
      <c r="RP24" s="136"/>
      <c r="RQ24" s="136"/>
      <c r="RR24" s="136"/>
      <c r="RS24" s="136"/>
      <c r="RT24" s="136"/>
      <c r="RU24" s="136"/>
      <c r="RV24" s="136"/>
      <c r="RW24" s="136"/>
      <c r="RX24" s="136"/>
      <c r="RY24" s="136"/>
      <c r="SD24" s="136"/>
      <c r="SE24" s="136"/>
      <c r="SF24" s="136"/>
      <c r="SG24" s="136"/>
      <c r="SH24" s="136"/>
      <c r="SI24" s="136"/>
      <c r="SJ24" s="136"/>
      <c r="SK24" s="136"/>
      <c r="SL24" s="136"/>
      <c r="SM24" s="136"/>
      <c r="SN24" s="136"/>
      <c r="SO24" s="136"/>
      <c r="ST24" s="136"/>
      <c r="SU24" s="136"/>
      <c r="SV24" s="136"/>
      <c r="SW24" s="136"/>
      <c r="SX24" s="136"/>
      <c r="SY24" s="136"/>
      <c r="SZ24" s="136"/>
      <c r="TA24" s="136"/>
      <c r="TB24" s="136"/>
      <c r="TC24" s="136"/>
      <c r="TD24" s="136"/>
      <c r="TE24" s="136"/>
      <c r="TJ24" s="136"/>
      <c r="TK24" s="136"/>
      <c r="TL24" s="136"/>
      <c r="TM24" s="136"/>
      <c r="TN24" s="136"/>
      <c r="TO24" s="136"/>
      <c r="TP24" s="136"/>
      <c r="TQ24" s="136"/>
      <c r="TR24" s="136"/>
      <c r="TS24" s="136"/>
      <c r="TT24" s="136"/>
      <c r="TU24" s="136"/>
      <c r="TZ24" s="136"/>
      <c r="UA24" s="136"/>
      <c r="UB24" s="136"/>
      <c r="UC24" s="136"/>
      <c r="UD24" s="136"/>
      <c r="UE24" s="136"/>
      <c r="UF24" s="136"/>
      <c r="UG24" s="136"/>
      <c r="UH24" s="136"/>
      <c r="UI24" s="136"/>
      <c r="UJ24" s="136"/>
      <c r="UK24" s="136"/>
      <c r="UP24" s="136"/>
      <c r="UQ24" s="136"/>
      <c r="UR24" s="136"/>
      <c r="US24" s="136"/>
      <c r="UT24" s="136"/>
      <c r="UU24" s="136"/>
      <c r="UV24" s="136"/>
      <c r="UW24" s="136"/>
      <c r="UX24" s="136"/>
      <c r="UY24" s="136"/>
      <c r="UZ24" s="136"/>
      <c r="VA24" s="136"/>
      <c r="VF24" s="136"/>
      <c r="VG24" s="136"/>
      <c r="VH24" s="136"/>
      <c r="VI24" s="136"/>
      <c r="VJ24" s="136"/>
      <c r="VK24" s="136"/>
      <c r="VL24" s="136"/>
      <c r="VM24" s="136"/>
      <c r="VN24" s="136"/>
      <c r="VO24" s="136"/>
      <c r="VP24" s="136"/>
      <c r="VQ24" s="136"/>
      <c r="VV24" s="136"/>
      <c r="VW24" s="136"/>
      <c r="VX24" s="136"/>
      <c r="VY24" s="136"/>
      <c r="VZ24" s="136"/>
      <c r="WA24" s="136"/>
      <c r="WB24" s="136"/>
      <c r="WC24" s="136"/>
      <c r="WD24" s="136"/>
      <c r="WE24" s="136"/>
      <c r="WF24" s="136"/>
      <c r="WG24" s="136"/>
      <c r="WL24" s="136"/>
      <c r="WM24" s="136"/>
      <c r="WN24" s="136"/>
      <c r="WO24" s="136"/>
      <c r="WP24" s="136"/>
      <c r="WQ24" s="136"/>
      <c r="WR24" s="136"/>
      <c r="WS24" s="136"/>
      <c r="WT24" s="136"/>
      <c r="WU24" s="136"/>
      <c r="WV24" s="136"/>
      <c r="WW24" s="136"/>
      <c r="XB24" s="136"/>
      <c r="XC24" s="136"/>
      <c r="XD24" s="136"/>
      <c r="XE24" s="136"/>
      <c r="XF24" s="136"/>
      <c r="XG24" s="136"/>
      <c r="XH24" s="136"/>
      <c r="XI24" s="136"/>
      <c r="XJ24" s="136"/>
      <c r="XK24" s="136"/>
      <c r="XL24" s="136"/>
      <c r="XM24" s="136"/>
      <c r="XR24" s="136"/>
      <c r="XS24" s="136"/>
      <c r="XT24" s="136"/>
      <c r="XU24" s="136"/>
      <c r="XV24" s="136"/>
      <c r="XW24" s="136"/>
      <c r="XX24" s="136"/>
      <c r="XY24" s="136"/>
      <c r="XZ24" s="136"/>
      <c r="YA24" s="136"/>
      <c r="YB24" s="136"/>
      <c r="YC24" s="136"/>
      <c r="YH24" s="136"/>
      <c r="YI24" s="136"/>
      <c r="YJ24" s="136"/>
      <c r="YK24" s="136"/>
      <c r="YL24" s="136"/>
      <c r="YM24" s="136"/>
      <c r="YN24" s="136"/>
      <c r="YO24" s="136"/>
      <c r="YP24" s="136"/>
      <c r="YQ24" s="136"/>
      <c r="YR24" s="136"/>
      <c r="YS24" s="136"/>
      <c r="YX24" s="136"/>
      <c r="YY24" s="136"/>
      <c r="YZ24" s="136"/>
      <c r="ZA24" s="136"/>
      <c r="ZB24" s="136"/>
      <c r="ZC24" s="136"/>
      <c r="ZD24" s="136"/>
      <c r="ZE24" s="136"/>
      <c r="ZF24" s="136"/>
      <c r="ZG24" s="136"/>
      <c r="ZH24" s="136"/>
      <c r="ZI24" s="136"/>
      <c r="ZN24" s="136"/>
      <c r="ZO24" s="136"/>
      <c r="ZP24" s="136"/>
      <c r="ZQ24" s="136"/>
      <c r="ZR24" s="136"/>
      <c r="ZS24" s="136"/>
      <c r="ZT24" s="136"/>
      <c r="ZU24" s="136"/>
      <c r="ZV24" s="136"/>
      <c r="ZW24" s="136"/>
      <c r="ZX24" s="136"/>
      <c r="ZY24" s="136"/>
      <c r="AAD24" s="136"/>
      <c r="AAE24" s="136"/>
      <c r="AAF24" s="136"/>
      <c r="AAG24" s="136"/>
      <c r="AAH24" s="136"/>
      <c r="AAI24" s="136"/>
      <c r="AAJ24" s="136"/>
      <c r="AAK24" s="136"/>
      <c r="AAL24" s="136"/>
      <c r="AAM24" s="136"/>
      <c r="AAN24" s="136"/>
      <c r="AAO24" s="136"/>
      <c r="AAT24" s="136"/>
      <c r="AAU24" s="136"/>
      <c r="AAV24" s="136"/>
      <c r="AAW24" s="136"/>
      <c r="AAX24" s="136"/>
      <c r="AAY24" s="136"/>
      <c r="AAZ24" s="136"/>
      <c r="ABA24" s="136"/>
      <c r="ABB24" s="136"/>
      <c r="ABC24" s="136"/>
      <c r="ABD24" s="136"/>
      <c r="ABE24" s="136"/>
      <c r="ABJ24" s="136"/>
      <c r="ABK24" s="136"/>
      <c r="ABL24" s="136"/>
      <c r="ABM24" s="136"/>
      <c r="ABN24" s="136"/>
      <c r="ABO24" s="136"/>
      <c r="ABP24" s="136"/>
      <c r="ABQ24" s="136"/>
      <c r="ABR24" s="136"/>
      <c r="ABS24" s="136"/>
      <c r="ABT24" s="136"/>
      <c r="ABU24" s="136"/>
      <c r="ABZ24" s="136"/>
      <c r="ACA24" s="136"/>
      <c r="ACB24" s="136"/>
      <c r="ACC24" s="136"/>
      <c r="ACD24" s="136"/>
      <c r="ACE24" s="136"/>
      <c r="ACF24" s="136"/>
      <c r="ACG24" s="136"/>
      <c r="ACH24" s="136"/>
      <c r="ACI24" s="136"/>
      <c r="ACJ24" s="136"/>
      <c r="ACK24" s="136"/>
      <c r="ACP24" s="136"/>
      <c r="ACQ24" s="136"/>
      <c r="ACR24" s="136"/>
      <c r="ACS24" s="136"/>
      <c r="ACT24" s="136"/>
      <c r="ACU24" s="136"/>
      <c r="ACV24" s="136"/>
      <c r="ACW24" s="136"/>
      <c r="ACX24" s="136"/>
      <c r="ACY24" s="136"/>
      <c r="ACZ24" s="136"/>
      <c r="ADA24" s="136"/>
      <c r="ADF24" s="136"/>
      <c r="ADG24" s="136"/>
      <c r="ADH24" s="136"/>
      <c r="ADI24" s="136"/>
      <c r="ADJ24" s="136"/>
      <c r="ADK24" s="136"/>
      <c r="ADL24" s="136"/>
      <c r="ADM24" s="136"/>
      <c r="ADN24" s="136"/>
      <c r="ADO24" s="136"/>
      <c r="ADP24" s="136"/>
      <c r="ADQ24" s="136"/>
      <c r="ADV24" s="136"/>
      <c r="ADW24" s="136"/>
      <c r="ADX24" s="136"/>
      <c r="ADY24" s="136"/>
      <c r="ADZ24" s="136"/>
      <c r="AEA24" s="136"/>
      <c r="AEB24" s="136"/>
      <c r="AEC24" s="136"/>
      <c r="AED24" s="136"/>
      <c r="AEE24" s="136"/>
      <c r="AEF24" s="136"/>
      <c r="AEG24" s="136"/>
      <c r="AEL24" s="136"/>
      <c r="AEM24" s="136"/>
      <c r="AEN24" s="136"/>
      <c r="AEO24" s="136"/>
      <c r="AEP24" s="136"/>
      <c r="AEQ24" s="136"/>
      <c r="AER24" s="136"/>
      <c r="AES24" s="136"/>
      <c r="AET24" s="136"/>
      <c r="AEU24" s="136"/>
      <c r="AEV24" s="136"/>
      <c r="AEW24" s="136"/>
      <c r="AFB24" s="136"/>
      <c r="AFC24" s="136"/>
      <c r="AFD24" s="136"/>
      <c r="AFE24" s="136"/>
      <c r="AFF24" s="136"/>
      <c r="AFG24" s="136"/>
      <c r="AFH24" s="136"/>
      <c r="AFI24" s="136"/>
      <c r="AFJ24" s="136"/>
      <c r="AFK24" s="136"/>
      <c r="AFL24" s="136"/>
      <c r="AFM24" s="136"/>
      <c r="AFR24" s="136"/>
      <c r="AFS24" s="136"/>
      <c r="AFT24" s="136"/>
      <c r="AFU24" s="136"/>
      <c r="AFV24" s="136"/>
      <c r="AFW24" s="136"/>
      <c r="AFX24" s="136"/>
      <c r="AFY24" s="136"/>
      <c r="AFZ24" s="136"/>
      <c r="AGA24" s="136"/>
      <c r="AGB24" s="136"/>
      <c r="AGC24" s="136"/>
      <c r="AGH24" s="136"/>
      <c r="AGI24" s="136"/>
      <c r="AGJ24" s="136"/>
      <c r="AGK24" s="136"/>
      <c r="AGL24" s="136"/>
      <c r="AGM24" s="136"/>
      <c r="AGN24" s="136"/>
      <c r="AGO24" s="136"/>
      <c r="AGP24" s="136"/>
      <c r="AGQ24" s="136"/>
      <c r="AGR24" s="136"/>
      <c r="AGS24" s="136"/>
      <c r="AGX24" s="136"/>
      <c r="AGY24" s="136"/>
      <c r="AGZ24" s="136"/>
      <c r="AHA24" s="136"/>
      <c r="AHB24" s="136"/>
      <c r="AHC24" s="136"/>
      <c r="AHD24" s="136"/>
      <c r="AHE24" s="136"/>
      <c r="AHF24" s="136"/>
      <c r="AHG24" s="136"/>
      <c r="AHH24" s="136"/>
      <c r="AHI24" s="136"/>
      <c r="AHN24" s="136"/>
      <c r="AHO24" s="136"/>
      <c r="AHP24" s="136"/>
      <c r="AHQ24" s="136"/>
      <c r="AHR24" s="136"/>
      <c r="AHS24" s="136"/>
      <c r="AHT24" s="136"/>
      <c r="AHU24" s="136"/>
      <c r="AHZ24" s="136"/>
      <c r="AIA24" s="136"/>
      <c r="AIB24" s="136"/>
      <c r="AIC24" s="136"/>
      <c r="AID24" s="136"/>
      <c r="AIE24" s="136"/>
      <c r="AIF24" s="136"/>
      <c r="AIG24" s="136"/>
      <c r="AIH24" s="136"/>
      <c r="AII24" s="136"/>
      <c r="AIJ24" s="136"/>
      <c r="AIK24" s="136"/>
      <c r="AIP24" s="136"/>
      <c r="AIQ24" s="136"/>
      <c r="AIR24" s="136"/>
      <c r="AIS24" s="136"/>
      <c r="AIT24" s="136"/>
      <c r="AIU24" s="136"/>
      <c r="AIV24" s="136"/>
      <c r="AIW24" s="136"/>
      <c r="AIX24" s="136"/>
      <c r="AIY24" s="136"/>
      <c r="AIZ24" s="136"/>
      <c r="AJA24" s="136"/>
      <c r="AJF24" s="136"/>
      <c r="AJG24" s="136"/>
      <c r="AJH24" s="136"/>
      <c r="AJI24" s="136"/>
      <c r="AJJ24" s="136"/>
      <c r="AJK24" s="136"/>
      <c r="AJL24" s="136"/>
      <c r="AJM24" s="136"/>
      <c r="AJN24" s="136"/>
      <c r="AJO24" s="136"/>
      <c r="AJP24" s="136"/>
      <c r="AJQ24" s="136"/>
      <c r="AJV24" s="136"/>
      <c r="AJW24" s="136"/>
      <c r="AJX24" s="136"/>
      <c r="AJY24" s="136"/>
      <c r="AJZ24" s="136"/>
      <c r="AKA24" s="136"/>
      <c r="AKB24" s="136"/>
      <c r="AKC24" s="136"/>
      <c r="AKD24" s="136"/>
      <c r="AKE24" s="136"/>
      <c r="AKF24" s="136"/>
      <c r="AKG24" s="136"/>
      <c r="AKL24" s="136"/>
      <c r="AKM24" s="136"/>
      <c r="AKN24" s="136"/>
      <c r="AKO24" s="136"/>
      <c r="AKP24" s="136"/>
      <c r="AKQ24" s="136"/>
      <c r="AKR24" s="136"/>
      <c r="AKS24" s="136"/>
      <c r="AKT24" s="136"/>
      <c r="AKU24" s="136"/>
      <c r="AKV24" s="136"/>
      <c r="AKW24" s="136"/>
      <c r="ALB24" s="136"/>
      <c r="ALC24" s="136"/>
      <c r="ALD24" s="136"/>
      <c r="ALE24" s="136"/>
      <c r="ALF24" s="136"/>
      <c r="ALG24" s="136"/>
      <c r="ALH24" s="136"/>
      <c r="ALI24" s="136"/>
      <c r="ALJ24" s="136"/>
      <c r="ALK24" s="136"/>
      <c r="ALL24" s="136"/>
      <c r="ALM24" s="136"/>
      <c r="ALR24" s="136"/>
      <c r="ALS24" s="136"/>
      <c r="ALT24" s="136"/>
      <c r="ALU24" s="136"/>
      <c r="ALV24" s="136"/>
      <c r="ALW24" s="136"/>
      <c r="ALX24" s="136"/>
      <c r="ALY24" s="136"/>
      <c r="ALZ24" s="136"/>
      <c r="AMA24" s="136"/>
      <c r="AMB24" s="136"/>
      <c r="AMC24" s="136"/>
      <c r="AMH24" s="136"/>
      <c r="AMI24" s="136"/>
      <c r="AMJ24" s="136"/>
      <c r="AMK24" s="136"/>
      <c r="AML24" s="136"/>
      <c r="AMM24" s="136"/>
      <c r="AMN24" s="136"/>
      <c r="AMO24" s="136"/>
      <c r="AMP24" s="136"/>
      <c r="AMQ24" s="136"/>
      <c r="AMR24" s="136"/>
      <c r="AMS24" s="136"/>
      <c r="AMX24" s="136"/>
      <c r="AMY24" s="136"/>
      <c r="AMZ24" s="136"/>
      <c r="ANA24" s="136"/>
      <c r="ANB24" s="136"/>
      <c r="ANC24" s="136"/>
      <c r="AND24" s="136"/>
      <c r="ANE24" s="136"/>
      <c r="ANF24" s="136"/>
      <c r="ANG24" s="136"/>
      <c r="ANH24" s="136"/>
      <c r="ANI24" s="136"/>
      <c r="ANN24" s="136"/>
      <c r="ANO24" s="136"/>
      <c r="ANP24" s="136"/>
      <c r="ANQ24" s="136"/>
      <c r="ANR24" s="136"/>
      <c r="ANS24" s="136"/>
      <c r="ANT24" s="136"/>
      <c r="ANU24" s="136"/>
      <c r="ANV24" s="136"/>
      <c r="ANW24" s="136"/>
      <c r="ANX24" s="136"/>
      <c r="ANY24" s="136"/>
      <c r="AOD24" s="136"/>
      <c r="AOE24" s="136"/>
      <c r="AOF24" s="136"/>
      <c r="AOG24" s="136"/>
      <c r="AOH24" s="136"/>
      <c r="AOI24" s="136"/>
      <c r="AOJ24" s="136"/>
      <c r="AOK24" s="136"/>
      <c r="AOL24" s="136"/>
      <c r="AOM24" s="136"/>
      <c r="AON24" s="136"/>
      <c r="AOO24" s="136"/>
      <c r="AOT24" s="136"/>
      <c r="AOU24" s="136"/>
      <c r="AOV24" s="136"/>
      <c r="AOW24" s="136"/>
      <c r="AOX24" s="136"/>
      <c r="AOY24" s="136"/>
      <c r="AOZ24" s="136"/>
      <c r="APA24" s="136"/>
      <c r="APB24" s="136"/>
      <c r="APC24" s="136"/>
      <c r="APD24" s="136"/>
      <c r="APE24" s="136"/>
      <c r="APJ24" s="136"/>
      <c r="APK24" s="136"/>
      <c r="APL24" s="136"/>
      <c r="APM24" s="136"/>
      <c r="APN24" s="136"/>
      <c r="APO24" s="136"/>
      <c r="APP24" s="136"/>
      <c r="APQ24" s="136"/>
      <c r="APR24" s="136"/>
      <c r="APS24" s="136"/>
      <c r="APT24" s="136"/>
      <c r="APU24" s="136"/>
      <c r="APZ24" s="136"/>
      <c r="AQA24" s="136"/>
      <c r="AQB24" s="136"/>
      <c r="AQC24" s="136"/>
      <c r="AQD24" s="136"/>
      <c r="AQE24" s="136"/>
      <c r="AQF24" s="136"/>
      <c r="AQG24" s="136"/>
      <c r="AQH24" s="136"/>
      <c r="AQI24" s="136"/>
      <c r="AQJ24" s="136"/>
      <c r="AQK24" s="136"/>
      <c r="AQP24" s="136"/>
      <c r="AQQ24" s="136"/>
      <c r="AQR24" s="136"/>
      <c r="AQS24" s="136"/>
      <c r="AQT24" s="136"/>
      <c r="AQU24" s="136"/>
      <c r="AQV24" s="136"/>
      <c r="AQW24" s="136"/>
      <c r="AQX24" s="136"/>
      <c r="AQY24" s="136"/>
      <c r="AQZ24" s="136"/>
      <c r="ARA24" s="136"/>
      <c r="ARF24" s="136"/>
      <c r="ARG24" s="136"/>
      <c r="ARH24" s="136"/>
      <c r="ARI24" s="136"/>
      <c r="ARJ24" s="136"/>
      <c r="ARK24" s="136"/>
      <c r="ARL24" s="136"/>
      <c r="ARM24" s="136"/>
      <c r="ARN24" s="136"/>
      <c r="ARO24" s="136"/>
      <c r="ARP24" s="136"/>
      <c r="ARQ24" s="136"/>
      <c r="ARV24" s="136"/>
      <c r="ARW24" s="136"/>
      <c r="ARX24" s="136"/>
      <c r="ARY24" s="136"/>
      <c r="ARZ24" s="136"/>
      <c r="ASA24" s="136"/>
      <c r="ASB24" s="136"/>
      <c r="ASC24" s="136"/>
      <c r="ASD24" s="136"/>
      <c r="ASE24" s="136"/>
      <c r="ASF24" s="136"/>
      <c r="ASG24" s="136"/>
      <c r="ASL24" s="136"/>
      <c r="ASM24" s="136"/>
      <c r="ASN24" s="136"/>
      <c r="ASO24" s="136"/>
      <c r="ASP24" s="136"/>
      <c r="ASQ24" s="136"/>
      <c r="ASR24" s="136"/>
      <c r="ASS24" s="136"/>
      <c r="AST24" s="136"/>
      <c r="ASU24" s="136"/>
      <c r="ASV24" s="136"/>
      <c r="ASW24" s="136"/>
      <c r="ATB24" s="136"/>
      <c r="ATC24" s="136"/>
      <c r="ATD24" s="136"/>
      <c r="ATE24" s="136"/>
      <c r="ATF24" s="136"/>
      <c r="ATG24" s="136"/>
      <c r="ATH24" s="136"/>
      <c r="ATI24" s="136"/>
      <c r="ATJ24" s="136"/>
      <c r="ATK24" s="136"/>
      <c r="ATL24" s="136"/>
      <c r="ATM24" s="136"/>
      <c r="ATR24" s="136"/>
      <c r="ATS24" s="136"/>
      <c r="ATT24" s="136"/>
      <c r="ATU24" s="136"/>
      <c r="ATV24" s="136"/>
      <c r="ATW24" s="136"/>
      <c r="ATX24" s="136"/>
      <c r="ATY24" s="136"/>
      <c r="ATZ24" s="136"/>
      <c r="AUA24" s="136"/>
      <c r="AUB24" s="136"/>
      <c r="AUC24" s="136"/>
      <c r="AUH24" s="136"/>
      <c r="AUI24" s="136"/>
      <c r="AUJ24" s="136"/>
      <c r="AUK24" s="136"/>
      <c r="AUL24" s="136"/>
      <c r="AUM24" s="136"/>
      <c r="AUN24" s="136"/>
      <c r="AUO24" s="136"/>
      <c r="AUP24" s="136"/>
      <c r="AUQ24" s="136"/>
      <c r="AUR24" s="136"/>
      <c r="AUS24" s="136"/>
      <c r="AUX24" s="136"/>
      <c r="AUY24" s="136"/>
      <c r="AUZ24" s="136"/>
      <c r="AVA24" s="136"/>
      <c r="AVB24" s="136"/>
      <c r="AVC24" s="136"/>
      <c r="AVD24" s="136"/>
      <c r="AVE24" s="136"/>
      <c r="AVF24" s="136"/>
      <c r="AVG24" s="136"/>
      <c r="AVH24" s="136"/>
      <c r="AVI24" s="136"/>
      <c r="AVN24" s="136"/>
      <c r="AVO24" s="136"/>
      <c r="AVP24" s="136"/>
      <c r="AVQ24" s="136"/>
      <c r="AVR24" s="136"/>
      <c r="AVS24" s="136"/>
      <c r="AVT24" s="136"/>
      <c r="AVU24" s="136"/>
      <c r="AVV24" s="136"/>
      <c r="AVW24" s="136"/>
      <c r="AVX24" s="136"/>
      <c r="AVY24" s="136"/>
      <c r="AWD24" s="136"/>
      <c r="AWE24" s="136"/>
      <c r="AWF24" s="136"/>
      <c r="AWG24" s="136"/>
      <c r="AWH24" s="136"/>
      <c r="AWI24" s="136"/>
      <c r="AWJ24" s="136"/>
      <c r="AWK24" s="136"/>
      <c r="AWL24" s="136"/>
      <c r="AWM24" s="136"/>
      <c r="AWN24" s="136"/>
      <c r="AWO24" s="136"/>
      <c r="AWT24" s="136"/>
      <c r="AWU24" s="136"/>
      <c r="AWV24" s="136"/>
      <c r="AWW24" s="136"/>
      <c r="AWX24" s="136"/>
      <c r="AWY24" s="136"/>
      <c r="AWZ24" s="136"/>
      <c r="AXA24" s="136"/>
      <c r="AXB24" s="136"/>
      <c r="AXC24" s="136"/>
      <c r="AXD24" s="136"/>
      <c r="AXE24" s="136"/>
      <c r="AXJ24" s="136"/>
      <c r="AXK24" s="136"/>
      <c r="AXL24" s="136"/>
      <c r="AXM24" s="136"/>
      <c r="AXN24" s="136"/>
      <c r="AXO24" s="136"/>
      <c r="AXP24" s="136"/>
      <c r="AXQ24" s="136"/>
      <c r="AXR24" s="136"/>
      <c r="AXS24" s="136"/>
      <c r="AXT24" s="136"/>
      <c r="AXU24" s="136"/>
      <c r="AXZ24" s="136"/>
      <c r="AYA24" s="136"/>
      <c r="AYB24" s="136"/>
      <c r="AYC24" s="136"/>
      <c r="AYD24" s="136"/>
      <c r="AYE24" s="136"/>
      <c r="AYF24" s="136"/>
      <c r="AYG24" s="136"/>
      <c r="AYH24" s="136"/>
      <c r="AYI24" s="136"/>
      <c r="AYJ24" s="136"/>
      <c r="AYK24" s="136"/>
      <c r="AYP24" s="136"/>
      <c r="AYQ24" s="136"/>
      <c r="AYR24" s="136"/>
      <c r="AYS24" s="136"/>
      <c r="AYT24" s="136"/>
      <c r="AYU24" s="136"/>
      <c r="AYV24" s="136"/>
      <c r="AYW24" s="136"/>
      <c r="AYX24" s="136"/>
      <c r="AYY24" s="136"/>
      <c r="AYZ24" s="136"/>
      <c r="AZA24" s="136"/>
      <c r="AZF24" s="136"/>
      <c r="AZG24" s="136"/>
      <c r="AZH24" s="136"/>
      <c r="AZI24" s="136"/>
      <c r="AZJ24" s="136"/>
      <c r="AZK24" s="136"/>
      <c r="AZL24" s="136"/>
      <c r="AZM24" s="136"/>
      <c r="AZN24" s="136"/>
      <c r="AZO24" s="136"/>
      <c r="AZP24" s="136"/>
      <c r="AZQ24" s="136"/>
      <c r="AZV24" s="136"/>
      <c r="AZW24" s="136"/>
      <c r="AZX24" s="136"/>
      <c r="AZY24" s="136"/>
      <c r="AZZ24" s="136"/>
      <c r="BAA24" s="136"/>
      <c r="BAB24" s="136"/>
      <c r="BAC24" s="136"/>
      <c r="BAD24" s="136"/>
      <c r="BAE24" s="136"/>
      <c r="BAF24" s="136"/>
      <c r="BAG24" s="136"/>
      <c r="BAL24" s="136"/>
      <c r="BAM24" s="136"/>
      <c r="BAN24" s="136"/>
      <c r="BAO24" s="136"/>
      <c r="BAP24" s="136"/>
      <c r="BAQ24" s="136"/>
      <c r="BAR24" s="136"/>
      <c r="BAS24" s="136"/>
      <c r="BAT24" s="136"/>
      <c r="BAU24" s="136"/>
      <c r="BAV24" s="136"/>
      <c r="BAW24" s="136"/>
      <c r="BBB24" s="136"/>
      <c r="BBC24" s="136"/>
      <c r="BBD24" s="136"/>
      <c r="BBE24" s="136"/>
      <c r="BBF24" s="136"/>
      <c r="BBG24" s="136"/>
      <c r="BBH24" s="136"/>
      <c r="BBI24" s="136"/>
      <c r="BBJ24" s="136"/>
      <c r="BBK24" s="136"/>
      <c r="BBL24" s="136"/>
      <c r="BBM24" s="136"/>
      <c r="BBR24" s="136"/>
      <c r="BBS24" s="136"/>
      <c r="BBT24" s="136"/>
      <c r="BBU24" s="136"/>
      <c r="BBV24" s="136"/>
      <c r="BBW24" s="136"/>
      <c r="BBX24" s="136"/>
      <c r="BBY24" s="136"/>
      <c r="BBZ24" s="136"/>
      <c r="BCA24" s="136"/>
      <c r="BCB24" s="136"/>
      <c r="BCC24" s="136"/>
      <c r="BCH24" s="136"/>
      <c r="BCI24" s="136"/>
      <c r="BCJ24" s="136"/>
      <c r="BCK24" s="136"/>
      <c r="BCL24" s="136"/>
      <c r="BCM24" s="136"/>
      <c r="BCN24" s="136"/>
      <c r="BCO24" s="136"/>
      <c r="BCP24" s="136"/>
      <c r="BCQ24" s="136"/>
      <c r="BCR24" s="136"/>
      <c r="BCS24" s="136"/>
      <c r="BCX24" s="136"/>
      <c r="BCY24" s="136"/>
      <c r="BCZ24" s="136"/>
      <c r="BDA24" s="136"/>
      <c r="BDB24" s="136"/>
      <c r="BDC24" s="136"/>
      <c r="BDD24" s="136"/>
      <c r="BDE24" s="136"/>
      <c r="BDF24" s="136"/>
      <c r="BDG24" s="136"/>
      <c r="BDH24" s="136"/>
      <c r="BDI24" s="136"/>
      <c r="BDN24" s="136"/>
      <c r="BDO24" s="136"/>
      <c r="BDP24" s="136"/>
      <c r="BDQ24" s="136"/>
      <c r="BDR24" s="136"/>
      <c r="BDS24" s="136"/>
      <c r="BDT24" s="136"/>
      <c r="BDU24" s="136"/>
      <c r="BDV24" s="136"/>
      <c r="BDW24" s="136"/>
      <c r="BDX24" s="136"/>
      <c r="BDY24" s="136"/>
      <c r="BED24" s="136"/>
      <c r="BEE24" s="136"/>
      <c r="BEF24" s="136"/>
      <c r="BEG24" s="136"/>
      <c r="BEH24" s="136"/>
      <c r="BEI24" s="136"/>
      <c r="BEJ24" s="136"/>
      <c r="BEK24" s="136"/>
      <c r="BEL24" s="136"/>
      <c r="BEM24" s="136"/>
      <c r="BEN24" s="136"/>
      <c r="BEO24" s="136"/>
      <c r="BET24" s="136"/>
      <c r="BEU24" s="136"/>
      <c r="BEV24" s="136"/>
      <c r="BEW24" s="136"/>
      <c r="BEX24" s="136"/>
      <c r="BEY24" s="136"/>
      <c r="BEZ24" s="136"/>
      <c r="BFA24" s="136"/>
      <c r="BFB24" s="136"/>
      <c r="BFC24" s="136"/>
      <c r="BFD24" s="136"/>
      <c r="BFE24" s="136"/>
      <c r="BFJ24" s="136"/>
      <c r="BFK24" s="136"/>
      <c r="BFL24" s="136"/>
      <c r="BFM24" s="136"/>
      <c r="BFN24" s="136"/>
      <c r="BFO24" s="136"/>
      <c r="BFP24" s="136"/>
      <c r="BFQ24" s="136"/>
      <c r="BFR24" s="136"/>
      <c r="BFS24" s="136"/>
      <c r="BFT24" s="136"/>
      <c r="BFU24" s="136"/>
      <c r="BFZ24" s="136"/>
      <c r="BGA24" s="136"/>
      <c r="BGB24" s="136"/>
      <c r="BGC24" s="136"/>
      <c r="BGD24" s="136"/>
      <c r="BGE24" s="136"/>
      <c r="BGF24" s="136"/>
      <c r="BGG24" s="136"/>
      <c r="BGH24" s="136"/>
      <c r="BGI24" s="136"/>
      <c r="BGJ24" s="136"/>
      <c r="BGK24" s="136"/>
      <c r="BGP24" s="136"/>
      <c r="BGQ24" s="136"/>
      <c r="BGR24" s="136"/>
      <c r="BGS24" s="136"/>
      <c r="BGT24" s="136"/>
      <c r="BGU24" s="136"/>
      <c r="BGV24" s="136"/>
      <c r="BGW24" s="136"/>
      <c r="BGX24" s="136"/>
      <c r="BGY24" s="136"/>
      <c r="BGZ24" s="136"/>
      <c r="BHA24" s="136"/>
      <c r="BHF24" s="136"/>
      <c r="BHG24" s="136"/>
      <c r="BHH24" s="136"/>
      <c r="BHI24" s="136"/>
      <c r="BHJ24" s="136"/>
      <c r="BHK24" s="136"/>
      <c r="BHL24" s="136"/>
      <c r="BHM24" s="136"/>
      <c r="BHN24" s="136"/>
      <c r="BHO24" s="136"/>
      <c r="BHP24" s="136"/>
      <c r="BHQ24" s="136"/>
      <c r="BHV24" s="136"/>
      <c r="BHW24" s="136"/>
      <c r="BHX24" s="136"/>
      <c r="BHY24" s="136"/>
      <c r="BHZ24" s="136"/>
      <c r="BIA24" s="136"/>
      <c r="BIB24" s="136"/>
      <c r="BIC24" s="136"/>
      <c r="BID24" s="136"/>
      <c r="BIE24" s="136"/>
      <c r="BIF24" s="136"/>
      <c r="BIG24" s="136"/>
      <c r="BIL24" s="136"/>
      <c r="BIM24" s="136"/>
      <c r="BIN24" s="136"/>
      <c r="BIO24" s="136"/>
      <c r="BIP24" s="136"/>
      <c r="BIQ24" s="136"/>
      <c r="BIR24" s="136"/>
      <c r="BIS24" s="136"/>
      <c r="BIT24" s="136"/>
      <c r="BIU24" s="136"/>
      <c r="BIV24" s="136"/>
      <c r="BIW24" s="136"/>
      <c r="BJB24" s="136"/>
      <c r="BJC24" s="136"/>
      <c r="BJD24" s="136"/>
      <c r="BJE24" s="136"/>
      <c r="BJF24" s="136"/>
      <c r="BJG24" s="136"/>
      <c r="BJH24" s="136"/>
      <c r="BJI24" s="136"/>
      <c r="BJJ24" s="136"/>
      <c r="BJK24" s="136"/>
      <c r="BJL24" s="136"/>
      <c r="BJM24" s="136"/>
      <c r="BJR24" s="136"/>
      <c r="BJS24" s="136"/>
      <c r="BJT24" s="136"/>
      <c r="BJU24" s="136"/>
      <c r="BJV24" s="136"/>
      <c r="BJW24" s="136"/>
      <c r="BJX24" s="136"/>
      <c r="BJY24" s="136"/>
      <c r="BJZ24" s="136"/>
      <c r="BKA24" s="136"/>
      <c r="BKB24" s="136"/>
      <c r="BKC24" s="136"/>
      <c r="BKH24" s="136"/>
      <c r="BKI24" s="136"/>
      <c r="BKJ24" s="136"/>
      <c r="BKK24" s="136"/>
      <c r="BKL24" s="136"/>
      <c r="BKM24" s="136"/>
      <c r="BKN24" s="136"/>
      <c r="BKO24" s="136"/>
      <c r="BKP24" s="136"/>
      <c r="BKQ24" s="136"/>
      <c r="BKR24" s="136"/>
      <c r="BKS24" s="136"/>
      <c r="BKX24" s="136"/>
      <c r="BKY24" s="136"/>
      <c r="BKZ24" s="136"/>
      <c r="BLA24" s="136"/>
      <c r="BLB24" s="136"/>
      <c r="BLC24" s="136"/>
      <c r="BLD24" s="136"/>
      <c r="BLE24" s="136"/>
      <c r="BLF24" s="136"/>
      <c r="BLG24" s="136"/>
      <c r="BLH24" s="136"/>
      <c r="BLI24" s="136"/>
      <c r="BLN24" s="136"/>
      <c r="BLO24" s="136"/>
      <c r="BLP24" s="136"/>
      <c r="BLQ24" s="136"/>
      <c r="BLR24" s="136"/>
      <c r="BLS24" s="136"/>
      <c r="BLT24" s="136"/>
      <c r="BLU24" s="136"/>
      <c r="BLV24" s="136"/>
      <c r="BLW24" s="136"/>
      <c r="BLX24" s="136"/>
      <c r="BLY24" s="136"/>
      <c r="BMD24" s="136"/>
      <c r="BME24" s="136"/>
      <c r="BMF24" s="136"/>
      <c r="BMG24" s="136"/>
      <c r="BMH24" s="136"/>
      <c r="BMI24" s="136"/>
      <c r="BMJ24" s="136"/>
      <c r="BMK24" s="136"/>
      <c r="BML24" s="136"/>
      <c r="BMM24" s="136"/>
      <c r="BMN24" s="136"/>
      <c r="BMO24" s="136"/>
      <c r="BMT24" s="136"/>
      <c r="BMU24" s="136"/>
      <c r="BMV24" s="136"/>
      <c r="BMW24" s="136"/>
      <c r="BMX24" s="136"/>
      <c r="BMY24" s="136"/>
      <c r="BMZ24" s="136"/>
      <c r="BNA24" s="136"/>
      <c r="BNB24" s="136"/>
      <c r="BNC24" s="136"/>
      <c r="BND24" s="136"/>
      <c r="BNE24" s="136"/>
      <c r="BNJ24" s="136"/>
      <c r="BNK24" s="136"/>
      <c r="BNL24" s="136"/>
      <c r="BNM24" s="136"/>
      <c r="BNN24" s="136"/>
      <c r="BNO24" s="136"/>
      <c r="BNP24" s="136"/>
      <c r="BNQ24" s="136"/>
      <c r="BNR24" s="136"/>
      <c r="BNS24" s="136"/>
      <c r="BNT24" s="136"/>
      <c r="BNU24" s="136"/>
      <c r="BNZ24" s="136"/>
      <c r="BOA24" s="136"/>
      <c r="BOB24" s="136"/>
      <c r="BOC24" s="136"/>
      <c r="BOD24" s="136"/>
      <c r="BOE24" s="136"/>
      <c r="BOF24" s="136"/>
      <c r="BOG24" s="136"/>
      <c r="BOH24" s="136"/>
      <c r="BOI24" s="136"/>
      <c r="BOJ24" s="136"/>
      <c r="BOK24" s="136"/>
      <c r="BOP24" s="136"/>
      <c r="BOQ24" s="136"/>
      <c r="BOR24" s="136"/>
      <c r="BOS24" s="136"/>
      <c r="BOT24" s="136"/>
      <c r="BOU24" s="136"/>
      <c r="BOV24" s="136"/>
      <c r="BOW24" s="136"/>
      <c r="BOX24" s="136"/>
      <c r="BOY24" s="136"/>
      <c r="BOZ24" s="136"/>
      <c r="BPA24" s="136"/>
      <c r="BPF24" s="136"/>
      <c r="BPG24" s="136"/>
      <c r="BPH24" s="136"/>
      <c r="BPI24" s="136"/>
      <c r="BPJ24" s="136"/>
      <c r="BPK24" s="136"/>
      <c r="BPL24" s="136"/>
      <c r="BPM24" s="136"/>
      <c r="BPN24" s="136"/>
      <c r="BPO24" s="136"/>
      <c r="BPP24" s="136"/>
      <c r="BPQ24" s="136"/>
      <c r="BPV24" s="136"/>
      <c r="BPW24" s="136"/>
      <c r="BPX24" s="136"/>
      <c r="BPY24" s="136"/>
      <c r="BPZ24" s="136"/>
      <c r="BQA24" s="136"/>
      <c r="BQB24" s="136"/>
      <c r="BQC24" s="136"/>
      <c r="BQD24" s="136"/>
      <c r="BQE24" s="136"/>
      <c r="BQF24" s="136"/>
      <c r="BQG24" s="136"/>
      <c r="BQL24" s="136"/>
      <c r="BQM24" s="136"/>
      <c r="BQN24" s="136"/>
      <c r="BQO24" s="136"/>
      <c r="BQP24" s="136"/>
      <c r="BQQ24" s="136"/>
      <c r="BQR24" s="136"/>
      <c r="BQS24" s="136"/>
      <c r="BQT24" s="136"/>
      <c r="BQU24" s="136"/>
      <c r="BQV24" s="136"/>
      <c r="BQW24" s="136"/>
      <c r="BRB24" s="136"/>
      <c r="BRC24" s="136"/>
      <c r="BRD24" s="136"/>
      <c r="BRE24" s="136"/>
      <c r="BRF24" s="136"/>
      <c r="BRG24" s="136"/>
      <c r="BRH24" s="136"/>
      <c r="BRI24" s="136"/>
      <c r="BRJ24" s="136"/>
      <c r="BRK24" s="136"/>
      <c r="BRL24" s="136"/>
      <c r="BRM24" s="136"/>
      <c r="BRR24" s="136"/>
      <c r="BRS24" s="136"/>
      <c r="BRT24" s="136"/>
      <c r="BRU24" s="136"/>
      <c r="BRV24" s="136"/>
      <c r="BRW24" s="136"/>
      <c r="BRX24" s="136"/>
      <c r="BRY24" s="136"/>
      <c r="BRZ24" s="136"/>
      <c r="BSA24" s="136"/>
      <c r="BSB24" s="136"/>
      <c r="BSC24" s="136"/>
      <c r="BSH24" s="136"/>
      <c r="BSI24" s="136"/>
      <c r="BSJ24" s="136"/>
      <c r="BSK24" s="136"/>
      <c r="BSL24" s="136"/>
      <c r="BSM24" s="136"/>
      <c r="BSN24" s="136"/>
      <c r="BSO24" s="136"/>
      <c r="BSP24" s="136"/>
      <c r="BSQ24" s="136"/>
      <c r="BSR24" s="136"/>
      <c r="BSS24" s="136"/>
      <c r="BSX24" s="136"/>
      <c r="BSY24" s="136"/>
      <c r="BSZ24" s="136"/>
      <c r="BTA24" s="136"/>
      <c r="BTB24" s="136"/>
      <c r="BTC24" s="136"/>
      <c r="BTD24" s="136"/>
      <c r="BTE24" s="136"/>
      <c r="BTF24" s="136"/>
      <c r="BTG24" s="136"/>
      <c r="BTH24" s="136"/>
      <c r="BTI24" s="136"/>
      <c r="BTN24" s="136"/>
      <c r="BTO24" s="136"/>
      <c r="BTP24" s="136"/>
      <c r="BTQ24" s="136"/>
      <c r="BTR24" s="136"/>
      <c r="BTS24" s="136"/>
      <c r="BTT24" s="136"/>
      <c r="BTU24" s="136"/>
      <c r="BTV24" s="136"/>
      <c r="BTW24" s="136"/>
      <c r="BTX24" s="136"/>
      <c r="BTY24" s="136"/>
      <c r="BUD24" s="136"/>
      <c r="BUE24" s="136"/>
      <c r="BUF24" s="136"/>
      <c r="BUG24" s="136"/>
      <c r="BUH24" s="136"/>
      <c r="BUI24" s="136"/>
      <c r="BUJ24" s="136"/>
      <c r="BUK24" s="136"/>
      <c r="BUL24" s="136"/>
      <c r="BUM24" s="136"/>
      <c r="BUN24" s="136"/>
      <c r="BUO24" s="136"/>
      <c r="BUT24" s="136"/>
      <c r="BUU24" s="136"/>
      <c r="BUV24" s="136"/>
      <c r="BUW24" s="136"/>
      <c r="BUX24" s="136"/>
      <c r="BUY24" s="136"/>
      <c r="BUZ24" s="136"/>
      <c r="BVA24" s="136"/>
      <c r="BVB24" s="136"/>
      <c r="BVC24" s="136"/>
      <c r="BVD24" s="136"/>
      <c r="BVE24" s="136"/>
      <c r="BVJ24" s="136"/>
      <c r="BVK24" s="136"/>
      <c r="BVL24" s="136"/>
      <c r="BVM24" s="136"/>
      <c r="BVN24" s="136"/>
      <c r="BVO24" s="136"/>
      <c r="BVP24" s="136"/>
      <c r="BVQ24" s="136"/>
      <c r="BVR24" s="136"/>
      <c r="BVS24" s="136"/>
      <c r="BVT24" s="136"/>
      <c r="BVU24" s="136"/>
      <c r="BVZ24" s="136"/>
      <c r="BWA24" s="136"/>
      <c r="BWB24" s="136"/>
      <c r="BWC24" s="136"/>
      <c r="BWD24" s="136"/>
      <c r="BWE24" s="136"/>
      <c r="BWF24" s="136"/>
      <c r="BWG24" s="136"/>
      <c r="BWH24" s="136"/>
      <c r="BWI24" s="136"/>
      <c r="BWJ24" s="136"/>
      <c r="BWK24" s="136"/>
      <c r="BWP24" s="136"/>
      <c r="BWQ24" s="136"/>
      <c r="BWR24" s="136"/>
      <c r="BWS24" s="136"/>
      <c r="BWT24" s="136"/>
      <c r="BWU24" s="136"/>
      <c r="BWV24" s="136"/>
      <c r="BWW24" s="136"/>
      <c r="BWX24" s="136"/>
      <c r="BWY24" s="136"/>
      <c r="BWZ24" s="136"/>
      <c r="BXA24" s="136"/>
      <c r="BXF24" s="136"/>
      <c r="BXG24" s="136"/>
      <c r="BXH24" s="136"/>
      <c r="BXI24" s="136"/>
      <c r="BXJ24" s="136"/>
      <c r="BXK24" s="136"/>
      <c r="BXL24" s="136"/>
      <c r="BXM24" s="136"/>
      <c r="BXN24" s="136"/>
      <c r="BXO24" s="136"/>
      <c r="BXP24" s="136"/>
      <c r="BXQ24" s="136"/>
      <c r="BXV24" s="136"/>
      <c r="BXW24" s="136"/>
      <c r="BXX24" s="136"/>
      <c r="BXY24" s="136"/>
      <c r="BXZ24" s="136"/>
      <c r="BYA24" s="136"/>
      <c r="BYB24" s="136"/>
      <c r="BYC24" s="136"/>
      <c r="BYD24" s="136"/>
      <c r="BYE24" s="136"/>
      <c r="BYF24" s="136"/>
      <c r="BYG24" s="136"/>
      <c r="BYL24" s="136"/>
      <c r="BYM24" s="136"/>
      <c r="BYN24" s="136"/>
      <c r="BYO24" s="136"/>
      <c r="BYP24" s="136"/>
      <c r="BYQ24" s="136"/>
      <c r="BYR24" s="136"/>
      <c r="BYS24" s="136"/>
      <c r="BYT24" s="136"/>
      <c r="BYU24" s="136"/>
      <c r="BYV24" s="136"/>
      <c r="BYW24" s="136"/>
      <c r="BZB24" s="136"/>
      <c r="BZC24" s="136"/>
      <c r="BZD24" s="136"/>
      <c r="BZE24" s="136"/>
      <c r="BZF24" s="136"/>
      <c r="BZG24" s="136"/>
      <c r="BZH24" s="136"/>
      <c r="BZI24" s="136"/>
      <c r="BZJ24" s="136"/>
      <c r="BZK24" s="136"/>
      <c r="BZL24" s="136"/>
      <c r="BZM24" s="136"/>
      <c r="BZR24" s="136"/>
      <c r="BZS24" s="136"/>
      <c r="BZT24" s="136"/>
      <c r="BZU24" s="136"/>
      <c r="BZV24" s="136"/>
      <c r="BZW24" s="136"/>
      <c r="BZX24" s="136"/>
      <c r="BZY24" s="136"/>
      <c r="BZZ24" s="136"/>
      <c r="CAA24" s="136"/>
      <c r="CAB24" s="136"/>
      <c r="CAC24" s="136"/>
      <c r="CAH24" s="136"/>
      <c r="CAI24" s="136"/>
      <c r="CAJ24" s="136"/>
      <c r="CAK24" s="136"/>
      <c r="CAL24" s="136"/>
      <c r="CAM24" s="136"/>
      <c r="CAN24" s="136"/>
      <c r="CAO24" s="136"/>
      <c r="CAP24" s="136"/>
      <c r="CAQ24" s="136"/>
      <c r="CAR24" s="136"/>
      <c r="CAS24" s="136"/>
      <c r="CAX24" s="136"/>
      <c r="CAY24" s="136"/>
      <c r="CAZ24" s="136"/>
      <c r="CBA24" s="136"/>
      <c r="CBB24" s="136"/>
      <c r="CBC24" s="136"/>
      <c r="CBD24" s="136"/>
      <c r="CBE24" s="136"/>
      <c r="CBF24" s="136"/>
      <c r="CBG24" s="136"/>
      <c r="CBH24" s="136"/>
      <c r="CBI24" s="136"/>
      <c r="CBN24" s="136"/>
      <c r="CBO24" s="136"/>
      <c r="CBP24" s="136"/>
      <c r="CBQ24" s="136"/>
      <c r="CBR24" s="136"/>
      <c r="CBS24" s="136"/>
      <c r="CBT24" s="136"/>
      <c r="CBU24" s="136"/>
      <c r="CBV24" s="136"/>
      <c r="CBW24" s="136"/>
      <c r="CBX24" s="136"/>
      <c r="CBY24" s="136"/>
      <c r="CCD24" s="136"/>
      <c r="CCE24" s="136"/>
      <c r="CCF24" s="136"/>
      <c r="CCG24" s="136"/>
      <c r="CCH24" s="136"/>
      <c r="CCI24" s="136"/>
      <c r="CCJ24" s="136"/>
      <c r="CCK24" s="136"/>
      <c r="CCL24" s="136"/>
      <c r="CCM24" s="136"/>
      <c r="CCN24" s="136"/>
      <c r="CCO24" s="136"/>
      <c r="CCT24" s="136"/>
      <c r="CCU24" s="136"/>
      <c r="CCV24" s="136"/>
      <c r="CCW24" s="136"/>
      <c r="CCX24" s="136"/>
      <c r="CCY24" s="136"/>
      <c r="CCZ24" s="136"/>
      <c r="CDA24" s="136"/>
      <c r="CDB24" s="136"/>
      <c r="CDC24" s="136"/>
      <c r="CDD24" s="136"/>
      <c r="CDE24" s="136"/>
      <c r="CDJ24" s="136"/>
      <c r="CDK24" s="136"/>
      <c r="CDL24" s="136"/>
      <c r="CDM24" s="136"/>
      <c r="CDN24" s="136"/>
      <c r="CDO24" s="136"/>
      <c r="CDP24" s="136"/>
      <c r="CDQ24" s="136"/>
      <c r="CDR24" s="136"/>
      <c r="CDS24" s="136"/>
      <c r="CDT24" s="136"/>
      <c r="CDU24" s="136"/>
      <c r="CDZ24" s="136"/>
      <c r="CEA24" s="136"/>
      <c r="CEB24" s="136"/>
      <c r="CEC24" s="136"/>
      <c r="CED24" s="136"/>
      <c r="CEE24" s="136"/>
      <c r="CEF24" s="136"/>
      <c r="CEG24" s="136"/>
      <c r="CEH24" s="136"/>
      <c r="CEI24" s="136"/>
      <c r="CEJ24" s="136"/>
      <c r="CEK24" s="136"/>
      <c r="CEP24" s="136"/>
      <c r="CEQ24" s="136"/>
      <c r="CER24" s="136"/>
      <c r="CES24" s="136"/>
      <c r="CET24" s="136"/>
      <c r="CEU24" s="136"/>
      <c r="CEV24" s="136"/>
      <c r="CEW24" s="136"/>
      <c r="CEX24" s="136"/>
      <c r="CEY24" s="136"/>
      <c r="CEZ24" s="136"/>
      <c r="CFA24" s="136"/>
      <c r="CFF24" s="136"/>
      <c r="CFG24" s="136"/>
      <c r="CFH24" s="136"/>
      <c r="CFI24" s="136"/>
      <c r="CFJ24" s="136"/>
      <c r="CFK24" s="136"/>
      <c r="CFL24" s="136"/>
      <c r="CFM24" s="136"/>
      <c r="CFN24" s="136"/>
      <c r="CFO24" s="136"/>
      <c r="CFP24" s="136"/>
      <c r="CFQ24" s="136"/>
      <c r="CFV24" s="136"/>
      <c r="CFW24" s="136"/>
      <c r="CFX24" s="136"/>
      <c r="CFY24" s="136"/>
      <c r="CFZ24" s="136"/>
      <c r="CGA24" s="136"/>
      <c r="CGB24" s="136"/>
      <c r="CGC24" s="136"/>
      <c r="CGD24" s="136"/>
      <c r="CGE24" s="136"/>
      <c r="CGF24" s="136"/>
      <c r="CGG24" s="136"/>
      <c r="CGL24" s="136"/>
      <c r="CGM24" s="136"/>
      <c r="CGN24" s="136"/>
      <c r="CGO24" s="136"/>
      <c r="CGP24" s="136"/>
      <c r="CGQ24" s="136"/>
      <c r="CGR24" s="136"/>
      <c r="CGS24" s="136"/>
      <c r="CGT24" s="136"/>
      <c r="CGU24" s="136"/>
      <c r="CGV24" s="136"/>
      <c r="CGW24" s="136"/>
      <c r="CHB24" s="136"/>
      <c r="CHC24" s="136"/>
      <c r="CHD24" s="136"/>
      <c r="CHE24" s="136"/>
      <c r="CHF24" s="136"/>
      <c r="CHG24" s="136"/>
      <c r="CHH24" s="136"/>
      <c r="CHI24" s="136"/>
      <c r="CHJ24" s="136"/>
      <c r="CHK24" s="136"/>
      <c r="CHL24" s="136"/>
      <c r="CHM24" s="136"/>
      <c r="CHR24" s="136"/>
      <c r="CHS24" s="136"/>
      <c r="CHT24" s="136"/>
      <c r="CHU24" s="136"/>
      <c r="CHV24" s="136"/>
      <c r="CHW24" s="136"/>
      <c r="CHX24" s="136"/>
      <c r="CHY24" s="136"/>
      <c r="CHZ24" s="136"/>
      <c r="CIA24" s="136"/>
      <c r="CIB24" s="136"/>
      <c r="CIC24" s="136"/>
      <c r="CIH24" s="136"/>
      <c r="CII24" s="136"/>
      <c r="CIJ24" s="136"/>
      <c r="CIK24" s="136"/>
      <c r="CIL24" s="136"/>
      <c r="CIM24" s="136"/>
      <c r="CIN24" s="136"/>
      <c r="CIO24" s="136"/>
      <c r="CIP24" s="136"/>
      <c r="CIQ24" s="136"/>
      <c r="CIR24" s="136"/>
      <c r="CIS24" s="136"/>
      <c r="CIX24" s="136"/>
      <c r="CIY24" s="136"/>
      <c r="CIZ24" s="136"/>
      <c r="CJA24" s="136"/>
      <c r="CJB24" s="136"/>
      <c r="CJC24" s="136"/>
      <c r="CJD24" s="136"/>
      <c r="CJE24" s="136"/>
      <c r="CJF24" s="136"/>
      <c r="CJG24" s="136"/>
      <c r="CJH24" s="136"/>
      <c r="CJI24" s="136"/>
      <c r="CJN24" s="136"/>
      <c r="CJO24" s="136"/>
      <c r="CJP24" s="136"/>
      <c r="CJQ24" s="136"/>
      <c r="CJR24" s="136"/>
      <c r="CJS24" s="136"/>
      <c r="CJT24" s="136"/>
      <c r="CJU24" s="136"/>
      <c r="CJV24" s="136"/>
      <c r="CJW24" s="136"/>
      <c r="CJX24" s="136"/>
      <c r="CJY24" s="136"/>
      <c r="CKD24" s="136"/>
      <c r="CKE24" s="136"/>
      <c r="CKF24" s="136"/>
      <c r="CKG24" s="136"/>
      <c r="CKH24" s="136"/>
      <c r="CKI24" s="136"/>
      <c r="CKJ24" s="136"/>
      <c r="CKK24" s="136"/>
      <c r="CKL24" s="136"/>
      <c r="CKM24" s="136"/>
      <c r="CKN24" s="136"/>
      <c r="CKO24" s="136"/>
      <c r="CKT24" s="136"/>
      <c r="CKU24" s="136"/>
      <c r="CKV24" s="136"/>
      <c r="CKW24" s="136"/>
      <c r="CKX24" s="136"/>
      <c r="CKY24" s="136"/>
      <c r="CKZ24" s="136"/>
      <c r="CLA24" s="136"/>
      <c r="CLB24" s="136"/>
      <c r="CLC24" s="136"/>
      <c r="CLD24" s="136"/>
      <c r="CLE24" s="136"/>
      <c r="CLJ24" s="136"/>
      <c r="CLK24" s="136"/>
      <c r="CLL24" s="136"/>
      <c r="CLM24" s="136"/>
      <c r="CLN24" s="136"/>
      <c r="CLO24" s="136"/>
      <c r="CLP24" s="136"/>
      <c r="CLQ24" s="136"/>
      <c r="CLR24" s="136"/>
      <c r="CLS24" s="136"/>
      <c r="CLT24" s="136"/>
      <c r="CLU24" s="136"/>
      <c r="CLZ24" s="136"/>
      <c r="CMA24" s="136"/>
      <c r="CMB24" s="136"/>
      <c r="CMC24" s="136"/>
      <c r="CMD24" s="136"/>
      <c r="CME24" s="136"/>
      <c r="CMF24" s="136"/>
      <c r="CMG24" s="136"/>
      <c r="CMH24" s="136"/>
      <c r="CMI24" s="136"/>
      <c r="CMJ24" s="136"/>
      <c r="CMK24" s="136"/>
      <c r="CMP24" s="136"/>
      <c r="CMQ24" s="136"/>
      <c r="CMR24" s="136"/>
      <c r="CMS24" s="136"/>
      <c r="CMT24" s="136"/>
      <c r="CMU24" s="136"/>
      <c r="CMV24" s="136"/>
      <c r="CMW24" s="136"/>
      <c r="CMX24" s="136"/>
      <c r="CMY24" s="136"/>
      <c r="CMZ24" s="136"/>
      <c r="CNA24" s="136"/>
      <c r="CNF24" s="136"/>
      <c r="CNG24" s="136"/>
      <c r="CNH24" s="136"/>
      <c r="CNI24" s="136"/>
      <c r="CNJ24" s="136"/>
      <c r="CNK24" s="136"/>
      <c r="CNL24" s="136"/>
      <c r="CNM24" s="136"/>
      <c r="CNN24" s="136"/>
      <c r="CNO24" s="136"/>
      <c r="CNP24" s="136"/>
      <c r="CNQ24" s="136"/>
      <c r="CNV24" s="136"/>
      <c r="CNW24" s="136"/>
      <c r="CNX24" s="136"/>
      <c r="CNY24" s="136"/>
      <c r="CNZ24" s="136"/>
      <c r="COA24" s="136"/>
      <c r="COB24" s="136"/>
      <c r="COC24" s="136"/>
      <c r="COD24" s="136"/>
      <c r="COE24" s="136"/>
      <c r="COF24" s="136"/>
      <c r="COG24" s="136"/>
      <c r="COL24" s="136"/>
      <c r="COM24" s="136"/>
      <c r="CON24" s="136"/>
      <c r="COO24" s="136"/>
      <c r="COP24" s="136"/>
      <c r="COQ24" s="136"/>
      <c r="COR24" s="136"/>
      <c r="COS24" s="136"/>
      <c r="COT24" s="136"/>
      <c r="COU24" s="136"/>
      <c r="COV24" s="136"/>
      <c r="COW24" s="136"/>
      <c r="CPB24" s="136"/>
      <c r="CPC24" s="136"/>
      <c r="CPD24" s="136"/>
      <c r="CPE24" s="136"/>
      <c r="CPF24" s="136"/>
      <c r="CPG24" s="136"/>
      <c r="CPH24" s="136"/>
      <c r="CPI24" s="136"/>
      <c r="CPJ24" s="136"/>
      <c r="CPK24" s="136"/>
      <c r="CPL24" s="136"/>
      <c r="CPM24" s="136"/>
      <c r="CPR24" s="136"/>
      <c r="CPS24" s="136"/>
      <c r="CPT24" s="136"/>
      <c r="CPU24" s="136"/>
      <c r="CPV24" s="136"/>
      <c r="CPW24" s="136"/>
      <c r="CPX24" s="136"/>
      <c r="CPY24" s="136"/>
      <c r="CPZ24" s="136"/>
      <c r="CQA24" s="136"/>
      <c r="CQB24" s="136"/>
      <c r="CQC24" s="136"/>
      <c r="CQH24" s="136"/>
      <c r="CQI24" s="136"/>
      <c r="CQJ24" s="136"/>
      <c r="CQK24" s="136"/>
      <c r="CQL24" s="136"/>
      <c r="CQM24" s="136"/>
      <c r="CQN24" s="136"/>
      <c r="CQO24" s="136"/>
      <c r="CQP24" s="136"/>
      <c r="CQQ24" s="136"/>
      <c r="CQR24" s="136"/>
      <c r="CQS24" s="136"/>
      <c r="CQX24" s="136"/>
      <c r="CQY24" s="136"/>
      <c r="CQZ24" s="136"/>
      <c r="CRA24" s="136"/>
      <c r="CRB24" s="136"/>
      <c r="CRC24" s="136"/>
      <c r="CRD24" s="136"/>
      <c r="CRE24" s="136"/>
      <c r="CRF24" s="136"/>
      <c r="CRG24" s="136"/>
      <c r="CRH24" s="136"/>
      <c r="CRI24" s="136"/>
      <c r="CRN24" s="136"/>
      <c r="CRO24" s="136"/>
      <c r="CRP24" s="136"/>
      <c r="CRQ24" s="136"/>
      <c r="CRR24" s="136"/>
      <c r="CRS24" s="136"/>
      <c r="CRT24" s="136"/>
      <c r="CRU24" s="136"/>
      <c r="CRV24" s="136"/>
      <c r="CRW24" s="136"/>
      <c r="CRX24" s="136"/>
      <c r="CRY24" s="136"/>
      <c r="CSD24" s="136"/>
      <c r="CSE24" s="136"/>
      <c r="CSF24" s="136"/>
      <c r="CSG24" s="136"/>
      <c r="CSH24" s="136"/>
      <c r="CSI24" s="136"/>
      <c r="CSJ24" s="136"/>
      <c r="CSK24" s="136"/>
      <c r="CSL24" s="136"/>
      <c r="CSM24" s="136"/>
      <c r="CSN24" s="136"/>
      <c r="CSO24" s="136"/>
      <c r="CST24" s="136"/>
      <c r="CSU24" s="136"/>
      <c r="CSV24" s="136"/>
      <c r="CSW24" s="136"/>
      <c r="CSX24" s="136"/>
      <c r="CSY24" s="136"/>
      <c r="CSZ24" s="136"/>
      <c r="CTA24" s="136"/>
      <c r="CTB24" s="136"/>
      <c r="CTC24" s="136"/>
      <c r="CTD24" s="136"/>
      <c r="CTE24" s="136"/>
      <c r="CTJ24" s="136"/>
      <c r="CTK24" s="136"/>
      <c r="CTL24" s="136"/>
      <c r="CTM24" s="136"/>
      <c r="CTN24" s="136"/>
      <c r="CTO24" s="136"/>
      <c r="CTP24" s="136"/>
      <c r="CTQ24" s="136"/>
      <c r="CTR24" s="136"/>
      <c r="CTS24" s="136"/>
      <c r="CTT24" s="136"/>
      <c r="CTU24" s="136"/>
      <c r="CTZ24" s="136"/>
      <c r="CUA24" s="136"/>
      <c r="CUB24" s="136"/>
      <c r="CUC24" s="136"/>
      <c r="CUD24" s="136"/>
      <c r="CUE24" s="136"/>
      <c r="CUF24" s="136"/>
      <c r="CUG24" s="136"/>
      <c r="CUH24" s="136"/>
      <c r="CUI24" s="136"/>
      <c r="CUJ24" s="136"/>
      <c r="CUK24" s="136"/>
      <c r="CUP24" s="136"/>
      <c r="CUQ24" s="136"/>
      <c r="CUR24" s="136"/>
      <c r="CUS24" s="136"/>
      <c r="CUT24" s="136"/>
      <c r="CUU24" s="136"/>
      <c r="CUV24" s="136"/>
      <c r="CUW24" s="136"/>
      <c r="CUX24" s="136"/>
      <c r="CUY24" s="136"/>
      <c r="CUZ24" s="136"/>
      <c r="CVA24" s="136"/>
      <c r="CVF24" s="136"/>
      <c r="CVG24" s="136"/>
      <c r="CVH24" s="136"/>
      <c r="CVI24" s="136"/>
      <c r="CVJ24" s="136"/>
      <c r="CVK24" s="136"/>
      <c r="CVL24" s="136"/>
      <c r="CVM24" s="136"/>
      <c r="CVN24" s="136"/>
      <c r="CVO24" s="136"/>
      <c r="CVP24" s="136"/>
      <c r="CVQ24" s="136"/>
      <c r="CVV24" s="136"/>
      <c r="CVW24" s="136"/>
      <c r="CVX24" s="136"/>
      <c r="CVY24" s="136"/>
      <c r="CVZ24" s="136"/>
      <c r="CWA24" s="136"/>
      <c r="CWB24" s="136"/>
      <c r="CWC24" s="136"/>
      <c r="CWD24" s="136"/>
      <c r="CWE24" s="136"/>
      <c r="CWF24" s="136"/>
      <c r="CWG24" s="136"/>
      <c r="CWL24" s="136"/>
      <c r="CWM24" s="136"/>
      <c r="CWN24" s="136"/>
      <c r="CWO24" s="136"/>
      <c r="CWP24" s="136"/>
      <c r="CWQ24" s="136"/>
      <c r="CWR24" s="136"/>
      <c r="CWS24" s="136"/>
      <c r="CWT24" s="136"/>
      <c r="CWU24" s="136"/>
      <c r="CWV24" s="136"/>
      <c r="CWW24" s="136"/>
      <c r="CXB24" s="136"/>
      <c r="CXC24" s="136"/>
      <c r="CXD24" s="136"/>
      <c r="CXE24" s="136"/>
      <c r="CXF24" s="136"/>
      <c r="CXG24" s="136"/>
      <c r="CXH24" s="136"/>
      <c r="CXI24" s="136"/>
      <c r="CXJ24" s="136"/>
      <c r="CXK24" s="136"/>
      <c r="CXL24" s="136"/>
      <c r="CXM24" s="136"/>
      <c r="CXR24" s="136"/>
      <c r="CXS24" s="136"/>
      <c r="CXT24" s="136"/>
      <c r="CXU24" s="136"/>
      <c r="CXV24" s="136"/>
      <c r="CXW24" s="136"/>
      <c r="CXX24" s="136"/>
      <c r="CXY24" s="136"/>
      <c r="CXZ24" s="136"/>
      <c r="CYA24" s="136"/>
      <c r="CYB24" s="136"/>
      <c r="CYC24" s="136"/>
      <c r="CYH24" s="136"/>
      <c r="CYI24" s="136"/>
      <c r="CYJ24" s="136"/>
      <c r="CYK24" s="136"/>
      <c r="CYL24" s="136"/>
      <c r="CYM24" s="136"/>
      <c r="CYN24" s="136"/>
      <c r="CYO24" s="136"/>
      <c r="CYP24" s="136"/>
      <c r="CYQ24" s="136"/>
      <c r="CYR24" s="136"/>
      <c r="CYS24" s="136"/>
      <c r="CYX24" s="136"/>
      <c r="CYY24" s="136"/>
      <c r="CYZ24" s="136"/>
      <c r="CZA24" s="136"/>
      <c r="CZB24" s="136"/>
      <c r="CZC24" s="136"/>
      <c r="CZD24" s="136"/>
      <c r="CZE24" s="136"/>
      <c r="CZF24" s="136"/>
      <c r="CZG24" s="136"/>
      <c r="CZH24" s="136"/>
      <c r="CZI24" s="136"/>
      <c r="CZN24" s="136"/>
      <c r="CZO24" s="136"/>
      <c r="CZP24" s="136"/>
      <c r="CZQ24" s="136"/>
      <c r="CZR24" s="136"/>
      <c r="CZS24" s="136"/>
      <c r="CZT24" s="136"/>
      <c r="CZU24" s="136"/>
      <c r="CZV24" s="136"/>
      <c r="CZW24" s="136"/>
      <c r="CZX24" s="136"/>
      <c r="CZY24" s="136"/>
      <c r="DAD24" s="136"/>
      <c r="DAE24" s="136"/>
      <c r="DAF24" s="136"/>
      <c r="DAG24" s="136"/>
      <c r="DAH24" s="136"/>
      <c r="DAI24" s="136"/>
      <c r="DAJ24" s="136"/>
      <c r="DAK24" s="136"/>
      <c r="DAL24" s="136"/>
      <c r="DAM24" s="136"/>
      <c r="DAN24" s="136"/>
      <c r="DAO24" s="136"/>
      <c r="DAT24" s="136"/>
      <c r="DAU24" s="136"/>
      <c r="DAV24" s="136"/>
      <c r="DAW24" s="136"/>
      <c r="DAX24" s="136"/>
      <c r="DAY24" s="136"/>
      <c r="DAZ24" s="136"/>
      <c r="DBA24" s="136"/>
      <c r="DBB24" s="136"/>
      <c r="DBC24" s="136"/>
      <c r="DBD24" s="136"/>
      <c r="DBE24" s="136"/>
      <c r="DBJ24" s="136"/>
      <c r="DBK24" s="136"/>
      <c r="DBL24" s="136"/>
      <c r="DBM24" s="136"/>
      <c r="DBN24" s="136"/>
      <c r="DBO24" s="136"/>
      <c r="DBP24" s="136"/>
      <c r="DBQ24" s="136"/>
      <c r="DBR24" s="136"/>
      <c r="DBS24" s="136"/>
      <c r="DBT24" s="136"/>
      <c r="DBU24" s="136"/>
      <c r="DBZ24" s="136"/>
      <c r="DCA24" s="136"/>
      <c r="DCB24" s="136"/>
      <c r="DCC24" s="136"/>
      <c r="DCD24" s="136"/>
      <c r="DCE24" s="136"/>
      <c r="DCF24" s="136"/>
      <c r="DCG24" s="136"/>
      <c r="DCH24" s="136"/>
      <c r="DCI24" s="136"/>
      <c r="DCJ24" s="136"/>
      <c r="DCK24" s="136"/>
      <c r="DCP24" s="136"/>
      <c r="DCQ24" s="136"/>
      <c r="DCR24" s="136"/>
      <c r="DCS24" s="136"/>
      <c r="DCT24" s="136"/>
      <c r="DCU24" s="136"/>
      <c r="DCV24" s="136"/>
      <c r="DCW24" s="136"/>
      <c r="DCX24" s="136"/>
      <c r="DCY24" s="136"/>
      <c r="DCZ24" s="136"/>
      <c r="DDA24" s="136"/>
      <c r="DDF24" s="136"/>
      <c r="DDG24" s="136"/>
      <c r="DDH24" s="136"/>
      <c r="DDI24" s="136"/>
      <c r="DDJ24" s="136"/>
      <c r="DDK24" s="136"/>
      <c r="DDL24" s="136"/>
      <c r="DDM24" s="136"/>
      <c r="DDN24" s="136"/>
      <c r="DDO24" s="136"/>
      <c r="DDP24" s="136"/>
      <c r="DDQ24" s="136"/>
      <c r="DDV24" s="136"/>
      <c r="DDW24" s="136"/>
      <c r="DDX24" s="136"/>
      <c r="DDY24" s="136"/>
      <c r="DDZ24" s="136"/>
      <c r="DEA24" s="136"/>
      <c r="DEB24" s="136"/>
      <c r="DEC24" s="136"/>
      <c r="DED24" s="136"/>
      <c r="DEE24" s="136"/>
      <c r="DEF24" s="136"/>
      <c r="DEG24" s="136"/>
      <c r="DEL24" s="136"/>
      <c r="DEM24" s="136"/>
      <c r="DEN24" s="136"/>
      <c r="DEO24" s="136"/>
      <c r="DEP24" s="136"/>
      <c r="DEQ24" s="136"/>
      <c r="DER24" s="136"/>
      <c r="DES24" s="136"/>
      <c r="DET24" s="136"/>
      <c r="DEU24" s="136"/>
      <c r="DEV24" s="136"/>
      <c r="DEW24" s="136"/>
      <c r="DFB24" s="136"/>
      <c r="DFC24" s="136"/>
      <c r="DFD24" s="136"/>
      <c r="DFE24" s="136"/>
      <c r="DFF24" s="136"/>
      <c r="DFG24" s="136"/>
      <c r="DFH24" s="136"/>
      <c r="DFI24" s="136"/>
      <c r="DFJ24" s="136"/>
      <c r="DFK24" s="136"/>
      <c r="DFL24" s="136"/>
      <c r="DFM24" s="136"/>
      <c r="DFR24" s="136"/>
      <c r="DFS24" s="136"/>
      <c r="DFT24" s="136"/>
      <c r="DFU24" s="136"/>
      <c r="DFV24" s="136"/>
      <c r="DFW24" s="136"/>
      <c r="DFX24" s="136"/>
      <c r="DFY24" s="136"/>
      <c r="DFZ24" s="136"/>
      <c r="DGA24" s="136"/>
      <c r="DGB24" s="136"/>
      <c r="DGC24" s="136"/>
      <c r="DGH24" s="136"/>
      <c r="DGI24" s="136"/>
      <c r="DGJ24" s="136"/>
      <c r="DGK24" s="136"/>
      <c r="DGL24" s="136"/>
      <c r="DGM24" s="136"/>
      <c r="DGN24" s="136"/>
      <c r="DGO24" s="136"/>
      <c r="DGP24" s="136"/>
      <c r="DGQ24" s="136"/>
      <c r="DGR24" s="136"/>
      <c r="DGS24" s="136"/>
      <c r="DGX24" s="136"/>
      <c r="DGY24" s="136"/>
      <c r="DGZ24" s="136"/>
      <c r="DHA24" s="136"/>
      <c r="DHB24" s="136"/>
      <c r="DHC24" s="136"/>
      <c r="DHD24" s="136"/>
      <c r="DHE24" s="136"/>
      <c r="DHF24" s="136"/>
      <c r="DHG24" s="136"/>
      <c r="DHH24" s="136"/>
      <c r="DHI24" s="136"/>
      <c r="DHN24" s="136"/>
      <c r="DHO24" s="136"/>
      <c r="DHP24" s="136"/>
      <c r="DHQ24" s="136"/>
      <c r="DHR24" s="136"/>
      <c r="DHS24" s="136"/>
      <c r="DHT24" s="136"/>
      <c r="DHU24" s="136"/>
      <c r="DHV24" s="136"/>
      <c r="DHW24" s="136"/>
      <c r="DHX24" s="136"/>
      <c r="DHY24" s="136"/>
      <c r="DID24" s="136"/>
      <c r="DIE24" s="136"/>
      <c r="DIF24" s="136"/>
      <c r="DIG24" s="136"/>
      <c r="DIH24" s="136"/>
      <c r="DII24" s="136"/>
      <c r="DIJ24" s="136"/>
      <c r="DIK24" s="136"/>
      <c r="DIL24" s="136"/>
      <c r="DIM24" s="136"/>
      <c r="DIN24" s="136"/>
      <c r="DIO24" s="136"/>
      <c r="DIT24" s="136"/>
      <c r="DIU24" s="136"/>
      <c r="DIV24" s="136"/>
      <c r="DIW24" s="136"/>
      <c r="DIX24" s="136"/>
      <c r="DIY24" s="136"/>
      <c r="DIZ24" s="136"/>
      <c r="DJA24" s="136"/>
      <c r="DJB24" s="136"/>
      <c r="DJC24" s="136"/>
      <c r="DJD24" s="136"/>
      <c r="DJE24" s="136"/>
      <c r="DJJ24" s="136"/>
      <c r="DJK24" s="136"/>
      <c r="DJL24" s="136"/>
      <c r="DJM24" s="136"/>
      <c r="DJN24" s="136"/>
      <c r="DJO24" s="136"/>
      <c r="DJP24" s="136"/>
      <c r="DJQ24" s="136"/>
      <c r="DJR24" s="136"/>
      <c r="DJS24" s="136"/>
      <c r="DJT24" s="136"/>
      <c r="DJU24" s="136"/>
      <c r="DJZ24" s="136"/>
      <c r="DKA24" s="136"/>
      <c r="DKB24" s="136"/>
      <c r="DKC24" s="136"/>
      <c r="DKD24" s="136"/>
      <c r="DKE24" s="136"/>
      <c r="DKF24" s="136"/>
      <c r="DKG24" s="136"/>
      <c r="DKH24" s="136"/>
      <c r="DKI24" s="136"/>
      <c r="DKJ24" s="136"/>
      <c r="DKK24" s="136"/>
      <c r="DKP24" s="136"/>
      <c r="DKQ24" s="136"/>
      <c r="DKR24" s="136"/>
      <c r="DKS24" s="136"/>
      <c r="DKT24" s="136"/>
      <c r="DKU24" s="136"/>
      <c r="DKV24" s="136"/>
      <c r="DKW24" s="136"/>
      <c r="DKX24" s="136"/>
      <c r="DKY24" s="136"/>
      <c r="DKZ24" s="136"/>
      <c r="DLA24" s="136"/>
      <c r="DLF24" s="136"/>
      <c r="DLG24" s="136"/>
      <c r="DLH24" s="136"/>
      <c r="DLI24" s="136"/>
      <c r="DLJ24" s="136"/>
      <c r="DLK24" s="136"/>
      <c r="DLL24" s="136"/>
      <c r="DLM24" s="136"/>
      <c r="DLN24" s="136"/>
      <c r="DLO24" s="136"/>
      <c r="DLP24" s="136"/>
      <c r="DLQ24" s="136"/>
      <c r="DLV24" s="136"/>
      <c r="DLW24" s="136"/>
      <c r="DLX24" s="136"/>
      <c r="DLY24" s="136"/>
      <c r="DLZ24" s="136"/>
      <c r="DMA24" s="136"/>
      <c r="DMB24" s="136"/>
      <c r="DMC24" s="136"/>
      <c r="DMD24" s="136"/>
      <c r="DME24" s="136"/>
      <c r="DMF24" s="136"/>
      <c r="DMG24" s="136"/>
      <c r="DML24" s="136"/>
      <c r="DMM24" s="136"/>
      <c r="DMN24" s="136"/>
      <c r="DMO24" s="136"/>
      <c r="DMP24" s="136"/>
      <c r="DMQ24" s="136"/>
      <c r="DMR24" s="136"/>
      <c r="DMS24" s="136"/>
      <c r="DMT24" s="136"/>
      <c r="DMU24" s="136"/>
      <c r="DMV24" s="136"/>
      <c r="DMW24" s="136"/>
      <c r="DNB24" s="136"/>
      <c r="DNC24" s="136"/>
      <c r="DND24" s="136"/>
      <c r="DNE24" s="136"/>
      <c r="DNF24" s="136"/>
      <c r="DNG24" s="136"/>
      <c r="DNH24" s="136"/>
      <c r="DNI24" s="136"/>
      <c r="DNJ24" s="136"/>
      <c r="DNK24" s="136"/>
      <c r="DNL24" s="136"/>
      <c r="DNM24" s="136"/>
      <c r="DNR24" s="136"/>
      <c r="DNS24" s="136"/>
      <c r="DNT24" s="136"/>
      <c r="DNU24" s="136"/>
      <c r="DNV24" s="136"/>
      <c r="DNW24" s="136"/>
      <c r="DNX24" s="136"/>
      <c r="DNY24" s="136"/>
      <c r="DNZ24" s="136"/>
      <c r="DOA24" s="136"/>
      <c r="DOB24" s="136"/>
      <c r="DOC24" s="136"/>
      <c r="DOH24" s="136"/>
      <c r="DOI24" s="136"/>
      <c r="DOJ24" s="136"/>
      <c r="DOK24" s="136"/>
      <c r="DOL24" s="136"/>
      <c r="DOM24" s="136"/>
      <c r="DON24" s="136"/>
      <c r="DOO24" s="136"/>
      <c r="DOP24" s="136"/>
      <c r="DOQ24" s="136"/>
      <c r="DOR24" s="136"/>
      <c r="DOS24" s="136"/>
      <c r="DOX24" s="136"/>
      <c r="DOY24" s="136"/>
      <c r="DOZ24" s="136"/>
      <c r="DPA24" s="136"/>
      <c r="DPB24" s="136"/>
      <c r="DPC24" s="136"/>
      <c r="DPD24" s="136"/>
      <c r="DPE24" s="136"/>
      <c r="DPF24" s="136"/>
      <c r="DPG24" s="136"/>
      <c r="DPH24" s="136"/>
      <c r="DPI24" s="136"/>
      <c r="DPN24" s="136"/>
      <c r="DPO24" s="136"/>
      <c r="DPP24" s="136"/>
      <c r="DPQ24" s="136"/>
      <c r="DPR24" s="136"/>
      <c r="DPS24" s="136"/>
      <c r="DPT24" s="136"/>
      <c r="DPU24" s="136"/>
      <c r="DPV24" s="136"/>
      <c r="DPW24" s="136"/>
      <c r="DPX24" s="136"/>
      <c r="DPY24" s="136"/>
      <c r="DQD24" s="136"/>
      <c r="DQE24" s="136"/>
      <c r="DQF24" s="136"/>
      <c r="DQG24" s="136"/>
      <c r="DQH24" s="136"/>
      <c r="DQI24" s="136"/>
      <c r="DQJ24" s="136"/>
      <c r="DQK24" s="136"/>
      <c r="DQL24" s="136"/>
      <c r="DQM24" s="136"/>
      <c r="DQN24" s="136"/>
      <c r="DQO24" s="136"/>
      <c r="DQT24" s="136"/>
      <c r="DQU24" s="136"/>
      <c r="DQV24" s="136"/>
      <c r="DQW24" s="136"/>
      <c r="DQX24" s="136"/>
      <c r="DQY24" s="136"/>
      <c r="DQZ24" s="136"/>
      <c r="DRA24" s="136"/>
      <c r="DRB24" s="136"/>
      <c r="DRC24" s="136"/>
      <c r="DRD24" s="136"/>
      <c r="DRE24" s="136"/>
      <c r="DRJ24" s="136"/>
      <c r="DRK24" s="136"/>
      <c r="DRL24" s="136"/>
      <c r="DRM24" s="136"/>
      <c r="DRN24" s="136"/>
      <c r="DRO24" s="136"/>
      <c r="DRP24" s="136"/>
      <c r="DRQ24" s="136"/>
      <c r="DRR24" s="136"/>
      <c r="DRS24" s="136"/>
      <c r="DRT24" s="136"/>
      <c r="DRU24" s="136"/>
      <c r="DRZ24" s="136"/>
      <c r="DSA24" s="136"/>
      <c r="DSB24" s="136"/>
      <c r="DSC24" s="136"/>
      <c r="DSD24" s="136"/>
      <c r="DSE24" s="136"/>
      <c r="DSF24" s="136"/>
      <c r="DSG24" s="136"/>
      <c r="DSH24" s="136"/>
      <c r="DSI24" s="136"/>
      <c r="DSJ24" s="136"/>
      <c r="DSK24" s="136"/>
      <c r="DSP24" s="136"/>
      <c r="DSQ24" s="136"/>
      <c r="DSR24" s="136"/>
      <c r="DSS24" s="136"/>
      <c r="DST24" s="136"/>
      <c r="DSU24" s="136"/>
      <c r="DSV24" s="136"/>
      <c r="DSW24" s="136"/>
      <c r="DSX24" s="136"/>
      <c r="DSY24" s="136"/>
      <c r="DSZ24" s="136"/>
      <c r="DTA24" s="136"/>
      <c r="DTF24" s="136"/>
      <c r="DTG24" s="136"/>
      <c r="DTH24" s="136"/>
      <c r="DTI24" s="136"/>
      <c r="DTJ24" s="136"/>
      <c r="DTK24" s="136"/>
      <c r="DTL24" s="136"/>
      <c r="DTM24" s="136"/>
      <c r="DTN24" s="136"/>
      <c r="DTO24" s="136"/>
      <c r="DTP24" s="136"/>
      <c r="DTQ24" s="136"/>
      <c r="DTV24" s="136"/>
      <c r="DTW24" s="136"/>
      <c r="DTX24" s="136"/>
      <c r="DTY24" s="136"/>
      <c r="DTZ24" s="136"/>
      <c r="DUA24" s="136"/>
      <c r="DUB24" s="136"/>
      <c r="DUC24" s="136"/>
      <c r="DUD24" s="136"/>
      <c r="DUE24" s="136"/>
      <c r="DUF24" s="136"/>
      <c r="DUG24" s="136"/>
      <c r="DUL24" s="136"/>
      <c r="DUM24" s="136"/>
      <c r="DUN24" s="136"/>
      <c r="DUO24" s="136"/>
      <c r="DUP24" s="136"/>
      <c r="DUQ24" s="136"/>
      <c r="DUR24" s="136"/>
      <c r="DUS24" s="136"/>
      <c r="DUT24" s="136"/>
      <c r="DUU24" s="136"/>
      <c r="DUV24" s="136"/>
      <c r="DUW24" s="136"/>
      <c r="DVB24" s="136"/>
      <c r="DVC24" s="136"/>
      <c r="DVD24" s="136"/>
      <c r="DVE24" s="136"/>
      <c r="DVF24" s="136"/>
      <c r="DVG24" s="136"/>
      <c r="DVH24" s="136"/>
      <c r="DVI24" s="136"/>
      <c r="DVJ24" s="136"/>
      <c r="DVK24" s="136"/>
      <c r="DVL24" s="136"/>
      <c r="DVM24" s="136"/>
      <c r="DVR24" s="136"/>
      <c r="DVS24" s="136"/>
      <c r="DVT24" s="136"/>
      <c r="DVU24" s="136"/>
      <c r="DVV24" s="136"/>
      <c r="DVW24" s="136"/>
      <c r="DVX24" s="136"/>
      <c r="DVY24" s="136"/>
      <c r="DVZ24" s="136"/>
      <c r="DWA24" s="136"/>
      <c r="DWB24" s="136"/>
      <c r="DWC24" s="136"/>
      <c r="DWH24" s="136"/>
      <c r="DWI24" s="136"/>
      <c r="DWJ24" s="136"/>
      <c r="DWK24" s="136"/>
      <c r="DWL24" s="136"/>
      <c r="DWM24" s="136"/>
      <c r="DWN24" s="136"/>
      <c r="DWO24" s="136"/>
      <c r="DWP24" s="136"/>
      <c r="DWQ24" s="136"/>
      <c r="DWR24" s="136"/>
      <c r="DWS24" s="136"/>
      <c r="DWX24" s="136"/>
      <c r="DWY24" s="136"/>
      <c r="DWZ24" s="136"/>
      <c r="DXA24" s="136"/>
      <c r="DXB24" s="136"/>
      <c r="DXC24" s="136"/>
      <c r="DXD24" s="136"/>
      <c r="DXE24" s="136"/>
      <c r="DXF24" s="136"/>
      <c r="DXG24" s="136"/>
      <c r="DXH24" s="136"/>
      <c r="DXI24" s="136"/>
      <c r="DXN24" s="136"/>
      <c r="DXO24" s="136"/>
      <c r="DXP24" s="136"/>
      <c r="DXQ24" s="136"/>
      <c r="DXR24" s="136"/>
      <c r="DXS24" s="136"/>
      <c r="DXT24" s="136"/>
      <c r="DXU24" s="136"/>
      <c r="DXV24" s="136"/>
      <c r="DXW24" s="136"/>
      <c r="DXX24" s="136"/>
      <c r="DXY24" s="136"/>
      <c r="DYD24" s="136"/>
      <c r="DYE24" s="136"/>
      <c r="DYF24" s="136"/>
      <c r="DYG24" s="136"/>
      <c r="DYH24" s="136"/>
      <c r="DYI24" s="136"/>
      <c r="DYJ24" s="136"/>
      <c r="DYK24" s="136"/>
      <c r="DYL24" s="136"/>
      <c r="DYM24" s="136"/>
      <c r="DYN24" s="136"/>
      <c r="DYO24" s="136"/>
      <c r="DYT24" s="136"/>
      <c r="DYU24" s="136"/>
      <c r="DYV24" s="136"/>
      <c r="DYW24" s="136"/>
      <c r="DYX24" s="136"/>
      <c r="DYY24" s="136"/>
      <c r="DYZ24" s="136"/>
      <c r="DZA24" s="136"/>
      <c r="DZB24" s="136"/>
      <c r="DZC24" s="136"/>
      <c r="DZD24" s="136"/>
      <c r="DZE24" s="136"/>
      <c r="DZJ24" s="136"/>
      <c r="DZK24" s="136"/>
      <c r="DZL24" s="136"/>
      <c r="DZM24" s="136"/>
      <c r="DZN24" s="136"/>
      <c r="DZO24" s="136"/>
      <c r="DZP24" s="136"/>
      <c r="DZQ24" s="136"/>
      <c r="DZR24" s="136"/>
      <c r="DZS24" s="136"/>
      <c r="DZT24" s="136"/>
      <c r="DZU24" s="136"/>
      <c r="DZZ24" s="136"/>
      <c r="EAA24" s="136"/>
      <c r="EAB24" s="136"/>
      <c r="EAC24" s="136"/>
      <c r="EAD24" s="136"/>
      <c r="EAE24" s="136"/>
      <c r="EAF24" s="136"/>
      <c r="EAG24" s="136"/>
      <c r="EAH24" s="136"/>
      <c r="EAI24" s="136"/>
      <c r="EAJ24" s="136"/>
      <c r="EAK24" s="136"/>
      <c r="EAP24" s="136"/>
      <c r="EAQ24" s="136"/>
      <c r="EAR24" s="136"/>
      <c r="EAS24" s="136"/>
      <c r="EAT24" s="136"/>
      <c r="EAU24" s="136"/>
      <c r="EAV24" s="136"/>
      <c r="EAW24" s="136"/>
      <c r="EAX24" s="136"/>
      <c r="EAY24" s="136"/>
      <c r="EAZ24" s="136"/>
      <c r="EBA24" s="136"/>
      <c r="EBF24" s="136"/>
      <c r="EBG24" s="136"/>
      <c r="EBH24" s="136"/>
      <c r="EBI24" s="136"/>
      <c r="EBJ24" s="136"/>
      <c r="EBK24" s="136"/>
      <c r="EBL24" s="136"/>
      <c r="EBM24" s="136"/>
      <c r="EBN24" s="136"/>
      <c r="EBO24" s="136"/>
      <c r="EBP24" s="136"/>
      <c r="EBQ24" s="136"/>
      <c r="EBV24" s="136"/>
      <c r="EBW24" s="136"/>
      <c r="EBX24" s="136"/>
      <c r="EBY24" s="136"/>
      <c r="EBZ24" s="136"/>
      <c r="ECA24" s="136"/>
      <c r="ECB24" s="136"/>
      <c r="ECC24" s="136"/>
      <c r="ECD24" s="136"/>
      <c r="ECE24" s="136"/>
      <c r="ECF24" s="136"/>
      <c r="ECG24" s="136"/>
      <c r="ECL24" s="136"/>
      <c r="ECM24" s="136"/>
      <c r="ECN24" s="136"/>
      <c r="ECO24" s="136"/>
      <c r="ECP24" s="136"/>
      <c r="ECQ24" s="136"/>
      <c r="ECR24" s="136"/>
      <c r="ECS24" s="136"/>
      <c r="ECT24" s="136"/>
      <c r="ECU24" s="136"/>
      <c r="ECV24" s="136"/>
      <c r="ECW24" s="136"/>
      <c r="EDB24" s="136"/>
      <c r="EDC24" s="136"/>
      <c r="EDD24" s="136"/>
      <c r="EDE24" s="136"/>
      <c r="EDF24" s="136"/>
      <c r="EDG24" s="136"/>
      <c r="EDH24" s="136"/>
      <c r="EDI24" s="136"/>
      <c r="EDJ24" s="136"/>
      <c r="EDK24" s="136"/>
      <c r="EDL24" s="136"/>
      <c r="EDM24" s="136"/>
      <c r="EDR24" s="136"/>
      <c r="EDS24" s="136"/>
      <c r="EDT24" s="136"/>
      <c r="EDU24" s="136"/>
      <c r="EDV24" s="136"/>
      <c r="EDW24" s="136"/>
      <c r="EDX24" s="136"/>
      <c r="EDY24" s="136"/>
      <c r="EDZ24" s="136"/>
      <c r="EEA24" s="136"/>
      <c r="EEB24" s="136"/>
      <c r="EEC24" s="136"/>
      <c r="EEH24" s="136"/>
      <c r="EEI24" s="136"/>
      <c r="EEJ24" s="136"/>
      <c r="EEK24" s="136"/>
      <c r="EEL24" s="136"/>
      <c r="EEM24" s="136"/>
      <c r="EEN24" s="136"/>
      <c r="EEO24" s="136"/>
      <c r="EEP24" s="136"/>
      <c r="EEQ24" s="136"/>
      <c r="EER24" s="136"/>
      <c r="EES24" s="136"/>
      <c r="EEX24" s="136"/>
      <c r="EEY24" s="136"/>
      <c r="EEZ24" s="136"/>
      <c r="EFA24" s="136"/>
      <c r="EFB24" s="136"/>
      <c r="EFC24" s="136"/>
      <c r="EFD24" s="136"/>
      <c r="EFE24" s="136"/>
      <c r="EFF24" s="136"/>
      <c r="EFG24" s="136"/>
      <c r="EFH24" s="136"/>
      <c r="EFI24" s="136"/>
      <c r="EFN24" s="136"/>
      <c r="EFO24" s="136"/>
      <c r="EFP24" s="136"/>
      <c r="EFQ24" s="136"/>
      <c r="EFR24" s="136"/>
      <c r="EFS24" s="136"/>
      <c r="EFT24" s="136"/>
      <c r="EFU24" s="136"/>
      <c r="EFV24" s="136"/>
      <c r="EFW24" s="136"/>
      <c r="EFX24" s="136"/>
      <c r="EFY24" s="136"/>
      <c r="EGD24" s="136"/>
      <c r="EGE24" s="136"/>
      <c r="EGF24" s="136"/>
      <c r="EGG24" s="136"/>
      <c r="EGH24" s="136"/>
      <c r="EGI24" s="136"/>
      <c r="EGJ24" s="136"/>
      <c r="EGK24" s="136"/>
      <c r="EGL24" s="136"/>
      <c r="EGM24" s="136"/>
      <c r="EGN24" s="136"/>
      <c r="EGO24" s="136"/>
      <c r="EGT24" s="136"/>
      <c r="EGU24" s="136"/>
      <c r="EGV24" s="136"/>
      <c r="EGW24" s="136"/>
      <c r="EGX24" s="136"/>
      <c r="EGY24" s="136"/>
      <c r="EGZ24" s="136"/>
      <c r="EHA24" s="136"/>
      <c r="EHB24" s="136"/>
      <c r="EHC24" s="136"/>
      <c r="EHD24" s="136"/>
      <c r="EHE24" s="136"/>
      <c r="EHJ24" s="136"/>
      <c r="EHK24" s="136"/>
      <c r="EHL24" s="136"/>
      <c r="EHM24" s="136"/>
      <c r="EHN24" s="136"/>
      <c r="EHO24" s="136"/>
      <c r="EHP24" s="136"/>
      <c r="EHQ24" s="136"/>
      <c r="EHR24" s="136"/>
      <c r="EHS24" s="136"/>
      <c r="EHT24" s="136"/>
      <c r="EHU24" s="136"/>
      <c r="EHZ24" s="136"/>
      <c r="EIA24" s="136"/>
      <c r="EIB24" s="136"/>
      <c r="EIC24" s="136"/>
      <c r="EID24" s="136"/>
      <c r="EIE24" s="136"/>
      <c r="EIF24" s="136"/>
      <c r="EIG24" s="136"/>
      <c r="EIH24" s="136"/>
      <c r="EII24" s="136"/>
      <c r="EIJ24" s="136"/>
      <c r="EIK24" s="136"/>
      <c r="EIP24" s="136"/>
      <c r="EIQ24" s="136"/>
      <c r="EIR24" s="136"/>
      <c r="EIS24" s="136"/>
      <c r="EIT24" s="136"/>
      <c r="EIU24" s="136"/>
      <c r="EIV24" s="136"/>
      <c r="EIW24" s="136"/>
      <c r="EIX24" s="136"/>
      <c r="EIY24" s="136"/>
      <c r="EIZ24" s="136"/>
      <c r="EJA24" s="136"/>
      <c r="EJF24" s="136"/>
      <c r="EJG24" s="136"/>
      <c r="EJH24" s="136"/>
      <c r="EJI24" s="136"/>
      <c r="EJJ24" s="136"/>
      <c r="EJK24" s="136"/>
      <c r="EJL24" s="136"/>
      <c r="EJM24" s="136"/>
      <c r="EJN24" s="136"/>
      <c r="EJO24" s="136"/>
      <c r="EJP24" s="136"/>
      <c r="EJQ24" s="136"/>
      <c r="EJV24" s="136"/>
      <c r="EJW24" s="136"/>
      <c r="EJX24" s="136"/>
      <c r="EJY24" s="136"/>
      <c r="EJZ24" s="136"/>
      <c r="EKA24" s="136"/>
      <c r="EKB24" s="136"/>
      <c r="EKC24" s="136"/>
      <c r="EKD24" s="136"/>
      <c r="EKE24" s="136"/>
      <c r="EKF24" s="136"/>
      <c r="EKG24" s="136"/>
      <c r="EKL24" s="136"/>
      <c r="EKM24" s="136"/>
      <c r="EKN24" s="136"/>
      <c r="EKO24" s="136"/>
      <c r="EKP24" s="136"/>
      <c r="EKQ24" s="136"/>
      <c r="EKR24" s="136"/>
      <c r="EKS24" s="136"/>
      <c r="EKT24" s="136"/>
      <c r="EKU24" s="136"/>
      <c r="EKV24" s="136"/>
      <c r="EKW24" s="136"/>
      <c r="ELB24" s="136"/>
      <c r="ELC24" s="136"/>
      <c r="ELD24" s="136"/>
      <c r="ELE24" s="136"/>
      <c r="ELF24" s="136"/>
      <c r="ELG24" s="136"/>
      <c r="ELH24" s="136"/>
      <c r="ELI24" s="136"/>
      <c r="ELJ24" s="136"/>
      <c r="ELK24" s="136"/>
      <c r="ELL24" s="136"/>
      <c r="ELM24" s="136"/>
      <c r="ELR24" s="136"/>
      <c r="ELS24" s="136"/>
      <c r="ELT24" s="136"/>
      <c r="ELU24" s="136"/>
      <c r="ELV24" s="136"/>
      <c r="ELW24" s="136"/>
      <c r="ELX24" s="136"/>
      <c r="ELY24" s="136"/>
      <c r="ELZ24" s="136"/>
      <c r="EMA24" s="136"/>
      <c r="EMB24" s="136"/>
      <c r="EMC24" s="136"/>
      <c r="EMH24" s="136"/>
      <c r="EMI24" s="136"/>
      <c r="EMJ24" s="136"/>
      <c r="EMK24" s="136"/>
      <c r="EML24" s="136"/>
      <c r="EMM24" s="136"/>
      <c r="EMN24" s="136"/>
      <c r="EMO24" s="136"/>
      <c r="EMP24" s="136"/>
      <c r="EMQ24" s="136"/>
      <c r="EMR24" s="136"/>
      <c r="EMS24" s="136"/>
      <c r="EMX24" s="136"/>
      <c r="EMY24" s="136"/>
      <c r="EMZ24" s="136"/>
      <c r="ENA24" s="136"/>
      <c r="ENB24" s="136"/>
      <c r="ENC24" s="136"/>
      <c r="END24" s="136"/>
      <c r="ENE24" s="136"/>
      <c r="ENF24" s="136"/>
      <c r="ENG24" s="136"/>
      <c r="ENH24" s="136"/>
      <c r="ENI24" s="136"/>
      <c r="ENN24" s="136"/>
      <c r="ENO24" s="136"/>
      <c r="ENP24" s="136"/>
      <c r="ENQ24" s="136"/>
      <c r="ENR24" s="136"/>
      <c r="ENS24" s="136"/>
      <c r="ENT24" s="136"/>
      <c r="ENU24" s="136"/>
      <c r="ENV24" s="136"/>
      <c r="ENW24" s="136"/>
      <c r="ENX24" s="136"/>
      <c r="ENY24" s="136"/>
      <c r="EOD24" s="136"/>
      <c r="EOE24" s="136"/>
      <c r="EOF24" s="136"/>
      <c r="EOG24" s="136"/>
      <c r="EOH24" s="136"/>
      <c r="EOI24" s="136"/>
      <c r="EOJ24" s="136"/>
      <c r="EOK24" s="136"/>
      <c r="EOL24" s="136"/>
      <c r="EOM24" s="136"/>
      <c r="EON24" s="136"/>
      <c r="EOO24" s="136"/>
      <c r="EOT24" s="136"/>
      <c r="EOU24" s="136"/>
      <c r="EOV24" s="136"/>
      <c r="EOW24" s="136"/>
      <c r="EOX24" s="136"/>
      <c r="EOY24" s="136"/>
      <c r="EOZ24" s="136"/>
      <c r="EPA24" s="136"/>
      <c r="EPB24" s="136"/>
      <c r="EPC24" s="136"/>
      <c r="EPD24" s="136"/>
      <c r="EPE24" s="136"/>
      <c r="EPJ24" s="136"/>
      <c r="EPK24" s="136"/>
      <c r="EPL24" s="136"/>
      <c r="EPM24" s="136"/>
      <c r="EPN24" s="136"/>
      <c r="EPO24" s="136"/>
      <c r="EPP24" s="136"/>
      <c r="EPQ24" s="136"/>
      <c r="EPR24" s="136"/>
      <c r="EPS24" s="136"/>
      <c r="EPT24" s="136"/>
      <c r="EPU24" s="136"/>
      <c r="EPZ24" s="136"/>
      <c r="EQA24" s="136"/>
      <c r="EQB24" s="136"/>
      <c r="EQC24" s="136"/>
      <c r="EQD24" s="136"/>
      <c r="EQE24" s="136"/>
      <c r="EQF24" s="136"/>
      <c r="EQG24" s="136"/>
      <c r="EQH24" s="136"/>
      <c r="EQI24" s="136"/>
      <c r="EQJ24" s="136"/>
      <c r="EQK24" s="136"/>
      <c r="EQP24" s="136"/>
      <c r="EQQ24" s="136"/>
      <c r="EQR24" s="136"/>
      <c r="EQS24" s="136"/>
      <c r="EQT24" s="136"/>
      <c r="EQU24" s="136"/>
      <c r="EQV24" s="136"/>
      <c r="EQW24" s="136"/>
      <c r="EQX24" s="136"/>
      <c r="EQY24" s="136"/>
      <c r="EQZ24" s="136"/>
      <c r="ERA24" s="136"/>
      <c r="ERF24" s="136"/>
      <c r="ERG24" s="136"/>
      <c r="ERH24" s="136"/>
      <c r="ERI24" s="136"/>
      <c r="ERJ24" s="136"/>
      <c r="ERK24" s="136"/>
      <c r="ERL24" s="136"/>
      <c r="ERM24" s="136"/>
      <c r="ERN24" s="136"/>
      <c r="ERO24" s="136"/>
      <c r="ERP24" s="136"/>
      <c r="ERQ24" s="136"/>
      <c r="ERV24" s="136"/>
      <c r="ERW24" s="136"/>
      <c r="ERX24" s="136"/>
      <c r="ERY24" s="136"/>
      <c r="ERZ24" s="136"/>
      <c r="ESA24" s="136"/>
      <c r="ESB24" s="136"/>
      <c r="ESC24" s="136"/>
      <c r="ESD24" s="136"/>
      <c r="ESE24" s="136"/>
      <c r="ESF24" s="136"/>
      <c r="ESG24" s="136"/>
      <c r="ESL24" s="136"/>
      <c r="ESM24" s="136"/>
      <c r="ESN24" s="136"/>
      <c r="ESO24" s="136"/>
      <c r="ESP24" s="136"/>
      <c r="ESQ24" s="136"/>
      <c r="ESR24" s="136"/>
      <c r="ESS24" s="136"/>
      <c r="EST24" s="136"/>
      <c r="ESU24" s="136"/>
      <c r="ESV24" s="136"/>
      <c r="ESW24" s="136"/>
      <c r="ETB24" s="136"/>
      <c r="ETC24" s="136"/>
      <c r="ETD24" s="136"/>
      <c r="ETE24" s="136"/>
      <c r="ETF24" s="136"/>
      <c r="ETG24" s="136"/>
      <c r="ETH24" s="136"/>
      <c r="ETI24" s="136"/>
      <c r="ETJ24" s="136"/>
      <c r="ETK24" s="136"/>
      <c r="ETL24" s="136"/>
      <c r="ETM24" s="136"/>
      <c r="ETR24" s="136"/>
      <c r="ETS24" s="136"/>
      <c r="ETT24" s="136"/>
      <c r="ETU24" s="136"/>
      <c r="ETV24" s="136"/>
      <c r="ETW24" s="136"/>
      <c r="ETX24" s="136"/>
      <c r="ETY24" s="136"/>
      <c r="ETZ24" s="136"/>
      <c r="EUA24" s="136"/>
      <c r="EUB24" s="136"/>
      <c r="EUC24" s="136"/>
      <c r="EUH24" s="136"/>
      <c r="EUI24" s="136"/>
      <c r="EUJ24" s="136"/>
      <c r="EUK24" s="136"/>
      <c r="EUL24" s="136"/>
      <c r="EUM24" s="136"/>
      <c r="EUN24" s="136"/>
      <c r="EUO24" s="136"/>
      <c r="EUP24" s="136"/>
      <c r="EUQ24" s="136"/>
      <c r="EUR24" s="136"/>
      <c r="EUS24" s="136"/>
      <c r="EUX24" s="136"/>
      <c r="EUY24" s="136"/>
      <c r="EUZ24" s="136"/>
      <c r="EVA24" s="136"/>
      <c r="EVB24" s="136"/>
      <c r="EVC24" s="136"/>
      <c r="EVD24" s="136"/>
      <c r="EVE24" s="136"/>
      <c r="EVF24" s="136"/>
      <c r="EVG24" s="136"/>
      <c r="EVH24" s="136"/>
      <c r="EVI24" s="136"/>
      <c r="EVN24" s="136"/>
      <c r="EVO24" s="136"/>
      <c r="EVP24" s="136"/>
      <c r="EVQ24" s="136"/>
      <c r="EVR24" s="136"/>
      <c r="EVS24" s="136"/>
      <c r="EVT24" s="136"/>
      <c r="EVU24" s="136"/>
      <c r="EVV24" s="136"/>
      <c r="EVW24" s="136"/>
      <c r="EVX24" s="136"/>
      <c r="EVY24" s="136"/>
      <c r="EWD24" s="136"/>
      <c r="EWE24" s="136"/>
      <c r="EWF24" s="136"/>
      <c r="EWG24" s="136"/>
      <c r="EWH24" s="136"/>
      <c r="EWI24" s="136"/>
      <c r="EWJ24" s="136"/>
      <c r="EWK24" s="136"/>
      <c r="EWL24" s="136"/>
      <c r="EWM24" s="136"/>
      <c r="EWN24" s="136"/>
      <c r="EWO24" s="136"/>
      <c r="EWT24" s="136"/>
      <c r="EWU24" s="136"/>
      <c r="EWV24" s="136"/>
      <c r="EWW24" s="136"/>
      <c r="EWX24" s="136"/>
      <c r="EWY24" s="136"/>
      <c r="EWZ24" s="136"/>
      <c r="EXA24" s="136"/>
      <c r="EXB24" s="136"/>
      <c r="EXC24" s="136"/>
      <c r="EXD24" s="136"/>
      <c r="EXE24" s="136"/>
      <c r="EXJ24" s="136"/>
      <c r="EXK24" s="136"/>
      <c r="EXL24" s="136"/>
      <c r="EXM24" s="136"/>
      <c r="EXN24" s="136"/>
      <c r="EXO24" s="136"/>
      <c r="EXP24" s="136"/>
      <c r="EXQ24" s="136"/>
      <c r="EXR24" s="136"/>
      <c r="EXS24" s="136"/>
      <c r="EXT24" s="136"/>
      <c r="EXU24" s="136"/>
      <c r="EXZ24" s="136"/>
      <c r="EYA24" s="136"/>
      <c r="EYB24" s="136"/>
      <c r="EYC24" s="136"/>
      <c r="EYD24" s="136"/>
      <c r="EYE24" s="136"/>
      <c r="EYF24" s="136"/>
      <c r="EYG24" s="136"/>
      <c r="EYH24" s="136"/>
      <c r="EYI24" s="136"/>
      <c r="EYJ24" s="136"/>
      <c r="EYK24" s="136"/>
      <c r="EYP24" s="136"/>
      <c r="EYQ24" s="136"/>
      <c r="EYR24" s="136"/>
      <c r="EYS24" s="136"/>
      <c r="EYT24" s="136"/>
      <c r="EYU24" s="136"/>
      <c r="EYV24" s="136"/>
      <c r="EYW24" s="136"/>
      <c r="EYX24" s="136"/>
      <c r="EYY24" s="136"/>
      <c r="EYZ24" s="136"/>
      <c r="EZA24" s="136"/>
      <c r="EZF24" s="136"/>
      <c r="EZG24" s="136"/>
      <c r="EZH24" s="136"/>
      <c r="EZI24" s="136"/>
      <c r="EZJ24" s="136"/>
      <c r="EZK24" s="136"/>
      <c r="EZL24" s="136"/>
      <c r="EZM24" s="136"/>
      <c r="EZN24" s="136"/>
      <c r="EZO24" s="136"/>
      <c r="EZP24" s="136"/>
      <c r="EZQ24" s="136"/>
      <c r="EZV24" s="136"/>
      <c r="EZW24" s="136"/>
      <c r="EZX24" s="136"/>
      <c r="EZY24" s="136"/>
      <c r="EZZ24" s="136"/>
      <c r="FAA24" s="136"/>
      <c r="FAB24" s="136"/>
      <c r="FAC24" s="136"/>
      <c r="FAD24" s="136"/>
      <c r="FAE24" s="136"/>
      <c r="FAF24" s="136"/>
      <c r="FAG24" s="136"/>
      <c r="FAL24" s="136"/>
      <c r="FAM24" s="136"/>
      <c r="FAN24" s="136"/>
      <c r="FAO24" s="136"/>
      <c r="FAP24" s="136"/>
      <c r="FAQ24" s="136"/>
      <c r="FAR24" s="136"/>
      <c r="FAS24" s="136"/>
      <c r="FAT24" s="136"/>
      <c r="FAU24" s="136"/>
      <c r="FAV24" s="136"/>
      <c r="FAW24" s="136"/>
      <c r="FBB24" s="136"/>
      <c r="FBC24" s="136"/>
      <c r="FBD24" s="136"/>
      <c r="FBE24" s="136"/>
      <c r="FBF24" s="136"/>
      <c r="FBG24" s="136"/>
      <c r="FBH24" s="136"/>
      <c r="FBI24" s="136"/>
      <c r="FBJ24" s="136"/>
      <c r="FBK24" s="136"/>
      <c r="FBL24" s="136"/>
      <c r="FBM24" s="136"/>
      <c r="FBR24" s="136"/>
      <c r="FBS24" s="136"/>
      <c r="FBT24" s="136"/>
      <c r="FBU24" s="136"/>
      <c r="FBV24" s="136"/>
      <c r="FBW24" s="136"/>
      <c r="FBX24" s="136"/>
      <c r="FBY24" s="136"/>
      <c r="FBZ24" s="136"/>
      <c r="FCA24" s="136"/>
      <c r="FCB24" s="136"/>
      <c r="FCC24" s="136"/>
      <c r="FCH24" s="136"/>
      <c r="FCI24" s="136"/>
      <c r="FCJ24" s="136"/>
      <c r="FCK24" s="136"/>
      <c r="FCL24" s="136"/>
      <c r="FCM24" s="136"/>
      <c r="FCN24" s="136"/>
      <c r="FCO24" s="136"/>
      <c r="FCP24" s="136"/>
      <c r="FCQ24" s="136"/>
      <c r="FCR24" s="136"/>
      <c r="FCS24" s="136"/>
      <c r="FCX24" s="136"/>
      <c r="FCY24" s="136"/>
      <c r="FCZ24" s="136"/>
      <c r="FDA24" s="136"/>
      <c r="FDB24" s="136"/>
      <c r="FDC24" s="136"/>
      <c r="FDD24" s="136"/>
      <c r="FDE24" s="136"/>
      <c r="FDF24" s="136"/>
      <c r="FDG24" s="136"/>
      <c r="FDH24" s="136"/>
      <c r="FDI24" s="136"/>
      <c r="FDN24" s="136"/>
      <c r="FDO24" s="136"/>
      <c r="FDP24" s="136"/>
      <c r="FDQ24" s="136"/>
      <c r="FDR24" s="136"/>
      <c r="FDS24" s="136"/>
      <c r="FDT24" s="136"/>
      <c r="FDU24" s="136"/>
      <c r="FDV24" s="136"/>
      <c r="FDW24" s="136"/>
      <c r="FDX24" s="136"/>
      <c r="FDY24" s="136"/>
      <c r="FED24" s="136"/>
      <c r="FEE24" s="136"/>
      <c r="FEF24" s="136"/>
      <c r="FEG24" s="136"/>
      <c r="FEH24" s="136"/>
      <c r="FEI24" s="136"/>
      <c r="FEJ24" s="136"/>
      <c r="FEK24" s="136"/>
      <c r="FEL24" s="136"/>
      <c r="FEM24" s="136"/>
      <c r="FEN24" s="136"/>
      <c r="FEO24" s="136"/>
      <c r="FET24" s="136"/>
      <c r="FEU24" s="136"/>
      <c r="FEV24" s="136"/>
      <c r="FEW24" s="136"/>
      <c r="FEX24" s="136"/>
      <c r="FEY24" s="136"/>
      <c r="FEZ24" s="136"/>
      <c r="FFA24" s="136"/>
      <c r="FFB24" s="136"/>
      <c r="FFC24" s="136"/>
      <c r="FFD24" s="136"/>
      <c r="FFE24" s="136"/>
      <c r="FFJ24" s="136"/>
      <c r="FFK24" s="136"/>
      <c r="FFL24" s="136"/>
      <c r="FFM24" s="136"/>
      <c r="FFN24" s="136"/>
      <c r="FFO24" s="136"/>
      <c r="FFP24" s="136"/>
      <c r="FFQ24" s="136"/>
      <c r="FFR24" s="136"/>
      <c r="FFS24" s="136"/>
      <c r="FFT24" s="136"/>
      <c r="FFU24" s="136"/>
      <c r="FFZ24" s="136"/>
      <c r="FGA24" s="136"/>
      <c r="FGB24" s="136"/>
      <c r="FGC24" s="136"/>
      <c r="FGD24" s="136"/>
      <c r="FGE24" s="136"/>
      <c r="FGF24" s="136"/>
      <c r="FGG24" s="136"/>
      <c r="FGH24" s="136"/>
      <c r="FGI24" s="136"/>
      <c r="FGJ24" s="136"/>
      <c r="FGK24" s="136"/>
      <c r="FGP24" s="136"/>
      <c r="FGQ24" s="136"/>
      <c r="FGR24" s="136"/>
      <c r="FGS24" s="136"/>
      <c r="FGT24" s="136"/>
      <c r="FGU24" s="136"/>
      <c r="FGV24" s="136"/>
      <c r="FGW24" s="136"/>
      <c r="FGX24" s="136"/>
      <c r="FGY24" s="136"/>
      <c r="FGZ24" s="136"/>
      <c r="FHA24" s="136"/>
      <c r="FHF24" s="136"/>
      <c r="FHG24" s="136"/>
      <c r="FHH24" s="136"/>
      <c r="FHI24" s="136"/>
      <c r="FHJ24" s="136"/>
      <c r="FHK24" s="136"/>
      <c r="FHL24" s="136"/>
      <c r="FHM24" s="136"/>
      <c r="FHN24" s="136"/>
      <c r="FHO24" s="136"/>
      <c r="FHP24" s="136"/>
      <c r="FHQ24" s="136"/>
      <c r="FHV24" s="136"/>
      <c r="FHW24" s="136"/>
      <c r="FHX24" s="136"/>
      <c r="FHY24" s="136"/>
      <c r="FHZ24" s="136"/>
      <c r="FIA24" s="136"/>
      <c r="FIB24" s="136"/>
      <c r="FIC24" s="136"/>
      <c r="FID24" s="136"/>
      <c r="FIE24" s="136"/>
      <c r="FIF24" s="136"/>
      <c r="FIG24" s="136"/>
      <c r="FIL24" s="136"/>
      <c r="FIM24" s="136"/>
      <c r="FIN24" s="136"/>
      <c r="FIO24" s="136"/>
      <c r="FIP24" s="136"/>
      <c r="FIQ24" s="136"/>
      <c r="FIR24" s="136"/>
      <c r="FIS24" s="136"/>
      <c r="FIT24" s="136"/>
      <c r="FIU24" s="136"/>
      <c r="FIV24" s="136"/>
      <c r="FIW24" s="136"/>
      <c r="FJB24" s="136"/>
      <c r="FJC24" s="136"/>
      <c r="FJD24" s="136"/>
      <c r="FJE24" s="136"/>
      <c r="FJF24" s="136"/>
      <c r="FJG24" s="136"/>
      <c r="FJH24" s="136"/>
      <c r="FJI24" s="136"/>
      <c r="FJJ24" s="136"/>
      <c r="FJK24" s="136"/>
      <c r="FJL24" s="136"/>
      <c r="FJM24" s="136"/>
      <c r="FJR24" s="136"/>
      <c r="FJS24" s="136"/>
      <c r="FJT24" s="136"/>
      <c r="FJU24" s="136"/>
      <c r="FJV24" s="136"/>
      <c r="FJW24" s="136"/>
      <c r="FJX24" s="136"/>
      <c r="FJY24" s="136"/>
      <c r="FJZ24" s="136"/>
      <c r="FKA24" s="136"/>
      <c r="FKB24" s="136"/>
      <c r="FKC24" s="136"/>
      <c r="FKH24" s="136"/>
      <c r="FKI24" s="136"/>
      <c r="FKJ24" s="136"/>
      <c r="FKK24" s="136"/>
      <c r="FKL24" s="136"/>
      <c r="FKM24" s="136"/>
      <c r="FKN24" s="136"/>
      <c r="FKO24" s="136"/>
      <c r="FKP24" s="136"/>
      <c r="FKQ24" s="136"/>
      <c r="FKR24" s="136"/>
      <c r="FKS24" s="136"/>
      <c r="FKX24" s="136"/>
      <c r="FKY24" s="136"/>
      <c r="FKZ24" s="136"/>
      <c r="FLA24" s="136"/>
      <c r="FLB24" s="136"/>
      <c r="FLC24" s="136"/>
      <c r="FLD24" s="136"/>
      <c r="FLE24" s="136"/>
      <c r="FLF24" s="136"/>
      <c r="FLG24" s="136"/>
      <c r="FLH24" s="136"/>
      <c r="FLI24" s="136"/>
      <c r="FLN24" s="136"/>
      <c r="FLO24" s="136"/>
      <c r="FLP24" s="136"/>
      <c r="FLQ24" s="136"/>
      <c r="FLR24" s="136"/>
      <c r="FLS24" s="136"/>
      <c r="FLT24" s="136"/>
      <c r="FLU24" s="136"/>
      <c r="FLV24" s="136"/>
      <c r="FLW24" s="136"/>
      <c r="FLX24" s="136"/>
      <c r="FLY24" s="136"/>
      <c r="FMD24" s="136"/>
      <c r="FME24" s="136"/>
      <c r="FMF24" s="136"/>
      <c r="FMG24" s="136"/>
      <c r="FMH24" s="136"/>
      <c r="FMI24" s="136"/>
      <c r="FMJ24" s="136"/>
      <c r="FMK24" s="136"/>
      <c r="FML24" s="136"/>
      <c r="FMM24" s="136"/>
      <c r="FMN24" s="136"/>
      <c r="FMO24" s="136"/>
      <c r="FMT24" s="136"/>
      <c r="FMU24" s="136"/>
      <c r="FMV24" s="136"/>
      <c r="FMW24" s="136"/>
      <c r="FMX24" s="136"/>
      <c r="FMY24" s="136"/>
      <c r="FMZ24" s="136"/>
      <c r="FNA24" s="136"/>
      <c r="FNB24" s="136"/>
      <c r="FNC24" s="136"/>
      <c r="FND24" s="136"/>
      <c r="FNE24" s="136"/>
      <c r="FNJ24" s="136"/>
      <c r="FNK24" s="136"/>
      <c r="FNL24" s="136"/>
      <c r="FNM24" s="136"/>
      <c r="FNN24" s="136"/>
      <c r="FNO24" s="136"/>
      <c r="FNP24" s="136"/>
      <c r="FNQ24" s="136"/>
      <c r="FNR24" s="136"/>
      <c r="FNS24" s="136"/>
      <c r="FNT24" s="136"/>
      <c r="FNU24" s="136"/>
      <c r="FNZ24" s="136"/>
      <c r="FOA24" s="136"/>
      <c r="FOB24" s="136"/>
      <c r="FOC24" s="136"/>
      <c r="FOD24" s="136"/>
      <c r="FOE24" s="136"/>
      <c r="FOF24" s="136"/>
      <c r="FOG24" s="136"/>
      <c r="FOH24" s="136"/>
      <c r="FOI24" s="136"/>
      <c r="FOJ24" s="136"/>
      <c r="FOK24" s="136"/>
      <c r="FOP24" s="136"/>
      <c r="FOQ24" s="136"/>
      <c r="FOR24" s="136"/>
      <c r="FOS24" s="136"/>
      <c r="FOT24" s="136"/>
      <c r="FOU24" s="136"/>
      <c r="FOV24" s="136"/>
      <c r="FOW24" s="136"/>
      <c r="FOX24" s="136"/>
      <c r="FOY24" s="136"/>
      <c r="FOZ24" s="136"/>
      <c r="FPA24" s="136"/>
      <c r="FPF24" s="136"/>
      <c r="FPG24" s="136"/>
      <c r="FPH24" s="136"/>
      <c r="FPI24" s="136"/>
      <c r="FPJ24" s="136"/>
      <c r="FPK24" s="136"/>
      <c r="FPL24" s="136"/>
      <c r="FPM24" s="136"/>
      <c r="FPN24" s="136"/>
      <c r="FPO24" s="136"/>
      <c r="FPP24" s="136"/>
      <c r="FPQ24" s="136"/>
      <c r="FPV24" s="136"/>
      <c r="FPW24" s="136"/>
      <c r="FPX24" s="136"/>
      <c r="FPY24" s="136"/>
      <c r="FPZ24" s="136"/>
      <c r="FQA24" s="136"/>
      <c r="FQB24" s="136"/>
      <c r="FQC24" s="136"/>
      <c r="FQD24" s="136"/>
      <c r="FQE24" s="136"/>
      <c r="FQF24" s="136"/>
      <c r="FQG24" s="136"/>
      <c r="FQL24" s="136"/>
      <c r="FQM24" s="136"/>
      <c r="FQN24" s="136"/>
      <c r="FQO24" s="136"/>
      <c r="FQP24" s="136"/>
      <c r="FQQ24" s="136"/>
      <c r="FQR24" s="136"/>
      <c r="FQS24" s="136"/>
      <c r="FQT24" s="136"/>
      <c r="FQU24" s="136"/>
      <c r="FQV24" s="136"/>
      <c r="FQW24" s="136"/>
      <c r="FRB24" s="136"/>
      <c r="FRC24" s="136"/>
      <c r="FRD24" s="136"/>
      <c r="FRE24" s="136"/>
      <c r="FRF24" s="136"/>
      <c r="FRG24" s="136"/>
      <c r="FRH24" s="136"/>
      <c r="FRI24" s="136"/>
      <c r="FRJ24" s="136"/>
      <c r="FRK24" s="136"/>
      <c r="FRL24" s="136"/>
      <c r="FRM24" s="136"/>
      <c r="FRR24" s="136"/>
      <c r="FRS24" s="136"/>
      <c r="FRT24" s="136"/>
      <c r="FRU24" s="136"/>
      <c r="FRV24" s="136"/>
      <c r="FRW24" s="136"/>
      <c r="FRX24" s="136"/>
      <c r="FRY24" s="136"/>
      <c r="FRZ24" s="136"/>
      <c r="FSA24" s="136"/>
      <c r="FSB24" s="136"/>
      <c r="FSC24" s="136"/>
      <c r="FSH24" s="136"/>
      <c r="FSI24" s="136"/>
      <c r="FSJ24" s="136"/>
      <c r="FSK24" s="136"/>
      <c r="FSL24" s="136"/>
      <c r="FSM24" s="136"/>
      <c r="FSN24" s="136"/>
      <c r="FSO24" s="136"/>
      <c r="FSP24" s="136"/>
      <c r="FSQ24" s="136"/>
      <c r="FSR24" s="136"/>
      <c r="FSS24" s="136"/>
      <c r="FSX24" s="136"/>
      <c r="FSY24" s="136"/>
      <c r="FSZ24" s="136"/>
      <c r="FTA24" s="136"/>
      <c r="FTB24" s="136"/>
      <c r="FTC24" s="136"/>
      <c r="FTD24" s="136"/>
      <c r="FTE24" s="136"/>
      <c r="FTF24" s="136"/>
      <c r="FTG24" s="136"/>
      <c r="FTH24" s="136"/>
      <c r="FTI24" s="136"/>
      <c r="FTN24" s="136"/>
      <c r="FTO24" s="136"/>
      <c r="FTP24" s="136"/>
      <c r="FTQ24" s="136"/>
      <c r="FTR24" s="136"/>
      <c r="FTS24" s="136"/>
      <c r="FTT24" s="136"/>
      <c r="FTU24" s="136"/>
      <c r="FTV24" s="136"/>
      <c r="FTW24" s="136"/>
      <c r="FTX24" s="136"/>
      <c r="FTY24" s="136"/>
      <c r="FUD24" s="136"/>
      <c r="FUE24" s="136"/>
      <c r="FUF24" s="136"/>
      <c r="FUG24" s="136"/>
      <c r="FUH24" s="136"/>
      <c r="FUI24" s="136"/>
      <c r="FUJ24" s="136"/>
      <c r="FUK24" s="136"/>
      <c r="FUL24" s="136"/>
      <c r="FUM24" s="136"/>
      <c r="FUN24" s="136"/>
      <c r="FUO24" s="136"/>
      <c r="FUT24" s="136"/>
      <c r="FUU24" s="136"/>
      <c r="FUV24" s="136"/>
      <c r="FUW24" s="136"/>
      <c r="FUX24" s="136"/>
      <c r="FUY24" s="136"/>
      <c r="FUZ24" s="136"/>
      <c r="FVA24" s="136"/>
      <c r="FVB24" s="136"/>
      <c r="FVC24" s="136"/>
      <c r="FVD24" s="136"/>
      <c r="FVE24" s="136"/>
      <c r="FVJ24" s="136"/>
      <c r="FVK24" s="136"/>
      <c r="FVL24" s="136"/>
      <c r="FVM24" s="136"/>
      <c r="FVN24" s="136"/>
      <c r="FVO24" s="136"/>
      <c r="FVP24" s="136"/>
      <c r="FVQ24" s="136"/>
      <c r="FVR24" s="136"/>
      <c r="FVS24" s="136"/>
      <c r="FVT24" s="136"/>
      <c r="FVU24" s="136"/>
      <c r="FVZ24" s="136"/>
      <c r="FWA24" s="136"/>
      <c r="FWB24" s="136"/>
      <c r="FWC24" s="136"/>
      <c r="FWD24" s="136"/>
      <c r="FWE24" s="136"/>
      <c r="FWF24" s="136"/>
      <c r="FWG24" s="136"/>
      <c r="FWH24" s="136"/>
      <c r="FWI24" s="136"/>
      <c r="FWJ24" s="136"/>
      <c r="FWK24" s="136"/>
      <c r="FWP24" s="136"/>
      <c r="FWQ24" s="136"/>
      <c r="FWR24" s="136"/>
      <c r="FWS24" s="136"/>
      <c r="FWT24" s="136"/>
      <c r="FWU24" s="136"/>
      <c r="FWV24" s="136"/>
      <c r="FWW24" s="136"/>
      <c r="FWX24" s="136"/>
      <c r="FWY24" s="136"/>
      <c r="FWZ24" s="136"/>
      <c r="FXA24" s="136"/>
      <c r="FXF24" s="136"/>
      <c r="FXG24" s="136"/>
      <c r="FXH24" s="136"/>
      <c r="FXI24" s="136"/>
      <c r="FXJ24" s="136"/>
      <c r="FXK24" s="136"/>
      <c r="FXL24" s="136"/>
      <c r="FXM24" s="136"/>
      <c r="FXN24" s="136"/>
      <c r="FXO24" s="136"/>
      <c r="FXP24" s="136"/>
      <c r="FXQ24" s="136"/>
      <c r="FXV24" s="136"/>
      <c r="FXW24" s="136"/>
      <c r="FXX24" s="136"/>
      <c r="FXY24" s="136"/>
      <c r="FXZ24" s="136"/>
      <c r="FYA24" s="136"/>
      <c r="FYB24" s="136"/>
      <c r="FYC24" s="136"/>
      <c r="FYD24" s="136"/>
      <c r="FYE24" s="136"/>
      <c r="FYF24" s="136"/>
      <c r="FYG24" s="136"/>
      <c r="FYL24" s="136"/>
      <c r="FYM24" s="136"/>
      <c r="FYN24" s="136"/>
      <c r="FYO24" s="136"/>
      <c r="FYP24" s="136"/>
      <c r="FYQ24" s="136"/>
      <c r="FYR24" s="136"/>
      <c r="FYS24" s="136"/>
      <c r="FYT24" s="136"/>
      <c r="FYU24" s="136"/>
      <c r="FYV24" s="136"/>
      <c r="FYW24" s="136"/>
      <c r="FZB24" s="136"/>
      <c r="FZC24" s="136"/>
      <c r="FZD24" s="136"/>
      <c r="FZE24" s="136"/>
      <c r="FZF24" s="136"/>
      <c r="FZG24" s="136"/>
      <c r="FZH24" s="136"/>
      <c r="FZI24" s="136"/>
      <c r="FZJ24" s="136"/>
      <c r="FZK24" s="136"/>
      <c r="FZL24" s="136"/>
      <c r="FZM24" s="136"/>
      <c r="FZR24" s="136"/>
      <c r="FZS24" s="136"/>
      <c r="FZT24" s="136"/>
      <c r="FZU24" s="136"/>
      <c r="FZV24" s="136"/>
      <c r="FZW24" s="136"/>
      <c r="FZX24" s="136"/>
      <c r="FZY24" s="136"/>
      <c r="FZZ24" s="136"/>
      <c r="GAA24" s="136"/>
      <c r="GAB24" s="136"/>
      <c r="GAC24" s="136"/>
      <c r="GAH24" s="136"/>
      <c r="GAI24" s="136"/>
      <c r="GAJ24" s="136"/>
      <c r="GAK24" s="136"/>
      <c r="GAL24" s="136"/>
      <c r="GAM24" s="136"/>
      <c r="GAN24" s="136"/>
      <c r="GAO24" s="136"/>
      <c r="GAP24" s="136"/>
      <c r="GAQ24" s="136"/>
      <c r="GAR24" s="136"/>
      <c r="GAS24" s="136"/>
      <c r="GAX24" s="136"/>
      <c r="GAY24" s="136"/>
      <c r="GAZ24" s="136"/>
      <c r="GBA24" s="136"/>
      <c r="GBB24" s="136"/>
      <c r="GBC24" s="136"/>
      <c r="GBD24" s="136"/>
      <c r="GBE24" s="136"/>
      <c r="GBF24" s="136"/>
      <c r="GBG24" s="136"/>
      <c r="GBH24" s="136"/>
      <c r="GBI24" s="136"/>
      <c r="GBN24" s="136"/>
      <c r="GBO24" s="136"/>
      <c r="GBP24" s="136"/>
      <c r="GBQ24" s="136"/>
      <c r="GBR24" s="136"/>
      <c r="GBS24" s="136"/>
      <c r="GBT24" s="136"/>
      <c r="GBU24" s="136"/>
      <c r="GBV24" s="136"/>
      <c r="GBW24" s="136"/>
      <c r="GBX24" s="136"/>
      <c r="GBY24" s="136"/>
      <c r="GCD24" s="136"/>
      <c r="GCE24" s="136"/>
      <c r="GCF24" s="136"/>
      <c r="GCG24" s="136"/>
      <c r="GCH24" s="136"/>
      <c r="GCI24" s="136"/>
      <c r="GCJ24" s="136"/>
      <c r="GCK24" s="136"/>
      <c r="GCL24" s="136"/>
      <c r="GCM24" s="136"/>
      <c r="GCN24" s="136"/>
      <c r="GCO24" s="136"/>
      <c r="GCT24" s="136"/>
      <c r="GCU24" s="136"/>
      <c r="GCV24" s="136"/>
      <c r="GCW24" s="136"/>
      <c r="GCX24" s="136"/>
      <c r="GCY24" s="136"/>
      <c r="GCZ24" s="136"/>
      <c r="GDA24" s="136"/>
      <c r="GDB24" s="136"/>
      <c r="GDC24" s="136"/>
      <c r="GDD24" s="136"/>
      <c r="GDE24" s="136"/>
      <c r="GDJ24" s="136"/>
      <c r="GDK24" s="136"/>
      <c r="GDL24" s="136"/>
      <c r="GDM24" s="136"/>
      <c r="GDN24" s="136"/>
      <c r="GDO24" s="136"/>
      <c r="GDP24" s="136"/>
      <c r="GDQ24" s="136"/>
      <c r="GDR24" s="136"/>
      <c r="GDS24" s="136"/>
      <c r="GDT24" s="136"/>
      <c r="GDU24" s="136"/>
      <c r="GDZ24" s="136"/>
      <c r="GEA24" s="136"/>
      <c r="GEB24" s="136"/>
      <c r="GEC24" s="136"/>
      <c r="GED24" s="136"/>
      <c r="GEE24" s="136"/>
      <c r="GEF24" s="136"/>
      <c r="GEG24" s="136"/>
      <c r="GEH24" s="136"/>
      <c r="GEI24" s="136"/>
      <c r="GEJ24" s="136"/>
      <c r="GEK24" s="136"/>
      <c r="GEP24" s="136"/>
      <c r="GEQ24" s="136"/>
      <c r="GER24" s="136"/>
      <c r="GES24" s="136"/>
      <c r="GET24" s="136"/>
      <c r="GEU24" s="136"/>
      <c r="GEV24" s="136"/>
      <c r="GEW24" s="136"/>
      <c r="GEX24" s="136"/>
      <c r="GEY24" s="136"/>
      <c r="GEZ24" s="136"/>
      <c r="GFA24" s="136"/>
      <c r="GFF24" s="136"/>
      <c r="GFG24" s="136"/>
      <c r="GFH24" s="136"/>
      <c r="GFI24" s="136"/>
      <c r="GFJ24" s="136"/>
      <c r="GFK24" s="136"/>
      <c r="GFL24" s="136"/>
      <c r="GFM24" s="136"/>
      <c r="GFN24" s="136"/>
      <c r="GFO24" s="136"/>
      <c r="GFP24" s="136"/>
      <c r="GFQ24" s="136"/>
      <c r="GFV24" s="136"/>
      <c r="GFW24" s="136"/>
      <c r="GFX24" s="136"/>
      <c r="GFY24" s="136"/>
      <c r="GFZ24" s="136"/>
      <c r="GGA24" s="136"/>
      <c r="GGB24" s="136"/>
      <c r="GGC24" s="136"/>
      <c r="GGD24" s="136"/>
      <c r="GGE24" s="136"/>
      <c r="GGF24" s="136"/>
      <c r="GGG24" s="136"/>
      <c r="GGL24" s="136"/>
      <c r="GGM24" s="136"/>
      <c r="GGN24" s="136"/>
      <c r="GGO24" s="136"/>
      <c r="GGP24" s="136"/>
      <c r="GGQ24" s="136"/>
      <c r="GGR24" s="136"/>
      <c r="GGS24" s="136"/>
      <c r="GGT24" s="136"/>
      <c r="GGU24" s="136"/>
      <c r="GGV24" s="136"/>
      <c r="GGW24" s="136"/>
      <c r="GHB24" s="136"/>
      <c r="GHC24" s="136"/>
      <c r="GHD24" s="136"/>
      <c r="GHE24" s="136"/>
      <c r="GHF24" s="136"/>
      <c r="GHG24" s="136"/>
      <c r="GHH24" s="136"/>
      <c r="GHI24" s="136"/>
      <c r="GHJ24" s="136"/>
      <c r="GHK24" s="136"/>
      <c r="GHL24" s="136"/>
      <c r="GHM24" s="136"/>
      <c r="GHR24" s="136"/>
      <c r="GHS24" s="136"/>
      <c r="GHT24" s="136"/>
      <c r="GHU24" s="136"/>
      <c r="GHV24" s="136"/>
      <c r="GHW24" s="136"/>
      <c r="GHX24" s="136"/>
      <c r="GHY24" s="136"/>
      <c r="GHZ24" s="136"/>
      <c r="GIA24" s="136"/>
      <c r="GIB24" s="136"/>
      <c r="GIC24" s="136"/>
      <c r="GIH24" s="136"/>
      <c r="GII24" s="136"/>
      <c r="GIJ24" s="136"/>
      <c r="GIK24" s="136"/>
      <c r="GIL24" s="136"/>
      <c r="GIM24" s="136"/>
      <c r="GIN24" s="136"/>
      <c r="GIO24" s="136"/>
      <c r="GIP24" s="136"/>
      <c r="GIQ24" s="136"/>
      <c r="GIR24" s="136"/>
      <c r="GIS24" s="136"/>
      <c r="GIX24" s="136"/>
      <c r="GIY24" s="136"/>
      <c r="GIZ24" s="136"/>
      <c r="GJA24" s="136"/>
      <c r="GJB24" s="136"/>
      <c r="GJC24" s="136"/>
      <c r="GJD24" s="136"/>
      <c r="GJE24" s="136"/>
      <c r="GJF24" s="136"/>
      <c r="GJG24" s="136"/>
      <c r="GJH24" s="136"/>
      <c r="GJI24" s="136"/>
      <c r="GJN24" s="136"/>
      <c r="GJO24" s="136"/>
      <c r="GJP24" s="136"/>
      <c r="GJQ24" s="136"/>
      <c r="GJR24" s="136"/>
      <c r="GJS24" s="136"/>
      <c r="GJT24" s="136"/>
      <c r="GJU24" s="136"/>
      <c r="GJV24" s="136"/>
      <c r="GJW24" s="136"/>
      <c r="GJX24" s="136"/>
      <c r="GJY24" s="136"/>
      <c r="GKD24" s="136"/>
      <c r="GKE24" s="136"/>
      <c r="GKF24" s="136"/>
      <c r="GKG24" s="136"/>
      <c r="GKH24" s="136"/>
      <c r="GKI24" s="136"/>
      <c r="GKJ24" s="136"/>
      <c r="GKK24" s="136"/>
      <c r="GKL24" s="136"/>
      <c r="GKM24" s="136"/>
      <c r="GKN24" s="136"/>
      <c r="GKO24" s="136"/>
      <c r="GKT24" s="136"/>
      <c r="GKU24" s="136"/>
      <c r="GKV24" s="136"/>
      <c r="GKW24" s="136"/>
      <c r="GKX24" s="136"/>
      <c r="GKY24" s="136"/>
      <c r="GKZ24" s="136"/>
      <c r="GLA24" s="136"/>
      <c r="GLB24" s="136"/>
      <c r="GLC24" s="136"/>
      <c r="GLD24" s="136"/>
      <c r="GLE24" s="136"/>
      <c r="GLJ24" s="136"/>
      <c r="GLK24" s="136"/>
      <c r="GLL24" s="136"/>
      <c r="GLM24" s="136"/>
      <c r="GLN24" s="136"/>
      <c r="GLO24" s="136"/>
      <c r="GLP24" s="136"/>
      <c r="GLQ24" s="136"/>
      <c r="GLR24" s="136"/>
      <c r="GLS24" s="136"/>
      <c r="GLT24" s="136"/>
      <c r="GLU24" s="136"/>
      <c r="GLZ24" s="136"/>
      <c r="GMA24" s="136"/>
      <c r="GMB24" s="136"/>
      <c r="GMC24" s="136"/>
      <c r="GMD24" s="136"/>
      <c r="GME24" s="136"/>
      <c r="GMF24" s="136"/>
      <c r="GMG24" s="136"/>
      <c r="GMH24" s="136"/>
      <c r="GMI24" s="136"/>
      <c r="GMJ24" s="136"/>
      <c r="GMK24" s="136"/>
      <c r="GMP24" s="136"/>
      <c r="GMQ24" s="136"/>
      <c r="GMR24" s="136"/>
      <c r="GMS24" s="136"/>
      <c r="GMT24" s="136"/>
      <c r="GMU24" s="136"/>
      <c r="GMV24" s="136"/>
      <c r="GMW24" s="136"/>
      <c r="GMX24" s="136"/>
      <c r="GMY24" s="136"/>
      <c r="GMZ24" s="136"/>
      <c r="GNA24" s="136"/>
      <c r="GNF24" s="136"/>
      <c r="GNG24" s="136"/>
      <c r="GNH24" s="136"/>
      <c r="GNI24" s="136"/>
      <c r="GNJ24" s="136"/>
      <c r="GNK24" s="136"/>
      <c r="GNL24" s="136"/>
      <c r="GNM24" s="136"/>
      <c r="GNN24" s="136"/>
      <c r="GNO24" s="136"/>
      <c r="GNP24" s="136"/>
      <c r="GNQ24" s="136"/>
      <c r="GNV24" s="136"/>
      <c r="GNW24" s="136"/>
      <c r="GNX24" s="136"/>
      <c r="GNY24" s="136"/>
      <c r="GNZ24" s="136"/>
      <c r="GOA24" s="136"/>
      <c r="GOB24" s="136"/>
      <c r="GOC24" s="136"/>
      <c r="GOD24" s="136"/>
      <c r="GOE24" s="136"/>
      <c r="GOF24" s="136"/>
      <c r="GOG24" s="136"/>
      <c r="GOL24" s="136"/>
      <c r="GOM24" s="136"/>
      <c r="GON24" s="136"/>
      <c r="GOO24" s="136"/>
      <c r="GOP24" s="136"/>
      <c r="GOQ24" s="136"/>
      <c r="GOR24" s="136"/>
      <c r="GOS24" s="136"/>
      <c r="GOT24" s="136"/>
      <c r="GOU24" s="136"/>
      <c r="GOV24" s="136"/>
      <c r="GOW24" s="136"/>
      <c r="GPB24" s="136"/>
      <c r="GPC24" s="136"/>
      <c r="GPD24" s="136"/>
      <c r="GPE24" s="136"/>
      <c r="GPF24" s="136"/>
      <c r="GPG24" s="136"/>
      <c r="GPH24" s="136"/>
      <c r="GPI24" s="136"/>
      <c r="GPJ24" s="136"/>
      <c r="GPK24" s="136"/>
      <c r="GPL24" s="136"/>
      <c r="GPM24" s="136"/>
      <c r="GPR24" s="136"/>
      <c r="GPS24" s="136"/>
      <c r="GPT24" s="136"/>
      <c r="GPU24" s="136"/>
      <c r="GPV24" s="136"/>
      <c r="GPW24" s="136"/>
      <c r="GPX24" s="136"/>
      <c r="GPY24" s="136"/>
      <c r="GPZ24" s="136"/>
      <c r="GQA24" s="136"/>
      <c r="GQB24" s="136"/>
      <c r="GQC24" s="136"/>
      <c r="GQH24" s="136"/>
      <c r="GQI24" s="136"/>
      <c r="GQJ24" s="136"/>
      <c r="GQK24" s="136"/>
      <c r="GQL24" s="136"/>
      <c r="GQM24" s="136"/>
      <c r="GQN24" s="136"/>
      <c r="GQO24" s="136"/>
      <c r="GQP24" s="136"/>
      <c r="GQQ24" s="136"/>
      <c r="GQR24" s="136"/>
      <c r="GQS24" s="136"/>
      <c r="GQX24" s="136"/>
      <c r="GQY24" s="136"/>
      <c r="GQZ24" s="136"/>
      <c r="GRA24" s="136"/>
      <c r="GRB24" s="136"/>
      <c r="GRC24" s="136"/>
      <c r="GRD24" s="136"/>
      <c r="GRE24" s="136"/>
      <c r="GRF24" s="136"/>
      <c r="GRG24" s="136"/>
      <c r="GRH24" s="136"/>
      <c r="GRI24" s="136"/>
      <c r="GRN24" s="136"/>
      <c r="GRO24" s="136"/>
      <c r="GRP24" s="136"/>
      <c r="GRQ24" s="136"/>
      <c r="GRR24" s="136"/>
      <c r="GRS24" s="136"/>
      <c r="GRT24" s="136"/>
      <c r="GRU24" s="136"/>
      <c r="GRV24" s="136"/>
      <c r="GRW24" s="136"/>
      <c r="GRX24" s="136"/>
      <c r="GRY24" s="136"/>
      <c r="GSD24" s="136"/>
      <c r="GSE24" s="136"/>
      <c r="GSF24" s="136"/>
      <c r="GSG24" s="136"/>
      <c r="GSH24" s="136"/>
      <c r="GSI24" s="136"/>
      <c r="GSJ24" s="136"/>
      <c r="GSK24" s="136"/>
      <c r="GSL24" s="136"/>
      <c r="GSM24" s="136"/>
      <c r="GSN24" s="136"/>
      <c r="GSO24" s="136"/>
      <c r="GST24" s="136"/>
      <c r="GSU24" s="136"/>
      <c r="GSV24" s="136"/>
      <c r="GSW24" s="136"/>
      <c r="GSX24" s="136"/>
      <c r="GSY24" s="136"/>
      <c r="GSZ24" s="136"/>
      <c r="GTA24" s="136"/>
      <c r="GTB24" s="136"/>
      <c r="GTC24" s="136"/>
      <c r="GTD24" s="136"/>
      <c r="GTE24" s="136"/>
      <c r="GTJ24" s="136"/>
      <c r="GTK24" s="136"/>
      <c r="GTL24" s="136"/>
      <c r="GTM24" s="136"/>
      <c r="GTN24" s="136"/>
      <c r="GTO24" s="136"/>
      <c r="GTP24" s="136"/>
      <c r="GTQ24" s="136"/>
      <c r="GTR24" s="136"/>
      <c r="GTS24" s="136"/>
      <c r="GTT24" s="136"/>
      <c r="GTU24" s="136"/>
      <c r="GTZ24" s="136"/>
      <c r="GUA24" s="136"/>
      <c r="GUB24" s="136"/>
      <c r="GUC24" s="136"/>
      <c r="GUD24" s="136"/>
      <c r="GUE24" s="136"/>
      <c r="GUF24" s="136"/>
      <c r="GUG24" s="136"/>
      <c r="GUH24" s="136"/>
      <c r="GUI24" s="136"/>
      <c r="GUJ24" s="136"/>
      <c r="GUK24" s="136"/>
      <c r="GUP24" s="136"/>
      <c r="GUQ24" s="136"/>
      <c r="GUR24" s="136"/>
      <c r="GUS24" s="136"/>
      <c r="GUT24" s="136"/>
      <c r="GUU24" s="136"/>
      <c r="GUV24" s="136"/>
      <c r="GUW24" s="136"/>
      <c r="GUX24" s="136"/>
      <c r="GUY24" s="136"/>
      <c r="GUZ24" s="136"/>
      <c r="GVA24" s="136"/>
      <c r="GVF24" s="136"/>
      <c r="GVG24" s="136"/>
      <c r="GVH24" s="136"/>
      <c r="GVI24" s="136"/>
      <c r="GVJ24" s="136"/>
      <c r="GVK24" s="136"/>
      <c r="GVL24" s="136"/>
      <c r="GVM24" s="136"/>
      <c r="GVN24" s="136"/>
      <c r="GVO24" s="136"/>
      <c r="GVP24" s="136"/>
      <c r="GVQ24" s="136"/>
      <c r="GVV24" s="136"/>
      <c r="GVW24" s="136"/>
      <c r="GVX24" s="136"/>
      <c r="GVY24" s="136"/>
      <c r="GVZ24" s="136"/>
      <c r="GWA24" s="136"/>
      <c r="GWB24" s="136"/>
      <c r="GWC24" s="136"/>
      <c r="GWD24" s="136"/>
      <c r="GWE24" s="136"/>
      <c r="GWF24" s="136"/>
      <c r="GWG24" s="136"/>
      <c r="GWL24" s="136"/>
      <c r="GWM24" s="136"/>
      <c r="GWN24" s="136"/>
      <c r="GWO24" s="136"/>
      <c r="GWP24" s="136"/>
      <c r="GWQ24" s="136"/>
      <c r="GWR24" s="136"/>
      <c r="GWS24" s="136"/>
      <c r="GWT24" s="136"/>
      <c r="GWU24" s="136"/>
      <c r="GWV24" s="136"/>
      <c r="GWW24" s="136"/>
      <c r="GXB24" s="136"/>
      <c r="GXC24" s="136"/>
      <c r="GXD24" s="136"/>
      <c r="GXE24" s="136"/>
      <c r="GXF24" s="136"/>
      <c r="GXG24" s="136"/>
      <c r="GXH24" s="136"/>
      <c r="GXI24" s="136"/>
      <c r="GXJ24" s="136"/>
      <c r="GXK24" s="136"/>
      <c r="GXL24" s="136"/>
      <c r="GXM24" s="136"/>
      <c r="GXR24" s="136"/>
      <c r="GXS24" s="136"/>
      <c r="GXT24" s="136"/>
      <c r="GXU24" s="136"/>
      <c r="GXV24" s="136"/>
      <c r="GXW24" s="136"/>
      <c r="GXX24" s="136"/>
      <c r="GXY24" s="136"/>
      <c r="GXZ24" s="136"/>
      <c r="GYA24" s="136"/>
      <c r="GYB24" s="136"/>
      <c r="GYC24" s="136"/>
      <c r="GYH24" s="136"/>
      <c r="GYI24" s="136"/>
      <c r="GYJ24" s="136"/>
      <c r="GYK24" s="136"/>
      <c r="GYL24" s="136"/>
      <c r="GYM24" s="136"/>
      <c r="GYN24" s="136"/>
      <c r="GYO24" s="136"/>
      <c r="GYP24" s="136"/>
      <c r="GYQ24" s="136"/>
      <c r="GYR24" s="136"/>
      <c r="GYS24" s="136"/>
      <c r="GYX24" s="136"/>
      <c r="GYY24" s="136"/>
      <c r="GYZ24" s="136"/>
      <c r="GZA24" s="136"/>
      <c r="GZB24" s="136"/>
      <c r="GZC24" s="136"/>
      <c r="GZD24" s="136"/>
      <c r="GZE24" s="136"/>
      <c r="GZF24" s="136"/>
      <c r="GZG24" s="136"/>
      <c r="GZH24" s="136"/>
      <c r="GZI24" s="136"/>
      <c r="GZN24" s="136"/>
      <c r="GZO24" s="136"/>
      <c r="GZP24" s="136"/>
      <c r="GZQ24" s="136"/>
      <c r="GZR24" s="136"/>
      <c r="GZS24" s="136"/>
      <c r="GZT24" s="136"/>
      <c r="GZU24" s="136"/>
      <c r="GZV24" s="136"/>
      <c r="GZW24" s="136"/>
      <c r="GZX24" s="136"/>
      <c r="GZY24" s="136"/>
      <c r="HAD24" s="136"/>
      <c r="HAE24" s="136"/>
      <c r="HAF24" s="136"/>
      <c r="HAG24" s="136"/>
      <c r="HAH24" s="136"/>
      <c r="HAI24" s="136"/>
      <c r="HAJ24" s="136"/>
      <c r="HAK24" s="136"/>
      <c r="HAL24" s="136"/>
      <c r="HAM24" s="136"/>
      <c r="HAN24" s="136"/>
      <c r="HAO24" s="136"/>
      <c r="HAT24" s="136"/>
      <c r="HAU24" s="136"/>
      <c r="HAV24" s="136"/>
      <c r="HAW24" s="136"/>
      <c r="HAX24" s="136"/>
      <c r="HAY24" s="136"/>
      <c r="HAZ24" s="136"/>
      <c r="HBA24" s="136"/>
      <c r="HBB24" s="136"/>
      <c r="HBC24" s="136"/>
      <c r="HBD24" s="136"/>
      <c r="HBE24" s="136"/>
      <c r="HBJ24" s="136"/>
      <c r="HBK24" s="136"/>
      <c r="HBL24" s="136"/>
      <c r="HBM24" s="136"/>
      <c r="HBN24" s="136"/>
      <c r="HBO24" s="136"/>
      <c r="HBP24" s="136"/>
      <c r="HBQ24" s="136"/>
      <c r="HBR24" s="136"/>
      <c r="HBS24" s="136"/>
      <c r="HBT24" s="136"/>
      <c r="HBU24" s="136"/>
      <c r="HBZ24" s="136"/>
      <c r="HCA24" s="136"/>
      <c r="HCB24" s="136"/>
      <c r="HCC24" s="136"/>
      <c r="HCD24" s="136"/>
      <c r="HCE24" s="136"/>
      <c r="HCF24" s="136"/>
      <c r="HCG24" s="136"/>
      <c r="HCH24" s="136"/>
      <c r="HCI24" s="136"/>
      <c r="HCJ24" s="136"/>
      <c r="HCK24" s="136"/>
      <c r="HCP24" s="136"/>
      <c r="HCQ24" s="136"/>
      <c r="HCR24" s="136"/>
      <c r="HCS24" s="136"/>
      <c r="HCT24" s="136"/>
      <c r="HCU24" s="136"/>
      <c r="HCV24" s="136"/>
      <c r="HCW24" s="136"/>
      <c r="HCX24" s="136"/>
      <c r="HCY24" s="136"/>
      <c r="HCZ24" s="136"/>
      <c r="HDA24" s="136"/>
      <c r="HDF24" s="136"/>
      <c r="HDG24" s="136"/>
      <c r="HDH24" s="136"/>
      <c r="HDI24" s="136"/>
      <c r="HDJ24" s="136"/>
      <c r="HDK24" s="136"/>
      <c r="HDL24" s="136"/>
      <c r="HDM24" s="136"/>
      <c r="HDN24" s="136"/>
      <c r="HDO24" s="136"/>
      <c r="HDP24" s="136"/>
      <c r="HDQ24" s="136"/>
      <c r="HDV24" s="136"/>
      <c r="HDW24" s="136"/>
      <c r="HDX24" s="136"/>
      <c r="HDY24" s="136"/>
      <c r="HDZ24" s="136"/>
      <c r="HEA24" s="136"/>
      <c r="HEB24" s="136"/>
      <c r="HEC24" s="136"/>
      <c r="HED24" s="136"/>
      <c r="HEE24" s="136"/>
      <c r="HEF24" s="136"/>
      <c r="HEG24" s="136"/>
      <c r="HEL24" s="136"/>
      <c r="HEM24" s="136"/>
      <c r="HEN24" s="136"/>
      <c r="HEO24" s="136"/>
      <c r="HEP24" s="136"/>
      <c r="HEQ24" s="136"/>
      <c r="HER24" s="136"/>
      <c r="HES24" s="136"/>
      <c r="HET24" s="136"/>
      <c r="HEU24" s="136"/>
      <c r="HEV24" s="136"/>
      <c r="HEW24" s="136"/>
      <c r="HFB24" s="136"/>
      <c r="HFC24" s="136"/>
      <c r="HFD24" s="136"/>
      <c r="HFE24" s="136"/>
      <c r="HFF24" s="136"/>
      <c r="HFG24" s="136"/>
      <c r="HFH24" s="136"/>
      <c r="HFI24" s="136"/>
      <c r="HFJ24" s="136"/>
      <c r="HFK24" s="136"/>
      <c r="HFL24" s="136"/>
      <c r="HFM24" s="136"/>
      <c r="HFR24" s="136"/>
      <c r="HFS24" s="136"/>
      <c r="HFT24" s="136"/>
      <c r="HFU24" s="136"/>
      <c r="HFV24" s="136"/>
      <c r="HFW24" s="136"/>
      <c r="HFX24" s="136"/>
      <c r="HFY24" s="136"/>
      <c r="HFZ24" s="136"/>
      <c r="HGA24" s="136"/>
      <c r="HGB24" s="136"/>
      <c r="HGC24" s="136"/>
      <c r="HGH24" s="136"/>
      <c r="HGI24" s="136"/>
      <c r="HGJ24" s="136"/>
      <c r="HGK24" s="136"/>
      <c r="HGL24" s="136"/>
      <c r="HGM24" s="136"/>
      <c r="HGN24" s="136"/>
      <c r="HGO24" s="136"/>
      <c r="HGP24" s="136"/>
      <c r="HGQ24" s="136"/>
      <c r="HGR24" s="136"/>
      <c r="HGS24" s="136"/>
      <c r="HGX24" s="136"/>
      <c r="HGY24" s="136"/>
      <c r="HGZ24" s="136"/>
      <c r="HHA24" s="136"/>
      <c r="HHB24" s="136"/>
      <c r="HHC24" s="136"/>
      <c r="HHD24" s="136"/>
      <c r="HHE24" s="136"/>
      <c r="HHF24" s="136"/>
      <c r="HHG24" s="136"/>
      <c r="HHH24" s="136"/>
      <c r="HHI24" s="136"/>
      <c r="HHN24" s="136"/>
      <c r="HHO24" s="136"/>
      <c r="HHP24" s="136"/>
      <c r="HHQ24" s="136"/>
      <c r="HHR24" s="136"/>
      <c r="HHS24" s="136"/>
      <c r="HHT24" s="136"/>
      <c r="HHU24" s="136"/>
      <c r="HHV24" s="136"/>
      <c r="HHW24" s="136"/>
      <c r="HHX24" s="136"/>
      <c r="HHY24" s="136"/>
      <c r="HID24" s="136"/>
      <c r="HIE24" s="136"/>
      <c r="HIF24" s="136"/>
      <c r="HIG24" s="136"/>
      <c r="HIH24" s="136"/>
      <c r="HII24" s="136"/>
      <c r="HIJ24" s="136"/>
      <c r="HIK24" s="136"/>
      <c r="HIL24" s="136"/>
      <c r="HIM24" s="136"/>
      <c r="HIN24" s="136"/>
      <c r="HIO24" s="136"/>
      <c r="HIT24" s="136"/>
      <c r="HIU24" s="136"/>
      <c r="HIV24" s="136"/>
      <c r="HIW24" s="136"/>
      <c r="HIX24" s="136"/>
      <c r="HIY24" s="136"/>
      <c r="HIZ24" s="136"/>
      <c r="HJA24" s="136"/>
      <c r="HJB24" s="136"/>
      <c r="HJC24" s="136"/>
      <c r="HJD24" s="136"/>
      <c r="HJE24" s="136"/>
      <c r="HJJ24" s="136"/>
      <c r="HJK24" s="136"/>
      <c r="HJL24" s="136"/>
      <c r="HJM24" s="136"/>
      <c r="HJN24" s="136"/>
      <c r="HJO24" s="136"/>
      <c r="HJP24" s="136"/>
      <c r="HJQ24" s="136"/>
      <c r="HJR24" s="136"/>
      <c r="HJS24" s="136"/>
      <c r="HJT24" s="136"/>
      <c r="HJU24" s="136"/>
      <c r="HJZ24" s="136"/>
      <c r="HKA24" s="136"/>
      <c r="HKB24" s="136"/>
      <c r="HKC24" s="136"/>
      <c r="HKD24" s="136"/>
      <c r="HKE24" s="136"/>
      <c r="HKF24" s="136"/>
      <c r="HKG24" s="136"/>
      <c r="HKH24" s="136"/>
      <c r="HKI24" s="136"/>
      <c r="HKJ24" s="136"/>
      <c r="HKK24" s="136"/>
      <c r="HKP24" s="136"/>
      <c r="HKQ24" s="136"/>
      <c r="HKR24" s="136"/>
      <c r="HKS24" s="136"/>
      <c r="HKT24" s="136"/>
      <c r="HKU24" s="136"/>
      <c r="HKV24" s="136"/>
      <c r="HKW24" s="136"/>
      <c r="HKX24" s="136"/>
      <c r="HKY24" s="136"/>
      <c r="HKZ24" s="136"/>
      <c r="HLA24" s="136"/>
      <c r="HLF24" s="136"/>
      <c r="HLG24" s="136"/>
      <c r="HLH24" s="136"/>
      <c r="HLI24" s="136"/>
      <c r="HLJ24" s="136"/>
      <c r="HLK24" s="136"/>
      <c r="HLL24" s="136"/>
      <c r="HLM24" s="136"/>
      <c r="HLN24" s="136"/>
      <c r="HLO24" s="136"/>
      <c r="HLP24" s="136"/>
      <c r="HLQ24" s="136"/>
      <c r="HLV24" s="136"/>
      <c r="HLW24" s="136"/>
      <c r="HLX24" s="136"/>
      <c r="HLY24" s="136"/>
      <c r="HLZ24" s="136"/>
      <c r="HMA24" s="136"/>
      <c r="HMB24" s="136"/>
      <c r="HMC24" s="136"/>
      <c r="HMD24" s="136"/>
      <c r="HME24" s="136"/>
      <c r="HMF24" s="136"/>
      <c r="HMG24" s="136"/>
      <c r="HML24" s="136"/>
      <c r="HMM24" s="136"/>
      <c r="HMN24" s="136"/>
      <c r="HMO24" s="136"/>
      <c r="HMP24" s="136"/>
      <c r="HMQ24" s="136"/>
      <c r="HMR24" s="136"/>
      <c r="HMS24" s="136"/>
      <c r="HMT24" s="136"/>
      <c r="HMU24" s="136"/>
      <c r="HMV24" s="136"/>
      <c r="HMW24" s="136"/>
      <c r="HNB24" s="136"/>
      <c r="HNC24" s="136"/>
      <c r="HND24" s="136"/>
      <c r="HNE24" s="136"/>
      <c r="HNF24" s="136"/>
      <c r="HNG24" s="136"/>
      <c r="HNH24" s="136"/>
      <c r="HNI24" s="136"/>
      <c r="HNJ24" s="136"/>
      <c r="HNK24" s="136"/>
      <c r="HNL24" s="136"/>
      <c r="HNM24" s="136"/>
      <c r="HNR24" s="136"/>
      <c r="HNS24" s="136"/>
      <c r="HNT24" s="136"/>
      <c r="HNU24" s="136"/>
      <c r="HNV24" s="136"/>
      <c r="HNW24" s="136"/>
      <c r="HNX24" s="136"/>
      <c r="HNY24" s="136"/>
      <c r="HNZ24" s="136"/>
      <c r="HOA24" s="136"/>
      <c r="HOB24" s="136"/>
      <c r="HOC24" s="136"/>
      <c r="HOH24" s="136"/>
      <c r="HOI24" s="136"/>
      <c r="HOJ24" s="136"/>
      <c r="HOK24" s="136"/>
      <c r="HOL24" s="136"/>
      <c r="HOM24" s="136"/>
      <c r="HON24" s="136"/>
      <c r="HOO24" s="136"/>
      <c r="HOP24" s="136"/>
      <c r="HOQ24" s="136"/>
      <c r="HOR24" s="136"/>
      <c r="HOS24" s="136"/>
      <c r="HOX24" s="136"/>
      <c r="HOY24" s="136"/>
      <c r="HOZ24" s="136"/>
      <c r="HPA24" s="136"/>
      <c r="HPB24" s="136"/>
      <c r="HPC24" s="136"/>
      <c r="HPD24" s="136"/>
      <c r="HPE24" s="136"/>
      <c r="HPF24" s="136"/>
      <c r="HPG24" s="136"/>
      <c r="HPH24" s="136"/>
      <c r="HPI24" s="136"/>
      <c r="HPN24" s="136"/>
      <c r="HPO24" s="136"/>
      <c r="HPP24" s="136"/>
      <c r="HPQ24" s="136"/>
      <c r="HPR24" s="136"/>
      <c r="HPS24" s="136"/>
      <c r="HPT24" s="136"/>
      <c r="HPU24" s="136"/>
      <c r="HPV24" s="136"/>
      <c r="HPW24" s="136"/>
      <c r="HPX24" s="136"/>
      <c r="HPY24" s="136"/>
      <c r="HQD24" s="136"/>
      <c r="HQE24" s="136"/>
      <c r="HQF24" s="136"/>
      <c r="HQG24" s="136"/>
      <c r="HQH24" s="136"/>
      <c r="HQI24" s="136"/>
      <c r="HQJ24" s="136"/>
      <c r="HQK24" s="136"/>
      <c r="HQL24" s="136"/>
      <c r="HQM24" s="136"/>
      <c r="HQN24" s="136"/>
      <c r="HQO24" s="136"/>
      <c r="HQT24" s="136"/>
      <c r="HQU24" s="136"/>
      <c r="HQV24" s="136"/>
      <c r="HQW24" s="136"/>
      <c r="HQX24" s="136"/>
      <c r="HQY24" s="136"/>
      <c r="HQZ24" s="136"/>
      <c r="HRA24" s="136"/>
      <c r="HRB24" s="136"/>
      <c r="HRC24" s="136"/>
      <c r="HRD24" s="136"/>
      <c r="HRE24" s="136"/>
      <c r="HRJ24" s="136"/>
      <c r="HRK24" s="136"/>
      <c r="HRL24" s="136"/>
      <c r="HRM24" s="136"/>
      <c r="HRN24" s="136"/>
      <c r="HRO24" s="136"/>
      <c r="HRP24" s="136"/>
      <c r="HRQ24" s="136"/>
      <c r="HRR24" s="136"/>
      <c r="HRS24" s="136"/>
      <c r="HRT24" s="136"/>
      <c r="HRU24" s="136"/>
      <c r="HRZ24" s="136"/>
      <c r="HSA24" s="136"/>
      <c r="HSB24" s="136"/>
      <c r="HSC24" s="136"/>
      <c r="HSD24" s="136"/>
      <c r="HSE24" s="136"/>
      <c r="HSF24" s="136"/>
      <c r="HSG24" s="136"/>
      <c r="HSH24" s="136"/>
      <c r="HSI24" s="136"/>
      <c r="HSJ24" s="136"/>
      <c r="HSK24" s="136"/>
      <c r="HSP24" s="136"/>
      <c r="HSQ24" s="136"/>
      <c r="HSR24" s="136"/>
      <c r="HSS24" s="136"/>
      <c r="HST24" s="136"/>
      <c r="HSU24" s="136"/>
      <c r="HSV24" s="136"/>
      <c r="HSW24" s="136"/>
      <c r="HSX24" s="136"/>
      <c r="HSY24" s="136"/>
      <c r="HSZ24" s="136"/>
      <c r="HTA24" s="136"/>
      <c r="HTF24" s="136"/>
      <c r="HTG24" s="136"/>
      <c r="HTH24" s="136"/>
      <c r="HTI24" s="136"/>
      <c r="HTJ24" s="136"/>
      <c r="HTK24" s="136"/>
      <c r="HTL24" s="136"/>
      <c r="HTM24" s="136"/>
      <c r="HTN24" s="136"/>
      <c r="HTO24" s="136"/>
      <c r="HTP24" s="136"/>
      <c r="HTQ24" s="136"/>
      <c r="HTV24" s="136"/>
      <c r="HTW24" s="136"/>
      <c r="HTX24" s="136"/>
      <c r="HTY24" s="136"/>
      <c r="HTZ24" s="136"/>
      <c r="HUA24" s="136"/>
      <c r="HUB24" s="136"/>
      <c r="HUC24" s="136"/>
      <c r="HUD24" s="136"/>
      <c r="HUE24" s="136"/>
      <c r="HUF24" s="136"/>
      <c r="HUG24" s="136"/>
      <c r="HUL24" s="136"/>
      <c r="HUM24" s="136"/>
      <c r="HUN24" s="136"/>
      <c r="HUO24" s="136"/>
      <c r="HUP24" s="136"/>
      <c r="HUQ24" s="136"/>
      <c r="HUR24" s="136"/>
      <c r="HUS24" s="136"/>
      <c r="HUT24" s="136"/>
      <c r="HUU24" s="136"/>
      <c r="HUV24" s="136"/>
      <c r="HUW24" s="136"/>
      <c r="HVB24" s="136"/>
      <c r="HVC24" s="136"/>
      <c r="HVD24" s="136"/>
      <c r="HVE24" s="136"/>
      <c r="HVF24" s="136"/>
      <c r="HVG24" s="136"/>
      <c r="HVH24" s="136"/>
      <c r="HVI24" s="136"/>
      <c r="HVJ24" s="136"/>
      <c r="HVK24" s="136"/>
      <c r="HVL24" s="136"/>
      <c r="HVM24" s="136"/>
      <c r="HVR24" s="136"/>
      <c r="HVS24" s="136"/>
      <c r="HVT24" s="136"/>
      <c r="HVU24" s="136"/>
      <c r="HVV24" s="136"/>
      <c r="HVW24" s="136"/>
      <c r="HVX24" s="136"/>
      <c r="HVY24" s="136"/>
      <c r="HVZ24" s="136"/>
      <c r="HWA24" s="136"/>
      <c r="HWB24" s="136"/>
      <c r="HWC24" s="136"/>
      <c r="HWH24" s="136"/>
      <c r="HWI24" s="136"/>
      <c r="HWJ24" s="136"/>
      <c r="HWK24" s="136"/>
      <c r="HWL24" s="136"/>
      <c r="HWM24" s="136"/>
      <c r="HWN24" s="136"/>
      <c r="HWO24" s="136"/>
      <c r="HWP24" s="136"/>
      <c r="HWQ24" s="136"/>
      <c r="HWR24" s="136"/>
      <c r="HWS24" s="136"/>
      <c r="HWX24" s="136"/>
      <c r="HWY24" s="136"/>
      <c r="HWZ24" s="136"/>
      <c r="HXA24" s="136"/>
      <c r="HXB24" s="136"/>
      <c r="HXC24" s="136"/>
      <c r="HXD24" s="136"/>
      <c r="HXE24" s="136"/>
      <c r="HXF24" s="136"/>
      <c r="HXG24" s="136"/>
      <c r="HXH24" s="136"/>
      <c r="HXI24" s="136"/>
      <c r="HXN24" s="136"/>
      <c r="HXO24" s="136"/>
      <c r="HXP24" s="136"/>
      <c r="HXQ24" s="136"/>
      <c r="HXR24" s="136"/>
      <c r="HXS24" s="136"/>
      <c r="HXT24" s="136"/>
      <c r="HXU24" s="136"/>
      <c r="HXV24" s="136"/>
      <c r="HXW24" s="136"/>
      <c r="HXX24" s="136"/>
      <c r="HXY24" s="136"/>
      <c r="HYD24" s="136"/>
      <c r="HYE24" s="136"/>
      <c r="HYF24" s="136"/>
      <c r="HYG24" s="136"/>
      <c r="HYH24" s="136"/>
      <c r="HYI24" s="136"/>
      <c r="HYJ24" s="136"/>
      <c r="HYK24" s="136"/>
      <c r="HYL24" s="136"/>
      <c r="HYM24" s="136"/>
      <c r="HYN24" s="136"/>
      <c r="HYO24" s="136"/>
      <c r="HYT24" s="136"/>
      <c r="HYU24" s="136"/>
      <c r="HYV24" s="136"/>
      <c r="HYW24" s="136"/>
      <c r="HYX24" s="136"/>
      <c r="HYY24" s="136"/>
      <c r="HYZ24" s="136"/>
      <c r="HZA24" s="136"/>
      <c r="HZB24" s="136"/>
      <c r="HZC24" s="136"/>
      <c r="HZD24" s="136"/>
      <c r="HZE24" s="136"/>
      <c r="HZJ24" s="136"/>
      <c r="HZK24" s="136"/>
      <c r="HZL24" s="136"/>
      <c r="HZM24" s="136"/>
      <c r="HZN24" s="136"/>
      <c r="HZO24" s="136"/>
      <c r="HZP24" s="136"/>
      <c r="HZQ24" s="136"/>
      <c r="HZR24" s="136"/>
      <c r="HZS24" s="136"/>
      <c r="HZT24" s="136"/>
      <c r="HZU24" s="136"/>
      <c r="HZZ24" s="136"/>
      <c r="IAA24" s="136"/>
      <c r="IAB24" s="136"/>
      <c r="IAC24" s="136"/>
      <c r="IAD24" s="136"/>
      <c r="IAE24" s="136"/>
      <c r="IAF24" s="136"/>
      <c r="IAG24" s="136"/>
      <c r="IAH24" s="136"/>
      <c r="IAI24" s="136"/>
      <c r="IAJ24" s="136"/>
      <c r="IAK24" s="136"/>
      <c r="IAP24" s="136"/>
      <c r="IAQ24" s="136"/>
      <c r="IAR24" s="136"/>
      <c r="IAS24" s="136"/>
      <c r="IAT24" s="136"/>
      <c r="IAU24" s="136"/>
      <c r="IAV24" s="136"/>
      <c r="IAW24" s="136"/>
      <c r="IAX24" s="136"/>
      <c r="IAY24" s="136"/>
      <c r="IAZ24" s="136"/>
      <c r="IBA24" s="136"/>
      <c r="IBF24" s="136"/>
      <c r="IBG24" s="136"/>
      <c r="IBH24" s="136"/>
      <c r="IBI24" s="136"/>
      <c r="IBJ24" s="136"/>
      <c r="IBK24" s="136"/>
      <c r="IBL24" s="136"/>
      <c r="IBM24" s="136"/>
      <c r="IBN24" s="136"/>
      <c r="IBO24" s="136"/>
      <c r="IBP24" s="136"/>
      <c r="IBQ24" s="136"/>
      <c r="IBV24" s="136"/>
      <c r="IBW24" s="136"/>
      <c r="IBX24" s="136"/>
      <c r="IBY24" s="136"/>
      <c r="IBZ24" s="136"/>
      <c r="ICA24" s="136"/>
      <c r="ICB24" s="136"/>
      <c r="ICC24" s="136"/>
      <c r="ICD24" s="136"/>
      <c r="ICE24" s="136"/>
      <c r="ICF24" s="136"/>
      <c r="ICG24" s="136"/>
      <c r="ICL24" s="136"/>
      <c r="ICM24" s="136"/>
      <c r="ICN24" s="136"/>
      <c r="ICO24" s="136"/>
      <c r="ICP24" s="136"/>
      <c r="ICQ24" s="136"/>
      <c r="ICR24" s="136"/>
      <c r="ICS24" s="136"/>
      <c r="ICT24" s="136"/>
      <c r="ICU24" s="136"/>
      <c r="ICV24" s="136"/>
      <c r="ICW24" s="136"/>
      <c r="IDB24" s="136"/>
      <c r="IDC24" s="136"/>
      <c r="IDD24" s="136"/>
      <c r="IDE24" s="136"/>
      <c r="IDF24" s="136"/>
      <c r="IDG24" s="136"/>
      <c r="IDH24" s="136"/>
      <c r="IDI24" s="136"/>
      <c r="IDJ24" s="136"/>
      <c r="IDK24" s="136"/>
      <c r="IDL24" s="136"/>
      <c r="IDM24" s="136"/>
      <c r="IDR24" s="136"/>
      <c r="IDS24" s="136"/>
      <c r="IDT24" s="136"/>
      <c r="IDU24" s="136"/>
      <c r="IDV24" s="136"/>
      <c r="IDW24" s="136"/>
      <c r="IDX24" s="136"/>
      <c r="IDY24" s="136"/>
      <c r="IDZ24" s="136"/>
      <c r="IEA24" s="136"/>
      <c r="IEB24" s="136"/>
      <c r="IEC24" s="136"/>
      <c r="IEH24" s="136"/>
      <c r="IEI24" s="136"/>
      <c r="IEJ24" s="136"/>
      <c r="IEK24" s="136"/>
      <c r="IEL24" s="136"/>
      <c r="IEM24" s="136"/>
      <c r="IEN24" s="136"/>
      <c r="IEO24" s="136"/>
      <c r="IEP24" s="136"/>
      <c r="IEQ24" s="136"/>
      <c r="IER24" s="136"/>
      <c r="IES24" s="136"/>
      <c r="IEX24" s="136"/>
      <c r="IEY24" s="136"/>
      <c r="IEZ24" s="136"/>
      <c r="IFA24" s="136"/>
      <c r="IFB24" s="136"/>
      <c r="IFC24" s="136"/>
      <c r="IFD24" s="136"/>
      <c r="IFE24" s="136"/>
      <c r="IFF24" s="136"/>
      <c r="IFG24" s="136"/>
      <c r="IFH24" s="136"/>
      <c r="IFI24" s="136"/>
      <c r="IFN24" s="136"/>
      <c r="IFO24" s="136"/>
      <c r="IFP24" s="136"/>
      <c r="IFQ24" s="136"/>
      <c r="IFR24" s="136"/>
      <c r="IFS24" s="136"/>
      <c r="IFT24" s="136"/>
      <c r="IFU24" s="136"/>
      <c r="IFV24" s="136"/>
      <c r="IFW24" s="136"/>
      <c r="IFX24" s="136"/>
      <c r="IFY24" s="136"/>
      <c r="IGD24" s="136"/>
      <c r="IGE24" s="136"/>
      <c r="IGF24" s="136"/>
      <c r="IGG24" s="136"/>
      <c r="IGH24" s="136"/>
      <c r="IGI24" s="136"/>
      <c r="IGJ24" s="136"/>
      <c r="IGK24" s="136"/>
      <c r="IGL24" s="136"/>
      <c r="IGM24" s="136"/>
      <c r="IGN24" s="136"/>
      <c r="IGO24" s="136"/>
      <c r="IGT24" s="136"/>
      <c r="IGU24" s="136"/>
      <c r="IGV24" s="136"/>
      <c r="IGW24" s="136"/>
      <c r="IGX24" s="136"/>
      <c r="IGY24" s="136"/>
      <c r="IGZ24" s="136"/>
      <c r="IHA24" s="136"/>
      <c r="IHB24" s="136"/>
      <c r="IHC24" s="136"/>
      <c r="IHD24" s="136"/>
      <c r="IHE24" s="136"/>
      <c r="IHJ24" s="136"/>
      <c r="IHK24" s="136"/>
      <c r="IHL24" s="136"/>
      <c r="IHM24" s="136"/>
      <c r="IHN24" s="136"/>
      <c r="IHO24" s="136"/>
      <c r="IHP24" s="136"/>
      <c r="IHQ24" s="136"/>
      <c r="IHR24" s="136"/>
      <c r="IHS24" s="136"/>
      <c r="IHT24" s="136"/>
      <c r="IHU24" s="136"/>
      <c r="IHZ24" s="136"/>
      <c r="IIA24" s="136"/>
      <c r="IIB24" s="136"/>
      <c r="IIC24" s="136"/>
      <c r="IID24" s="136"/>
      <c r="IIE24" s="136"/>
      <c r="IIF24" s="136"/>
      <c r="IIG24" s="136"/>
      <c r="IIH24" s="136"/>
      <c r="III24" s="136"/>
      <c r="IIJ24" s="136"/>
      <c r="IIK24" s="136"/>
      <c r="IIP24" s="136"/>
      <c r="IIQ24" s="136"/>
      <c r="IIR24" s="136"/>
      <c r="IIS24" s="136"/>
      <c r="IIT24" s="136"/>
      <c r="IIU24" s="136"/>
      <c r="IIV24" s="136"/>
      <c r="IIW24" s="136"/>
      <c r="IIX24" s="136"/>
      <c r="IIY24" s="136"/>
      <c r="IIZ24" s="136"/>
      <c r="IJA24" s="136"/>
      <c r="IJF24" s="136"/>
      <c r="IJG24" s="136"/>
      <c r="IJH24" s="136"/>
      <c r="IJI24" s="136"/>
      <c r="IJJ24" s="136"/>
      <c r="IJK24" s="136"/>
      <c r="IJL24" s="136"/>
      <c r="IJM24" s="136"/>
      <c r="IJN24" s="136"/>
      <c r="IJO24" s="136"/>
      <c r="IJP24" s="136"/>
      <c r="IJQ24" s="136"/>
      <c r="IJV24" s="136"/>
      <c r="IJW24" s="136"/>
      <c r="IJX24" s="136"/>
      <c r="IJY24" s="136"/>
      <c r="IJZ24" s="136"/>
      <c r="IKA24" s="136"/>
      <c r="IKB24" s="136"/>
      <c r="IKC24" s="136"/>
      <c r="IKD24" s="136"/>
      <c r="IKE24" s="136"/>
      <c r="IKF24" s="136"/>
      <c r="IKG24" s="136"/>
      <c r="IKL24" s="136"/>
      <c r="IKM24" s="136"/>
      <c r="IKN24" s="136"/>
      <c r="IKO24" s="136"/>
      <c r="IKP24" s="136"/>
      <c r="IKQ24" s="136"/>
      <c r="IKR24" s="136"/>
      <c r="IKS24" s="136"/>
      <c r="IKT24" s="136"/>
      <c r="IKU24" s="136"/>
      <c r="IKV24" s="136"/>
      <c r="IKW24" s="136"/>
      <c r="ILB24" s="136"/>
      <c r="ILC24" s="136"/>
      <c r="ILD24" s="136"/>
      <c r="ILE24" s="136"/>
      <c r="ILF24" s="136"/>
      <c r="ILG24" s="136"/>
      <c r="ILH24" s="136"/>
      <c r="ILI24" s="136"/>
      <c r="ILJ24" s="136"/>
      <c r="ILK24" s="136"/>
      <c r="ILL24" s="136"/>
      <c r="ILM24" s="136"/>
      <c r="ILR24" s="136"/>
      <c r="ILS24" s="136"/>
      <c r="ILT24" s="136"/>
      <c r="ILU24" s="136"/>
      <c r="ILV24" s="136"/>
      <c r="ILW24" s="136"/>
      <c r="ILX24" s="136"/>
      <c r="ILY24" s="136"/>
      <c r="ILZ24" s="136"/>
      <c r="IMA24" s="136"/>
      <c r="IMB24" s="136"/>
      <c r="IMC24" s="136"/>
      <c r="IMH24" s="136"/>
      <c r="IMI24" s="136"/>
      <c r="IMJ24" s="136"/>
      <c r="IMK24" s="136"/>
      <c r="IML24" s="136"/>
      <c r="IMM24" s="136"/>
      <c r="IMN24" s="136"/>
      <c r="IMO24" s="136"/>
      <c r="IMP24" s="136"/>
      <c r="IMQ24" s="136"/>
      <c r="IMR24" s="136"/>
      <c r="IMS24" s="136"/>
      <c r="IMX24" s="136"/>
      <c r="IMY24" s="136"/>
      <c r="IMZ24" s="136"/>
      <c r="INA24" s="136"/>
      <c r="INB24" s="136"/>
      <c r="INC24" s="136"/>
      <c r="IND24" s="136"/>
      <c r="INE24" s="136"/>
      <c r="INF24" s="136"/>
      <c r="ING24" s="136"/>
      <c r="INH24" s="136"/>
      <c r="INI24" s="136"/>
      <c r="INN24" s="136"/>
      <c r="INO24" s="136"/>
      <c r="INP24" s="136"/>
      <c r="INQ24" s="136"/>
      <c r="INR24" s="136"/>
      <c r="INS24" s="136"/>
      <c r="INT24" s="136"/>
      <c r="INU24" s="136"/>
      <c r="INV24" s="136"/>
      <c r="INW24" s="136"/>
      <c r="INX24" s="136"/>
      <c r="INY24" s="136"/>
      <c r="IOD24" s="136"/>
      <c r="IOE24" s="136"/>
      <c r="IOF24" s="136"/>
      <c r="IOG24" s="136"/>
      <c r="IOH24" s="136"/>
      <c r="IOI24" s="136"/>
      <c r="IOJ24" s="136"/>
      <c r="IOK24" s="136"/>
      <c r="IOL24" s="136"/>
      <c r="IOM24" s="136"/>
      <c r="ION24" s="136"/>
      <c r="IOO24" s="136"/>
      <c r="IOT24" s="136"/>
      <c r="IOU24" s="136"/>
      <c r="IOV24" s="136"/>
      <c r="IOW24" s="136"/>
      <c r="IOX24" s="136"/>
      <c r="IOY24" s="136"/>
      <c r="IOZ24" s="136"/>
      <c r="IPA24" s="136"/>
      <c r="IPB24" s="136"/>
      <c r="IPC24" s="136"/>
      <c r="IPD24" s="136"/>
      <c r="IPE24" s="136"/>
      <c r="IPJ24" s="136"/>
      <c r="IPK24" s="136"/>
      <c r="IPL24" s="136"/>
      <c r="IPM24" s="136"/>
      <c r="IPN24" s="136"/>
      <c r="IPO24" s="136"/>
      <c r="IPP24" s="136"/>
      <c r="IPQ24" s="136"/>
      <c r="IPR24" s="136"/>
      <c r="IPS24" s="136"/>
      <c r="IPT24" s="136"/>
      <c r="IPU24" s="136"/>
      <c r="IPZ24" s="136"/>
      <c r="IQA24" s="136"/>
      <c r="IQB24" s="136"/>
      <c r="IQC24" s="136"/>
      <c r="IQD24" s="136"/>
      <c r="IQE24" s="136"/>
      <c r="IQF24" s="136"/>
      <c r="IQG24" s="136"/>
      <c r="IQH24" s="136"/>
      <c r="IQI24" s="136"/>
      <c r="IQJ24" s="136"/>
      <c r="IQK24" s="136"/>
      <c r="IQP24" s="136"/>
      <c r="IQQ24" s="136"/>
      <c r="IQR24" s="136"/>
      <c r="IQS24" s="136"/>
      <c r="IQT24" s="136"/>
      <c r="IQU24" s="136"/>
      <c r="IQV24" s="136"/>
      <c r="IQW24" s="136"/>
      <c r="IQX24" s="136"/>
      <c r="IQY24" s="136"/>
      <c r="IQZ24" s="136"/>
      <c r="IRA24" s="136"/>
      <c r="IRF24" s="136"/>
      <c r="IRG24" s="136"/>
      <c r="IRH24" s="136"/>
      <c r="IRI24" s="136"/>
      <c r="IRJ24" s="136"/>
      <c r="IRK24" s="136"/>
      <c r="IRL24" s="136"/>
      <c r="IRM24" s="136"/>
      <c r="IRN24" s="136"/>
      <c r="IRO24" s="136"/>
      <c r="IRP24" s="136"/>
      <c r="IRQ24" s="136"/>
      <c r="IRV24" s="136"/>
      <c r="IRW24" s="136"/>
      <c r="IRX24" s="136"/>
      <c r="IRY24" s="136"/>
      <c r="IRZ24" s="136"/>
      <c r="ISA24" s="136"/>
      <c r="ISB24" s="136"/>
      <c r="ISC24" s="136"/>
      <c r="ISD24" s="136"/>
      <c r="ISE24" s="136"/>
      <c r="ISF24" s="136"/>
      <c r="ISG24" s="136"/>
      <c r="ISL24" s="136"/>
      <c r="ISM24" s="136"/>
      <c r="ISN24" s="136"/>
      <c r="ISO24" s="136"/>
      <c r="ISP24" s="136"/>
      <c r="ISQ24" s="136"/>
      <c r="ISR24" s="136"/>
      <c r="ISS24" s="136"/>
      <c r="IST24" s="136"/>
      <c r="ISU24" s="136"/>
      <c r="ISV24" s="136"/>
      <c r="ISW24" s="136"/>
      <c r="ITB24" s="136"/>
      <c r="ITC24" s="136"/>
      <c r="ITD24" s="136"/>
      <c r="ITE24" s="136"/>
      <c r="ITF24" s="136"/>
      <c r="ITG24" s="136"/>
      <c r="ITH24" s="136"/>
      <c r="ITI24" s="136"/>
      <c r="ITJ24" s="136"/>
      <c r="ITK24" s="136"/>
      <c r="ITL24" s="136"/>
      <c r="ITM24" s="136"/>
      <c r="ITR24" s="136"/>
      <c r="ITS24" s="136"/>
      <c r="ITT24" s="136"/>
      <c r="ITU24" s="136"/>
      <c r="ITV24" s="136"/>
      <c r="ITW24" s="136"/>
      <c r="ITX24" s="136"/>
      <c r="ITY24" s="136"/>
      <c r="ITZ24" s="136"/>
      <c r="IUA24" s="136"/>
      <c r="IUB24" s="136"/>
      <c r="IUC24" s="136"/>
      <c r="IUH24" s="136"/>
      <c r="IUI24" s="136"/>
      <c r="IUJ24" s="136"/>
      <c r="IUK24" s="136"/>
      <c r="IUL24" s="136"/>
      <c r="IUM24" s="136"/>
      <c r="IUN24" s="136"/>
      <c r="IUO24" s="136"/>
      <c r="IUP24" s="136"/>
      <c r="IUQ24" s="136"/>
      <c r="IUR24" s="136"/>
      <c r="IUS24" s="136"/>
      <c r="IUX24" s="136"/>
      <c r="IUY24" s="136"/>
      <c r="IUZ24" s="136"/>
      <c r="IVA24" s="136"/>
      <c r="IVB24" s="136"/>
      <c r="IVC24" s="136"/>
      <c r="IVD24" s="136"/>
      <c r="IVE24" s="136"/>
      <c r="IVF24" s="136"/>
      <c r="IVG24" s="136"/>
      <c r="IVH24" s="136"/>
      <c r="IVI24" s="136"/>
      <c r="IVN24" s="136"/>
      <c r="IVO24" s="136"/>
      <c r="IVP24" s="136"/>
      <c r="IVQ24" s="136"/>
      <c r="IVR24" s="136"/>
      <c r="IVS24" s="136"/>
      <c r="IVT24" s="136"/>
      <c r="IVU24" s="136"/>
      <c r="IVV24" s="136"/>
      <c r="IVW24" s="136"/>
      <c r="IVX24" s="136"/>
      <c r="IVY24" s="136"/>
      <c r="IWD24" s="136"/>
      <c r="IWE24" s="136"/>
      <c r="IWF24" s="136"/>
      <c r="IWG24" s="136"/>
      <c r="IWH24" s="136"/>
      <c r="IWI24" s="136"/>
      <c r="IWJ24" s="136"/>
      <c r="IWK24" s="136"/>
      <c r="IWL24" s="136"/>
      <c r="IWM24" s="136"/>
      <c r="IWN24" s="136"/>
      <c r="IWO24" s="136"/>
      <c r="IWT24" s="136"/>
      <c r="IWU24" s="136"/>
      <c r="IWV24" s="136"/>
      <c r="IWW24" s="136"/>
      <c r="IWX24" s="136"/>
      <c r="IWY24" s="136"/>
      <c r="IWZ24" s="136"/>
      <c r="IXA24" s="136"/>
      <c r="IXB24" s="136"/>
      <c r="IXC24" s="136"/>
      <c r="IXD24" s="136"/>
      <c r="IXE24" s="136"/>
      <c r="IXJ24" s="136"/>
      <c r="IXK24" s="136"/>
      <c r="IXL24" s="136"/>
      <c r="IXM24" s="136"/>
      <c r="IXN24" s="136"/>
      <c r="IXO24" s="136"/>
      <c r="IXP24" s="136"/>
      <c r="IXQ24" s="136"/>
      <c r="IXR24" s="136"/>
      <c r="IXS24" s="136"/>
      <c r="IXT24" s="136"/>
      <c r="IXU24" s="136"/>
      <c r="IXZ24" s="136"/>
      <c r="IYA24" s="136"/>
      <c r="IYB24" s="136"/>
      <c r="IYC24" s="136"/>
      <c r="IYD24" s="136"/>
      <c r="IYE24" s="136"/>
      <c r="IYF24" s="136"/>
      <c r="IYG24" s="136"/>
      <c r="IYH24" s="136"/>
      <c r="IYI24" s="136"/>
      <c r="IYJ24" s="136"/>
      <c r="IYK24" s="136"/>
      <c r="IYP24" s="136"/>
      <c r="IYQ24" s="136"/>
      <c r="IYR24" s="136"/>
      <c r="IYS24" s="136"/>
      <c r="IYT24" s="136"/>
      <c r="IYU24" s="136"/>
      <c r="IYV24" s="136"/>
      <c r="IYW24" s="136"/>
      <c r="IYX24" s="136"/>
      <c r="IYY24" s="136"/>
      <c r="IYZ24" s="136"/>
      <c r="IZA24" s="136"/>
      <c r="IZF24" s="136"/>
      <c r="IZG24" s="136"/>
      <c r="IZH24" s="136"/>
      <c r="IZI24" s="136"/>
      <c r="IZJ24" s="136"/>
      <c r="IZK24" s="136"/>
      <c r="IZL24" s="136"/>
      <c r="IZM24" s="136"/>
      <c r="IZN24" s="136"/>
      <c r="IZO24" s="136"/>
      <c r="IZP24" s="136"/>
      <c r="IZQ24" s="136"/>
      <c r="IZV24" s="136"/>
      <c r="IZW24" s="136"/>
      <c r="IZX24" s="136"/>
      <c r="IZY24" s="136"/>
      <c r="IZZ24" s="136"/>
      <c r="JAA24" s="136"/>
      <c r="JAB24" s="136"/>
      <c r="JAC24" s="136"/>
      <c r="JAD24" s="136"/>
      <c r="JAE24" s="136"/>
      <c r="JAF24" s="136"/>
      <c r="JAG24" s="136"/>
      <c r="JAL24" s="136"/>
      <c r="JAM24" s="136"/>
      <c r="JAN24" s="136"/>
      <c r="JAO24" s="136"/>
      <c r="JAP24" s="136"/>
      <c r="JAQ24" s="136"/>
      <c r="JAR24" s="136"/>
      <c r="JAS24" s="136"/>
      <c r="JAT24" s="136"/>
      <c r="JAU24" s="136"/>
      <c r="JAV24" s="136"/>
      <c r="JAW24" s="136"/>
      <c r="JBB24" s="136"/>
      <c r="JBC24" s="136"/>
      <c r="JBD24" s="136"/>
      <c r="JBE24" s="136"/>
      <c r="JBF24" s="136"/>
      <c r="JBG24" s="136"/>
      <c r="JBH24" s="136"/>
      <c r="JBI24" s="136"/>
      <c r="JBJ24" s="136"/>
      <c r="JBK24" s="136"/>
      <c r="JBL24" s="136"/>
      <c r="JBM24" s="136"/>
      <c r="JBR24" s="136"/>
      <c r="JBS24" s="136"/>
      <c r="JBT24" s="136"/>
      <c r="JBU24" s="136"/>
      <c r="JBV24" s="136"/>
      <c r="JBW24" s="136"/>
      <c r="JBX24" s="136"/>
      <c r="JBY24" s="136"/>
      <c r="JBZ24" s="136"/>
      <c r="JCA24" s="136"/>
      <c r="JCB24" s="136"/>
      <c r="JCC24" s="136"/>
      <c r="JCH24" s="136"/>
      <c r="JCI24" s="136"/>
      <c r="JCJ24" s="136"/>
      <c r="JCK24" s="136"/>
      <c r="JCL24" s="136"/>
      <c r="JCM24" s="136"/>
      <c r="JCN24" s="136"/>
      <c r="JCO24" s="136"/>
      <c r="JCP24" s="136"/>
      <c r="JCQ24" s="136"/>
      <c r="JCR24" s="136"/>
      <c r="JCS24" s="136"/>
      <c r="JCX24" s="136"/>
      <c r="JCY24" s="136"/>
      <c r="JCZ24" s="136"/>
      <c r="JDA24" s="136"/>
      <c r="JDB24" s="136"/>
      <c r="JDC24" s="136"/>
      <c r="JDD24" s="136"/>
      <c r="JDE24" s="136"/>
      <c r="JDF24" s="136"/>
      <c r="JDG24" s="136"/>
      <c r="JDH24" s="136"/>
      <c r="JDI24" s="136"/>
      <c r="JDN24" s="136"/>
      <c r="JDO24" s="136"/>
      <c r="JDP24" s="136"/>
      <c r="JDQ24" s="136"/>
      <c r="JDR24" s="136"/>
      <c r="JDS24" s="136"/>
      <c r="JDT24" s="136"/>
      <c r="JDU24" s="136"/>
      <c r="JDV24" s="136"/>
      <c r="JDW24" s="136"/>
      <c r="JDX24" s="136"/>
      <c r="JDY24" s="136"/>
      <c r="JED24" s="136"/>
      <c r="JEE24" s="136"/>
      <c r="JEF24" s="136"/>
      <c r="JEG24" s="136"/>
      <c r="JEH24" s="136"/>
      <c r="JEI24" s="136"/>
      <c r="JEJ24" s="136"/>
      <c r="JEK24" s="136"/>
      <c r="JEL24" s="136"/>
      <c r="JEM24" s="136"/>
      <c r="JEN24" s="136"/>
      <c r="JEO24" s="136"/>
      <c r="JET24" s="136"/>
      <c r="JEU24" s="136"/>
      <c r="JEV24" s="136"/>
      <c r="JEW24" s="136"/>
      <c r="JEX24" s="136"/>
      <c r="JEY24" s="136"/>
      <c r="JEZ24" s="136"/>
      <c r="JFA24" s="136"/>
      <c r="JFB24" s="136"/>
      <c r="JFC24" s="136"/>
      <c r="JFD24" s="136"/>
      <c r="JFE24" s="136"/>
      <c r="JFJ24" s="136"/>
      <c r="JFK24" s="136"/>
      <c r="JFL24" s="136"/>
      <c r="JFM24" s="136"/>
      <c r="JFN24" s="136"/>
      <c r="JFO24" s="136"/>
      <c r="JFP24" s="136"/>
      <c r="JFQ24" s="136"/>
      <c r="JFR24" s="136"/>
      <c r="JFS24" s="136"/>
      <c r="JFT24" s="136"/>
      <c r="JFU24" s="136"/>
      <c r="JFZ24" s="136"/>
      <c r="JGA24" s="136"/>
      <c r="JGB24" s="136"/>
      <c r="JGC24" s="136"/>
      <c r="JGD24" s="136"/>
      <c r="JGE24" s="136"/>
      <c r="JGF24" s="136"/>
      <c r="JGG24" s="136"/>
      <c r="JGH24" s="136"/>
      <c r="JGI24" s="136"/>
      <c r="JGJ24" s="136"/>
      <c r="JGK24" s="136"/>
      <c r="JGP24" s="136"/>
      <c r="JGQ24" s="136"/>
      <c r="JGR24" s="136"/>
      <c r="JGS24" s="136"/>
      <c r="JGT24" s="136"/>
      <c r="JGU24" s="136"/>
      <c r="JGV24" s="136"/>
      <c r="JGW24" s="136"/>
      <c r="JGX24" s="136"/>
      <c r="JGY24" s="136"/>
      <c r="JGZ24" s="136"/>
      <c r="JHA24" s="136"/>
      <c r="JHF24" s="136"/>
      <c r="JHG24" s="136"/>
      <c r="JHH24" s="136"/>
      <c r="JHI24" s="136"/>
      <c r="JHJ24" s="136"/>
      <c r="JHK24" s="136"/>
      <c r="JHL24" s="136"/>
      <c r="JHM24" s="136"/>
      <c r="JHN24" s="136"/>
      <c r="JHO24" s="136"/>
      <c r="JHP24" s="136"/>
      <c r="JHQ24" s="136"/>
      <c r="JHV24" s="136"/>
      <c r="JHW24" s="136"/>
      <c r="JHX24" s="136"/>
      <c r="JHY24" s="136"/>
      <c r="JHZ24" s="136"/>
      <c r="JIA24" s="136"/>
      <c r="JIB24" s="136"/>
      <c r="JIC24" s="136"/>
      <c r="JID24" s="136"/>
      <c r="JIE24" s="136"/>
      <c r="JIF24" s="136"/>
      <c r="JIG24" s="136"/>
      <c r="JIL24" s="136"/>
      <c r="JIM24" s="136"/>
      <c r="JIN24" s="136"/>
      <c r="JIO24" s="136"/>
      <c r="JIP24" s="136"/>
      <c r="JIQ24" s="136"/>
      <c r="JIR24" s="136"/>
      <c r="JIS24" s="136"/>
      <c r="JIT24" s="136"/>
      <c r="JIU24" s="136"/>
      <c r="JIV24" s="136"/>
      <c r="JIW24" s="136"/>
      <c r="JJB24" s="136"/>
      <c r="JJC24" s="136"/>
      <c r="JJD24" s="136"/>
      <c r="JJE24" s="136"/>
      <c r="JJF24" s="136"/>
      <c r="JJG24" s="136"/>
      <c r="JJH24" s="136"/>
      <c r="JJI24" s="136"/>
      <c r="JJJ24" s="136"/>
      <c r="JJK24" s="136"/>
      <c r="JJL24" s="136"/>
      <c r="JJM24" s="136"/>
      <c r="JJR24" s="136"/>
      <c r="JJS24" s="136"/>
      <c r="JJT24" s="136"/>
      <c r="JJU24" s="136"/>
      <c r="JJV24" s="136"/>
      <c r="JJW24" s="136"/>
      <c r="JJX24" s="136"/>
      <c r="JJY24" s="136"/>
      <c r="JJZ24" s="136"/>
      <c r="JKA24" s="136"/>
      <c r="JKB24" s="136"/>
      <c r="JKC24" s="136"/>
      <c r="JKH24" s="136"/>
      <c r="JKI24" s="136"/>
      <c r="JKJ24" s="136"/>
      <c r="JKK24" s="136"/>
      <c r="JKL24" s="136"/>
      <c r="JKM24" s="136"/>
      <c r="JKN24" s="136"/>
      <c r="JKO24" s="136"/>
      <c r="JKP24" s="136"/>
      <c r="JKQ24" s="136"/>
      <c r="JKR24" s="136"/>
      <c r="JKS24" s="136"/>
      <c r="JKX24" s="136"/>
      <c r="JKY24" s="136"/>
      <c r="JKZ24" s="136"/>
      <c r="JLA24" s="136"/>
      <c r="JLB24" s="136"/>
      <c r="JLC24" s="136"/>
      <c r="JLD24" s="136"/>
      <c r="JLE24" s="136"/>
      <c r="JLF24" s="136"/>
      <c r="JLG24" s="136"/>
      <c r="JLH24" s="136"/>
      <c r="JLI24" s="136"/>
      <c r="JLN24" s="136"/>
      <c r="JLO24" s="136"/>
      <c r="JLP24" s="136"/>
      <c r="JLQ24" s="136"/>
      <c r="JLR24" s="136"/>
      <c r="JLS24" s="136"/>
      <c r="JLT24" s="136"/>
      <c r="JLU24" s="136"/>
      <c r="JLV24" s="136"/>
      <c r="JLW24" s="136"/>
      <c r="JLX24" s="136"/>
      <c r="JLY24" s="136"/>
      <c r="JMD24" s="136"/>
      <c r="JME24" s="136"/>
      <c r="JMF24" s="136"/>
      <c r="JMG24" s="136"/>
      <c r="JMH24" s="136"/>
      <c r="JMI24" s="136"/>
      <c r="JMJ24" s="136"/>
      <c r="JMK24" s="136"/>
      <c r="JML24" s="136"/>
      <c r="JMM24" s="136"/>
      <c r="JMN24" s="136"/>
      <c r="JMO24" s="136"/>
      <c r="JMT24" s="136"/>
      <c r="JMU24" s="136"/>
      <c r="JMV24" s="136"/>
      <c r="JMW24" s="136"/>
      <c r="JMX24" s="136"/>
      <c r="JMY24" s="136"/>
      <c r="JMZ24" s="136"/>
      <c r="JNA24" s="136"/>
      <c r="JNB24" s="136"/>
      <c r="JNC24" s="136"/>
      <c r="JND24" s="136"/>
      <c r="JNE24" s="136"/>
      <c r="JNJ24" s="136"/>
      <c r="JNK24" s="136"/>
      <c r="JNL24" s="136"/>
      <c r="JNM24" s="136"/>
      <c r="JNN24" s="136"/>
      <c r="JNO24" s="136"/>
      <c r="JNP24" s="136"/>
      <c r="JNQ24" s="136"/>
      <c r="JNR24" s="136"/>
      <c r="JNS24" s="136"/>
      <c r="JNT24" s="136"/>
      <c r="JNU24" s="136"/>
      <c r="JNZ24" s="136"/>
      <c r="JOA24" s="136"/>
      <c r="JOB24" s="136"/>
      <c r="JOC24" s="136"/>
      <c r="JOD24" s="136"/>
      <c r="JOE24" s="136"/>
      <c r="JOF24" s="136"/>
      <c r="JOG24" s="136"/>
      <c r="JOH24" s="136"/>
      <c r="JOI24" s="136"/>
      <c r="JOJ24" s="136"/>
      <c r="JOK24" s="136"/>
      <c r="JOP24" s="136"/>
      <c r="JOQ24" s="136"/>
      <c r="JOR24" s="136"/>
      <c r="JOS24" s="136"/>
      <c r="JOT24" s="136"/>
      <c r="JOU24" s="136"/>
      <c r="JOV24" s="136"/>
      <c r="JOW24" s="136"/>
      <c r="JOX24" s="136"/>
      <c r="JOY24" s="136"/>
      <c r="JOZ24" s="136"/>
      <c r="JPA24" s="136"/>
      <c r="JPF24" s="136"/>
      <c r="JPG24" s="136"/>
      <c r="JPH24" s="136"/>
      <c r="JPI24" s="136"/>
      <c r="JPJ24" s="136"/>
      <c r="JPK24" s="136"/>
      <c r="JPL24" s="136"/>
      <c r="JPM24" s="136"/>
      <c r="JPN24" s="136"/>
      <c r="JPO24" s="136"/>
      <c r="JPP24" s="136"/>
      <c r="JPQ24" s="136"/>
      <c r="JPV24" s="136"/>
      <c r="JPW24" s="136"/>
      <c r="JPX24" s="136"/>
      <c r="JPY24" s="136"/>
      <c r="JPZ24" s="136"/>
      <c r="JQA24" s="136"/>
      <c r="JQB24" s="136"/>
      <c r="JQC24" s="136"/>
      <c r="JQD24" s="136"/>
      <c r="JQE24" s="136"/>
      <c r="JQF24" s="136"/>
      <c r="JQG24" s="136"/>
      <c r="JQL24" s="136"/>
      <c r="JQM24" s="136"/>
      <c r="JQN24" s="136"/>
      <c r="JQO24" s="136"/>
      <c r="JQP24" s="136"/>
      <c r="JQQ24" s="136"/>
      <c r="JQR24" s="136"/>
      <c r="JQS24" s="136"/>
      <c r="JQT24" s="136"/>
      <c r="JQU24" s="136"/>
      <c r="JQV24" s="136"/>
      <c r="JQW24" s="136"/>
      <c r="JRB24" s="136"/>
      <c r="JRC24" s="136"/>
      <c r="JRD24" s="136"/>
      <c r="JRE24" s="136"/>
      <c r="JRF24" s="136"/>
      <c r="JRG24" s="136"/>
      <c r="JRH24" s="136"/>
      <c r="JRI24" s="136"/>
      <c r="JRJ24" s="136"/>
      <c r="JRK24" s="136"/>
      <c r="JRL24" s="136"/>
      <c r="JRM24" s="136"/>
      <c r="JRR24" s="136"/>
      <c r="JRS24" s="136"/>
      <c r="JRT24" s="136"/>
      <c r="JRU24" s="136"/>
      <c r="JRV24" s="136"/>
      <c r="JRW24" s="136"/>
      <c r="JRX24" s="136"/>
      <c r="JRY24" s="136"/>
      <c r="JRZ24" s="136"/>
      <c r="JSA24" s="136"/>
      <c r="JSB24" s="136"/>
      <c r="JSC24" s="136"/>
      <c r="JSH24" s="136"/>
      <c r="JSI24" s="136"/>
      <c r="JSJ24" s="136"/>
      <c r="JSK24" s="136"/>
      <c r="JSL24" s="136"/>
      <c r="JSM24" s="136"/>
      <c r="JSN24" s="136"/>
      <c r="JSO24" s="136"/>
      <c r="JSP24" s="136"/>
      <c r="JSQ24" s="136"/>
      <c r="JSR24" s="136"/>
      <c r="JSS24" s="136"/>
      <c r="JSX24" s="136"/>
      <c r="JSY24" s="136"/>
      <c r="JSZ24" s="136"/>
      <c r="JTA24" s="136"/>
      <c r="JTB24" s="136"/>
      <c r="JTC24" s="136"/>
      <c r="JTD24" s="136"/>
      <c r="JTE24" s="136"/>
      <c r="JTF24" s="136"/>
      <c r="JTG24" s="136"/>
      <c r="JTH24" s="136"/>
      <c r="JTI24" s="136"/>
      <c r="JTN24" s="136"/>
      <c r="JTO24" s="136"/>
      <c r="JTP24" s="136"/>
      <c r="JTQ24" s="136"/>
      <c r="JTR24" s="136"/>
      <c r="JTS24" s="136"/>
      <c r="JTT24" s="136"/>
      <c r="JTU24" s="136"/>
      <c r="JTV24" s="136"/>
      <c r="JTW24" s="136"/>
      <c r="JTX24" s="136"/>
      <c r="JTY24" s="136"/>
      <c r="JUD24" s="136"/>
      <c r="JUE24" s="136"/>
      <c r="JUF24" s="136"/>
      <c r="JUG24" s="136"/>
      <c r="JUH24" s="136"/>
      <c r="JUI24" s="136"/>
      <c r="JUJ24" s="136"/>
      <c r="JUK24" s="136"/>
      <c r="JUL24" s="136"/>
      <c r="JUM24" s="136"/>
      <c r="JUN24" s="136"/>
      <c r="JUO24" s="136"/>
      <c r="JUT24" s="136"/>
      <c r="JUU24" s="136"/>
      <c r="JUV24" s="136"/>
      <c r="JUW24" s="136"/>
      <c r="JUX24" s="136"/>
      <c r="JUY24" s="136"/>
      <c r="JUZ24" s="136"/>
      <c r="JVA24" s="136"/>
      <c r="JVB24" s="136"/>
      <c r="JVC24" s="136"/>
      <c r="JVD24" s="136"/>
      <c r="JVE24" s="136"/>
      <c r="JVJ24" s="136"/>
      <c r="JVK24" s="136"/>
      <c r="JVL24" s="136"/>
      <c r="JVM24" s="136"/>
      <c r="JVN24" s="136"/>
      <c r="JVO24" s="136"/>
      <c r="JVP24" s="136"/>
      <c r="JVQ24" s="136"/>
      <c r="JVR24" s="136"/>
      <c r="JVS24" s="136"/>
      <c r="JVT24" s="136"/>
      <c r="JVU24" s="136"/>
      <c r="JVZ24" s="136"/>
      <c r="JWA24" s="136"/>
      <c r="JWB24" s="136"/>
      <c r="JWC24" s="136"/>
      <c r="JWD24" s="136"/>
      <c r="JWE24" s="136"/>
      <c r="JWF24" s="136"/>
      <c r="JWG24" s="136"/>
      <c r="JWH24" s="136"/>
      <c r="JWI24" s="136"/>
      <c r="JWJ24" s="136"/>
      <c r="JWK24" s="136"/>
      <c r="JWP24" s="136"/>
      <c r="JWQ24" s="136"/>
      <c r="JWR24" s="136"/>
      <c r="JWS24" s="136"/>
      <c r="JWT24" s="136"/>
      <c r="JWU24" s="136"/>
      <c r="JWV24" s="136"/>
      <c r="JWW24" s="136"/>
      <c r="JWX24" s="136"/>
      <c r="JWY24" s="136"/>
      <c r="JWZ24" s="136"/>
      <c r="JXA24" s="136"/>
      <c r="JXF24" s="136"/>
      <c r="JXG24" s="136"/>
      <c r="JXH24" s="136"/>
      <c r="JXI24" s="136"/>
      <c r="JXJ24" s="136"/>
      <c r="JXK24" s="136"/>
      <c r="JXL24" s="136"/>
      <c r="JXM24" s="136"/>
      <c r="JXN24" s="136"/>
      <c r="JXO24" s="136"/>
      <c r="JXP24" s="136"/>
      <c r="JXQ24" s="136"/>
      <c r="JXV24" s="136"/>
      <c r="JXW24" s="136"/>
      <c r="JXX24" s="136"/>
      <c r="JXY24" s="136"/>
      <c r="JXZ24" s="136"/>
      <c r="JYA24" s="136"/>
      <c r="JYB24" s="136"/>
      <c r="JYC24" s="136"/>
      <c r="JYD24" s="136"/>
      <c r="JYE24" s="136"/>
      <c r="JYF24" s="136"/>
      <c r="JYG24" s="136"/>
      <c r="JYL24" s="136"/>
      <c r="JYM24" s="136"/>
      <c r="JYN24" s="136"/>
      <c r="JYO24" s="136"/>
      <c r="JYP24" s="136"/>
      <c r="JYQ24" s="136"/>
      <c r="JYR24" s="136"/>
      <c r="JYS24" s="136"/>
      <c r="JYT24" s="136"/>
      <c r="JYU24" s="136"/>
      <c r="JYV24" s="136"/>
      <c r="JYW24" s="136"/>
      <c r="JZB24" s="136"/>
      <c r="JZC24" s="136"/>
      <c r="JZD24" s="136"/>
      <c r="JZE24" s="136"/>
      <c r="JZF24" s="136"/>
      <c r="JZG24" s="136"/>
      <c r="JZH24" s="136"/>
      <c r="JZI24" s="136"/>
      <c r="JZJ24" s="136"/>
      <c r="JZK24" s="136"/>
      <c r="JZL24" s="136"/>
      <c r="JZM24" s="136"/>
      <c r="JZR24" s="136"/>
      <c r="JZS24" s="136"/>
      <c r="JZT24" s="136"/>
      <c r="JZU24" s="136"/>
      <c r="JZV24" s="136"/>
      <c r="JZW24" s="136"/>
      <c r="JZX24" s="136"/>
      <c r="JZY24" s="136"/>
      <c r="JZZ24" s="136"/>
      <c r="KAA24" s="136"/>
      <c r="KAB24" s="136"/>
      <c r="KAC24" s="136"/>
      <c r="KAH24" s="136"/>
      <c r="KAI24" s="136"/>
      <c r="KAJ24" s="136"/>
      <c r="KAK24" s="136"/>
      <c r="KAL24" s="136"/>
      <c r="KAM24" s="136"/>
      <c r="KAN24" s="136"/>
      <c r="KAO24" s="136"/>
      <c r="KAP24" s="136"/>
      <c r="KAQ24" s="136"/>
      <c r="KAR24" s="136"/>
      <c r="KAS24" s="136"/>
      <c r="KAX24" s="136"/>
      <c r="KAY24" s="136"/>
      <c r="KAZ24" s="136"/>
      <c r="KBA24" s="136"/>
      <c r="KBB24" s="136"/>
      <c r="KBC24" s="136"/>
      <c r="KBD24" s="136"/>
      <c r="KBE24" s="136"/>
      <c r="KBF24" s="136"/>
      <c r="KBG24" s="136"/>
      <c r="KBH24" s="136"/>
      <c r="KBI24" s="136"/>
      <c r="KBN24" s="136"/>
      <c r="KBO24" s="136"/>
      <c r="KBP24" s="136"/>
      <c r="KBQ24" s="136"/>
      <c r="KBR24" s="136"/>
      <c r="KBS24" s="136"/>
      <c r="KBT24" s="136"/>
      <c r="KBU24" s="136"/>
      <c r="KBV24" s="136"/>
      <c r="KBW24" s="136"/>
      <c r="KBX24" s="136"/>
      <c r="KBY24" s="136"/>
      <c r="KCD24" s="136"/>
      <c r="KCE24" s="136"/>
      <c r="KCF24" s="136"/>
      <c r="KCG24" s="136"/>
      <c r="KCH24" s="136"/>
      <c r="KCI24" s="136"/>
      <c r="KCJ24" s="136"/>
      <c r="KCK24" s="136"/>
      <c r="KCL24" s="136"/>
      <c r="KCM24" s="136"/>
      <c r="KCN24" s="136"/>
      <c r="KCO24" s="136"/>
      <c r="KCT24" s="136"/>
      <c r="KCU24" s="136"/>
      <c r="KCV24" s="136"/>
      <c r="KCW24" s="136"/>
      <c r="KCX24" s="136"/>
      <c r="KCY24" s="136"/>
      <c r="KCZ24" s="136"/>
      <c r="KDA24" s="136"/>
      <c r="KDB24" s="136"/>
      <c r="KDC24" s="136"/>
      <c r="KDD24" s="136"/>
      <c r="KDE24" s="136"/>
      <c r="KDJ24" s="136"/>
      <c r="KDK24" s="136"/>
      <c r="KDL24" s="136"/>
      <c r="KDM24" s="136"/>
      <c r="KDN24" s="136"/>
      <c r="KDO24" s="136"/>
      <c r="KDP24" s="136"/>
      <c r="KDQ24" s="136"/>
      <c r="KDR24" s="136"/>
      <c r="KDS24" s="136"/>
      <c r="KDT24" s="136"/>
      <c r="KDU24" s="136"/>
      <c r="KDZ24" s="136"/>
      <c r="KEA24" s="136"/>
      <c r="KEB24" s="136"/>
      <c r="KEC24" s="136"/>
      <c r="KED24" s="136"/>
      <c r="KEE24" s="136"/>
      <c r="KEF24" s="136"/>
      <c r="KEG24" s="136"/>
      <c r="KEH24" s="136"/>
      <c r="KEI24" s="136"/>
      <c r="KEJ24" s="136"/>
      <c r="KEK24" s="136"/>
      <c r="KEP24" s="136"/>
      <c r="KEQ24" s="136"/>
      <c r="KER24" s="136"/>
      <c r="KES24" s="136"/>
      <c r="KET24" s="136"/>
      <c r="KEU24" s="136"/>
      <c r="KEV24" s="136"/>
      <c r="KEW24" s="136"/>
      <c r="KEX24" s="136"/>
      <c r="KEY24" s="136"/>
      <c r="KEZ24" s="136"/>
      <c r="KFA24" s="136"/>
      <c r="KFF24" s="136"/>
      <c r="KFG24" s="136"/>
      <c r="KFH24" s="136"/>
      <c r="KFI24" s="136"/>
      <c r="KFJ24" s="136"/>
      <c r="KFK24" s="136"/>
      <c r="KFL24" s="136"/>
      <c r="KFM24" s="136"/>
      <c r="KFN24" s="136"/>
      <c r="KFO24" s="136"/>
      <c r="KFP24" s="136"/>
      <c r="KFQ24" s="136"/>
      <c r="KFV24" s="136"/>
      <c r="KFW24" s="136"/>
      <c r="KFX24" s="136"/>
      <c r="KFY24" s="136"/>
      <c r="KFZ24" s="136"/>
      <c r="KGA24" s="136"/>
      <c r="KGB24" s="136"/>
      <c r="KGC24" s="136"/>
      <c r="KGD24" s="136"/>
      <c r="KGE24" s="136"/>
      <c r="KGF24" s="136"/>
      <c r="KGG24" s="136"/>
      <c r="KGL24" s="136"/>
      <c r="KGM24" s="136"/>
      <c r="KGN24" s="136"/>
      <c r="KGO24" s="136"/>
      <c r="KGP24" s="136"/>
      <c r="KGQ24" s="136"/>
      <c r="KGR24" s="136"/>
      <c r="KGS24" s="136"/>
      <c r="KGT24" s="136"/>
      <c r="KGU24" s="136"/>
      <c r="KGV24" s="136"/>
      <c r="KGW24" s="136"/>
      <c r="KHB24" s="136"/>
      <c r="KHC24" s="136"/>
      <c r="KHD24" s="136"/>
      <c r="KHE24" s="136"/>
      <c r="KHF24" s="136"/>
      <c r="KHG24" s="136"/>
      <c r="KHH24" s="136"/>
      <c r="KHI24" s="136"/>
      <c r="KHJ24" s="136"/>
      <c r="KHK24" s="136"/>
      <c r="KHL24" s="136"/>
      <c r="KHM24" s="136"/>
      <c r="KHR24" s="136"/>
      <c r="KHS24" s="136"/>
      <c r="KHT24" s="136"/>
      <c r="KHU24" s="136"/>
      <c r="KHV24" s="136"/>
      <c r="KHW24" s="136"/>
      <c r="KHX24" s="136"/>
      <c r="KHY24" s="136"/>
      <c r="KHZ24" s="136"/>
      <c r="KIA24" s="136"/>
      <c r="KIB24" s="136"/>
      <c r="KIC24" s="136"/>
      <c r="KIH24" s="136"/>
      <c r="KII24" s="136"/>
      <c r="KIJ24" s="136"/>
      <c r="KIK24" s="136"/>
      <c r="KIL24" s="136"/>
      <c r="KIM24" s="136"/>
      <c r="KIN24" s="136"/>
      <c r="KIO24" s="136"/>
      <c r="KIP24" s="136"/>
      <c r="KIQ24" s="136"/>
      <c r="KIR24" s="136"/>
      <c r="KIS24" s="136"/>
      <c r="KIX24" s="136"/>
      <c r="KIY24" s="136"/>
      <c r="KIZ24" s="136"/>
      <c r="KJA24" s="136"/>
      <c r="KJB24" s="136"/>
      <c r="KJC24" s="136"/>
      <c r="KJD24" s="136"/>
      <c r="KJE24" s="136"/>
      <c r="KJF24" s="136"/>
      <c r="KJG24" s="136"/>
      <c r="KJH24" s="136"/>
      <c r="KJI24" s="136"/>
      <c r="KJN24" s="136"/>
      <c r="KJO24" s="136"/>
      <c r="KJP24" s="136"/>
      <c r="KJQ24" s="136"/>
      <c r="KJR24" s="136"/>
      <c r="KJS24" s="136"/>
      <c r="KJT24" s="136"/>
      <c r="KJU24" s="136"/>
      <c r="KJV24" s="136"/>
      <c r="KJW24" s="136"/>
      <c r="KJX24" s="136"/>
      <c r="KJY24" s="136"/>
      <c r="KKD24" s="136"/>
      <c r="KKE24" s="136"/>
      <c r="KKF24" s="136"/>
      <c r="KKG24" s="136"/>
      <c r="KKH24" s="136"/>
      <c r="KKI24" s="136"/>
      <c r="KKJ24" s="136"/>
      <c r="KKK24" s="136"/>
      <c r="KKL24" s="136"/>
      <c r="KKM24" s="136"/>
      <c r="KKN24" s="136"/>
      <c r="KKO24" s="136"/>
      <c r="KKT24" s="136"/>
      <c r="KKU24" s="136"/>
      <c r="KKV24" s="136"/>
      <c r="KKW24" s="136"/>
      <c r="KKX24" s="136"/>
      <c r="KKY24" s="136"/>
      <c r="KKZ24" s="136"/>
      <c r="KLA24" s="136"/>
      <c r="KLB24" s="136"/>
      <c r="KLC24" s="136"/>
      <c r="KLD24" s="136"/>
      <c r="KLE24" s="136"/>
      <c r="KLJ24" s="136"/>
      <c r="KLK24" s="136"/>
      <c r="KLL24" s="136"/>
      <c r="KLM24" s="136"/>
      <c r="KLN24" s="136"/>
      <c r="KLO24" s="136"/>
      <c r="KLP24" s="136"/>
      <c r="KLQ24" s="136"/>
      <c r="KLR24" s="136"/>
      <c r="KLS24" s="136"/>
      <c r="KLT24" s="136"/>
      <c r="KLU24" s="136"/>
      <c r="KLZ24" s="136"/>
      <c r="KMA24" s="136"/>
      <c r="KMB24" s="136"/>
      <c r="KMC24" s="136"/>
      <c r="KMD24" s="136"/>
      <c r="KME24" s="136"/>
      <c r="KMF24" s="136"/>
      <c r="KMG24" s="136"/>
      <c r="KMH24" s="136"/>
      <c r="KMI24" s="136"/>
      <c r="KMJ24" s="136"/>
      <c r="KMK24" s="136"/>
      <c r="KMP24" s="136"/>
      <c r="KMQ24" s="136"/>
      <c r="KMR24" s="136"/>
      <c r="KMS24" s="136"/>
      <c r="KMT24" s="136"/>
      <c r="KMU24" s="136"/>
      <c r="KMV24" s="136"/>
      <c r="KMW24" s="136"/>
      <c r="KMX24" s="136"/>
      <c r="KMY24" s="136"/>
      <c r="KMZ24" s="136"/>
      <c r="KNA24" s="136"/>
      <c r="KNF24" s="136"/>
      <c r="KNG24" s="136"/>
      <c r="KNH24" s="136"/>
      <c r="KNI24" s="136"/>
      <c r="KNJ24" s="136"/>
      <c r="KNK24" s="136"/>
      <c r="KNL24" s="136"/>
      <c r="KNM24" s="136"/>
      <c r="KNN24" s="136"/>
      <c r="KNO24" s="136"/>
      <c r="KNP24" s="136"/>
      <c r="KNQ24" s="136"/>
      <c r="KNV24" s="136"/>
      <c r="KNW24" s="136"/>
      <c r="KNX24" s="136"/>
      <c r="KNY24" s="136"/>
      <c r="KNZ24" s="136"/>
      <c r="KOA24" s="136"/>
      <c r="KOB24" s="136"/>
      <c r="KOC24" s="136"/>
      <c r="KOD24" s="136"/>
      <c r="KOE24" s="136"/>
      <c r="KOF24" s="136"/>
      <c r="KOG24" s="136"/>
      <c r="KOL24" s="136"/>
      <c r="KOM24" s="136"/>
      <c r="KON24" s="136"/>
      <c r="KOO24" s="136"/>
      <c r="KOP24" s="136"/>
      <c r="KOQ24" s="136"/>
      <c r="KOR24" s="136"/>
      <c r="KOS24" s="136"/>
      <c r="KOT24" s="136"/>
      <c r="KOU24" s="136"/>
      <c r="KOV24" s="136"/>
      <c r="KOW24" s="136"/>
      <c r="KPB24" s="136"/>
      <c r="KPC24" s="136"/>
      <c r="KPD24" s="136"/>
      <c r="KPE24" s="136"/>
      <c r="KPF24" s="136"/>
      <c r="KPG24" s="136"/>
      <c r="KPH24" s="136"/>
      <c r="KPI24" s="136"/>
      <c r="KPJ24" s="136"/>
      <c r="KPK24" s="136"/>
      <c r="KPL24" s="136"/>
      <c r="KPM24" s="136"/>
      <c r="KPR24" s="136"/>
      <c r="KPS24" s="136"/>
      <c r="KPT24" s="136"/>
      <c r="KPU24" s="136"/>
      <c r="KPV24" s="136"/>
      <c r="KPW24" s="136"/>
      <c r="KPX24" s="136"/>
      <c r="KPY24" s="136"/>
      <c r="KPZ24" s="136"/>
      <c r="KQA24" s="136"/>
      <c r="KQB24" s="136"/>
      <c r="KQC24" s="136"/>
      <c r="KQH24" s="136"/>
      <c r="KQI24" s="136"/>
      <c r="KQJ24" s="136"/>
      <c r="KQK24" s="136"/>
      <c r="KQL24" s="136"/>
      <c r="KQM24" s="136"/>
      <c r="KQN24" s="136"/>
      <c r="KQO24" s="136"/>
      <c r="KQP24" s="136"/>
      <c r="KQQ24" s="136"/>
      <c r="KQR24" s="136"/>
      <c r="KQS24" s="136"/>
      <c r="KQX24" s="136"/>
      <c r="KQY24" s="136"/>
      <c r="KQZ24" s="136"/>
      <c r="KRA24" s="136"/>
      <c r="KRB24" s="136"/>
      <c r="KRC24" s="136"/>
      <c r="KRD24" s="136"/>
      <c r="KRE24" s="136"/>
      <c r="KRF24" s="136"/>
      <c r="KRG24" s="136"/>
      <c r="KRH24" s="136"/>
      <c r="KRI24" s="136"/>
      <c r="KRN24" s="136"/>
      <c r="KRO24" s="136"/>
      <c r="KRP24" s="136"/>
      <c r="KRQ24" s="136"/>
      <c r="KRR24" s="136"/>
      <c r="KRS24" s="136"/>
      <c r="KRT24" s="136"/>
      <c r="KRU24" s="136"/>
      <c r="KRV24" s="136"/>
      <c r="KRW24" s="136"/>
      <c r="KRX24" s="136"/>
      <c r="KRY24" s="136"/>
      <c r="KSD24" s="136"/>
      <c r="KSE24" s="136"/>
      <c r="KSF24" s="136"/>
      <c r="KSG24" s="136"/>
      <c r="KSH24" s="136"/>
      <c r="KSI24" s="136"/>
      <c r="KSJ24" s="136"/>
      <c r="KSK24" s="136"/>
      <c r="KSL24" s="136"/>
      <c r="KSM24" s="136"/>
      <c r="KSN24" s="136"/>
      <c r="KSO24" s="136"/>
      <c r="KST24" s="136"/>
      <c r="KSU24" s="136"/>
      <c r="KSV24" s="136"/>
      <c r="KSW24" s="136"/>
      <c r="KSX24" s="136"/>
      <c r="KSY24" s="136"/>
      <c r="KSZ24" s="136"/>
      <c r="KTA24" s="136"/>
      <c r="KTB24" s="136"/>
      <c r="KTC24" s="136"/>
      <c r="KTD24" s="136"/>
      <c r="KTE24" s="136"/>
      <c r="KTJ24" s="136"/>
      <c r="KTK24" s="136"/>
      <c r="KTL24" s="136"/>
      <c r="KTM24" s="136"/>
      <c r="KTN24" s="136"/>
      <c r="KTO24" s="136"/>
      <c r="KTP24" s="136"/>
      <c r="KTQ24" s="136"/>
      <c r="KTR24" s="136"/>
      <c r="KTS24" s="136"/>
      <c r="KTT24" s="136"/>
      <c r="KTU24" s="136"/>
      <c r="KTZ24" s="136"/>
      <c r="KUA24" s="136"/>
      <c r="KUB24" s="136"/>
      <c r="KUC24" s="136"/>
      <c r="KUD24" s="136"/>
      <c r="KUE24" s="136"/>
      <c r="KUF24" s="136"/>
      <c r="KUG24" s="136"/>
      <c r="KUH24" s="136"/>
      <c r="KUI24" s="136"/>
      <c r="KUJ24" s="136"/>
      <c r="KUK24" s="136"/>
      <c r="KUP24" s="136"/>
      <c r="KUQ24" s="136"/>
      <c r="KUR24" s="136"/>
      <c r="KUS24" s="136"/>
      <c r="KUT24" s="136"/>
      <c r="KUU24" s="136"/>
      <c r="KUV24" s="136"/>
      <c r="KUW24" s="136"/>
      <c r="KUX24" s="136"/>
      <c r="KUY24" s="136"/>
      <c r="KUZ24" s="136"/>
      <c r="KVA24" s="136"/>
      <c r="KVF24" s="136"/>
      <c r="KVG24" s="136"/>
      <c r="KVH24" s="136"/>
      <c r="KVI24" s="136"/>
      <c r="KVJ24" s="136"/>
      <c r="KVK24" s="136"/>
      <c r="KVL24" s="136"/>
      <c r="KVM24" s="136"/>
      <c r="KVN24" s="136"/>
      <c r="KVO24" s="136"/>
      <c r="KVP24" s="136"/>
      <c r="KVQ24" s="136"/>
      <c r="KVV24" s="136"/>
      <c r="KVW24" s="136"/>
      <c r="KVX24" s="136"/>
      <c r="KVY24" s="136"/>
      <c r="KVZ24" s="136"/>
      <c r="KWA24" s="136"/>
      <c r="KWB24" s="136"/>
      <c r="KWC24" s="136"/>
      <c r="KWD24" s="136"/>
      <c r="KWE24" s="136"/>
      <c r="KWF24" s="136"/>
      <c r="KWG24" s="136"/>
      <c r="KWL24" s="136"/>
      <c r="KWM24" s="136"/>
      <c r="KWN24" s="136"/>
      <c r="KWO24" s="136"/>
      <c r="KWP24" s="136"/>
      <c r="KWQ24" s="136"/>
      <c r="KWR24" s="136"/>
      <c r="KWS24" s="136"/>
      <c r="KWT24" s="136"/>
      <c r="KWU24" s="136"/>
      <c r="KWV24" s="136"/>
      <c r="KWW24" s="136"/>
      <c r="KXB24" s="136"/>
      <c r="KXC24" s="136"/>
      <c r="KXD24" s="136"/>
      <c r="KXE24" s="136"/>
      <c r="KXF24" s="136"/>
      <c r="KXG24" s="136"/>
      <c r="KXH24" s="136"/>
      <c r="KXI24" s="136"/>
      <c r="KXJ24" s="136"/>
      <c r="KXK24" s="136"/>
      <c r="KXL24" s="136"/>
      <c r="KXM24" s="136"/>
      <c r="KXR24" s="136"/>
      <c r="KXS24" s="136"/>
      <c r="KXT24" s="136"/>
      <c r="KXU24" s="136"/>
      <c r="KXV24" s="136"/>
      <c r="KXW24" s="136"/>
      <c r="KXX24" s="136"/>
      <c r="KXY24" s="136"/>
      <c r="KXZ24" s="136"/>
      <c r="KYA24" s="136"/>
      <c r="KYB24" s="136"/>
      <c r="KYC24" s="136"/>
      <c r="KYH24" s="136"/>
      <c r="KYI24" s="136"/>
      <c r="KYJ24" s="136"/>
      <c r="KYK24" s="136"/>
      <c r="KYL24" s="136"/>
      <c r="KYM24" s="136"/>
      <c r="KYN24" s="136"/>
      <c r="KYO24" s="136"/>
      <c r="KYP24" s="136"/>
      <c r="KYQ24" s="136"/>
      <c r="KYR24" s="136"/>
      <c r="KYS24" s="136"/>
      <c r="KYX24" s="136"/>
      <c r="KYY24" s="136"/>
      <c r="KYZ24" s="136"/>
      <c r="KZA24" s="136"/>
      <c r="KZB24" s="136"/>
      <c r="KZC24" s="136"/>
      <c r="KZD24" s="136"/>
      <c r="KZE24" s="136"/>
      <c r="KZF24" s="136"/>
      <c r="KZG24" s="136"/>
      <c r="KZH24" s="136"/>
      <c r="KZI24" s="136"/>
      <c r="KZN24" s="136"/>
      <c r="KZO24" s="136"/>
      <c r="KZP24" s="136"/>
      <c r="KZQ24" s="136"/>
      <c r="KZR24" s="136"/>
      <c r="KZS24" s="136"/>
      <c r="KZT24" s="136"/>
      <c r="KZU24" s="136"/>
      <c r="KZV24" s="136"/>
      <c r="KZW24" s="136"/>
      <c r="KZX24" s="136"/>
      <c r="KZY24" s="136"/>
      <c r="LAD24" s="136"/>
      <c r="LAE24" s="136"/>
      <c r="LAF24" s="136"/>
      <c r="LAG24" s="136"/>
      <c r="LAH24" s="136"/>
      <c r="LAI24" s="136"/>
      <c r="LAJ24" s="136"/>
      <c r="LAK24" s="136"/>
      <c r="LAL24" s="136"/>
      <c r="LAM24" s="136"/>
      <c r="LAN24" s="136"/>
      <c r="LAO24" s="136"/>
      <c r="LAT24" s="136"/>
      <c r="LAU24" s="136"/>
      <c r="LAV24" s="136"/>
      <c r="LAW24" s="136"/>
      <c r="LAX24" s="136"/>
      <c r="LAY24" s="136"/>
      <c r="LAZ24" s="136"/>
      <c r="LBA24" s="136"/>
      <c r="LBB24" s="136"/>
      <c r="LBC24" s="136"/>
      <c r="LBD24" s="136"/>
      <c r="LBE24" s="136"/>
      <c r="LBJ24" s="136"/>
      <c r="LBK24" s="136"/>
      <c r="LBL24" s="136"/>
      <c r="LBM24" s="136"/>
      <c r="LBN24" s="136"/>
      <c r="LBO24" s="136"/>
      <c r="LBP24" s="136"/>
      <c r="LBQ24" s="136"/>
      <c r="LBR24" s="136"/>
      <c r="LBS24" s="136"/>
      <c r="LBT24" s="136"/>
      <c r="LBU24" s="136"/>
      <c r="LBZ24" s="136"/>
      <c r="LCA24" s="136"/>
      <c r="LCB24" s="136"/>
      <c r="LCC24" s="136"/>
      <c r="LCD24" s="136"/>
      <c r="LCE24" s="136"/>
      <c r="LCF24" s="136"/>
      <c r="LCG24" s="136"/>
      <c r="LCH24" s="136"/>
      <c r="LCI24" s="136"/>
      <c r="LCJ24" s="136"/>
      <c r="LCK24" s="136"/>
      <c r="LCP24" s="136"/>
      <c r="LCQ24" s="136"/>
      <c r="LCR24" s="136"/>
      <c r="LCS24" s="136"/>
      <c r="LCT24" s="136"/>
      <c r="LCU24" s="136"/>
      <c r="LCV24" s="136"/>
      <c r="LCW24" s="136"/>
      <c r="LCX24" s="136"/>
      <c r="LCY24" s="136"/>
      <c r="LCZ24" s="136"/>
      <c r="LDA24" s="136"/>
      <c r="LDF24" s="136"/>
      <c r="LDG24" s="136"/>
      <c r="LDH24" s="136"/>
      <c r="LDI24" s="136"/>
      <c r="LDJ24" s="136"/>
      <c r="LDK24" s="136"/>
      <c r="LDL24" s="136"/>
      <c r="LDM24" s="136"/>
      <c r="LDN24" s="136"/>
      <c r="LDO24" s="136"/>
      <c r="LDP24" s="136"/>
      <c r="LDQ24" s="136"/>
      <c r="LDV24" s="136"/>
      <c r="LDW24" s="136"/>
      <c r="LDX24" s="136"/>
      <c r="LDY24" s="136"/>
      <c r="LDZ24" s="136"/>
      <c r="LEA24" s="136"/>
      <c r="LEB24" s="136"/>
      <c r="LEC24" s="136"/>
      <c r="LED24" s="136"/>
      <c r="LEE24" s="136"/>
      <c r="LEF24" s="136"/>
      <c r="LEG24" s="136"/>
      <c r="LEL24" s="136"/>
      <c r="LEM24" s="136"/>
      <c r="LEN24" s="136"/>
      <c r="LEO24" s="136"/>
      <c r="LEP24" s="136"/>
      <c r="LEQ24" s="136"/>
      <c r="LER24" s="136"/>
      <c r="LES24" s="136"/>
      <c r="LET24" s="136"/>
      <c r="LEU24" s="136"/>
      <c r="LEV24" s="136"/>
      <c r="LEW24" s="136"/>
      <c r="LFB24" s="136"/>
      <c r="LFC24" s="136"/>
      <c r="LFD24" s="136"/>
      <c r="LFE24" s="136"/>
      <c r="LFF24" s="136"/>
      <c r="LFG24" s="136"/>
      <c r="LFH24" s="136"/>
      <c r="LFI24" s="136"/>
      <c r="LFJ24" s="136"/>
      <c r="LFK24" s="136"/>
      <c r="LFL24" s="136"/>
      <c r="LFM24" s="136"/>
      <c r="LFR24" s="136"/>
      <c r="LFS24" s="136"/>
      <c r="LFT24" s="136"/>
      <c r="LFU24" s="136"/>
      <c r="LFV24" s="136"/>
      <c r="LFW24" s="136"/>
      <c r="LFX24" s="136"/>
      <c r="LFY24" s="136"/>
      <c r="LFZ24" s="136"/>
      <c r="LGA24" s="136"/>
      <c r="LGB24" s="136"/>
      <c r="LGC24" s="136"/>
      <c r="LGH24" s="136"/>
      <c r="LGI24" s="136"/>
      <c r="LGJ24" s="136"/>
      <c r="LGK24" s="136"/>
      <c r="LGL24" s="136"/>
      <c r="LGM24" s="136"/>
      <c r="LGN24" s="136"/>
      <c r="LGO24" s="136"/>
      <c r="LGP24" s="136"/>
      <c r="LGQ24" s="136"/>
      <c r="LGR24" s="136"/>
      <c r="LGS24" s="136"/>
      <c r="LGX24" s="136"/>
      <c r="LGY24" s="136"/>
      <c r="LGZ24" s="136"/>
      <c r="LHA24" s="136"/>
      <c r="LHB24" s="136"/>
      <c r="LHC24" s="136"/>
      <c r="LHD24" s="136"/>
      <c r="LHE24" s="136"/>
      <c r="LHF24" s="136"/>
      <c r="LHG24" s="136"/>
      <c r="LHH24" s="136"/>
      <c r="LHI24" s="136"/>
      <c r="LHN24" s="136"/>
      <c r="LHO24" s="136"/>
      <c r="LHP24" s="136"/>
      <c r="LHQ24" s="136"/>
      <c r="LHR24" s="136"/>
      <c r="LHS24" s="136"/>
      <c r="LHT24" s="136"/>
      <c r="LHU24" s="136"/>
      <c r="LHV24" s="136"/>
      <c r="LHW24" s="136"/>
      <c r="LHX24" s="136"/>
      <c r="LHY24" s="136"/>
      <c r="LID24" s="136"/>
      <c r="LIE24" s="136"/>
      <c r="LIF24" s="136"/>
      <c r="LIG24" s="136"/>
      <c r="LIH24" s="136"/>
      <c r="LII24" s="136"/>
      <c r="LIJ24" s="136"/>
      <c r="LIK24" s="136"/>
      <c r="LIL24" s="136"/>
      <c r="LIM24" s="136"/>
      <c r="LIN24" s="136"/>
      <c r="LIO24" s="136"/>
      <c r="LIT24" s="136"/>
      <c r="LIU24" s="136"/>
      <c r="LIV24" s="136"/>
      <c r="LIW24" s="136"/>
      <c r="LIX24" s="136"/>
      <c r="LIY24" s="136"/>
      <c r="LIZ24" s="136"/>
      <c r="LJA24" s="136"/>
      <c r="LJB24" s="136"/>
      <c r="LJC24" s="136"/>
      <c r="LJD24" s="136"/>
      <c r="LJE24" s="136"/>
      <c r="LJJ24" s="136"/>
      <c r="LJK24" s="136"/>
      <c r="LJL24" s="136"/>
      <c r="LJM24" s="136"/>
      <c r="LJN24" s="136"/>
      <c r="LJO24" s="136"/>
      <c r="LJP24" s="136"/>
      <c r="LJQ24" s="136"/>
      <c r="LJR24" s="136"/>
      <c r="LJS24" s="136"/>
      <c r="LJT24" s="136"/>
      <c r="LJU24" s="136"/>
      <c r="LJZ24" s="136"/>
      <c r="LKA24" s="136"/>
      <c r="LKB24" s="136"/>
      <c r="LKC24" s="136"/>
      <c r="LKD24" s="136"/>
      <c r="LKE24" s="136"/>
      <c r="LKF24" s="136"/>
      <c r="LKG24" s="136"/>
      <c r="LKH24" s="136"/>
      <c r="LKI24" s="136"/>
      <c r="LKJ24" s="136"/>
      <c r="LKK24" s="136"/>
      <c r="LKP24" s="136"/>
      <c r="LKQ24" s="136"/>
      <c r="LKR24" s="136"/>
      <c r="LKS24" s="136"/>
      <c r="LKT24" s="136"/>
      <c r="LKU24" s="136"/>
      <c r="LKV24" s="136"/>
      <c r="LKW24" s="136"/>
      <c r="LKX24" s="136"/>
      <c r="LKY24" s="136"/>
      <c r="LKZ24" s="136"/>
      <c r="LLA24" s="136"/>
      <c r="LLF24" s="136"/>
      <c r="LLG24" s="136"/>
      <c r="LLH24" s="136"/>
      <c r="LLI24" s="136"/>
      <c r="LLJ24" s="136"/>
      <c r="LLK24" s="136"/>
      <c r="LLL24" s="136"/>
      <c r="LLM24" s="136"/>
      <c r="LLN24" s="136"/>
      <c r="LLO24" s="136"/>
      <c r="LLP24" s="136"/>
      <c r="LLQ24" s="136"/>
      <c r="LLV24" s="136"/>
      <c r="LLW24" s="136"/>
      <c r="LLX24" s="136"/>
      <c r="LLY24" s="136"/>
      <c r="LLZ24" s="136"/>
      <c r="LMA24" s="136"/>
      <c r="LMB24" s="136"/>
      <c r="LMC24" s="136"/>
      <c r="LMD24" s="136"/>
      <c r="LME24" s="136"/>
      <c r="LMF24" s="136"/>
      <c r="LMG24" s="136"/>
      <c r="LML24" s="136"/>
      <c r="LMM24" s="136"/>
      <c r="LMN24" s="136"/>
      <c r="LMO24" s="136"/>
      <c r="LMP24" s="136"/>
      <c r="LMQ24" s="136"/>
      <c r="LMR24" s="136"/>
      <c r="LMS24" s="136"/>
      <c r="LMT24" s="136"/>
      <c r="LMU24" s="136"/>
      <c r="LMV24" s="136"/>
      <c r="LMW24" s="136"/>
      <c r="LNB24" s="136"/>
      <c r="LNC24" s="136"/>
      <c r="LND24" s="136"/>
      <c r="LNE24" s="136"/>
      <c r="LNF24" s="136"/>
      <c r="LNG24" s="136"/>
      <c r="LNH24" s="136"/>
      <c r="LNI24" s="136"/>
      <c r="LNJ24" s="136"/>
      <c r="LNK24" s="136"/>
      <c r="LNL24" s="136"/>
      <c r="LNM24" s="136"/>
      <c r="LNR24" s="136"/>
      <c r="LNS24" s="136"/>
      <c r="LNT24" s="136"/>
      <c r="LNU24" s="136"/>
      <c r="LNV24" s="136"/>
      <c r="LNW24" s="136"/>
      <c r="LNX24" s="136"/>
      <c r="LNY24" s="136"/>
      <c r="LNZ24" s="136"/>
      <c r="LOA24" s="136"/>
      <c r="LOB24" s="136"/>
      <c r="LOC24" s="136"/>
      <c r="LOH24" s="136"/>
      <c r="LOI24" s="136"/>
      <c r="LOJ24" s="136"/>
      <c r="LOK24" s="136"/>
      <c r="LOL24" s="136"/>
      <c r="LOM24" s="136"/>
      <c r="LON24" s="136"/>
      <c r="LOO24" s="136"/>
      <c r="LOP24" s="136"/>
      <c r="LOQ24" s="136"/>
      <c r="LOR24" s="136"/>
      <c r="LOS24" s="136"/>
      <c r="LOX24" s="136"/>
      <c r="LOY24" s="136"/>
      <c r="LOZ24" s="136"/>
      <c r="LPA24" s="136"/>
      <c r="LPB24" s="136"/>
      <c r="LPC24" s="136"/>
      <c r="LPD24" s="136"/>
      <c r="LPE24" s="136"/>
      <c r="LPF24" s="136"/>
      <c r="LPG24" s="136"/>
      <c r="LPH24" s="136"/>
      <c r="LPI24" s="136"/>
      <c r="LPN24" s="136"/>
      <c r="LPO24" s="136"/>
      <c r="LPP24" s="136"/>
      <c r="LPQ24" s="136"/>
      <c r="LPR24" s="136"/>
      <c r="LPS24" s="136"/>
      <c r="LPT24" s="136"/>
      <c r="LPU24" s="136"/>
      <c r="LPV24" s="136"/>
      <c r="LPW24" s="136"/>
      <c r="LPX24" s="136"/>
      <c r="LPY24" s="136"/>
      <c r="LQD24" s="136"/>
      <c r="LQE24" s="136"/>
      <c r="LQF24" s="136"/>
      <c r="LQG24" s="136"/>
      <c r="LQH24" s="136"/>
      <c r="LQI24" s="136"/>
      <c r="LQJ24" s="136"/>
      <c r="LQK24" s="136"/>
      <c r="LQL24" s="136"/>
      <c r="LQM24" s="136"/>
      <c r="LQN24" s="136"/>
      <c r="LQO24" s="136"/>
      <c r="LQT24" s="136"/>
      <c r="LQU24" s="136"/>
      <c r="LQV24" s="136"/>
      <c r="LQW24" s="136"/>
      <c r="LQX24" s="136"/>
      <c r="LQY24" s="136"/>
      <c r="LQZ24" s="136"/>
      <c r="LRA24" s="136"/>
      <c r="LRB24" s="136"/>
      <c r="LRC24" s="136"/>
      <c r="LRD24" s="136"/>
      <c r="LRE24" s="136"/>
      <c r="LRJ24" s="136"/>
      <c r="LRK24" s="136"/>
      <c r="LRL24" s="136"/>
      <c r="LRM24" s="136"/>
      <c r="LRN24" s="136"/>
      <c r="LRO24" s="136"/>
      <c r="LRP24" s="136"/>
      <c r="LRQ24" s="136"/>
      <c r="LRR24" s="136"/>
      <c r="LRS24" s="136"/>
      <c r="LRT24" s="136"/>
      <c r="LRU24" s="136"/>
      <c r="LRZ24" s="136"/>
      <c r="LSA24" s="136"/>
      <c r="LSB24" s="136"/>
      <c r="LSC24" s="136"/>
      <c r="LSD24" s="136"/>
      <c r="LSE24" s="136"/>
      <c r="LSF24" s="136"/>
      <c r="LSG24" s="136"/>
      <c r="LSH24" s="136"/>
      <c r="LSI24" s="136"/>
      <c r="LSJ24" s="136"/>
      <c r="LSK24" s="136"/>
      <c r="LSP24" s="136"/>
      <c r="LSQ24" s="136"/>
      <c r="LSR24" s="136"/>
      <c r="LSS24" s="136"/>
      <c r="LST24" s="136"/>
      <c r="LSU24" s="136"/>
      <c r="LSV24" s="136"/>
      <c r="LSW24" s="136"/>
      <c r="LSX24" s="136"/>
      <c r="LSY24" s="136"/>
      <c r="LSZ24" s="136"/>
      <c r="LTA24" s="136"/>
      <c r="LTF24" s="136"/>
      <c r="LTG24" s="136"/>
      <c r="LTH24" s="136"/>
      <c r="LTI24" s="136"/>
      <c r="LTJ24" s="136"/>
      <c r="LTK24" s="136"/>
      <c r="LTL24" s="136"/>
      <c r="LTM24" s="136"/>
      <c r="LTN24" s="136"/>
      <c r="LTO24" s="136"/>
      <c r="LTP24" s="136"/>
      <c r="LTQ24" s="136"/>
      <c r="LTV24" s="136"/>
      <c r="LTW24" s="136"/>
      <c r="LTX24" s="136"/>
      <c r="LTY24" s="136"/>
      <c r="LTZ24" s="136"/>
      <c r="LUA24" s="136"/>
      <c r="LUB24" s="136"/>
      <c r="LUC24" s="136"/>
      <c r="LUD24" s="136"/>
      <c r="LUE24" s="136"/>
      <c r="LUF24" s="136"/>
      <c r="LUG24" s="136"/>
      <c r="LUL24" s="136"/>
      <c r="LUM24" s="136"/>
      <c r="LUN24" s="136"/>
      <c r="LUO24" s="136"/>
      <c r="LUP24" s="136"/>
      <c r="LUQ24" s="136"/>
      <c r="LUR24" s="136"/>
      <c r="LUS24" s="136"/>
      <c r="LUT24" s="136"/>
      <c r="LUU24" s="136"/>
      <c r="LUV24" s="136"/>
      <c r="LUW24" s="136"/>
      <c r="LVB24" s="136"/>
      <c r="LVC24" s="136"/>
      <c r="LVD24" s="136"/>
      <c r="LVE24" s="136"/>
      <c r="LVF24" s="136"/>
      <c r="LVG24" s="136"/>
      <c r="LVH24" s="136"/>
      <c r="LVI24" s="136"/>
      <c r="LVJ24" s="136"/>
      <c r="LVK24" s="136"/>
      <c r="LVL24" s="136"/>
      <c r="LVM24" s="136"/>
      <c r="LVR24" s="136"/>
      <c r="LVS24" s="136"/>
      <c r="LVT24" s="136"/>
      <c r="LVU24" s="136"/>
      <c r="LVV24" s="136"/>
      <c r="LVW24" s="136"/>
      <c r="LVX24" s="136"/>
      <c r="LVY24" s="136"/>
      <c r="LVZ24" s="136"/>
      <c r="LWA24" s="136"/>
      <c r="LWB24" s="136"/>
      <c r="LWC24" s="136"/>
      <c r="LWH24" s="136"/>
      <c r="LWI24" s="136"/>
      <c r="LWJ24" s="136"/>
      <c r="LWK24" s="136"/>
      <c r="LWL24" s="136"/>
      <c r="LWM24" s="136"/>
      <c r="LWN24" s="136"/>
      <c r="LWO24" s="136"/>
      <c r="LWP24" s="136"/>
      <c r="LWQ24" s="136"/>
      <c r="LWR24" s="136"/>
      <c r="LWS24" s="136"/>
      <c r="LWX24" s="136"/>
      <c r="LWY24" s="136"/>
      <c r="LWZ24" s="136"/>
      <c r="LXA24" s="136"/>
      <c r="LXB24" s="136"/>
      <c r="LXC24" s="136"/>
      <c r="LXD24" s="136"/>
      <c r="LXE24" s="136"/>
      <c r="LXF24" s="136"/>
      <c r="LXG24" s="136"/>
      <c r="LXH24" s="136"/>
      <c r="LXI24" s="136"/>
      <c r="LXN24" s="136"/>
      <c r="LXO24" s="136"/>
      <c r="LXP24" s="136"/>
      <c r="LXQ24" s="136"/>
      <c r="LXR24" s="136"/>
      <c r="LXS24" s="136"/>
      <c r="LXT24" s="136"/>
      <c r="LXU24" s="136"/>
      <c r="LXV24" s="136"/>
      <c r="LXW24" s="136"/>
      <c r="LXX24" s="136"/>
      <c r="LXY24" s="136"/>
      <c r="LYD24" s="136"/>
      <c r="LYE24" s="136"/>
      <c r="LYF24" s="136"/>
      <c r="LYG24" s="136"/>
      <c r="LYH24" s="136"/>
      <c r="LYI24" s="136"/>
      <c r="LYJ24" s="136"/>
      <c r="LYK24" s="136"/>
      <c r="LYL24" s="136"/>
      <c r="LYM24" s="136"/>
      <c r="LYN24" s="136"/>
      <c r="LYO24" s="136"/>
      <c r="LYT24" s="136"/>
      <c r="LYU24" s="136"/>
      <c r="LYV24" s="136"/>
      <c r="LYW24" s="136"/>
      <c r="LYX24" s="136"/>
      <c r="LYY24" s="136"/>
      <c r="LYZ24" s="136"/>
      <c r="LZA24" s="136"/>
      <c r="LZB24" s="136"/>
      <c r="LZC24" s="136"/>
      <c r="LZD24" s="136"/>
      <c r="LZE24" s="136"/>
      <c r="LZJ24" s="136"/>
      <c r="LZK24" s="136"/>
      <c r="LZL24" s="136"/>
      <c r="LZM24" s="136"/>
      <c r="LZN24" s="136"/>
      <c r="LZO24" s="136"/>
      <c r="LZP24" s="136"/>
      <c r="LZQ24" s="136"/>
      <c r="LZR24" s="136"/>
      <c r="LZS24" s="136"/>
      <c r="LZT24" s="136"/>
      <c r="LZU24" s="136"/>
      <c r="LZZ24" s="136"/>
      <c r="MAA24" s="136"/>
      <c r="MAB24" s="136"/>
      <c r="MAC24" s="136"/>
      <c r="MAD24" s="136"/>
      <c r="MAE24" s="136"/>
      <c r="MAF24" s="136"/>
      <c r="MAG24" s="136"/>
      <c r="MAH24" s="136"/>
      <c r="MAI24" s="136"/>
      <c r="MAJ24" s="136"/>
      <c r="MAK24" s="136"/>
      <c r="MAP24" s="136"/>
      <c r="MAQ24" s="136"/>
      <c r="MAR24" s="136"/>
      <c r="MAS24" s="136"/>
      <c r="MAT24" s="136"/>
      <c r="MAU24" s="136"/>
      <c r="MAV24" s="136"/>
      <c r="MAW24" s="136"/>
      <c r="MAX24" s="136"/>
      <c r="MAY24" s="136"/>
      <c r="MAZ24" s="136"/>
      <c r="MBA24" s="136"/>
      <c r="MBF24" s="136"/>
      <c r="MBG24" s="136"/>
      <c r="MBH24" s="136"/>
      <c r="MBI24" s="136"/>
      <c r="MBJ24" s="136"/>
      <c r="MBK24" s="136"/>
      <c r="MBL24" s="136"/>
      <c r="MBM24" s="136"/>
      <c r="MBN24" s="136"/>
      <c r="MBO24" s="136"/>
      <c r="MBP24" s="136"/>
      <c r="MBQ24" s="136"/>
      <c r="MBV24" s="136"/>
      <c r="MBW24" s="136"/>
      <c r="MBX24" s="136"/>
      <c r="MBY24" s="136"/>
      <c r="MBZ24" s="136"/>
      <c r="MCA24" s="136"/>
      <c r="MCB24" s="136"/>
      <c r="MCC24" s="136"/>
      <c r="MCD24" s="136"/>
      <c r="MCE24" s="136"/>
      <c r="MCF24" s="136"/>
      <c r="MCG24" s="136"/>
      <c r="MCL24" s="136"/>
      <c r="MCM24" s="136"/>
      <c r="MCN24" s="136"/>
      <c r="MCO24" s="136"/>
      <c r="MCP24" s="136"/>
      <c r="MCQ24" s="136"/>
      <c r="MCR24" s="136"/>
      <c r="MCS24" s="136"/>
      <c r="MCT24" s="136"/>
      <c r="MCU24" s="136"/>
      <c r="MCV24" s="136"/>
      <c r="MCW24" s="136"/>
      <c r="MDB24" s="136"/>
      <c r="MDC24" s="136"/>
      <c r="MDD24" s="136"/>
      <c r="MDE24" s="136"/>
      <c r="MDF24" s="136"/>
      <c r="MDG24" s="136"/>
      <c r="MDH24" s="136"/>
      <c r="MDI24" s="136"/>
      <c r="MDJ24" s="136"/>
      <c r="MDK24" s="136"/>
      <c r="MDL24" s="136"/>
      <c r="MDM24" s="136"/>
      <c r="MDR24" s="136"/>
      <c r="MDS24" s="136"/>
      <c r="MDT24" s="136"/>
      <c r="MDU24" s="136"/>
      <c r="MDV24" s="136"/>
      <c r="MDW24" s="136"/>
      <c r="MDX24" s="136"/>
      <c r="MDY24" s="136"/>
      <c r="MDZ24" s="136"/>
      <c r="MEA24" s="136"/>
      <c r="MEB24" s="136"/>
      <c r="MEC24" s="136"/>
      <c r="MEH24" s="136"/>
      <c r="MEI24" s="136"/>
      <c r="MEJ24" s="136"/>
      <c r="MEK24" s="136"/>
      <c r="MEL24" s="136"/>
      <c r="MEM24" s="136"/>
      <c r="MEN24" s="136"/>
      <c r="MEO24" s="136"/>
      <c r="MEP24" s="136"/>
      <c r="MEQ24" s="136"/>
      <c r="MER24" s="136"/>
      <c r="MES24" s="136"/>
      <c r="MEX24" s="136"/>
      <c r="MEY24" s="136"/>
      <c r="MEZ24" s="136"/>
      <c r="MFA24" s="136"/>
      <c r="MFB24" s="136"/>
      <c r="MFC24" s="136"/>
      <c r="MFD24" s="136"/>
      <c r="MFE24" s="136"/>
      <c r="MFF24" s="136"/>
      <c r="MFG24" s="136"/>
      <c r="MFH24" s="136"/>
      <c r="MFI24" s="136"/>
      <c r="MFN24" s="136"/>
      <c r="MFO24" s="136"/>
      <c r="MFP24" s="136"/>
      <c r="MFQ24" s="136"/>
      <c r="MFR24" s="136"/>
      <c r="MFS24" s="136"/>
      <c r="MFT24" s="136"/>
      <c r="MFU24" s="136"/>
      <c r="MFV24" s="136"/>
      <c r="MFW24" s="136"/>
      <c r="MFX24" s="136"/>
      <c r="MFY24" s="136"/>
      <c r="MGD24" s="136"/>
      <c r="MGE24" s="136"/>
      <c r="MGF24" s="136"/>
      <c r="MGG24" s="136"/>
      <c r="MGH24" s="136"/>
      <c r="MGI24" s="136"/>
      <c r="MGJ24" s="136"/>
      <c r="MGK24" s="136"/>
      <c r="MGL24" s="136"/>
      <c r="MGM24" s="136"/>
      <c r="MGN24" s="136"/>
      <c r="MGO24" s="136"/>
      <c r="MGT24" s="136"/>
      <c r="MGU24" s="136"/>
      <c r="MGV24" s="136"/>
      <c r="MGW24" s="136"/>
      <c r="MGX24" s="136"/>
      <c r="MGY24" s="136"/>
      <c r="MGZ24" s="136"/>
      <c r="MHA24" s="136"/>
      <c r="MHB24" s="136"/>
      <c r="MHC24" s="136"/>
      <c r="MHD24" s="136"/>
      <c r="MHE24" s="136"/>
      <c r="MHJ24" s="136"/>
      <c r="MHK24" s="136"/>
      <c r="MHL24" s="136"/>
      <c r="MHM24" s="136"/>
      <c r="MHN24" s="136"/>
      <c r="MHO24" s="136"/>
      <c r="MHP24" s="136"/>
      <c r="MHQ24" s="136"/>
      <c r="MHR24" s="136"/>
      <c r="MHS24" s="136"/>
      <c r="MHT24" s="136"/>
      <c r="MHU24" s="136"/>
      <c r="MHZ24" s="136"/>
      <c r="MIA24" s="136"/>
      <c r="MIB24" s="136"/>
      <c r="MIC24" s="136"/>
      <c r="MID24" s="136"/>
      <c r="MIE24" s="136"/>
      <c r="MIF24" s="136"/>
      <c r="MIG24" s="136"/>
      <c r="MIH24" s="136"/>
      <c r="MII24" s="136"/>
      <c r="MIJ24" s="136"/>
      <c r="MIK24" s="136"/>
      <c r="MIP24" s="136"/>
      <c r="MIQ24" s="136"/>
      <c r="MIR24" s="136"/>
      <c r="MIS24" s="136"/>
      <c r="MIT24" s="136"/>
      <c r="MIU24" s="136"/>
      <c r="MIV24" s="136"/>
      <c r="MIW24" s="136"/>
      <c r="MIX24" s="136"/>
      <c r="MIY24" s="136"/>
      <c r="MIZ24" s="136"/>
      <c r="MJA24" s="136"/>
      <c r="MJF24" s="136"/>
      <c r="MJG24" s="136"/>
      <c r="MJH24" s="136"/>
      <c r="MJI24" s="136"/>
      <c r="MJJ24" s="136"/>
      <c r="MJK24" s="136"/>
      <c r="MJL24" s="136"/>
      <c r="MJM24" s="136"/>
      <c r="MJN24" s="136"/>
      <c r="MJO24" s="136"/>
      <c r="MJP24" s="136"/>
      <c r="MJQ24" s="136"/>
      <c r="MJV24" s="136"/>
      <c r="MJW24" s="136"/>
      <c r="MJX24" s="136"/>
      <c r="MJY24" s="136"/>
      <c r="MJZ24" s="136"/>
      <c r="MKA24" s="136"/>
      <c r="MKB24" s="136"/>
      <c r="MKC24" s="136"/>
      <c r="MKD24" s="136"/>
      <c r="MKE24" s="136"/>
      <c r="MKF24" s="136"/>
      <c r="MKG24" s="136"/>
      <c r="MKL24" s="136"/>
      <c r="MKM24" s="136"/>
      <c r="MKN24" s="136"/>
      <c r="MKO24" s="136"/>
      <c r="MKP24" s="136"/>
      <c r="MKQ24" s="136"/>
      <c r="MKR24" s="136"/>
      <c r="MKS24" s="136"/>
      <c r="MKT24" s="136"/>
      <c r="MKU24" s="136"/>
      <c r="MKV24" s="136"/>
      <c r="MKW24" s="136"/>
      <c r="MLB24" s="136"/>
      <c r="MLC24" s="136"/>
      <c r="MLD24" s="136"/>
      <c r="MLE24" s="136"/>
      <c r="MLF24" s="136"/>
      <c r="MLG24" s="136"/>
      <c r="MLH24" s="136"/>
      <c r="MLI24" s="136"/>
      <c r="MLJ24" s="136"/>
      <c r="MLK24" s="136"/>
      <c r="MLL24" s="136"/>
      <c r="MLM24" s="136"/>
      <c r="MLR24" s="136"/>
      <c r="MLS24" s="136"/>
      <c r="MLT24" s="136"/>
      <c r="MLU24" s="136"/>
      <c r="MLV24" s="136"/>
      <c r="MLW24" s="136"/>
      <c r="MLX24" s="136"/>
      <c r="MLY24" s="136"/>
      <c r="MLZ24" s="136"/>
      <c r="MMA24" s="136"/>
      <c r="MMB24" s="136"/>
      <c r="MMC24" s="136"/>
      <c r="MMH24" s="136"/>
      <c r="MMI24" s="136"/>
      <c r="MMJ24" s="136"/>
      <c r="MMK24" s="136"/>
      <c r="MML24" s="136"/>
      <c r="MMM24" s="136"/>
      <c r="MMN24" s="136"/>
      <c r="MMO24" s="136"/>
      <c r="MMP24" s="136"/>
      <c r="MMQ24" s="136"/>
      <c r="MMR24" s="136"/>
      <c r="MMS24" s="136"/>
      <c r="MMX24" s="136"/>
      <c r="MMY24" s="136"/>
      <c r="MMZ24" s="136"/>
      <c r="MNA24" s="136"/>
      <c r="MNB24" s="136"/>
      <c r="MNC24" s="136"/>
      <c r="MND24" s="136"/>
      <c r="MNE24" s="136"/>
      <c r="MNF24" s="136"/>
      <c r="MNG24" s="136"/>
      <c r="MNH24" s="136"/>
      <c r="MNI24" s="136"/>
      <c r="MNN24" s="136"/>
      <c r="MNO24" s="136"/>
      <c r="MNP24" s="136"/>
      <c r="MNQ24" s="136"/>
      <c r="MNR24" s="136"/>
      <c r="MNS24" s="136"/>
      <c r="MNT24" s="136"/>
      <c r="MNU24" s="136"/>
      <c r="MNV24" s="136"/>
      <c r="MNW24" s="136"/>
      <c r="MNX24" s="136"/>
      <c r="MNY24" s="136"/>
      <c r="MOD24" s="136"/>
      <c r="MOE24" s="136"/>
      <c r="MOF24" s="136"/>
      <c r="MOG24" s="136"/>
      <c r="MOH24" s="136"/>
      <c r="MOI24" s="136"/>
      <c r="MOJ24" s="136"/>
      <c r="MOK24" s="136"/>
      <c r="MOL24" s="136"/>
      <c r="MOM24" s="136"/>
      <c r="MON24" s="136"/>
      <c r="MOO24" s="136"/>
      <c r="MOT24" s="136"/>
      <c r="MOU24" s="136"/>
      <c r="MOV24" s="136"/>
      <c r="MOW24" s="136"/>
      <c r="MOX24" s="136"/>
      <c r="MOY24" s="136"/>
      <c r="MOZ24" s="136"/>
      <c r="MPA24" s="136"/>
      <c r="MPB24" s="136"/>
      <c r="MPC24" s="136"/>
      <c r="MPD24" s="136"/>
      <c r="MPE24" s="136"/>
      <c r="MPJ24" s="136"/>
      <c r="MPK24" s="136"/>
      <c r="MPL24" s="136"/>
      <c r="MPM24" s="136"/>
      <c r="MPN24" s="136"/>
      <c r="MPO24" s="136"/>
      <c r="MPP24" s="136"/>
      <c r="MPQ24" s="136"/>
      <c r="MPR24" s="136"/>
      <c r="MPS24" s="136"/>
      <c r="MPT24" s="136"/>
      <c r="MPU24" s="136"/>
      <c r="MPZ24" s="136"/>
      <c r="MQA24" s="136"/>
      <c r="MQB24" s="136"/>
      <c r="MQC24" s="136"/>
      <c r="MQD24" s="136"/>
      <c r="MQE24" s="136"/>
      <c r="MQF24" s="136"/>
      <c r="MQG24" s="136"/>
      <c r="MQH24" s="136"/>
      <c r="MQI24" s="136"/>
      <c r="MQJ24" s="136"/>
      <c r="MQK24" s="136"/>
      <c r="MQP24" s="136"/>
      <c r="MQQ24" s="136"/>
      <c r="MQR24" s="136"/>
      <c r="MQS24" s="136"/>
      <c r="MQT24" s="136"/>
      <c r="MQU24" s="136"/>
      <c r="MQV24" s="136"/>
      <c r="MQW24" s="136"/>
      <c r="MQX24" s="136"/>
      <c r="MQY24" s="136"/>
      <c r="MQZ24" s="136"/>
      <c r="MRA24" s="136"/>
      <c r="MRF24" s="136"/>
      <c r="MRG24" s="136"/>
      <c r="MRH24" s="136"/>
      <c r="MRI24" s="136"/>
      <c r="MRJ24" s="136"/>
      <c r="MRK24" s="136"/>
      <c r="MRL24" s="136"/>
      <c r="MRM24" s="136"/>
      <c r="MRN24" s="136"/>
      <c r="MRO24" s="136"/>
      <c r="MRP24" s="136"/>
      <c r="MRQ24" s="136"/>
      <c r="MRV24" s="136"/>
      <c r="MRW24" s="136"/>
      <c r="MRX24" s="136"/>
      <c r="MRY24" s="136"/>
      <c r="MRZ24" s="136"/>
      <c r="MSA24" s="136"/>
      <c r="MSB24" s="136"/>
      <c r="MSC24" s="136"/>
      <c r="MSD24" s="136"/>
      <c r="MSE24" s="136"/>
      <c r="MSF24" s="136"/>
      <c r="MSG24" s="136"/>
      <c r="MSL24" s="136"/>
      <c r="MSM24" s="136"/>
      <c r="MSN24" s="136"/>
      <c r="MSO24" s="136"/>
      <c r="MSP24" s="136"/>
      <c r="MSQ24" s="136"/>
      <c r="MSR24" s="136"/>
      <c r="MSS24" s="136"/>
      <c r="MST24" s="136"/>
      <c r="MSU24" s="136"/>
      <c r="MSV24" s="136"/>
      <c r="MSW24" s="136"/>
      <c r="MTB24" s="136"/>
      <c r="MTC24" s="136"/>
      <c r="MTD24" s="136"/>
      <c r="MTE24" s="136"/>
      <c r="MTF24" s="136"/>
      <c r="MTG24" s="136"/>
      <c r="MTH24" s="136"/>
      <c r="MTI24" s="136"/>
      <c r="MTJ24" s="136"/>
      <c r="MTK24" s="136"/>
      <c r="MTL24" s="136"/>
      <c r="MTM24" s="136"/>
      <c r="MTR24" s="136"/>
      <c r="MTS24" s="136"/>
      <c r="MTT24" s="136"/>
      <c r="MTU24" s="136"/>
      <c r="MTV24" s="136"/>
      <c r="MTW24" s="136"/>
      <c r="MTX24" s="136"/>
      <c r="MTY24" s="136"/>
      <c r="MTZ24" s="136"/>
      <c r="MUA24" s="136"/>
      <c r="MUB24" s="136"/>
      <c r="MUC24" s="136"/>
      <c r="MUH24" s="136"/>
      <c r="MUI24" s="136"/>
      <c r="MUJ24" s="136"/>
      <c r="MUK24" s="136"/>
      <c r="MUL24" s="136"/>
      <c r="MUM24" s="136"/>
      <c r="MUN24" s="136"/>
      <c r="MUO24" s="136"/>
      <c r="MUP24" s="136"/>
      <c r="MUQ24" s="136"/>
      <c r="MUR24" s="136"/>
      <c r="MUS24" s="136"/>
      <c r="MUX24" s="136"/>
      <c r="MUY24" s="136"/>
      <c r="MUZ24" s="136"/>
      <c r="MVA24" s="136"/>
      <c r="MVB24" s="136"/>
      <c r="MVC24" s="136"/>
      <c r="MVD24" s="136"/>
      <c r="MVE24" s="136"/>
      <c r="MVF24" s="136"/>
      <c r="MVG24" s="136"/>
      <c r="MVH24" s="136"/>
      <c r="MVI24" s="136"/>
      <c r="MVN24" s="136"/>
      <c r="MVO24" s="136"/>
      <c r="MVP24" s="136"/>
      <c r="MVQ24" s="136"/>
      <c r="MVR24" s="136"/>
      <c r="MVS24" s="136"/>
      <c r="MVT24" s="136"/>
      <c r="MVU24" s="136"/>
      <c r="MVV24" s="136"/>
      <c r="MVW24" s="136"/>
      <c r="MVX24" s="136"/>
      <c r="MVY24" s="136"/>
      <c r="MWD24" s="136"/>
      <c r="MWE24" s="136"/>
      <c r="MWF24" s="136"/>
      <c r="MWG24" s="136"/>
      <c r="MWH24" s="136"/>
      <c r="MWI24" s="136"/>
      <c r="MWJ24" s="136"/>
      <c r="MWK24" s="136"/>
      <c r="MWL24" s="136"/>
      <c r="MWM24" s="136"/>
      <c r="MWN24" s="136"/>
      <c r="MWO24" s="136"/>
      <c r="MWT24" s="136"/>
      <c r="MWU24" s="136"/>
      <c r="MWV24" s="136"/>
      <c r="MWW24" s="136"/>
      <c r="MWX24" s="136"/>
      <c r="MWY24" s="136"/>
      <c r="MWZ24" s="136"/>
      <c r="MXA24" s="136"/>
      <c r="MXB24" s="136"/>
      <c r="MXC24" s="136"/>
      <c r="MXD24" s="136"/>
      <c r="MXE24" s="136"/>
      <c r="MXJ24" s="136"/>
      <c r="MXK24" s="136"/>
      <c r="MXL24" s="136"/>
      <c r="MXM24" s="136"/>
      <c r="MXN24" s="136"/>
      <c r="MXO24" s="136"/>
      <c r="MXP24" s="136"/>
      <c r="MXQ24" s="136"/>
      <c r="MXR24" s="136"/>
      <c r="MXS24" s="136"/>
      <c r="MXT24" s="136"/>
      <c r="MXU24" s="136"/>
      <c r="MXZ24" s="136"/>
      <c r="MYA24" s="136"/>
      <c r="MYB24" s="136"/>
      <c r="MYC24" s="136"/>
      <c r="MYD24" s="136"/>
      <c r="MYE24" s="136"/>
      <c r="MYF24" s="136"/>
      <c r="MYG24" s="136"/>
      <c r="MYH24" s="136"/>
      <c r="MYI24" s="136"/>
      <c r="MYJ24" s="136"/>
      <c r="MYK24" s="136"/>
      <c r="MYP24" s="136"/>
      <c r="MYQ24" s="136"/>
      <c r="MYR24" s="136"/>
      <c r="MYS24" s="136"/>
      <c r="MYT24" s="136"/>
      <c r="MYU24" s="136"/>
      <c r="MYV24" s="136"/>
      <c r="MYW24" s="136"/>
      <c r="MYX24" s="136"/>
      <c r="MYY24" s="136"/>
      <c r="MYZ24" s="136"/>
      <c r="MZA24" s="136"/>
      <c r="MZF24" s="136"/>
      <c r="MZG24" s="136"/>
      <c r="MZH24" s="136"/>
      <c r="MZI24" s="136"/>
      <c r="MZJ24" s="136"/>
      <c r="MZK24" s="136"/>
      <c r="MZL24" s="136"/>
      <c r="MZM24" s="136"/>
      <c r="MZN24" s="136"/>
      <c r="MZO24" s="136"/>
      <c r="MZP24" s="136"/>
      <c r="MZQ24" s="136"/>
      <c r="MZV24" s="136"/>
      <c r="MZW24" s="136"/>
      <c r="MZX24" s="136"/>
      <c r="MZY24" s="136"/>
      <c r="MZZ24" s="136"/>
      <c r="NAA24" s="136"/>
      <c r="NAB24" s="136"/>
      <c r="NAC24" s="136"/>
      <c r="NAD24" s="136"/>
      <c r="NAE24" s="136"/>
      <c r="NAF24" s="136"/>
      <c r="NAG24" s="136"/>
      <c r="NAL24" s="136"/>
      <c r="NAM24" s="136"/>
      <c r="NAN24" s="136"/>
      <c r="NAO24" s="136"/>
      <c r="NAP24" s="136"/>
      <c r="NAQ24" s="136"/>
      <c r="NAR24" s="136"/>
      <c r="NAS24" s="136"/>
      <c r="NAT24" s="136"/>
      <c r="NAU24" s="136"/>
      <c r="NAV24" s="136"/>
      <c r="NAW24" s="136"/>
      <c r="NBB24" s="136"/>
      <c r="NBC24" s="136"/>
      <c r="NBD24" s="136"/>
      <c r="NBE24" s="136"/>
      <c r="NBF24" s="136"/>
      <c r="NBG24" s="136"/>
      <c r="NBH24" s="136"/>
      <c r="NBI24" s="136"/>
      <c r="NBJ24" s="136"/>
      <c r="NBK24" s="136"/>
      <c r="NBL24" s="136"/>
      <c r="NBM24" s="136"/>
      <c r="NBR24" s="136"/>
      <c r="NBS24" s="136"/>
      <c r="NBT24" s="136"/>
      <c r="NBU24" s="136"/>
      <c r="NBV24" s="136"/>
      <c r="NBW24" s="136"/>
      <c r="NBX24" s="136"/>
      <c r="NBY24" s="136"/>
      <c r="NBZ24" s="136"/>
      <c r="NCA24" s="136"/>
      <c r="NCB24" s="136"/>
      <c r="NCC24" s="136"/>
      <c r="NCH24" s="136"/>
      <c r="NCI24" s="136"/>
      <c r="NCJ24" s="136"/>
      <c r="NCK24" s="136"/>
      <c r="NCL24" s="136"/>
      <c r="NCM24" s="136"/>
      <c r="NCN24" s="136"/>
      <c r="NCO24" s="136"/>
      <c r="NCP24" s="136"/>
      <c r="NCQ24" s="136"/>
      <c r="NCR24" s="136"/>
      <c r="NCS24" s="136"/>
      <c r="NCX24" s="136"/>
      <c r="NCY24" s="136"/>
      <c r="NCZ24" s="136"/>
      <c r="NDA24" s="136"/>
      <c r="NDB24" s="136"/>
      <c r="NDC24" s="136"/>
      <c r="NDD24" s="136"/>
      <c r="NDE24" s="136"/>
      <c r="NDF24" s="136"/>
      <c r="NDG24" s="136"/>
      <c r="NDH24" s="136"/>
      <c r="NDI24" s="136"/>
      <c r="NDN24" s="136"/>
      <c r="NDO24" s="136"/>
      <c r="NDP24" s="136"/>
      <c r="NDQ24" s="136"/>
      <c r="NDR24" s="136"/>
      <c r="NDS24" s="136"/>
      <c r="NDT24" s="136"/>
      <c r="NDU24" s="136"/>
      <c r="NDV24" s="136"/>
      <c r="NDW24" s="136"/>
      <c r="NDX24" s="136"/>
      <c r="NDY24" s="136"/>
      <c r="NED24" s="136"/>
      <c r="NEE24" s="136"/>
      <c r="NEF24" s="136"/>
      <c r="NEG24" s="136"/>
      <c r="NEH24" s="136"/>
      <c r="NEI24" s="136"/>
      <c r="NEJ24" s="136"/>
      <c r="NEK24" s="136"/>
      <c r="NEL24" s="136"/>
      <c r="NEM24" s="136"/>
      <c r="NEN24" s="136"/>
      <c r="NEO24" s="136"/>
      <c r="NET24" s="136"/>
      <c r="NEU24" s="136"/>
      <c r="NEV24" s="136"/>
      <c r="NEW24" s="136"/>
      <c r="NEX24" s="136"/>
      <c r="NEY24" s="136"/>
      <c r="NEZ24" s="136"/>
      <c r="NFA24" s="136"/>
      <c r="NFB24" s="136"/>
      <c r="NFC24" s="136"/>
      <c r="NFD24" s="136"/>
      <c r="NFE24" s="136"/>
      <c r="NFJ24" s="136"/>
      <c r="NFK24" s="136"/>
      <c r="NFL24" s="136"/>
      <c r="NFM24" s="136"/>
      <c r="NFN24" s="136"/>
      <c r="NFO24" s="136"/>
      <c r="NFP24" s="136"/>
      <c r="NFQ24" s="136"/>
      <c r="NFR24" s="136"/>
      <c r="NFS24" s="136"/>
      <c r="NFT24" s="136"/>
      <c r="NFU24" s="136"/>
      <c r="NFZ24" s="136"/>
      <c r="NGA24" s="136"/>
      <c r="NGB24" s="136"/>
      <c r="NGC24" s="136"/>
      <c r="NGD24" s="136"/>
      <c r="NGE24" s="136"/>
      <c r="NGF24" s="136"/>
      <c r="NGG24" s="136"/>
      <c r="NGH24" s="136"/>
      <c r="NGI24" s="136"/>
      <c r="NGJ24" s="136"/>
      <c r="NGK24" s="136"/>
      <c r="NGP24" s="136"/>
      <c r="NGQ24" s="136"/>
      <c r="NGR24" s="136"/>
      <c r="NGS24" s="136"/>
      <c r="NGT24" s="136"/>
      <c r="NGU24" s="136"/>
      <c r="NGV24" s="136"/>
      <c r="NGW24" s="136"/>
      <c r="NGX24" s="136"/>
      <c r="NGY24" s="136"/>
      <c r="NGZ24" s="136"/>
      <c r="NHA24" s="136"/>
      <c r="NHF24" s="136"/>
      <c r="NHG24" s="136"/>
      <c r="NHH24" s="136"/>
      <c r="NHI24" s="136"/>
      <c r="NHJ24" s="136"/>
      <c r="NHK24" s="136"/>
      <c r="NHL24" s="136"/>
      <c r="NHM24" s="136"/>
      <c r="NHN24" s="136"/>
      <c r="NHO24" s="136"/>
      <c r="NHP24" s="136"/>
      <c r="NHQ24" s="136"/>
      <c r="NHV24" s="136"/>
      <c r="NHW24" s="136"/>
      <c r="NHX24" s="136"/>
      <c r="NHY24" s="136"/>
      <c r="NHZ24" s="136"/>
      <c r="NIA24" s="136"/>
      <c r="NIB24" s="136"/>
      <c r="NIC24" s="136"/>
      <c r="NID24" s="136"/>
      <c r="NIE24" s="136"/>
      <c r="NIF24" s="136"/>
      <c r="NIG24" s="136"/>
      <c r="NIL24" s="136"/>
      <c r="NIM24" s="136"/>
      <c r="NIN24" s="136"/>
      <c r="NIO24" s="136"/>
      <c r="NIP24" s="136"/>
      <c r="NIQ24" s="136"/>
      <c r="NIR24" s="136"/>
      <c r="NIS24" s="136"/>
      <c r="NIT24" s="136"/>
      <c r="NIU24" s="136"/>
      <c r="NIV24" s="136"/>
      <c r="NIW24" s="136"/>
      <c r="NJB24" s="136"/>
      <c r="NJC24" s="136"/>
      <c r="NJD24" s="136"/>
      <c r="NJE24" s="136"/>
      <c r="NJF24" s="136"/>
      <c r="NJG24" s="136"/>
      <c r="NJH24" s="136"/>
      <c r="NJI24" s="136"/>
      <c r="NJJ24" s="136"/>
      <c r="NJK24" s="136"/>
      <c r="NJL24" s="136"/>
      <c r="NJM24" s="136"/>
      <c r="NJR24" s="136"/>
      <c r="NJS24" s="136"/>
      <c r="NJT24" s="136"/>
      <c r="NJU24" s="136"/>
      <c r="NJV24" s="136"/>
      <c r="NJW24" s="136"/>
      <c r="NJX24" s="136"/>
      <c r="NJY24" s="136"/>
      <c r="NJZ24" s="136"/>
      <c r="NKA24" s="136"/>
      <c r="NKB24" s="136"/>
      <c r="NKC24" s="136"/>
      <c r="NKH24" s="136"/>
      <c r="NKI24" s="136"/>
      <c r="NKJ24" s="136"/>
      <c r="NKK24" s="136"/>
      <c r="NKL24" s="136"/>
      <c r="NKM24" s="136"/>
      <c r="NKN24" s="136"/>
      <c r="NKO24" s="136"/>
      <c r="NKP24" s="136"/>
      <c r="NKQ24" s="136"/>
      <c r="NKR24" s="136"/>
      <c r="NKS24" s="136"/>
      <c r="NKX24" s="136"/>
      <c r="NKY24" s="136"/>
      <c r="NKZ24" s="136"/>
      <c r="NLA24" s="136"/>
      <c r="NLB24" s="136"/>
      <c r="NLC24" s="136"/>
      <c r="NLD24" s="136"/>
      <c r="NLE24" s="136"/>
      <c r="NLF24" s="136"/>
      <c r="NLG24" s="136"/>
      <c r="NLH24" s="136"/>
      <c r="NLI24" s="136"/>
      <c r="NLN24" s="136"/>
      <c r="NLO24" s="136"/>
      <c r="NLP24" s="136"/>
      <c r="NLQ24" s="136"/>
      <c r="NLR24" s="136"/>
      <c r="NLS24" s="136"/>
      <c r="NLT24" s="136"/>
      <c r="NLU24" s="136"/>
      <c r="NLV24" s="136"/>
      <c r="NLW24" s="136"/>
      <c r="NLX24" s="136"/>
      <c r="NLY24" s="136"/>
      <c r="NMD24" s="136"/>
      <c r="NME24" s="136"/>
      <c r="NMF24" s="136"/>
      <c r="NMG24" s="136"/>
      <c r="NMH24" s="136"/>
      <c r="NMI24" s="136"/>
      <c r="NMJ24" s="136"/>
      <c r="NMK24" s="136"/>
      <c r="NML24" s="136"/>
      <c r="NMM24" s="136"/>
      <c r="NMN24" s="136"/>
      <c r="NMO24" s="136"/>
      <c r="NMT24" s="136"/>
      <c r="NMU24" s="136"/>
      <c r="NMV24" s="136"/>
      <c r="NMW24" s="136"/>
      <c r="NMX24" s="136"/>
      <c r="NMY24" s="136"/>
      <c r="NMZ24" s="136"/>
      <c r="NNA24" s="136"/>
      <c r="NNB24" s="136"/>
      <c r="NNC24" s="136"/>
      <c r="NND24" s="136"/>
      <c r="NNE24" s="136"/>
      <c r="NNJ24" s="136"/>
      <c r="NNK24" s="136"/>
      <c r="NNL24" s="136"/>
      <c r="NNM24" s="136"/>
      <c r="NNN24" s="136"/>
      <c r="NNO24" s="136"/>
      <c r="NNP24" s="136"/>
      <c r="NNQ24" s="136"/>
      <c r="NNR24" s="136"/>
      <c r="NNS24" s="136"/>
      <c r="NNT24" s="136"/>
      <c r="NNU24" s="136"/>
      <c r="NNZ24" s="136"/>
      <c r="NOA24" s="136"/>
      <c r="NOB24" s="136"/>
      <c r="NOC24" s="136"/>
      <c r="NOD24" s="136"/>
      <c r="NOE24" s="136"/>
      <c r="NOF24" s="136"/>
      <c r="NOG24" s="136"/>
      <c r="NOH24" s="136"/>
      <c r="NOI24" s="136"/>
      <c r="NOJ24" s="136"/>
      <c r="NOK24" s="136"/>
      <c r="NOP24" s="136"/>
      <c r="NOQ24" s="136"/>
      <c r="NOR24" s="136"/>
      <c r="NOS24" s="136"/>
      <c r="NOT24" s="136"/>
      <c r="NOU24" s="136"/>
      <c r="NOV24" s="136"/>
      <c r="NOW24" s="136"/>
      <c r="NOX24" s="136"/>
      <c r="NOY24" s="136"/>
      <c r="NOZ24" s="136"/>
      <c r="NPA24" s="136"/>
      <c r="NPF24" s="136"/>
      <c r="NPG24" s="136"/>
      <c r="NPH24" s="136"/>
      <c r="NPI24" s="136"/>
      <c r="NPJ24" s="136"/>
      <c r="NPK24" s="136"/>
      <c r="NPL24" s="136"/>
      <c r="NPM24" s="136"/>
      <c r="NPN24" s="136"/>
      <c r="NPO24" s="136"/>
      <c r="NPP24" s="136"/>
      <c r="NPQ24" s="136"/>
      <c r="NPV24" s="136"/>
      <c r="NPW24" s="136"/>
      <c r="NPX24" s="136"/>
      <c r="NPY24" s="136"/>
      <c r="NPZ24" s="136"/>
      <c r="NQA24" s="136"/>
      <c r="NQB24" s="136"/>
      <c r="NQC24" s="136"/>
      <c r="NQD24" s="136"/>
      <c r="NQE24" s="136"/>
      <c r="NQF24" s="136"/>
      <c r="NQG24" s="136"/>
      <c r="NQL24" s="136"/>
      <c r="NQM24" s="136"/>
      <c r="NQN24" s="136"/>
      <c r="NQO24" s="136"/>
      <c r="NQP24" s="136"/>
      <c r="NQQ24" s="136"/>
      <c r="NQR24" s="136"/>
      <c r="NQS24" s="136"/>
      <c r="NQT24" s="136"/>
      <c r="NQU24" s="136"/>
      <c r="NQV24" s="136"/>
      <c r="NQW24" s="136"/>
      <c r="NRB24" s="136"/>
      <c r="NRC24" s="136"/>
      <c r="NRD24" s="136"/>
      <c r="NRE24" s="136"/>
      <c r="NRF24" s="136"/>
      <c r="NRG24" s="136"/>
      <c r="NRH24" s="136"/>
      <c r="NRI24" s="136"/>
      <c r="NRJ24" s="136"/>
      <c r="NRK24" s="136"/>
      <c r="NRL24" s="136"/>
      <c r="NRM24" s="136"/>
      <c r="NRR24" s="136"/>
      <c r="NRS24" s="136"/>
      <c r="NRT24" s="136"/>
      <c r="NRU24" s="136"/>
      <c r="NRV24" s="136"/>
      <c r="NRW24" s="136"/>
      <c r="NRX24" s="136"/>
      <c r="NRY24" s="136"/>
      <c r="NRZ24" s="136"/>
      <c r="NSA24" s="136"/>
      <c r="NSB24" s="136"/>
      <c r="NSC24" s="136"/>
      <c r="NSH24" s="136"/>
      <c r="NSI24" s="136"/>
      <c r="NSJ24" s="136"/>
      <c r="NSK24" s="136"/>
      <c r="NSL24" s="136"/>
      <c r="NSM24" s="136"/>
      <c r="NSN24" s="136"/>
      <c r="NSO24" s="136"/>
      <c r="NSP24" s="136"/>
      <c r="NSQ24" s="136"/>
      <c r="NSR24" s="136"/>
      <c r="NSS24" s="136"/>
      <c r="NSX24" s="136"/>
      <c r="NSY24" s="136"/>
      <c r="NSZ24" s="136"/>
      <c r="NTA24" s="136"/>
      <c r="NTB24" s="136"/>
      <c r="NTC24" s="136"/>
      <c r="NTD24" s="136"/>
      <c r="NTE24" s="136"/>
      <c r="NTF24" s="136"/>
      <c r="NTG24" s="136"/>
      <c r="NTH24" s="136"/>
      <c r="NTI24" s="136"/>
      <c r="NTN24" s="136"/>
      <c r="NTO24" s="136"/>
      <c r="NTP24" s="136"/>
      <c r="NTQ24" s="136"/>
      <c r="NTR24" s="136"/>
      <c r="NTS24" s="136"/>
      <c r="NTT24" s="136"/>
      <c r="NTU24" s="136"/>
      <c r="NTV24" s="136"/>
      <c r="NTW24" s="136"/>
      <c r="NTX24" s="136"/>
      <c r="NTY24" s="136"/>
      <c r="NUD24" s="136"/>
      <c r="NUE24" s="136"/>
      <c r="NUF24" s="136"/>
      <c r="NUG24" s="136"/>
      <c r="NUH24" s="136"/>
      <c r="NUI24" s="136"/>
      <c r="NUJ24" s="136"/>
      <c r="NUK24" s="136"/>
      <c r="NUL24" s="136"/>
      <c r="NUM24" s="136"/>
      <c r="NUN24" s="136"/>
      <c r="NUO24" s="136"/>
      <c r="NUT24" s="136"/>
      <c r="NUU24" s="136"/>
      <c r="NUV24" s="136"/>
      <c r="NUW24" s="136"/>
      <c r="NUX24" s="136"/>
      <c r="NUY24" s="136"/>
      <c r="NUZ24" s="136"/>
      <c r="NVA24" s="136"/>
      <c r="NVB24" s="136"/>
      <c r="NVC24" s="136"/>
      <c r="NVD24" s="136"/>
      <c r="NVE24" s="136"/>
      <c r="NVJ24" s="136"/>
      <c r="NVK24" s="136"/>
      <c r="NVL24" s="136"/>
      <c r="NVM24" s="136"/>
      <c r="NVN24" s="136"/>
      <c r="NVO24" s="136"/>
      <c r="NVP24" s="136"/>
      <c r="NVQ24" s="136"/>
      <c r="NVR24" s="136"/>
      <c r="NVS24" s="136"/>
      <c r="NVT24" s="136"/>
      <c r="NVU24" s="136"/>
      <c r="NVZ24" s="136"/>
      <c r="NWA24" s="136"/>
      <c r="NWB24" s="136"/>
      <c r="NWC24" s="136"/>
      <c r="NWD24" s="136"/>
      <c r="NWE24" s="136"/>
      <c r="NWF24" s="136"/>
      <c r="NWG24" s="136"/>
      <c r="NWH24" s="136"/>
      <c r="NWI24" s="136"/>
      <c r="NWJ24" s="136"/>
      <c r="NWK24" s="136"/>
      <c r="NWP24" s="136"/>
      <c r="NWQ24" s="136"/>
      <c r="NWR24" s="136"/>
      <c r="NWS24" s="136"/>
      <c r="NWT24" s="136"/>
      <c r="NWU24" s="136"/>
      <c r="NWV24" s="136"/>
      <c r="NWW24" s="136"/>
      <c r="NWX24" s="136"/>
      <c r="NWY24" s="136"/>
      <c r="NWZ24" s="136"/>
      <c r="NXA24" s="136"/>
      <c r="NXF24" s="136"/>
      <c r="NXG24" s="136"/>
      <c r="NXH24" s="136"/>
      <c r="NXI24" s="136"/>
      <c r="NXJ24" s="136"/>
      <c r="NXK24" s="136"/>
      <c r="NXL24" s="136"/>
      <c r="NXM24" s="136"/>
      <c r="NXN24" s="136"/>
      <c r="NXO24" s="136"/>
      <c r="NXP24" s="136"/>
      <c r="NXQ24" s="136"/>
      <c r="NXV24" s="136"/>
      <c r="NXW24" s="136"/>
      <c r="NXX24" s="136"/>
      <c r="NXY24" s="136"/>
      <c r="NXZ24" s="136"/>
      <c r="NYA24" s="136"/>
      <c r="NYB24" s="136"/>
      <c r="NYC24" s="136"/>
      <c r="NYD24" s="136"/>
      <c r="NYE24" s="136"/>
      <c r="NYF24" s="136"/>
      <c r="NYG24" s="136"/>
      <c r="NYL24" s="136"/>
      <c r="NYM24" s="136"/>
      <c r="NYN24" s="136"/>
      <c r="NYO24" s="136"/>
      <c r="NYP24" s="136"/>
      <c r="NYQ24" s="136"/>
      <c r="NYR24" s="136"/>
      <c r="NYS24" s="136"/>
      <c r="NYT24" s="136"/>
      <c r="NYU24" s="136"/>
      <c r="NYV24" s="136"/>
      <c r="NYW24" s="136"/>
      <c r="NZB24" s="136"/>
      <c r="NZC24" s="136"/>
      <c r="NZD24" s="136"/>
      <c r="NZE24" s="136"/>
      <c r="NZF24" s="136"/>
      <c r="NZG24" s="136"/>
      <c r="NZH24" s="136"/>
      <c r="NZI24" s="136"/>
      <c r="NZJ24" s="136"/>
      <c r="NZK24" s="136"/>
      <c r="NZL24" s="136"/>
      <c r="NZM24" s="136"/>
      <c r="NZR24" s="136"/>
      <c r="NZS24" s="136"/>
      <c r="NZT24" s="136"/>
      <c r="NZU24" s="136"/>
      <c r="NZV24" s="136"/>
      <c r="NZW24" s="136"/>
      <c r="NZX24" s="136"/>
      <c r="NZY24" s="136"/>
      <c r="NZZ24" s="136"/>
      <c r="OAA24" s="136"/>
      <c r="OAB24" s="136"/>
      <c r="OAC24" s="136"/>
      <c r="OAH24" s="136"/>
      <c r="OAI24" s="136"/>
      <c r="OAJ24" s="136"/>
      <c r="OAK24" s="136"/>
      <c r="OAL24" s="136"/>
      <c r="OAM24" s="136"/>
      <c r="OAN24" s="136"/>
      <c r="OAO24" s="136"/>
      <c r="OAP24" s="136"/>
      <c r="OAQ24" s="136"/>
      <c r="OAR24" s="136"/>
      <c r="OAS24" s="136"/>
      <c r="OAX24" s="136"/>
      <c r="OAY24" s="136"/>
      <c r="OAZ24" s="136"/>
      <c r="OBA24" s="136"/>
      <c r="OBB24" s="136"/>
      <c r="OBC24" s="136"/>
      <c r="OBD24" s="136"/>
      <c r="OBE24" s="136"/>
      <c r="OBF24" s="136"/>
      <c r="OBG24" s="136"/>
      <c r="OBH24" s="136"/>
      <c r="OBI24" s="136"/>
      <c r="OBN24" s="136"/>
      <c r="OBO24" s="136"/>
      <c r="OBP24" s="136"/>
      <c r="OBQ24" s="136"/>
      <c r="OBR24" s="136"/>
      <c r="OBS24" s="136"/>
      <c r="OBT24" s="136"/>
      <c r="OBU24" s="136"/>
      <c r="OBV24" s="136"/>
      <c r="OBW24" s="136"/>
      <c r="OBX24" s="136"/>
      <c r="OBY24" s="136"/>
      <c r="OCD24" s="136"/>
      <c r="OCE24" s="136"/>
      <c r="OCF24" s="136"/>
      <c r="OCG24" s="136"/>
      <c r="OCH24" s="136"/>
      <c r="OCI24" s="136"/>
      <c r="OCJ24" s="136"/>
      <c r="OCK24" s="136"/>
      <c r="OCL24" s="136"/>
      <c r="OCM24" s="136"/>
      <c r="OCN24" s="136"/>
      <c r="OCO24" s="136"/>
      <c r="OCT24" s="136"/>
      <c r="OCU24" s="136"/>
      <c r="OCV24" s="136"/>
      <c r="OCW24" s="136"/>
      <c r="OCX24" s="136"/>
      <c r="OCY24" s="136"/>
      <c r="OCZ24" s="136"/>
      <c r="ODA24" s="136"/>
      <c r="ODB24" s="136"/>
      <c r="ODC24" s="136"/>
      <c r="ODD24" s="136"/>
      <c r="ODE24" s="136"/>
      <c r="ODJ24" s="136"/>
      <c r="ODK24" s="136"/>
      <c r="ODL24" s="136"/>
      <c r="ODM24" s="136"/>
      <c r="ODN24" s="136"/>
      <c r="ODO24" s="136"/>
      <c r="ODP24" s="136"/>
      <c r="ODQ24" s="136"/>
      <c r="ODR24" s="136"/>
      <c r="ODS24" s="136"/>
      <c r="ODT24" s="136"/>
      <c r="ODU24" s="136"/>
      <c r="ODZ24" s="136"/>
      <c r="OEA24" s="136"/>
      <c r="OEB24" s="136"/>
      <c r="OEC24" s="136"/>
      <c r="OED24" s="136"/>
      <c r="OEE24" s="136"/>
      <c r="OEF24" s="136"/>
      <c r="OEG24" s="136"/>
      <c r="OEH24" s="136"/>
      <c r="OEI24" s="136"/>
      <c r="OEJ24" s="136"/>
      <c r="OEK24" s="136"/>
      <c r="OEP24" s="136"/>
      <c r="OEQ24" s="136"/>
      <c r="OER24" s="136"/>
      <c r="OES24" s="136"/>
      <c r="OET24" s="136"/>
      <c r="OEU24" s="136"/>
      <c r="OEV24" s="136"/>
      <c r="OEW24" s="136"/>
      <c r="OEX24" s="136"/>
      <c r="OEY24" s="136"/>
      <c r="OEZ24" s="136"/>
      <c r="OFA24" s="136"/>
      <c r="OFF24" s="136"/>
      <c r="OFG24" s="136"/>
      <c r="OFH24" s="136"/>
      <c r="OFI24" s="136"/>
      <c r="OFJ24" s="136"/>
      <c r="OFK24" s="136"/>
      <c r="OFL24" s="136"/>
      <c r="OFM24" s="136"/>
      <c r="OFN24" s="136"/>
      <c r="OFO24" s="136"/>
      <c r="OFP24" s="136"/>
      <c r="OFQ24" s="136"/>
      <c r="OFV24" s="136"/>
      <c r="OFW24" s="136"/>
      <c r="OFX24" s="136"/>
      <c r="OFY24" s="136"/>
      <c r="OFZ24" s="136"/>
      <c r="OGA24" s="136"/>
      <c r="OGB24" s="136"/>
      <c r="OGC24" s="136"/>
      <c r="OGD24" s="136"/>
      <c r="OGE24" s="136"/>
      <c r="OGF24" s="136"/>
      <c r="OGG24" s="136"/>
      <c r="OGL24" s="136"/>
      <c r="OGM24" s="136"/>
      <c r="OGN24" s="136"/>
      <c r="OGO24" s="136"/>
      <c r="OGP24" s="136"/>
      <c r="OGQ24" s="136"/>
      <c r="OGR24" s="136"/>
      <c r="OGS24" s="136"/>
      <c r="OGT24" s="136"/>
      <c r="OGU24" s="136"/>
      <c r="OGV24" s="136"/>
      <c r="OGW24" s="136"/>
      <c r="OHB24" s="136"/>
      <c r="OHC24" s="136"/>
      <c r="OHD24" s="136"/>
      <c r="OHE24" s="136"/>
      <c r="OHF24" s="136"/>
      <c r="OHG24" s="136"/>
      <c r="OHH24" s="136"/>
      <c r="OHI24" s="136"/>
      <c r="OHJ24" s="136"/>
      <c r="OHK24" s="136"/>
      <c r="OHL24" s="136"/>
      <c r="OHM24" s="136"/>
      <c r="OHR24" s="136"/>
      <c r="OHS24" s="136"/>
      <c r="OHT24" s="136"/>
      <c r="OHU24" s="136"/>
      <c r="OHV24" s="136"/>
      <c r="OHW24" s="136"/>
      <c r="OHX24" s="136"/>
      <c r="OHY24" s="136"/>
      <c r="OHZ24" s="136"/>
      <c r="OIA24" s="136"/>
      <c r="OIB24" s="136"/>
      <c r="OIC24" s="136"/>
      <c r="OIH24" s="136"/>
      <c r="OII24" s="136"/>
      <c r="OIJ24" s="136"/>
      <c r="OIK24" s="136"/>
      <c r="OIL24" s="136"/>
      <c r="OIM24" s="136"/>
      <c r="OIN24" s="136"/>
      <c r="OIO24" s="136"/>
      <c r="OIP24" s="136"/>
      <c r="OIQ24" s="136"/>
      <c r="OIR24" s="136"/>
      <c r="OIS24" s="136"/>
      <c r="OIX24" s="136"/>
      <c r="OIY24" s="136"/>
      <c r="OIZ24" s="136"/>
      <c r="OJA24" s="136"/>
      <c r="OJB24" s="136"/>
      <c r="OJC24" s="136"/>
      <c r="OJD24" s="136"/>
      <c r="OJE24" s="136"/>
      <c r="OJF24" s="136"/>
      <c r="OJG24" s="136"/>
      <c r="OJH24" s="136"/>
      <c r="OJI24" s="136"/>
      <c r="OJN24" s="136"/>
      <c r="OJO24" s="136"/>
      <c r="OJP24" s="136"/>
      <c r="OJQ24" s="136"/>
      <c r="OJR24" s="136"/>
      <c r="OJS24" s="136"/>
      <c r="OJT24" s="136"/>
      <c r="OJU24" s="136"/>
      <c r="OJV24" s="136"/>
      <c r="OJW24" s="136"/>
      <c r="OJX24" s="136"/>
      <c r="OJY24" s="136"/>
      <c r="OKD24" s="136"/>
      <c r="OKE24" s="136"/>
      <c r="OKF24" s="136"/>
      <c r="OKG24" s="136"/>
      <c r="OKH24" s="136"/>
      <c r="OKI24" s="136"/>
      <c r="OKJ24" s="136"/>
      <c r="OKK24" s="136"/>
      <c r="OKL24" s="136"/>
      <c r="OKM24" s="136"/>
      <c r="OKN24" s="136"/>
      <c r="OKO24" s="136"/>
      <c r="OKT24" s="136"/>
      <c r="OKU24" s="136"/>
      <c r="OKV24" s="136"/>
      <c r="OKW24" s="136"/>
      <c r="OKX24" s="136"/>
      <c r="OKY24" s="136"/>
      <c r="OKZ24" s="136"/>
      <c r="OLA24" s="136"/>
      <c r="OLB24" s="136"/>
      <c r="OLC24" s="136"/>
      <c r="OLD24" s="136"/>
      <c r="OLE24" s="136"/>
      <c r="OLJ24" s="136"/>
      <c r="OLK24" s="136"/>
      <c r="OLL24" s="136"/>
      <c r="OLM24" s="136"/>
      <c r="OLN24" s="136"/>
      <c r="OLO24" s="136"/>
      <c r="OLP24" s="136"/>
      <c r="OLQ24" s="136"/>
      <c r="OLR24" s="136"/>
      <c r="OLS24" s="136"/>
      <c r="OLT24" s="136"/>
      <c r="OLU24" s="136"/>
      <c r="OLZ24" s="136"/>
      <c r="OMA24" s="136"/>
      <c r="OMB24" s="136"/>
      <c r="OMC24" s="136"/>
      <c r="OMD24" s="136"/>
      <c r="OME24" s="136"/>
      <c r="OMF24" s="136"/>
      <c r="OMG24" s="136"/>
      <c r="OMH24" s="136"/>
      <c r="OMI24" s="136"/>
      <c r="OMJ24" s="136"/>
      <c r="OMK24" s="136"/>
      <c r="OMP24" s="136"/>
      <c r="OMQ24" s="136"/>
      <c r="OMR24" s="136"/>
      <c r="OMS24" s="136"/>
      <c r="OMT24" s="136"/>
      <c r="OMU24" s="136"/>
      <c r="OMV24" s="136"/>
      <c r="OMW24" s="136"/>
      <c r="OMX24" s="136"/>
      <c r="OMY24" s="136"/>
      <c r="OMZ24" s="136"/>
      <c r="ONA24" s="136"/>
      <c r="ONF24" s="136"/>
      <c r="ONG24" s="136"/>
      <c r="ONH24" s="136"/>
      <c r="ONI24" s="136"/>
      <c r="ONJ24" s="136"/>
      <c r="ONK24" s="136"/>
      <c r="ONL24" s="136"/>
      <c r="ONM24" s="136"/>
      <c r="ONN24" s="136"/>
      <c r="ONO24" s="136"/>
      <c r="ONP24" s="136"/>
      <c r="ONQ24" s="136"/>
      <c r="ONV24" s="136"/>
      <c r="ONW24" s="136"/>
      <c r="ONX24" s="136"/>
      <c r="ONY24" s="136"/>
      <c r="ONZ24" s="136"/>
      <c r="OOA24" s="136"/>
      <c r="OOB24" s="136"/>
      <c r="OOC24" s="136"/>
      <c r="OOD24" s="136"/>
      <c r="OOE24" s="136"/>
      <c r="OOF24" s="136"/>
      <c r="OOG24" s="136"/>
      <c r="OOL24" s="136"/>
      <c r="OOM24" s="136"/>
      <c r="OON24" s="136"/>
      <c r="OOO24" s="136"/>
      <c r="OOP24" s="136"/>
      <c r="OOQ24" s="136"/>
      <c r="OOR24" s="136"/>
      <c r="OOS24" s="136"/>
      <c r="OOT24" s="136"/>
      <c r="OOU24" s="136"/>
      <c r="OOV24" s="136"/>
      <c r="OOW24" s="136"/>
      <c r="OPB24" s="136"/>
      <c r="OPC24" s="136"/>
      <c r="OPD24" s="136"/>
      <c r="OPE24" s="136"/>
      <c r="OPF24" s="136"/>
      <c r="OPG24" s="136"/>
      <c r="OPH24" s="136"/>
      <c r="OPI24" s="136"/>
      <c r="OPJ24" s="136"/>
      <c r="OPK24" s="136"/>
      <c r="OPL24" s="136"/>
      <c r="OPM24" s="136"/>
      <c r="OPR24" s="136"/>
      <c r="OPS24" s="136"/>
      <c r="OPT24" s="136"/>
      <c r="OPU24" s="136"/>
      <c r="OPV24" s="136"/>
      <c r="OPW24" s="136"/>
      <c r="OPX24" s="136"/>
      <c r="OPY24" s="136"/>
      <c r="OPZ24" s="136"/>
      <c r="OQA24" s="136"/>
      <c r="OQB24" s="136"/>
      <c r="OQC24" s="136"/>
      <c r="OQH24" s="136"/>
      <c r="OQI24" s="136"/>
      <c r="OQJ24" s="136"/>
      <c r="OQK24" s="136"/>
      <c r="OQL24" s="136"/>
      <c r="OQM24" s="136"/>
      <c r="OQN24" s="136"/>
      <c r="OQO24" s="136"/>
      <c r="OQP24" s="136"/>
      <c r="OQQ24" s="136"/>
      <c r="OQR24" s="136"/>
      <c r="OQS24" s="136"/>
      <c r="OQX24" s="136"/>
      <c r="OQY24" s="136"/>
      <c r="OQZ24" s="136"/>
      <c r="ORA24" s="136"/>
      <c r="ORB24" s="136"/>
      <c r="ORC24" s="136"/>
      <c r="ORD24" s="136"/>
      <c r="ORE24" s="136"/>
      <c r="ORF24" s="136"/>
      <c r="ORG24" s="136"/>
      <c r="ORH24" s="136"/>
      <c r="ORI24" s="136"/>
      <c r="ORN24" s="136"/>
      <c r="ORO24" s="136"/>
      <c r="ORP24" s="136"/>
      <c r="ORQ24" s="136"/>
      <c r="ORR24" s="136"/>
      <c r="ORS24" s="136"/>
      <c r="ORT24" s="136"/>
      <c r="ORU24" s="136"/>
      <c r="ORV24" s="136"/>
      <c r="ORW24" s="136"/>
      <c r="ORX24" s="136"/>
      <c r="ORY24" s="136"/>
      <c r="OSD24" s="136"/>
      <c r="OSE24" s="136"/>
      <c r="OSF24" s="136"/>
      <c r="OSG24" s="136"/>
      <c r="OSH24" s="136"/>
      <c r="OSI24" s="136"/>
      <c r="OSJ24" s="136"/>
      <c r="OSK24" s="136"/>
      <c r="OSL24" s="136"/>
      <c r="OSM24" s="136"/>
      <c r="OSN24" s="136"/>
      <c r="OSO24" s="136"/>
      <c r="OST24" s="136"/>
      <c r="OSU24" s="136"/>
      <c r="OSV24" s="136"/>
      <c r="OSW24" s="136"/>
      <c r="OSX24" s="136"/>
      <c r="OSY24" s="136"/>
      <c r="OSZ24" s="136"/>
      <c r="OTA24" s="136"/>
      <c r="OTB24" s="136"/>
      <c r="OTC24" s="136"/>
      <c r="OTD24" s="136"/>
      <c r="OTE24" s="136"/>
      <c r="OTJ24" s="136"/>
      <c r="OTK24" s="136"/>
      <c r="OTL24" s="136"/>
      <c r="OTM24" s="136"/>
      <c r="OTN24" s="136"/>
      <c r="OTO24" s="136"/>
      <c r="OTP24" s="136"/>
      <c r="OTQ24" s="136"/>
      <c r="OTR24" s="136"/>
      <c r="OTS24" s="136"/>
      <c r="OTT24" s="136"/>
      <c r="OTU24" s="136"/>
      <c r="OTZ24" s="136"/>
      <c r="OUA24" s="136"/>
      <c r="OUB24" s="136"/>
      <c r="OUC24" s="136"/>
      <c r="OUD24" s="136"/>
      <c r="OUE24" s="136"/>
      <c r="OUF24" s="136"/>
      <c r="OUG24" s="136"/>
      <c r="OUH24" s="136"/>
      <c r="OUI24" s="136"/>
      <c r="OUJ24" s="136"/>
      <c r="OUK24" s="136"/>
      <c r="OUP24" s="136"/>
      <c r="OUQ24" s="136"/>
      <c r="OUR24" s="136"/>
      <c r="OUS24" s="136"/>
      <c r="OUT24" s="136"/>
      <c r="OUU24" s="136"/>
      <c r="OUV24" s="136"/>
      <c r="OUW24" s="136"/>
      <c r="OUX24" s="136"/>
      <c r="OUY24" s="136"/>
      <c r="OUZ24" s="136"/>
      <c r="OVA24" s="136"/>
      <c r="OVF24" s="136"/>
      <c r="OVG24" s="136"/>
      <c r="OVH24" s="136"/>
      <c r="OVI24" s="136"/>
      <c r="OVJ24" s="136"/>
      <c r="OVK24" s="136"/>
      <c r="OVL24" s="136"/>
      <c r="OVM24" s="136"/>
      <c r="OVN24" s="136"/>
      <c r="OVO24" s="136"/>
      <c r="OVP24" s="136"/>
      <c r="OVQ24" s="136"/>
      <c r="OVV24" s="136"/>
      <c r="OVW24" s="136"/>
      <c r="OVX24" s="136"/>
      <c r="OVY24" s="136"/>
      <c r="OVZ24" s="136"/>
      <c r="OWA24" s="136"/>
      <c r="OWB24" s="136"/>
      <c r="OWC24" s="136"/>
      <c r="OWD24" s="136"/>
      <c r="OWE24" s="136"/>
      <c r="OWF24" s="136"/>
      <c r="OWG24" s="136"/>
      <c r="OWL24" s="136"/>
      <c r="OWM24" s="136"/>
      <c r="OWN24" s="136"/>
      <c r="OWO24" s="136"/>
      <c r="OWP24" s="136"/>
      <c r="OWQ24" s="136"/>
      <c r="OWR24" s="136"/>
      <c r="OWS24" s="136"/>
      <c r="OWT24" s="136"/>
      <c r="OWU24" s="136"/>
      <c r="OWV24" s="136"/>
      <c r="OWW24" s="136"/>
      <c r="OXB24" s="136"/>
      <c r="OXC24" s="136"/>
      <c r="OXD24" s="136"/>
      <c r="OXE24" s="136"/>
      <c r="OXF24" s="136"/>
      <c r="OXG24" s="136"/>
      <c r="OXH24" s="136"/>
      <c r="OXI24" s="136"/>
      <c r="OXJ24" s="136"/>
      <c r="OXK24" s="136"/>
      <c r="OXL24" s="136"/>
      <c r="OXM24" s="136"/>
      <c r="OXR24" s="136"/>
      <c r="OXS24" s="136"/>
      <c r="OXT24" s="136"/>
      <c r="OXU24" s="136"/>
      <c r="OXV24" s="136"/>
      <c r="OXW24" s="136"/>
      <c r="OXX24" s="136"/>
      <c r="OXY24" s="136"/>
      <c r="OXZ24" s="136"/>
      <c r="OYA24" s="136"/>
      <c r="OYB24" s="136"/>
      <c r="OYC24" s="136"/>
      <c r="OYH24" s="136"/>
      <c r="OYI24" s="136"/>
      <c r="OYJ24" s="136"/>
      <c r="OYK24" s="136"/>
      <c r="OYL24" s="136"/>
      <c r="OYM24" s="136"/>
      <c r="OYN24" s="136"/>
      <c r="OYO24" s="136"/>
      <c r="OYP24" s="136"/>
      <c r="OYQ24" s="136"/>
      <c r="OYR24" s="136"/>
      <c r="OYS24" s="136"/>
      <c r="OYX24" s="136"/>
      <c r="OYY24" s="136"/>
      <c r="OYZ24" s="136"/>
      <c r="OZA24" s="136"/>
      <c r="OZB24" s="136"/>
      <c r="OZC24" s="136"/>
      <c r="OZD24" s="136"/>
      <c r="OZE24" s="136"/>
      <c r="OZF24" s="136"/>
      <c r="OZG24" s="136"/>
      <c r="OZH24" s="136"/>
      <c r="OZI24" s="136"/>
      <c r="OZN24" s="136"/>
      <c r="OZO24" s="136"/>
      <c r="OZP24" s="136"/>
      <c r="OZQ24" s="136"/>
      <c r="OZR24" s="136"/>
      <c r="OZS24" s="136"/>
      <c r="OZT24" s="136"/>
      <c r="OZU24" s="136"/>
      <c r="OZV24" s="136"/>
      <c r="OZW24" s="136"/>
      <c r="OZX24" s="136"/>
      <c r="OZY24" s="136"/>
      <c r="PAD24" s="136"/>
      <c r="PAE24" s="136"/>
      <c r="PAF24" s="136"/>
      <c r="PAG24" s="136"/>
      <c r="PAH24" s="136"/>
      <c r="PAI24" s="136"/>
      <c r="PAJ24" s="136"/>
      <c r="PAK24" s="136"/>
      <c r="PAL24" s="136"/>
      <c r="PAM24" s="136"/>
      <c r="PAN24" s="136"/>
      <c r="PAO24" s="136"/>
      <c r="PAT24" s="136"/>
      <c r="PAU24" s="136"/>
      <c r="PAV24" s="136"/>
      <c r="PAW24" s="136"/>
      <c r="PAX24" s="136"/>
      <c r="PAY24" s="136"/>
      <c r="PAZ24" s="136"/>
      <c r="PBA24" s="136"/>
      <c r="PBB24" s="136"/>
      <c r="PBC24" s="136"/>
      <c r="PBD24" s="136"/>
      <c r="PBE24" s="136"/>
      <c r="PBJ24" s="136"/>
      <c r="PBK24" s="136"/>
      <c r="PBL24" s="136"/>
      <c r="PBM24" s="136"/>
      <c r="PBN24" s="136"/>
      <c r="PBO24" s="136"/>
      <c r="PBP24" s="136"/>
      <c r="PBQ24" s="136"/>
      <c r="PBR24" s="136"/>
      <c r="PBS24" s="136"/>
      <c r="PBT24" s="136"/>
      <c r="PBU24" s="136"/>
      <c r="PBZ24" s="136"/>
      <c r="PCA24" s="136"/>
      <c r="PCB24" s="136"/>
      <c r="PCC24" s="136"/>
      <c r="PCD24" s="136"/>
      <c r="PCE24" s="136"/>
      <c r="PCF24" s="136"/>
      <c r="PCG24" s="136"/>
      <c r="PCH24" s="136"/>
      <c r="PCI24" s="136"/>
      <c r="PCJ24" s="136"/>
      <c r="PCK24" s="136"/>
      <c r="PCP24" s="136"/>
      <c r="PCQ24" s="136"/>
      <c r="PCR24" s="136"/>
      <c r="PCS24" s="136"/>
      <c r="PCT24" s="136"/>
      <c r="PCU24" s="136"/>
      <c r="PCV24" s="136"/>
      <c r="PCW24" s="136"/>
      <c r="PCX24" s="136"/>
      <c r="PCY24" s="136"/>
      <c r="PCZ24" s="136"/>
      <c r="PDA24" s="136"/>
      <c r="PDF24" s="136"/>
      <c r="PDG24" s="136"/>
      <c r="PDH24" s="136"/>
      <c r="PDI24" s="136"/>
      <c r="PDJ24" s="136"/>
      <c r="PDK24" s="136"/>
      <c r="PDL24" s="136"/>
      <c r="PDM24" s="136"/>
      <c r="PDN24" s="136"/>
      <c r="PDO24" s="136"/>
      <c r="PDP24" s="136"/>
      <c r="PDQ24" s="136"/>
      <c r="PDV24" s="136"/>
      <c r="PDW24" s="136"/>
      <c r="PDX24" s="136"/>
      <c r="PDY24" s="136"/>
      <c r="PDZ24" s="136"/>
      <c r="PEA24" s="136"/>
      <c r="PEB24" s="136"/>
      <c r="PEC24" s="136"/>
      <c r="PED24" s="136"/>
      <c r="PEE24" s="136"/>
      <c r="PEF24" s="136"/>
      <c r="PEG24" s="136"/>
      <c r="PEL24" s="136"/>
      <c r="PEM24" s="136"/>
      <c r="PEN24" s="136"/>
      <c r="PEO24" s="136"/>
      <c r="PEP24" s="136"/>
      <c r="PEQ24" s="136"/>
      <c r="PER24" s="136"/>
      <c r="PES24" s="136"/>
      <c r="PET24" s="136"/>
      <c r="PEU24" s="136"/>
      <c r="PEV24" s="136"/>
      <c r="PEW24" s="136"/>
      <c r="PFB24" s="136"/>
      <c r="PFC24" s="136"/>
      <c r="PFD24" s="136"/>
      <c r="PFE24" s="136"/>
      <c r="PFF24" s="136"/>
      <c r="PFG24" s="136"/>
      <c r="PFH24" s="136"/>
      <c r="PFI24" s="136"/>
      <c r="PFJ24" s="136"/>
      <c r="PFK24" s="136"/>
      <c r="PFL24" s="136"/>
      <c r="PFM24" s="136"/>
      <c r="PFR24" s="136"/>
      <c r="PFS24" s="136"/>
      <c r="PFT24" s="136"/>
      <c r="PFU24" s="136"/>
      <c r="PFV24" s="136"/>
      <c r="PFW24" s="136"/>
      <c r="PFX24" s="136"/>
      <c r="PFY24" s="136"/>
      <c r="PFZ24" s="136"/>
      <c r="PGA24" s="136"/>
      <c r="PGB24" s="136"/>
      <c r="PGC24" s="136"/>
      <c r="PGH24" s="136"/>
      <c r="PGI24" s="136"/>
      <c r="PGJ24" s="136"/>
      <c r="PGK24" s="136"/>
      <c r="PGL24" s="136"/>
      <c r="PGM24" s="136"/>
      <c r="PGN24" s="136"/>
      <c r="PGO24" s="136"/>
      <c r="PGP24" s="136"/>
      <c r="PGQ24" s="136"/>
      <c r="PGR24" s="136"/>
      <c r="PGS24" s="136"/>
      <c r="PGX24" s="136"/>
      <c r="PGY24" s="136"/>
      <c r="PGZ24" s="136"/>
      <c r="PHA24" s="136"/>
      <c r="PHB24" s="136"/>
      <c r="PHC24" s="136"/>
      <c r="PHD24" s="136"/>
      <c r="PHE24" s="136"/>
      <c r="PHF24" s="136"/>
      <c r="PHG24" s="136"/>
      <c r="PHH24" s="136"/>
      <c r="PHI24" s="136"/>
      <c r="PHN24" s="136"/>
      <c r="PHO24" s="136"/>
      <c r="PHP24" s="136"/>
      <c r="PHQ24" s="136"/>
      <c r="PHR24" s="136"/>
      <c r="PHS24" s="136"/>
      <c r="PHT24" s="136"/>
      <c r="PHU24" s="136"/>
      <c r="PHV24" s="136"/>
      <c r="PHW24" s="136"/>
      <c r="PHX24" s="136"/>
      <c r="PHY24" s="136"/>
      <c r="PID24" s="136"/>
      <c r="PIE24" s="136"/>
      <c r="PIF24" s="136"/>
      <c r="PIG24" s="136"/>
      <c r="PIH24" s="136"/>
      <c r="PII24" s="136"/>
      <c r="PIJ24" s="136"/>
      <c r="PIK24" s="136"/>
      <c r="PIL24" s="136"/>
      <c r="PIM24" s="136"/>
      <c r="PIN24" s="136"/>
      <c r="PIO24" s="136"/>
      <c r="PIT24" s="136"/>
      <c r="PIU24" s="136"/>
      <c r="PIV24" s="136"/>
      <c r="PIW24" s="136"/>
      <c r="PIX24" s="136"/>
      <c r="PIY24" s="136"/>
      <c r="PIZ24" s="136"/>
      <c r="PJA24" s="136"/>
      <c r="PJB24" s="136"/>
      <c r="PJC24" s="136"/>
      <c r="PJD24" s="136"/>
      <c r="PJE24" s="136"/>
      <c r="PJJ24" s="136"/>
      <c r="PJK24" s="136"/>
      <c r="PJL24" s="136"/>
      <c r="PJM24" s="136"/>
      <c r="PJN24" s="136"/>
      <c r="PJO24" s="136"/>
      <c r="PJP24" s="136"/>
      <c r="PJQ24" s="136"/>
      <c r="PJR24" s="136"/>
      <c r="PJS24" s="136"/>
      <c r="PJT24" s="136"/>
      <c r="PJU24" s="136"/>
      <c r="PJZ24" s="136"/>
      <c r="PKA24" s="136"/>
      <c r="PKB24" s="136"/>
      <c r="PKC24" s="136"/>
      <c r="PKD24" s="136"/>
      <c r="PKE24" s="136"/>
      <c r="PKF24" s="136"/>
      <c r="PKG24" s="136"/>
      <c r="PKH24" s="136"/>
      <c r="PKI24" s="136"/>
      <c r="PKJ24" s="136"/>
      <c r="PKK24" s="136"/>
      <c r="PKP24" s="136"/>
      <c r="PKQ24" s="136"/>
      <c r="PKR24" s="136"/>
      <c r="PKS24" s="136"/>
      <c r="PKT24" s="136"/>
      <c r="PKU24" s="136"/>
      <c r="PKV24" s="136"/>
      <c r="PKW24" s="136"/>
      <c r="PKX24" s="136"/>
      <c r="PKY24" s="136"/>
      <c r="PKZ24" s="136"/>
      <c r="PLA24" s="136"/>
      <c r="PLF24" s="136"/>
      <c r="PLG24" s="136"/>
      <c r="PLH24" s="136"/>
      <c r="PLI24" s="136"/>
      <c r="PLJ24" s="136"/>
      <c r="PLK24" s="136"/>
      <c r="PLL24" s="136"/>
      <c r="PLM24" s="136"/>
      <c r="PLN24" s="136"/>
      <c r="PLO24" s="136"/>
      <c r="PLP24" s="136"/>
      <c r="PLQ24" s="136"/>
      <c r="PLV24" s="136"/>
      <c r="PLW24" s="136"/>
      <c r="PLX24" s="136"/>
      <c r="PLY24" s="136"/>
      <c r="PLZ24" s="136"/>
      <c r="PMA24" s="136"/>
      <c r="PMB24" s="136"/>
      <c r="PMC24" s="136"/>
      <c r="PMD24" s="136"/>
      <c r="PME24" s="136"/>
      <c r="PMF24" s="136"/>
      <c r="PMG24" s="136"/>
      <c r="PML24" s="136"/>
      <c r="PMM24" s="136"/>
      <c r="PMN24" s="136"/>
      <c r="PMO24" s="136"/>
      <c r="PMP24" s="136"/>
      <c r="PMQ24" s="136"/>
      <c r="PMR24" s="136"/>
      <c r="PMS24" s="136"/>
      <c r="PMT24" s="136"/>
      <c r="PMU24" s="136"/>
      <c r="PMV24" s="136"/>
      <c r="PMW24" s="136"/>
      <c r="PNB24" s="136"/>
      <c r="PNC24" s="136"/>
      <c r="PND24" s="136"/>
      <c r="PNE24" s="136"/>
      <c r="PNF24" s="136"/>
      <c r="PNG24" s="136"/>
      <c r="PNH24" s="136"/>
      <c r="PNI24" s="136"/>
      <c r="PNJ24" s="136"/>
      <c r="PNK24" s="136"/>
      <c r="PNL24" s="136"/>
      <c r="PNM24" s="136"/>
      <c r="PNR24" s="136"/>
      <c r="PNS24" s="136"/>
      <c r="PNT24" s="136"/>
      <c r="PNU24" s="136"/>
      <c r="PNV24" s="136"/>
      <c r="PNW24" s="136"/>
      <c r="PNX24" s="136"/>
      <c r="PNY24" s="136"/>
      <c r="PNZ24" s="136"/>
      <c r="POA24" s="136"/>
      <c r="POB24" s="136"/>
      <c r="POC24" s="136"/>
      <c r="POH24" s="136"/>
      <c r="POI24" s="136"/>
      <c r="POJ24" s="136"/>
      <c r="POK24" s="136"/>
      <c r="POL24" s="136"/>
      <c r="POM24" s="136"/>
      <c r="PON24" s="136"/>
      <c r="POO24" s="136"/>
      <c r="POP24" s="136"/>
      <c r="POQ24" s="136"/>
      <c r="POR24" s="136"/>
      <c r="POS24" s="136"/>
      <c r="POX24" s="136"/>
      <c r="POY24" s="136"/>
      <c r="POZ24" s="136"/>
      <c r="PPA24" s="136"/>
      <c r="PPB24" s="136"/>
      <c r="PPC24" s="136"/>
      <c r="PPD24" s="136"/>
      <c r="PPE24" s="136"/>
      <c r="PPF24" s="136"/>
      <c r="PPG24" s="136"/>
      <c r="PPH24" s="136"/>
      <c r="PPI24" s="136"/>
      <c r="PPN24" s="136"/>
      <c r="PPO24" s="136"/>
      <c r="PPP24" s="136"/>
      <c r="PPQ24" s="136"/>
      <c r="PPR24" s="136"/>
      <c r="PPS24" s="136"/>
      <c r="PPT24" s="136"/>
      <c r="PPU24" s="136"/>
      <c r="PPV24" s="136"/>
      <c r="PPW24" s="136"/>
      <c r="PPX24" s="136"/>
      <c r="PPY24" s="136"/>
      <c r="PQD24" s="136"/>
      <c r="PQE24" s="136"/>
      <c r="PQF24" s="136"/>
      <c r="PQG24" s="136"/>
      <c r="PQH24" s="136"/>
      <c r="PQI24" s="136"/>
      <c r="PQJ24" s="136"/>
      <c r="PQK24" s="136"/>
      <c r="PQL24" s="136"/>
      <c r="PQM24" s="136"/>
      <c r="PQN24" s="136"/>
      <c r="PQO24" s="136"/>
      <c r="PQT24" s="136"/>
      <c r="PQU24" s="136"/>
      <c r="PQV24" s="136"/>
      <c r="PQW24" s="136"/>
      <c r="PQX24" s="136"/>
      <c r="PQY24" s="136"/>
      <c r="PQZ24" s="136"/>
      <c r="PRA24" s="136"/>
      <c r="PRB24" s="136"/>
      <c r="PRC24" s="136"/>
      <c r="PRD24" s="136"/>
      <c r="PRE24" s="136"/>
      <c r="PRJ24" s="136"/>
      <c r="PRK24" s="136"/>
      <c r="PRL24" s="136"/>
      <c r="PRM24" s="136"/>
      <c r="PRN24" s="136"/>
      <c r="PRO24" s="136"/>
      <c r="PRP24" s="136"/>
      <c r="PRQ24" s="136"/>
      <c r="PRR24" s="136"/>
      <c r="PRS24" s="136"/>
      <c r="PRT24" s="136"/>
      <c r="PRU24" s="136"/>
      <c r="PRZ24" s="136"/>
      <c r="PSA24" s="136"/>
      <c r="PSB24" s="136"/>
      <c r="PSC24" s="136"/>
      <c r="PSD24" s="136"/>
      <c r="PSE24" s="136"/>
      <c r="PSF24" s="136"/>
      <c r="PSG24" s="136"/>
      <c r="PSH24" s="136"/>
      <c r="PSI24" s="136"/>
      <c r="PSJ24" s="136"/>
      <c r="PSK24" s="136"/>
      <c r="PSP24" s="136"/>
      <c r="PSQ24" s="136"/>
      <c r="PSR24" s="136"/>
      <c r="PSS24" s="136"/>
      <c r="PST24" s="136"/>
      <c r="PSU24" s="136"/>
      <c r="PSV24" s="136"/>
      <c r="PSW24" s="136"/>
      <c r="PSX24" s="136"/>
      <c r="PSY24" s="136"/>
      <c r="PSZ24" s="136"/>
      <c r="PTA24" s="136"/>
      <c r="PTF24" s="136"/>
      <c r="PTG24" s="136"/>
      <c r="PTH24" s="136"/>
      <c r="PTI24" s="136"/>
      <c r="PTJ24" s="136"/>
      <c r="PTK24" s="136"/>
      <c r="PTL24" s="136"/>
      <c r="PTM24" s="136"/>
      <c r="PTN24" s="136"/>
      <c r="PTO24" s="136"/>
      <c r="PTP24" s="136"/>
      <c r="PTQ24" s="136"/>
      <c r="PTV24" s="136"/>
      <c r="PTW24" s="136"/>
      <c r="PTX24" s="136"/>
      <c r="PTY24" s="136"/>
      <c r="PTZ24" s="136"/>
      <c r="PUA24" s="136"/>
      <c r="PUB24" s="136"/>
      <c r="PUC24" s="136"/>
      <c r="PUD24" s="136"/>
      <c r="PUE24" s="136"/>
      <c r="PUF24" s="136"/>
      <c r="PUG24" s="136"/>
      <c r="PUL24" s="136"/>
      <c r="PUM24" s="136"/>
      <c r="PUN24" s="136"/>
      <c r="PUO24" s="136"/>
      <c r="PUP24" s="136"/>
      <c r="PUQ24" s="136"/>
      <c r="PUR24" s="136"/>
      <c r="PUS24" s="136"/>
      <c r="PUT24" s="136"/>
      <c r="PUU24" s="136"/>
      <c r="PUV24" s="136"/>
      <c r="PUW24" s="136"/>
      <c r="PVB24" s="136"/>
      <c r="PVC24" s="136"/>
      <c r="PVD24" s="136"/>
      <c r="PVE24" s="136"/>
      <c r="PVF24" s="136"/>
      <c r="PVG24" s="136"/>
      <c r="PVH24" s="136"/>
      <c r="PVI24" s="136"/>
      <c r="PVJ24" s="136"/>
      <c r="PVK24" s="136"/>
      <c r="PVL24" s="136"/>
      <c r="PVM24" s="136"/>
      <c r="PVR24" s="136"/>
      <c r="PVS24" s="136"/>
      <c r="PVT24" s="136"/>
      <c r="PVU24" s="136"/>
      <c r="PVV24" s="136"/>
      <c r="PVW24" s="136"/>
      <c r="PVX24" s="136"/>
      <c r="PVY24" s="136"/>
      <c r="PVZ24" s="136"/>
      <c r="PWA24" s="136"/>
      <c r="PWB24" s="136"/>
      <c r="PWC24" s="136"/>
      <c r="PWH24" s="136"/>
      <c r="PWI24" s="136"/>
      <c r="PWJ24" s="136"/>
      <c r="PWK24" s="136"/>
      <c r="PWL24" s="136"/>
      <c r="PWM24" s="136"/>
      <c r="PWN24" s="136"/>
      <c r="PWO24" s="136"/>
      <c r="PWP24" s="136"/>
      <c r="PWQ24" s="136"/>
      <c r="PWR24" s="136"/>
      <c r="PWS24" s="136"/>
      <c r="PWX24" s="136"/>
      <c r="PWY24" s="136"/>
      <c r="PWZ24" s="136"/>
      <c r="PXA24" s="136"/>
      <c r="PXB24" s="136"/>
      <c r="PXC24" s="136"/>
      <c r="PXD24" s="136"/>
      <c r="PXE24" s="136"/>
      <c r="PXF24" s="136"/>
      <c r="PXG24" s="136"/>
      <c r="PXH24" s="136"/>
      <c r="PXI24" s="136"/>
      <c r="PXN24" s="136"/>
      <c r="PXO24" s="136"/>
      <c r="PXP24" s="136"/>
      <c r="PXQ24" s="136"/>
      <c r="PXR24" s="136"/>
      <c r="PXS24" s="136"/>
      <c r="PXT24" s="136"/>
      <c r="PXU24" s="136"/>
      <c r="PXV24" s="136"/>
      <c r="PXW24" s="136"/>
      <c r="PXX24" s="136"/>
      <c r="PXY24" s="136"/>
      <c r="PYD24" s="136"/>
      <c r="PYE24" s="136"/>
      <c r="PYF24" s="136"/>
      <c r="PYG24" s="136"/>
      <c r="PYH24" s="136"/>
      <c r="PYI24" s="136"/>
      <c r="PYJ24" s="136"/>
      <c r="PYK24" s="136"/>
      <c r="PYL24" s="136"/>
      <c r="PYM24" s="136"/>
      <c r="PYN24" s="136"/>
      <c r="PYO24" s="136"/>
      <c r="PYT24" s="136"/>
      <c r="PYU24" s="136"/>
      <c r="PYV24" s="136"/>
      <c r="PYW24" s="136"/>
      <c r="PYX24" s="136"/>
      <c r="PYY24" s="136"/>
      <c r="PYZ24" s="136"/>
      <c r="PZA24" s="136"/>
      <c r="PZB24" s="136"/>
      <c r="PZC24" s="136"/>
      <c r="PZD24" s="136"/>
      <c r="PZE24" s="136"/>
      <c r="PZJ24" s="136"/>
      <c r="PZK24" s="136"/>
      <c r="PZL24" s="136"/>
      <c r="PZM24" s="136"/>
      <c r="PZN24" s="136"/>
      <c r="PZO24" s="136"/>
      <c r="PZP24" s="136"/>
      <c r="PZQ24" s="136"/>
      <c r="PZR24" s="136"/>
      <c r="PZS24" s="136"/>
      <c r="PZT24" s="136"/>
      <c r="PZU24" s="136"/>
      <c r="PZZ24" s="136"/>
      <c r="QAA24" s="136"/>
      <c r="QAB24" s="136"/>
      <c r="QAC24" s="136"/>
      <c r="QAD24" s="136"/>
      <c r="QAE24" s="136"/>
      <c r="QAF24" s="136"/>
      <c r="QAG24" s="136"/>
      <c r="QAH24" s="136"/>
      <c r="QAI24" s="136"/>
      <c r="QAJ24" s="136"/>
      <c r="QAK24" s="136"/>
      <c r="QAP24" s="136"/>
      <c r="QAQ24" s="136"/>
      <c r="QAR24" s="136"/>
      <c r="QAS24" s="136"/>
      <c r="QAT24" s="136"/>
      <c r="QAU24" s="136"/>
      <c r="QAV24" s="136"/>
      <c r="QAW24" s="136"/>
      <c r="QAX24" s="136"/>
      <c r="QAY24" s="136"/>
      <c r="QAZ24" s="136"/>
      <c r="QBA24" s="136"/>
      <c r="QBF24" s="136"/>
      <c r="QBG24" s="136"/>
      <c r="QBH24" s="136"/>
      <c r="QBI24" s="136"/>
      <c r="QBJ24" s="136"/>
      <c r="QBK24" s="136"/>
      <c r="QBL24" s="136"/>
      <c r="QBM24" s="136"/>
      <c r="QBN24" s="136"/>
      <c r="QBO24" s="136"/>
      <c r="QBP24" s="136"/>
      <c r="QBQ24" s="136"/>
      <c r="QBV24" s="136"/>
      <c r="QBW24" s="136"/>
      <c r="QBX24" s="136"/>
      <c r="QBY24" s="136"/>
      <c r="QBZ24" s="136"/>
      <c r="QCA24" s="136"/>
      <c r="QCB24" s="136"/>
      <c r="QCC24" s="136"/>
      <c r="QCD24" s="136"/>
      <c r="QCE24" s="136"/>
      <c r="QCF24" s="136"/>
      <c r="QCG24" s="136"/>
      <c r="QCL24" s="136"/>
      <c r="QCM24" s="136"/>
      <c r="QCN24" s="136"/>
      <c r="QCO24" s="136"/>
      <c r="QCP24" s="136"/>
      <c r="QCQ24" s="136"/>
      <c r="QCR24" s="136"/>
      <c r="QCS24" s="136"/>
      <c r="QCT24" s="136"/>
      <c r="QCU24" s="136"/>
      <c r="QCV24" s="136"/>
      <c r="QCW24" s="136"/>
      <c r="QDB24" s="136"/>
      <c r="QDC24" s="136"/>
      <c r="QDD24" s="136"/>
      <c r="QDE24" s="136"/>
      <c r="QDF24" s="136"/>
      <c r="QDG24" s="136"/>
      <c r="QDH24" s="136"/>
      <c r="QDI24" s="136"/>
      <c r="QDJ24" s="136"/>
      <c r="QDK24" s="136"/>
      <c r="QDL24" s="136"/>
      <c r="QDM24" s="136"/>
      <c r="QDR24" s="136"/>
      <c r="QDS24" s="136"/>
      <c r="QDT24" s="136"/>
      <c r="QDU24" s="136"/>
      <c r="QDV24" s="136"/>
      <c r="QDW24" s="136"/>
      <c r="QDX24" s="136"/>
      <c r="QDY24" s="136"/>
      <c r="QDZ24" s="136"/>
      <c r="QEA24" s="136"/>
      <c r="QEB24" s="136"/>
      <c r="QEC24" s="136"/>
      <c r="QEH24" s="136"/>
      <c r="QEI24" s="136"/>
      <c r="QEJ24" s="136"/>
      <c r="QEK24" s="136"/>
      <c r="QEL24" s="136"/>
      <c r="QEM24" s="136"/>
      <c r="QEN24" s="136"/>
      <c r="QEO24" s="136"/>
      <c r="QEP24" s="136"/>
      <c r="QEQ24" s="136"/>
      <c r="QER24" s="136"/>
      <c r="QES24" s="136"/>
      <c r="QEX24" s="136"/>
      <c r="QEY24" s="136"/>
      <c r="QEZ24" s="136"/>
      <c r="QFA24" s="136"/>
      <c r="QFB24" s="136"/>
      <c r="QFC24" s="136"/>
      <c r="QFD24" s="136"/>
      <c r="QFE24" s="136"/>
      <c r="QFF24" s="136"/>
      <c r="QFG24" s="136"/>
      <c r="QFH24" s="136"/>
      <c r="QFI24" s="136"/>
      <c r="QFN24" s="136"/>
      <c r="QFO24" s="136"/>
      <c r="QFP24" s="136"/>
      <c r="QFQ24" s="136"/>
      <c r="QFR24" s="136"/>
      <c r="QFS24" s="136"/>
      <c r="QFT24" s="136"/>
      <c r="QFU24" s="136"/>
      <c r="QFV24" s="136"/>
      <c r="QFW24" s="136"/>
      <c r="QFX24" s="136"/>
      <c r="QFY24" s="136"/>
      <c r="QGD24" s="136"/>
      <c r="QGE24" s="136"/>
      <c r="QGF24" s="136"/>
      <c r="QGG24" s="136"/>
      <c r="QGH24" s="136"/>
      <c r="QGI24" s="136"/>
      <c r="QGJ24" s="136"/>
      <c r="QGK24" s="136"/>
      <c r="QGL24" s="136"/>
      <c r="QGM24" s="136"/>
      <c r="QGN24" s="136"/>
      <c r="QGO24" s="136"/>
      <c r="QGT24" s="136"/>
      <c r="QGU24" s="136"/>
      <c r="QGV24" s="136"/>
      <c r="QGW24" s="136"/>
      <c r="QGX24" s="136"/>
      <c r="QGY24" s="136"/>
      <c r="QGZ24" s="136"/>
      <c r="QHA24" s="136"/>
      <c r="QHB24" s="136"/>
      <c r="QHC24" s="136"/>
      <c r="QHD24" s="136"/>
      <c r="QHE24" s="136"/>
      <c r="QHJ24" s="136"/>
      <c r="QHK24" s="136"/>
      <c r="QHL24" s="136"/>
      <c r="QHM24" s="136"/>
      <c r="QHN24" s="136"/>
      <c r="QHO24" s="136"/>
      <c r="QHP24" s="136"/>
      <c r="QHQ24" s="136"/>
      <c r="QHR24" s="136"/>
      <c r="QHS24" s="136"/>
      <c r="QHT24" s="136"/>
      <c r="QHU24" s="136"/>
      <c r="QHZ24" s="136"/>
      <c r="QIA24" s="136"/>
      <c r="QIB24" s="136"/>
      <c r="QIC24" s="136"/>
      <c r="QID24" s="136"/>
      <c r="QIE24" s="136"/>
      <c r="QIF24" s="136"/>
      <c r="QIG24" s="136"/>
      <c r="QIH24" s="136"/>
      <c r="QII24" s="136"/>
      <c r="QIJ24" s="136"/>
      <c r="QIK24" s="136"/>
      <c r="QIP24" s="136"/>
      <c r="QIQ24" s="136"/>
      <c r="QIR24" s="136"/>
      <c r="QIS24" s="136"/>
      <c r="QIT24" s="136"/>
      <c r="QIU24" s="136"/>
      <c r="QIV24" s="136"/>
      <c r="QIW24" s="136"/>
      <c r="QIX24" s="136"/>
      <c r="QIY24" s="136"/>
      <c r="QIZ24" s="136"/>
      <c r="QJA24" s="136"/>
      <c r="QJF24" s="136"/>
      <c r="QJG24" s="136"/>
      <c r="QJH24" s="136"/>
      <c r="QJI24" s="136"/>
      <c r="QJJ24" s="136"/>
      <c r="QJK24" s="136"/>
      <c r="QJL24" s="136"/>
      <c r="QJM24" s="136"/>
      <c r="QJN24" s="136"/>
      <c r="QJO24" s="136"/>
      <c r="QJP24" s="136"/>
      <c r="QJQ24" s="136"/>
      <c r="QJV24" s="136"/>
      <c r="QJW24" s="136"/>
      <c r="QJX24" s="136"/>
      <c r="QJY24" s="136"/>
      <c r="QJZ24" s="136"/>
      <c r="QKA24" s="136"/>
      <c r="QKB24" s="136"/>
      <c r="QKC24" s="136"/>
      <c r="QKD24" s="136"/>
      <c r="QKE24" s="136"/>
      <c r="QKF24" s="136"/>
      <c r="QKG24" s="136"/>
      <c r="QKL24" s="136"/>
      <c r="QKM24" s="136"/>
      <c r="QKN24" s="136"/>
      <c r="QKO24" s="136"/>
      <c r="QKP24" s="136"/>
      <c r="QKQ24" s="136"/>
      <c r="QKR24" s="136"/>
      <c r="QKS24" s="136"/>
      <c r="QKT24" s="136"/>
      <c r="QKU24" s="136"/>
      <c r="QKV24" s="136"/>
      <c r="QKW24" s="136"/>
      <c r="QLB24" s="136"/>
      <c r="QLC24" s="136"/>
      <c r="QLD24" s="136"/>
      <c r="QLE24" s="136"/>
      <c r="QLF24" s="136"/>
      <c r="QLG24" s="136"/>
      <c r="QLH24" s="136"/>
      <c r="QLI24" s="136"/>
      <c r="QLJ24" s="136"/>
      <c r="QLK24" s="136"/>
      <c r="QLL24" s="136"/>
      <c r="QLM24" s="136"/>
      <c r="QLR24" s="136"/>
      <c r="QLS24" s="136"/>
      <c r="QLT24" s="136"/>
      <c r="QLU24" s="136"/>
      <c r="QLV24" s="136"/>
      <c r="QLW24" s="136"/>
      <c r="QLX24" s="136"/>
      <c r="QLY24" s="136"/>
      <c r="QLZ24" s="136"/>
      <c r="QMA24" s="136"/>
      <c r="QMB24" s="136"/>
      <c r="QMC24" s="136"/>
      <c r="QMH24" s="136"/>
      <c r="QMI24" s="136"/>
      <c r="QMJ24" s="136"/>
      <c r="QMK24" s="136"/>
      <c r="QML24" s="136"/>
      <c r="QMM24" s="136"/>
      <c r="QMN24" s="136"/>
      <c r="QMO24" s="136"/>
      <c r="QMP24" s="136"/>
      <c r="QMQ24" s="136"/>
      <c r="QMR24" s="136"/>
      <c r="QMS24" s="136"/>
      <c r="QMX24" s="136"/>
      <c r="QMY24" s="136"/>
      <c r="QMZ24" s="136"/>
      <c r="QNA24" s="136"/>
      <c r="QNB24" s="136"/>
      <c r="QNC24" s="136"/>
      <c r="QND24" s="136"/>
      <c r="QNE24" s="136"/>
      <c r="QNF24" s="136"/>
      <c r="QNG24" s="136"/>
      <c r="QNH24" s="136"/>
      <c r="QNI24" s="136"/>
      <c r="QNN24" s="136"/>
      <c r="QNO24" s="136"/>
      <c r="QNP24" s="136"/>
      <c r="QNQ24" s="136"/>
      <c r="QNR24" s="136"/>
      <c r="QNS24" s="136"/>
      <c r="QNT24" s="136"/>
      <c r="QNU24" s="136"/>
      <c r="QNV24" s="136"/>
      <c r="QNW24" s="136"/>
      <c r="QNX24" s="136"/>
      <c r="QNY24" s="136"/>
      <c r="QOD24" s="136"/>
      <c r="QOE24" s="136"/>
      <c r="QOF24" s="136"/>
      <c r="QOG24" s="136"/>
      <c r="QOH24" s="136"/>
      <c r="QOI24" s="136"/>
      <c r="QOJ24" s="136"/>
      <c r="QOK24" s="136"/>
      <c r="QOL24" s="136"/>
      <c r="QOM24" s="136"/>
      <c r="QON24" s="136"/>
      <c r="QOO24" s="136"/>
      <c r="QOT24" s="136"/>
      <c r="QOU24" s="136"/>
      <c r="QOV24" s="136"/>
      <c r="QOW24" s="136"/>
      <c r="QOX24" s="136"/>
      <c r="QOY24" s="136"/>
      <c r="QOZ24" s="136"/>
      <c r="QPA24" s="136"/>
      <c r="QPB24" s="136"/>
      <c r="QPC24" s="136"/>
      <c r="QPD24" s="136"/>
      <c r="QPE24" s="136"/>
      <c r="QPJ24" s="136"/>
      <c r="QPK24" s="136"/>
      <c r="QPL24" s="136"/>
      <c r="QPM24" s="136"/>
      <c r="QPN24" s="136"/>
      <c r="QPO24" s="136"/>
      <c r="QPP24" s="136"/>
      <c r="QPQ24" s="136"/>
      <c r="QPR24" s="136"/>
      <c r="QPS24" s="136"/>
      <c r="QPT24" s="136"/>
      <c r="QPU24" s="136"/>
      <c r="QPZ24" s="136"/>
      <c r="QQA24" s="136"/>
      <c r="QQB24" s="136"/>
      <c r="QQC24" s="136"/>
      <c r="QQD24" s="136"/>
      <c r="QQE24" s="136"/>
      <c r="QQF24" s="136"/>
      <c r="QQG24" s="136"/>
      <c r="QQH24" s="136"/>
      <c r="QQI24" s="136"/>
      <c r="QQJ24" s="136"/>
      <c r="QQK24" s="136"/>
      <c r="QQP24" s="136"/>
      <c r="QQQ24" s="136"/>
      <c r="QQR24" s="136"/>
      <c r="QQS24" s="136"/>
      <c r="QQT24" s="136"/>
      <c r="QQU24" s="136"/>
      <c r="QQV24" s="136"/>
      <c r="QQW24" s="136"/>
      <c r="QQX24" s="136"/>
      <c r="QQY24" s="136"/>
      <c r="QQZ24" s="136"/>
      <c r="QRA24" s="136"/>
      <c r="QRF24" s="136"/>
      <c r="QRG24" s="136"/>
      <c r="QRH24" s="136"/>
      <c r="QRI24" s="136"/>
      <c r="QRJ24" s="136"/>
      <c r="QRK24" s="136"/>
      <c r="QRL24" s="136"/>
      <c r="QRM24" s="136"/>
      <c r="QRN24" s="136"/>
      <c r="QRO24" s="136"/>
      <c r="QRP24" s="136"/>
      <c r="QRQ24" s="136"/>
      <c r="QRV24" s="136"/>
      <c r="QRW24" s="136"/>
      <c r="QRX24" s="136"/>
      <c r="QRY24" s="136"/>
      <c r="QRZ24" s="136"/>
      <c r="QSA24" s="136"/>
      <c r="QSB24" s="136"/>
      <c r="QSC24" s="136"/>
      <c r="QSD24" s="136"/>
      <c r="QSE24" s="136"/>
      <c r="QSF24" s="136"/>
      <c r="QSG24" s="136"/>
      <c r="QSL24" s="136"/>
      <c r="QSM24" s="136"/>
      <c r="QSN24" s="136"/>
      <c r="QSO24" s="136"/>
      <c r="QSP24" s="136"/>
      <c r="QSQ24" s="136"/>
      <c r="QSR24" s="136"/>
      <c r="QSS24" s="136"/>
      <c r="QST24" s="136"/>
      <c r="QSU24" s="136"/>
      <c r="QSV24" s="136"/>
      <c r="QSW24" s="136"/>
      <c r="QTB24" s="136"/>
      <c r="QTC24" s="136"/>
      <c r="QTD24" s="136"/>
      <c r="QTE24" s="136"/>
      <c r="QTF24" s="136"/>
      <c r="QTG24" s="136"/>
      <c r="QTH24" s="136"/>
      <c r="QTI24" s="136"/>
      <c r="QTJ24" s="136"/>
      <c r="QTK24" s="136"/>
      <c r="QTL24" s="136"/>
      <c r="QTM24" s="136"/>
      <c r="QTR24" s="136"/>
      <c r="QTS24" s="136"/>
      <c r="QTT24" s="136"/>
      <c r="QTU24" s="136"/>
      <c r="QTV24" s="136"/>
      <c r="QTW24" s="136"/>
      <c r="QTX24" s="136"/>
      <c r="QTY24" s="136"/>
      <c r="QTZ24" s="136"/>
      <c r="QUA24" s="136"/>
      <c r="QUB24" s="136"/>
      <c r="QUC24" s="136"/>
      <c r="QUH24" s="136"/>
      <c r="QUI24" s="136"/>
      <c r="QUJ24" s="136"/>
      <c r="QUK24" s="136"/>
      <c r="QUL24" s="136"/>
      <c r="QUM24" s="136"/>
      <c r="QUN24" s="136"/>
      <c r="QUO24" s="136"/>
      <c r="QUP24" s="136"/>
      <c r="QUQ24" s="136"/>
      <c r="QUR24" s="136"/>
      <c r="QUS24" s="136"/>
      <c r="QUX24" s="136"/>
      <c r="QUY24" s="136"/>
      <c r="QUZ24" s="136"/>
      <c r="QVA24" s="136"/>
      <c r="QVB24" s="136"/>
      <c r="QVC24" s="136"/>
      <c r="QVD24" s="136"/>
      <c r="QVE24" s="136"/>
      <c r="QVF24" s="136"/>
      <c r="QVG24" s="136"/>
      <c r="QVH24" s="136"/>
      <c r="QVI24" s="136"/>
      <c r="QVN24" s="136"/>
      <c r="QVO24" s="136"/>
      <c r="QVP24" s="136"/>
      <c r="QVQ24" s="136"/>
      <c r="QVR24" s="136"/>
      <c r="QVS24" s="136"/>
      <c r="QVT24" s="136"/>
      <c r="QVU24" s="136"/>
      <c r="QVV24" s="136"/>
      <c r="QVW24" s="136"/>
      <c r="QVX24" s="136"/>
      <c r="QVY24" s="136"/>
      <c r="QWD24" s="136"/>
      <c r="QWE24" s="136"/>
      <c r="QWF24" s="136"/>
      <c r="QWG24" s="136"/>
      <c r="QWH24" s="136"/>
      <c r="QWI24" s="136"/>
      <c r="QWJ24" s="136"/>
      <c r="QWK24" s="136"/>
      <c r="QWL24" s="136"/>
      <c r="QWM24" s="136"/>
      <c r="QWN24" s="136"/>
      <c r="QWO24" s="136"/>
      <c r="QWT24" s="136"/>
      <c r="QWU24" s="136"/>
      <c r="QWV24" s="136"/>
      <c r="QWW24" s="136"/>
      <c r="QWX24" s="136"/>
      <c r="QWY24" s="136"/>
      <c r="QWZ24" s="136"/>
      <c r="QXA24" s="136"/>
      <c r="QXB24" s="136"/>
      <c r="QXC24" s="136"/>
      <c r="QXD24" s="136"/>
      <c r="QXE24" s="136"/>
      <c r="QXJ24" s="136"/>
      <c r="QXK24" s="136"/>
      <c r="QXL24" s="136"/>
      <c r="QXM24" s="136"/>
      <c r="QXN24" s="136"/>
      <c r="QXO24" s="136"/>
      <c r="QXP24" s="136"/>
      <c r="QXQ24" s="136"/>
      <c r="QXR24" s="136"/>
      <c r="QXS24" s="136"/>
      <c r="QXT24" s="136"/>
      <c r="QXU24" s="136"/>
      <c r="QXZ24" s="136"/>
      <c r="QYA24" s="136"/>
      <c r="QYB24" s="136"/>
      <c r="QYC24" s="136"/>
      <c r="QYD24" s="136"/>
      <c r="QYE24" s="136"/>
      <c r="QYF24" s="136"/>
      <c r="QYG24" s="136"/>
      <c r="QYH24" s="136"/>
      <c r="QYI24" s="136"/>
      <c r="QYJ24" s="136"/>
      <c r="QYK24" s="136"/>
      <c r="QYP24" s="136"/>
      <c r="QYQ24" s="136"/>
      <c r="QYR24" s="136"/>
      <c r="QYS24" s="136"/>
      <c r="QYT24" s="136"/>
      <c r="QYU24" s="136"/>
      <c r="QYV24" s="136"/>
      <c r="QYW24" s="136"/>
      <c r="QYX24" s="136"/>
      <c r="QYY24" s="136"/>
      <c r="QYZ24" s="136"/>
      <c r="QZA24" s="136"/>
      <c r="QZF24" s="136"/>
      <c r="QZG24" s="136"/>
      <c r="QZH24" s="136"/>
      <c r="QZI24" s="136"/>
      <c r="QZJ24" s="136"/>
      <c r="QZK24" s="136"/>
      <c r="QZL24" s="136"/>
      <c r="QZM24" s="136"/>
      <c r="QZN24" s="136"/>
      <c r="QZO24" s="136"/>
      <c r="QZP24" s="136"/>
      <c r="QZQ24" s="136"/>
      <c r="QZV24" s="136"/>
      <c r="QZW24" s="136"/>
      <c r="QZX24" s="136"/>
      <c r="QZY24" s="136"/>
      <c r="QZZ24" s="136"/>
      <c r="RAA24" s="136"/>
      <c r="RAB24" s="136"/>
      <c r="RAC24" s="136"/>
      <c r="RAD24" s="136"/>
      <c r="RAE24" s="136"/>
      <c r="RAF24" s="136"/>
      <c r="RAG24" s="136"/>
      <c r="RAL24" s="136"/>
      <c r="RAM24" s="136"/>
      <c r="RAN24" s="136"/>
      <c r="RAO24" s="136"/>
      <c r="RAP24" s="136"/>
      <c r="RAQ24" s="136"/>
      <c r="RAR24" s="136"/>
      <c r="RAS24" s="136"/>
      <c r="RAT24" s="136"/>
      <c r="RAU24" s="136"/>
      <c r="RAV24" s="136"/>
      <c r="RAW24" s="136"/>
      <c r="RBB24" s="136"/>
      <c r="RBC24" s="136"/>
      <c r="RBD24" s="136"/>
      <c r="RBE24" s="136"/>
      <c r="RBF24" s="136"/>
      <c r="RBG24" s="136"/>
      <c r="RBH24" s="136"/>
      <c r="RBI24" s="136"/>
      <c r="RBJ24" s="136"/>
      <c r="RBK24" s="136"/>
      <c r="RBL24" s="136"/>
      <c r="RBM24" s="136"/>
      <c r="RBR24" s="136"/>
      <c r="RBS24" s="136"/>
      <c r="RBT24" s="136"/>
      <c r="RBU24" s="136"/>
      <c r="RBV24" s="136"/>
      <c r="RBW24" s="136"/>
      <c r="RBX24" s="136"/>
      <c r="RBY24" s="136"/>
      <c r="RBZ24" s="136"/>
      <c r="RCA24" s="136"/>
      <c r="RCB24" s="136"/>
      <c r="RCC24" s="136"/>
      <c r="RCH24" s="136"/>
      <c r="RCI24" s="136"/>
      <c r="RCJ24" s="136"/>
      <c r="RCK24" s="136"/>
      <c r="RCL24" s="136"/>
      <c r="RCM24" s="136"/>
      <c r="RCN24" s="136"/>
      <c r="RCO24" s="136"/>
      <c r="RCP24" s="136"/>
      <c r="RCQ24" s="136"/>
      <c r="RCR24" s="136"/>
      <c r="RCS24" s="136"/>
      <c r="RCX24" s="136"/>
      <c r="RCY24" s="136"/>
      <c r="RCZ24" s="136"/>
      <c r="RDA24" s="136"/>
      <c r="RDB24" s="136"/>
      <c r="RDC24" s="136"/>
      <c r="RDD24" s="136"/>
      <c r="RDE24" s="136"/>
      <c r="RDF24" s="136"/>
      <c r="RDG24" s="136"/>
      <c r="RDH24" s="136"/>
      <c r="RDI24" s="136"/>
      <c r="RDN24" s="136"/>
      <c r="RDO24" s="136"/>
      <c r="RDP24" s="136"/>
      <c r="RDQ24" s="136"/>
      <c r="RDR24" s="136"/>
      <c r="RDS24" s="136"/>
      <c r="RDT24" s="136"/>
      <c r="RDU24" s="136"/>
      <c r="RDV24" s="136"/>
      <c r="RDW24" s="136"/>
      <c r="RDX24" s="136"/>
      <c r="RDY24" s="136"/>
      <c r="RED24" s="136"/>
      <c r="REE24" s="136"/>
      <c r="REF24" s="136"/>
      <c r="REG24" s="136"/>
      <c r="REH24" s="136"/>
      <c r="REI24" s="136"/>
      <c r="REJ24" s="136"/>
      <c r="REK24" s="136"/>
      <c r="REL24" s="136"/>
      <c r="REM24" s="136"/>
      <c r="REN24" s="136"/>
      <c r="REO24" s="136"/>
      <c r="RET24" s="136"/>
      <c r="REU24" s="136"/>
      <c r="REV24" s="136"/>
      <c r="REW24" s="136"/>
      <c r="REX24" s="136"/>
      <c r="REY24" s="136"/>
      <c r="REZ24" s="136"/>
      <c r="RFA24" s="136"/>
      <c r="RFB24" s="136"/>
      <c r="RFC24" s="136"/>
      <c r="RFD24" s="136"/>
      <c r="RFE24" s="136"/>
      <c r="RFJ24" s="136"/>
      <c r="RFK24" s="136"/>
      <c r="RFL24" s="136"/>
      <c r="RFM24" s="136"/>
      <c r="RFN24" s="136"/>
      <c r="RFO24" s="136"/>
      <c r="RFP24" s="136"/>
      <c r="RFQ24" s="136"/>
      <c r="RFR24" s="136"/>
      <c r="RFS24" s="136"/>
      <c r="RFT24" s="136"/>
      <c r="RFU24" s="136"/>
      <c r="RFZ24" s="136"/>
      <c r="RGA24" s="136"/>
      <c r="RGB24" s="136"/>
      <c r="RGC24" s="136"/>
      <c r="RGD24" s="136"/>
      <c r="RGE24" s="136"/>
      <c r="RGF24" s="136"/>
      <c r="RGG24" s="136"/>
      <c r="RGH24" s="136"/>
      <c r="RGI24" s="136"/>
      <c r="RGJ24" s="136"/>
      <c r="RGK24" s="136"/>
      <c r="RGP24" s="136"/>
      <c r="RGQ24" s="136"/>
      <c r="RGR24" s="136"/>
      <c r="RGS24" s="136"/>
      <c r="RGT24" s="136"/>
      <c r="RGU24" s="136"/>
      <c r="RGV24" s="136"/>
      <c r="RGW24" s="136"/>
      <c r="RGX24" s="136"/>
      <c r="RGY24" s="136"/>
      <c r="RGZ24" s="136"/>
      <c r="RHA24" s="136"/>
      <c r="RHF24" s="136"/>
      <c r="RHG24" s="136"/>
      <c r="RHH24" s="136"/>
      <c r="RHI24" s="136"/>
      <c r="RHJ24" s="136"/>
      <c r="RHK24" s="136"/>
      <c r="RHL24" s="136"/>
      <c r="RHM24" s="136"/>
      <c r="RHN24" s="136"/>
      <c r="RHO24" s="136"/>
      <c r="RHP24" s="136"/>
      <c r="RHQ24" s="136"/>
      <c r="RHV24" s="136"/>
      <c r="RHW24" s="136"/>
      <c r="RHX24" s="136"/>
      <c r="RHY24" s="136"/>
      <c r="RHZ24" s="136"/>
      <c r="RIA24" s="136"/>
      <c r="RIB24" s="136"/>
      <c r="RIC24" s="136"/>
      <c r="RID24" s="136"/>
      <c r="RIE24" s="136"/>
      <c r="RIF24" s="136"/>
      <c r="RIG24" s="136"/>
      <c r="RIL24" s="136"/>
      <c r="RIM24" s="136"/>
      <c r="RIN24" s="136"/>
      <c r="RIO24" s="136"/>
      <c r="RIP24" s="136"/>
      <c r="RIQ24" s="136"/>
      <c r="RIR24" s="136"/>
      <c r="RIS24" s="136"/>
      <c r="RIT24" s="136"/>
      <c r="RIU24" s="136"/>
      <c r="RIV24" s="136"/>
      <c r="RIW24" s="136"/>
      <c r="RJB24" s="136"/>
      <c r="RJC24" s="136"/>
      <c r="RJD24" s="136"/>
      <c r="RJE24" s="136"/>
      <c r="RJF24" s="136"/>
      <c r="RJG24" s="136"/>
      <c r="RJH24" s="136"/>
      <c r="RJI24" s="136"/>
      <c r="RJJ24" s="136"/>
      <c r="RJK24" s="136"/>
      <c r="RJL24" s="136"/>
      <c r="RJM24" s="136"/>
      <c r="RJR24" s="136"/>
      <c r="RJS24" s="136"/>
      <c r="RJT24" s="136"/>
      <c r="RJU24" s="136"/>
      <c r="RJV24" s="136"/>
      <c r="RJW24" s="136"/>
      <c r="RJX24" s="136"/>
      <c r="RJY24" s="136"/>
      <c r="RJZ24" s="136"/>
      <c r="RKA24" s="136"/>
      <c r="RKB24" s="136"/>
      <c r="RKC24" s="136"/>
      <c r="RKH24" s="136"/>
      <c r="RKI24" s="136"/>
      <c r="RKJ24" s="136"/>
      <c r="RKK24" s="136"/>
      <c r="RKL24" s="136"/>
      <c r="RKM24" s="136"/>
      <c r="RKN24" s="136"/>
      <c r="RKO24" s="136"/>
      <c r="RKP24" s="136"/>
      <c r="RKQ24" s="136"/>
      <c r="RKR24" s="136"/>
      <c r="RKS24" s="136"/>
      <c r="RKX24" s="136"/>
      <c r="RKY24" s="136"/>
      <c r="RKZ24" s="136"/>
      <c r="RLA24" s="136"/>
      <c r="RLB24" s="136"/>
      <c r="RLC24" s="136"/>
      <c r="RLD24" s="136"/>
      <c r="RLE24" s="136"/>
      <c r="RLF24" s="136"/>
      <c r="RLG24" s="136"/>
      <c r="RLH24" s="136"/>
      <c r="RLI24" s="136"/>
      <c r="RLN24" s="136"/>
      <c r="RLO24" s="136"/>
      <c r="RLP24" s="136"/>
      <c r="RLQ24" s="136"/>
      <c r="RLR24" s="136"/>
      <c r="RLS24" s="136"/>
      <c r="RLT24" s="136"/>
      <c r="RLU24" s="136"/>
      <c r="RLV24" s="136"/>
      <c r="RLW24" s="136"/>
      <c r="RLX24" s="136"/>
      <c r="RLY24" s="136"/>
      <c r="RMD24" s="136"/>
      <c r="RME24" s="136"/>
      <c r="RMF24" s="136"/>
      <c r="RMG24" s="136"/>
      <c r="RMH24" s="136"/>
      <c r="RMI24" s="136"/>
      <c r="RMJ24" s="136"/>
      <c r="RMK24" s="136"/>
      <c r="RML24" s="136"/>
      <c r="RMM24" s="136"/>
      <c r="RMN24" s="136"/>
      <c r="RMO24" s="136"/>
      <c r="RMT24" s="136"/>
      <c r="RMU24" s="136"/>
      <c r="RMV24" s="136"/>
      <c r="RMW24" s="136"/>
      <c r="RMX24" s="136"/>
      <c r="RMY24" s="136"/>
      <c r="RMZ24" s="136"/>
      <c r="RNA24" s="136"/>
      <c r="RNB24" s="136"/>
      <c r="RNC24" s="136"/>
      <c r="RND24" s="136"/>
      <c r="RNE24" s="136"/>
      <c r="RNJ24" s="136"/>
      <c r="RNK24" s="136"/>
      <c r="RNL24" s="136"/>
      <c r="RNM24" s="136"/>
      <c r="RNN24" s="136"/>
      <c r="RNO24" s="136"/>
      <c r="RNP24" s="136"/>
      <c r="RNQ24" s="136"/>
      <c r="RNR24" s="136"/>
      <c r="RNS24" s="136"/>
      <c r="RNT24" s="136"/>
      <c r="RNU24" s="136"/>
      <c r="RNZ24" s="136"/>
      <c r="ROA24" s="136"/>
      <c r="ROB24" s="136"/>
      <c r="ROC24" s="136"/>
      <c r="ROD24" s="136"/>
      <c r="ROE24" s="136"/>
      <c r="ROF24" s="136"/>
      <c r="ROG24" s="136"/>
      <c r="ROH24" s="136"/>
      <c r="ROI24" s="136"/>
      <c r="ROJ24" s="136"/>
      <c r="ROK24" s="136"/>
      <c r="ROP24" s="136"/>
      <c r="ROQ24" s="136"/>
      <c r="ROR24" s="136"/>
      <c r="ROS24" s="136"/>
      <c r="ROT24" s="136"/>
      <c r="ROU24" s="136"/>
      <c r="ROV24" s="136"/>
      <c r="ROW24" s="136"/>
      <c r="ROX24" s="136"/>
      <c r="ROY24" s="136"/>
      <c r="ROZ24" s="136"/>
      <c r="RPA24" s="136"/>
      <c r="RPF24" s="136"/>
      <c r="RPG24" s="136"/>
      <c r="RPH24" s="136"/>
      <c r="RPI24" s="136"/>
      <c r="RPJ24" s="136"/>
      <c r="RPK24" s="136"/>
      <c r="RPL24" s="136"/>
      <c r="RPM24" s="136"/>
      <c r="RPN24" s="136"/>
      <c r="RPO24" s="136"/>
      <c r="RPP24" s="136"/>
      <c r="RPQ24" s="136"/>
      <c r="RPV24" s="136"/>
      <c r="RPW24" s="136"/>
      <c r="RPX24" s="136"/>
      <c r="RPY24" s="136"/>
      <c r="RPZ24" s="136"/>
      <c r="RQA24" s="136"/>
      <c r="RQB24" s="136"/>
      <c r="RQC24" s="136"/>
      <c r="RQD24" s="136"/>
      <c r="RQE24" s="136"/>
      <c r="RQF24" s="136"/>
      <c r="RQG24" s="136"/>
      <c r="RQL24" s="136"/>
      <c r="RQM24" s="136"/>
      <c r="RQN24" s="136"/>
      <c r="RQO24" s="136"/>
      <c r="RQP24" s="136"/>
      <c r="RQQ24" s="136"/>
      <c r="RQR24" s="136"/>
      <c r="RQS24" s="136"/>
      <c r="RQT24" s="136"/>
      <c r="RQU24" s="136"/>
      <c r="RQV24" s="136"/>
      <c r="RQW24" s="136"/>
      <c r="RRB24" s="136"/>
      <c r="RRC24" s="136"/>
      <c r="RRD24" s="136"/>
      <c r="RRE24" s="136"/>
      <c r="RRF24" s="136"/>
      <c r="RRG24" s="136"/>
      <c r="RRH24" s="136"/>
      <c r="RRI24" s="136"/>
      <c r="RRJ24" s="136"/>
      <c r="RRK24" s="136"/>
      <c r="RRL24" s="136"/>
      <c r="RRM24" s="136"/>
      <c r="RRR24" s="136"/>
      <c r="RRS24" s="136"/>
      <c r="RRT24" s="136"/>
      <c r="RRU24" s="136"/>
      <c r="RRV24" s="136"/>
      <c r="RRW24" s="136"/>
      <c r="RRX24" s="136"/>
      <c r="RRY24" s="136"/>
      <c r="RRZ24" s="136"/>
      <c r="RSA24" s="136"/>
      <c r="RSB24" s="136"/>
      <c r="RSC24" s="136"/>
      <c r="RSH24" s="136"/>
      <c r="RSI24" s="136"/>
      <c r="RSJ24" s="136"/>
      <c r="RSK24" s="136"/>
      <c r="RSL24" s="136"/>
      <c r="RSM24" s="136"/>
      <c r="RSN24" s="136"/>
      <c r="RSO24" s="136"/>
      <c r="RSP24" s="136"/>
      <c r="RSQ24" s="136"/>
      <c r="RSR24" s="136"/>
      <c r="RSS24" s="136"/>
      <c r="RSX24" s="136"/>
      <c r="RSY24" s="136"/>
      <c r="RSZ24" s="136"/>
      <c r="RTA24" s="136"/>
      <c r="RTB24" s="136"/>
      <c r="RTC24" s="136"/>
      <c r="RTD24" s="136"/>
      <c r="RTE24" s="136"/>
      <c r="RTF24" s="136"/>
      <c r="RTG24" s="136"/>
      <c r="RTH24" s="136"/>
      <c r="RTI24" s="136"/>
      <c r="RTN24" s="136"/>
      <c r="RTO24" s="136"/>
      <c r="RTP24" s="136"/>
      <c r="RTQ24" s="136"/>
      <c r="RTR24" s="136"/>
      <c r="RTS24" s="136"/>
      <c r="RTT24" s="136"/>
      <c r="RTU24" s="136"/>
      <c r="RTV24" s="136"/>
      <c r="RTW24" s="136"/>
      <c r="RTX24" s="136"/>
      <c r="RTY24" s="136"/>
      <c r="RUD24" s="136"/>
      <c r="RUE24" s="136"/>
      <c r="RUF24" s="136"/>
      <c r="RUG24" s="136"/>
      <c r="RUH24" s="136"/>
      <c r="RUI24" s="136"/>
      <c r="RUJ24" s="136"/>
      <c r="RUK24" s="136"/>
      <c r="RUL24" s="136"/>
      <c r="RUM24" s="136"/>
      <c r="RUN24" s="136"/>
      <c r="RUO24" s="136"/>
      <c r="RUT24" s="136"/>
      <c r="RUU24" s="136"/>
      <c r="RUV24" s="136"/>
      <c r="RUW24" s="136"/>
      <c r="RUX24" s="136"/>
      <c r="RUY24" s="136"/>
      <c r="RUZ24" s="136"/>
      <c r="RVA24" s="136"/>
      <c r="RVB24" s="136"/>
      <c r="RVC24" s="136"/>
      <c r="RVD24" s="136"/>
      <c r="RVE24" s="136"/>
      <c r="RVJ24" s="136"/>
      <c r="RVK24" s="136"/>
      <c r="RVL24" s="136"/>
      <c r="RVM24" s="136"/>
      <c r="RVN24" s="136"/>
      <c r="RVO24" s="136"/>
      <c r="RVP24" s="136"/>
      <c r="RVQ24" s="136"/>
      <c r="RVR24" s="136"/>
      <c r="RVS24" s="136"/>
      <c r="RVT24" s="136"/>
      <c r="RVU24" s="136"/>
      <c r="RVZ24" s="136"/>
      <c r="RWA24" s="136"/>
      <c r="RWB24" s="136"/>
      <c r="RWC24" s="136"/>
      <c r="RWD24" s="136"/>
      <c r="RWE24" s="136"/>
      <c r="RWF24" s="136"/>
      <c r="RWG24" s="136"/>
      <c r="RWH24" s="136"/>
      <c r="RWI24" s="136"/>
      <c r="RWJ24" s="136"/>
      <c r="RWK24" s="136"/>
      <c r="RWP24" s="136"/>
      <c r="RWQ24" s="136"/>
      <c r="RWR24" s="136"/>
      <c r="RWS24" s="136"/>
      <c r="RWT24" s="136"/>
      <c r="RWU24" s="136"/>
      <c r="RWV24" s="136"/>
      <c r="RWW24" s="136"/>
      <c r="RWX24" s="136"/>
      <c r="RWY24" s="136"/>
      <c r="RWZ24" s="136"/>
      <c r="RXA24" s="136"/>
      <c r="RXF24" s="136"/>
      <c r="RXG24" s="136"/>
      <c r="RXH24" s="136"/>
      <c r="RXI24" s="136"/>
      <c r="RXJ24" s="136"/>
      <c r="RXK24" s="136"/>
      <c r="RXL24" s="136"/>
      <c r="RXM24" s="136"/>
      <c r="RXN24" s="136"/>
      <c r="RXO24" s="136"/>
      <c r="RXP24" s="136"/>
      <c r="RXQ24" s="136"/>
      <c r="RXV24" s="136"/>
      <c r="RXW24" s="136"/>
      <c r="RXX24" s="136"/>
      <c r="RXY24" s="136"/>
      <c r="RXZ24" s="136"/>
      <c r="RYA24" s="136"/>
      <c r="RYB24" s="136"/>
      <c r="RYC24" s="136"/>
      <c r="RYD24" s="136"/>
      <c r="RYE24" s="136"/>
      <c r="RYF24" s="136"/>
      <c r="RYG24" s="136"/>
      <c r="RYL24" s="136"/>
      <c r="RYM24" s="136"/>
      <c r="RYN24" s="136"/>
      <c r="RYO24" s="136"/>
      <c r="RYP24" s="136"/>
      <c r="RYQ24" s="136"/>
      <c r="RYR24" s="136"/>
      <c r="RYS24" s="136"/>
      <c r="RYT24" s="136"/>
      <c r="RYU24" s="136"/>
      <c r="RYV24" s="136"/>
      <c r="RYW24" s="136"/>
      <c r="RZB24" s="136"/>
      <c r="RZC24" s="136"/>
      <c r="RZD24" s="136"/>
      <c r="RZE24" s="136"/>
      <c r="RZF24" s="136"/>
      <c r="RZG24" s="136"/>
      <c r="RZH24" s="136"/>
      <c r="RZI24" s="136"/>
      <c r="RZJ24" s="136"/>
      <c r="RZK24" s="136"/>
      <c r="RZL24" s="136"/>
      <c r="RZM24" s="136"/>
      <c r="RZR24" s="136"/>
      <c r="RZS24" s="136"/>
      <c r="RZT24" s="136"/>
      <c r="RZU24" s="136"/>
      <c r="RZV24" s="136"/>
      <c r="RZW24" s="136"/>
      <c r="RZX24" s="136"/>
      <c r="RZY24" s="136"/>
      <c r="RZZ24" s="136"/>
      <c r="SAA24" s="136"/>
      <c r="SAB24" s="136"/>
      <c r="SAC24" s="136"/>
      <c r="SAH24" s="136"/>
      <c r="SAI24" s="136"/>
      <c r="SAJ24" s="136"/>
      <c r="SAK24" s="136"/>
      <c r="SAL24" s="136"/>
      <c r="SAM24" s="136"/>
      <c r="SAN24" s="136"/>
      <c r="SAO24" s="136"/>
      <c r="SAP24" s="136"/>
      <c r="SAQ24" s="136"/>
      <c r="SAR24" s="136"/>
      <c r="SAS24" s="136"/>
      <c r="SAX24" s="136"/>
      <c r="SAY24" s="136"/>
      <c r="SAZ24" s="136"/>
      <c r="SBA24" s="136"/>
      <c r="SBB24" s="136"/>
      <c r="SBC24" s="136"/>
      <c r="SBD24" s="136"/>
      <c r="SBE24" s="136"/>
      <c r="SBF24" s="136"/>
      <c r="SBG24" s="136"/>
      <c r="SBH24" s="136"/>
      <c r="SBI24" s="136"/>
      <c r="SBN24" s="136"/>
      <c r="SBO24" s="136"/>
      <c r="SBP24" s="136"/>
      <c r="SBQ24" s="136"/>
      <c r="SBR24" s="136"/>
      <c r="SBS24" s="136"/>
      <c r="SBT24" s="136"/>
      <c r="SBU24" s="136"/>
      <c r="SBV24" s="136"/>
      <c r="SBW24" s="136"/>
      <c r="SBX24" s="136"/>
      <c r="SBY24" s="136"/>
      <c r="SCD24" s="136"/>
      <c r="SCE24" s="136"/>
      <c r="SCF24" s="136"/>
      <c r="SCG24" s="136"/>
      <c r="SCH24" s="136"/>
      <c r="SCI24" s="136"/>
      <c r="SCJ24" s="136"/>
      <c r="SCK24" s="136"/>
      <c r="SCL24" s="136"/>
      <c r="SCM24" s="136"/>
      <c r="SCN24" s="136"/>
      <c r="SCO24" s="136"/>
      <c r="SCT24" s="136"/>
      <c r="SCU24" s="136"/>
      <c r="SCV24" s="136"/>
      <c r="SCW24" s="136"/>
      <c r="SCX24" s="136"/>
      <c r="SCY24" s="136"/>
      <c r="SCZ24" s="136"/>
      <c r="SDA24" s="136"/>
      <c r="SDB24" s="136"/>
      <c r="SDC24" s="136"/>
      <c r="SDD24" s="136"/>
      <c r="SDE24" s="136"/>
      <c r="SDJ24" s="136"/>
      <c r="SDK24" s="136"/>
      <c r="SDL24" s="136"/>
      <c r="SDM24" s="136"/>
      <c r="SDN24" s="136"/>
      <c r="SDO24" s="136"/>
      <c r="SDP24" s="136"/>
      <c r="SDQ24" s="136"/>
      <c r="SDR24" s="136"/>
      <c r="SDS24" s="136"/>
      <c r="SDT24" s="136"/>
      <c r="SDU24" s="136"/>
      <c r="SDZ24" s="136"/>
      <c r="SEA24" s="136"/>
      <c r="SEB24" s="136"/>
      <c r="SEC24" s="136"/>
      <c r="SED24" s="136"/>
      <c r="SEE24" s="136"/>
      <c r="SEF24" s="136"/>
      <c r="SEG24" s="136"/>
      <c r="SEH24" s="136"/>
      <c r="SEI24" s="136"/>
      <c r="SEJ24" s="136"/>
      <c r="SEK24" s="136"/>
      <c r="SEP24" s="136"/>
      <c r="SEQ24" s="136"/>
      <c r="SER24" s="136"/>
      <c r="SES24" s="136"/>
      <c r="SET24" s="136"/>
      <c r="SEU24" s="136"/>
      <c r="SEV24" s="136"/>
      <c r="SEW24" s="136"/>
      <c r="SEX24" s="136"/>
      <c r="SEY24" s="136"/>
      <c r="SEZ24" s="136"/>
      <c r="SFA24" s="136"/>
      <c r="SFF24" s="136"/>
      <c r="SFG24" s="136"/>
      <c r="SFH24" s="136"/>
      <c r="SFI24" s="136"/>
      <c r="SFJ24" s="136"/>
      <c r="SFK24" s="136"/>
      <c r="SFL24" s="136"/>
      <c r="SFM24" s="136"/>
      <c r="SFN24" s="136"/>
      <c r="SFO24" s="136"/>
      <c r="SFP24" s="136"/>
      <c r="SFQ24" s="136"/>
      <c r="SFV24" s="136"/>
      <c r="SFW24" s="136"/>
      <c r="SFX24" s="136"/>
      <c r="SFY24" s="136"/>
      <c r="SFZ24" s="136"/>
      <c r="SGA24" s="136"/>
      <c r="SGB24" s="136"/>
      <c r="SGC24" s="136"/>
      <c r="SGD24" s="136"/>
      <c r="SGE24" s="136"/>
      <c r="SGF24" s="136"/>
      <c r="SGG24" s="136"/>
      <c r="SGL24" s="136"/>
      <c r="SGM24" s="136"/>
      <c r="SGN24" s="136"/>
      <c r="SGO24" s="136"/>
      <c r="SGP24" s="136"/>
      <c r="SGQ24" s="136"/>
      <c r="SGR24" s="136"/>
      <c r="SGS24" s="136"/>
      <c r="SGT24" s="136"/>
      <c r="SGU24" s="136"/>
      <c r="SGV24" s="136"/>
      <c r="SGW24" s="136"/>
      <c r="SHB24" s="136"/>
      <c r="SHC24" s="136"/>
      <c r="SHD24" s="136"/>
      <c r="SHE24" s="136"/>
      <c r="SHF24" s="136"/>
      <c r="SHG24" s="136"/>
      <c r="SHH24" s="136"/>
      <c r="SHI24" s="136"/>
      <c r="SHJ24" s="136"/>
      <c r="SHK24" s="136"/>
      <c r="SHL24" s="136"/>
      <c r="SHM24" s="136"/>
      <c r="SHR24" s="136"/>
      <c r="SHS24" s="136"/>
      <c r="SHT24" s="136"/>
      <c r="SHU24" s="136"/>
      <c r="SHV24" s="136"/>
      <c r="SHW24" s="136"/>
      <c r="SHX24" s="136"/>
      <c r="SHY24" s="136"/>
      <c r="SHZ24" s="136"/>
      <c r="SIA24" s="136"/>
      <c r="SIB24" s="136"/>
      <c r="SIC24" s="136"/>
      <c r="SIH24" s="136"/>
      <c r="SII24" s="136"/>
      <c r="SIJ24" s="136"/>
      <c r="SIK24" s="136"/>
      <c r="SIL24" s="136"/>
      <c r="SIM24" s="136"/>
      <c r="SIN24" s="136"/>
      <c r="SIO24" s="136"/>
      <c r="SIP24" s="136"/>
      <c r="SIQ24" s="136"/>
      <c r="SIR24" s="136"/>
      <c r="SIS24" s="136"/>
      <c r="SIX24" s="136"/>
      <c r="SIY24" s="136"/>
      <c r="SIZ24" s="136"/>
      <c r="SJA24" s="136"/>
      <c r="SJB24" s="136"/>
      <c r="SJC24" s="136"/>
      <c r="SJD24" s="136"/>
      <c r="SJE24" s="136"/>
      <c r="SJF24" s="136"/>
      <c r="SJG24" s="136"/>
      <c r="SJH24" s="136"/>
      <c r="SJI24" s="136"/>
      <c r="SJN24" s="136"/>
      <c r="SJO24" s="136"/>
      <c r="SJP24" s="136"/>
      <c r="SJQ24" s="136"/>
      <c r="SJR24" s="136"/>
      <c r="SJS24" s="136"/>
      <c r="SJT24" s="136"/>
      <c r="SJU24" s="136"/>
      <c r="SJV24" s="136"/>
      <c r="SJW24" s="136"/>
      <c r="SJX24" s="136"/>
      <c r="SJY24" s="136"/>
      <c r="SKD24" s="136"/>
      <c r="SKE24" s="136"/>
      <c r="SKF24" s="136"/>
      <c r="SKG24" s="136"/>
      <c r="SKH24" s="136"/>
      <c r="SKI24" s="136"/>
      <c r="SKJ24" s="136"/>
      <c r="SKK24" s="136"/>
      <c r="SKL24" s="136"/>
      <c r="SKM24" s="136"/>
      <c r="SKN24" s="136"/>
      <c r="SKO24" s="136"/>
      <c r="SKT24" s="136"/>
      <c r="SKU24" s="136"/>
      <c r="SKV24" s="136"/>
      <c r="SKW24" s="136"/>
      <c r="SKX24" s="136"/>
      <c r="SKY24" s="136"/>
      <c r="SKZ24" s="136"/>
      <c r="SLA24" s="136"/>
      <c r="SLB24" s="136"/>
      <c r="SLC24" s="136"/>
      <c r="SLD24" s="136"/>
      <c r="SLE24" s="136"/>
      <c r="SLJ24" s="136"/>
      <c r="SLK24" s="136"/>
      <c r="SLL24" s="136"/>
      <c r="SLM24" s="136"/>
      <c r="SLN24" s="136"/>
      <c r="SLO24" s="136"/>
      <c r="SLP24" s="136"/>
      <c r="SLQ24" s="136"/>
      <c r="SLR24" s="136"/>
      <c r="SLS24" s="136"/>
      <c r="SLT24" s="136"/>
      <c r="SLU24" s="136"/>
      <c r="SLZ24" s="136"/>
      <c r="SMA24" s="136"/>
      <c r="SMB24" s="136"/>
      <c r="SMC24" s="136"/>
      <c r="SMD24" s="136"/>
      <c r="SME24" s="136"/>
      <c r="SMF24" s="136"/>
      <c r="SMG24" s="136"/>
      <c r="SMH24" s="136"/>
      <c r="SMI24" s="136"/>
      <c r="SMJ24" s="136"/>
      <c r="SMK24" s="136"/>
      <c r="SMP24" s="136"/>
      <c r="SMQ24" s="136"/>
      <c r="SMR24" s="136"/>
      <c r="SMS24" s="136"/>
      <c r="SMT24" s="136"/>
      <c r="SMU24" s="136"/>
      <c r="SMV24" s="136"/>
      <c r="SMW24" s="136"/>
      <c r="SMX24" s="136"/>
      <c r="SMY24" s="136"/>
      <c r="SMZ24" s="136"/>
      <c r="SNA24" s="136"/>
      <c r="SNF24" s="136"/>
      <c r="SNG24" s="136"/>
      <c r="SNH24" s="136"/>
      <c r="SNI24" s="136"/>
      <c r="SNJ24" s="136"/>
      <c r="SNK24" s="136"/>
      <c r="SNL24" s="136"/>
      <c r="SNM24" s="136"/>
      <c r="SNN24" s="136"/>
      <c r="SNO24" s="136"/>
      <c r="SNP24" s="136"/>
      <c r="SNQ24" s="136"/>
      <c r="SNV24" s="136"/>
      <c r="SNW24" s="136"/>
      <c r="SNX24" s="136"/>
      <c r="SNY24" s="136"/>
      <c r="SNZ24" s="136"/>
      <c r="SOA24" s="136"/>
      <c r="SOB24" s="136"/>
      <c r="SOC24" s="136"/>
      <c r="SOD24" s="136"/>
      <c r="SOE24" s="136"/>
      <c r="SOF24" s="136"/>
      <c r="SOG24" s="136"/>
      <c r="SOL24" s="136"/>
      <c r="SOM24" s="136"/>
      <c r="SON24" s="136"/>
      <c r="SOO24" s="136"/>
      <c r="SOP24" s="136"/>
      <c r="SOQ24" s="136"/>
      <c r="SOR24" s="136"/>
      <c r="SOS24" s="136"/>
      <c r="SOT24" s="136"/>
      <c r="SOU24" s="136"/>
      <c r="SOV24" s="136"/>
      <c r="SOW24" s="136"/>
      <c r="SPB24" s="136"/>
      <c r="SPC24" s="136"/>
      <c r="SPD24" s="136"/>
      <c r="SPE24" s="136"/>
      <c r="SPF24" s="136"/>
      <c r="SPG24" s="136"/>
      <c r="SPH24" s="136"/>
      <c r="SPI24" s="136"/>
      <c r="SPJ24" s="136"/>
      <c r="SPK24" s="136"/>
      <c r="SPL24" s="136"/>
      <c r="SPM24" s="136"/>
      <c r="SPR24" s="136"/>
      <c r="SPS24" s="136"/>
      <c r="SPT24" s="136"/>
      <c r="SPU24" s="136"/>
      <c r="SPV24" s="136"/>
      <c r="SPW24" s="136"/>
      <c r="SPX24" s="136"/>
      <c r="SPY24" s="136"/>
      <c r="SPZ24" s="136"/>
      <c r="SQA24" s="136"/>
      <c r="SQB24" s="136"/>
      <c r="SQC24" s="136"/>
      <c r="SQH24" s="136"/>
      <c r="SQI24" s="136"/>
      <c r="SQJ24" s="136"/>
      <c r="SQK24" s="136"/>
      <c r="SQL24" s="136"/>
      <c r="SQM24" s="136"/>
      <c r="SQN24" s="136"/>
      <c r="SQO24" s="136"/>
      <c r="SQP24" s="136"/>
      <c r="SQQ24" s="136"/>
      <c r="SQR24" s="136"/>
      <c r="SQS24" s="136"/>
      <c r="SQX24" s="136"/>
      <c r="SQY24" s="136"/>
      <c r="SQZ24" s="136"/>
      <c r="SRA24" s="136"/>
      <c r="SRB24" s="136"/>
      <c r="SRC24" s="136"/>
      <c r="SRD24" s="136"/>
      <c r="SRE24" s="136"/>
      <c r="SRF24" s="136"/>
      <c r="SRG24" s="136"/>
      <c r="SRH24" s="136"/>
      <c r="SRI24" s="136"/>
      <c r="SRN24" s="136"/>
      <c r="SRO24" s="136"/>
      <c r="SRP24" s="136"/>
      <c r="SRQ24" s="136"/>
      <c r="SRR24" s="136"/>
      <c r="SRS24" s="136"/>
      <c r="SRT24" s="136"/>
      <c r="SRU24" s="136"/>
      <c r="SRV24" s="136"/>
      <c r="SRW24" s="136"/>
      <c r="SRX24" s="136"/>
      <c r="SRY24" s="136"/>
      <c r="SSD24" s="136"/>
      <c r="SSE24" s="136"/>
      <c r="SSF24" s="136"/>
      <c r="SSG24" s="136"/>
      <c r="SSH24" s="136"/>
      <c r="SSI24" s="136"/>
      <c r="SSJ24" s="136"/>
      <c r="SSK24" s="136"/>
      <c r="SSL24" s="136"/>
      <c r="SSM24" s="136"/>
      <c r="SSN24" s="136"/>
      <c r="SSO24" s="136"/>
      <c r="SST24" s="136"/>
      <c r="SSU24" s="136"/>
      <c r="SSV24" s="136"/>
      <c r="SSW24" s="136"/>
      <c r="SSX24" s="136"/>
      <c r="SSY24" s="136"/>
      <c r="SSZ24" s="136"/>
      <c r="STA24" s="136"/>
      <c r="STB24" s="136"/>
      <c r="STC24" s="136"/>
      <c r="STD24" s="136"/>
      <c r="STE24" s="136"/>
      <c r="STJ24" s="136"/>
      <c r="STK24" s="136"/>
      <c r="STL24" s="136"/>
      <c r="STM24" s="136"/>
      <c r="STN24" s="136"/>
      <c r="STO24" s="136"/>
      <c r="STP24" s="136"/>
      <c r="STQ24" s="136"/>
      <c r="STR24" s="136"/>
      <c r="STS24" s="136"/>
      <c r="STT24" s="136"/>
      <c r="STU24" s="136"/>
      <c r="STZ24" s="136"/>
      <c r="SUA24" s="136"/>
      <c r="SUB24" s="136"/>
      <c r="SUC24" s="136"/>
      <c r="SUD24" s="136"/>
      <c r="SUE24" s="136"/>
      <c r="SUF24" s="136"/>
      <c r="SUG24" s="136"/>
      <c r="SUH24" s="136"/>
      <c r="SUI24" s="136"/>
      <c r="SUJ24" s="136"/>
      <c r="SUK24" s="136"/>
      <c r="SUP24" s="136"/>
      <c r="SUQ24" s="136"/>
      <c r="SUR24" s="136"/>
      <c r="SUS24" s="136"/>
      <c r="SUT24" s="136"/>
      <c r="SUU24" s="136"/>
      <c r="SUV24" s="136"/>
      <c r="SUW24" s="136"/>
      <c r="SUX24" s="136"/>
      <c r="SUY24" s="136"/>
      <c r="SUZ24" s="136"/>
      <c r="SVA24" s="136"/>
      <c r="SVF24" s="136"/>
      <c r="SVG24" s="136"/>
      <c r="SVH24" s="136"/>
      <c r="SVI24" s="136"/>
      <c r="SVJ24" s="136"/>
      <c r="SVK24" s="136"/>
      <c r="SVL24" s="136"/>
      <c r="SVM24" s="136"/>
      <c r="SVN24" s="136"/>
      <c r="SVO24" s="136"/>
      <c r="SVP24" s="136"/>
      <c r="SVQ24" s="136"/>
      <c r="SVV24" s="136"/>
      <c r="SVW24" s="136"/>
      <c r="SVX24" s="136"/>
      <c r="SVY24" s="136"/>
      <c r="SVZ24" s="136"/>
      <c r="SWA24" s="136"/>
      <c r="SWB24" s="136"/>
      <c r="SWC24" s="136"/>
      <c r="SWD24" s="136"/>
      <c r="SWE24" s="136"/>
      <c r="SWF24" s="136"/>
      <c r="SWG24" s="136"/>
      <c r="SWL24" s="136"/>
      <c r="SWM24" s="136"/>
      <c r="SWN24" s="136"/>
      <c r="SWO24" s="136"/>
      <c r="SWP24" s="136"/>
      <c r="SWQ24" s="136"/>
      <c r="SWR24" s="136"/>
      <c r="SWS24" s="136"/>
      <c r="SWT24" s="136"/>
      <c r="SWU24" s="136"/>
      <c r="SWV24" s="136"/>
      <c r="SWW24" s="136"/>
      <c r="SXB24" s="136"/>
      <c r="SXC24" s="136"/>
      <c r="SXD24" s="136"/>
      <c r="SXE24" s="136"/>
      <c r="SXF24" s="136"/>
      <c r="SXG24" s="136"/>
      <c r="SXH24" s="136"/>
      <c r="SXI24" s="136"/>
      <c r="SXJ24" s="136"/>
      <c r="SXK24" s="136"/>
      <c r="SXL24" s="136"/>
      <c r="SXM24" s="136"/>
      <c r="SXR24" s="136"/>
      <c r="SXS24" s="136"/>
      <c r="SXT24" s="136"/>
      <c r="SXU24" s="136"/>
      <c r="SXV24" s="136"/>
      <c r="SXW24" s="136"/>
      <c r="SXX24" s="136"/>
      <c r="SXY24" s="136"/>
      <c r="SXZ24" s="136"/>
      <c r="SYA24" s="136"/>
      <c r="SYB24" s="136"/>
      <c r="SYC24" s="136"/>
      <c r="SYH24" s="136"/>
      <c r="SYI24" s="136"/>
      <c r="SYJ24" s="136"/>
      <c r="SYK24" s="136"/>
      <c r="SYL24" s="136"/>
      <c r="SYM24" s="136"/>
      <c r="SYN24" s="136"/>
      <c r="SYO24" s="136"/>
      <c r="SYP24" s="136"/>
      <c r="SYQ24" s="136"/>
      <c r="SYR24" s="136"/>
      <c r="SYS24" s="136"/>
      <c r="SYX24" s="136"/>
      <c r="SYY24" s="136"/>
      <c r="SYZ24" s="136"/>
      <c r="SZA24" s="136"/>
      <c r="SZB24" s="136"/>
      <c r="SZC24" s="136"/>
      <c r="SZD24" s="136"/>
      <c r="SZE24" s="136"/>
      <c r="SZF24" s="136"/>
      <c r="SZG24" s="136"/>
      <c r="SZH24" s="136"/>
      <c r="SZI24" s="136"/>
      <c r="SZN24" s="136"/>
      <c r="SZO24" s="136"/>
      <c r="SZP24" s="136"/>
      <c r="SZQ24" s="136"/>
      <c r="SZR24" s="136"/>
      <c r="SZS24" s="136"/>
      <c r="SZT24" s="136"/>
      <c r="SZU24" s="136"/>
      <c r="SZV24" s="136"/>
      <c r="SZW24" s="136"/>
      <c r="SZX24" s="136"/>
      <c r="SZY24" s="136"/>
      <c r="TAD24" s="136"/>
      <c r="TAE24" s="136"/>
      <c r="TAF24" s="136"/>
      <c r="TAG24" s="136"/>
      <c r="TAH24" s="136"/>
      <c r="TAI24" s="136"/>
      <c r="TAJ24" s="136"/>
      <c r="TAK24" s="136"/>
      <c r="TAL24" s="136"/>
      <c r="TAM24" s="136"/>
      <c r="TAN24" s="136"/>
      <c r="TAO24" s="136"/>
      <c r="TAT24" s="136"/>
      <c r="TAU24" s="136"/>
      <c r="TAV24" s="136"/>
      <c r="TAW24" s="136"/>
      <c r="TAX24" s="136"/>
      <c r="TAY24" s="136"/>
      <c r="TAZ24" s="136"/>
      <c r="TBA24" s="136"/>
      <c r="TBB24" s="136"/>
      <c r="TBC24" s="136"/>
      <c r="TBD24" s="136"/>
      <c r="TBE24" s="136"/>
      <c r="TBJ24" s="136"/>
      <c r="TBK24" s="136"/>
      <c r="TBL24" s="136"/>
      <c r="TBM24" s="136"/>
      <c r="TBN24" s="136"/>
      <c r="TBO24" s="136"/>
      <c r="TBP24" s="136"/>
      <c r="TBQ24" s="136"/>
      <c r="TBR24" s="136"/>
      <c r="TBS24" s="136"/>
      <c r="TBT24" s="136"/>
      <c r="TBU24" s="136"/>
      <c r="TBZ24" s="136"/>
      <c r="TCA24" s="136"/>
      <c r="TCB24" s="136"/>
      <c r="TCC24" s="136"/>
      <c r="TCD24" s="136"/>
      <c r="TCE24" s="136"/>
      <c r="TCF24" s="136"/>
      <c r="TCG24" s="136"/>
      <c r="TCH24" s="136"/>
      <c r="TCI24" s="136"/>
      <c r="TCJ24" s="136"/>
      <c r="TCK24" s="136"/>
      <c r="TCP24" s="136"/>
      <c r="TCQ24" s="136"/>
      <c r="TCR24" s="136"/>
      <c r="TCS24" s="136"/>
      <c r="TCT24" s="136"/>
      <c r="TCU24" s="136"/>
      <c r="TCV24" s="136"/>
      <c r="TCW24" s="136"/>
      <c r="TCX24" s="136"/>
      <c r="TCY24" s="136"/>
      <c r="TCZ24" s="136"/>
      <c r="TDA24" s="136"/>
      <c r="TDF24" s="136"/>
      <c r="TDG24" s="136"/>
      <c r="TDH24" s="136"/>
      <c r="TDI24" s="136"/>
      <c r="TDJ24" s="136"/>
      <c r="TDK24" s="136"/>
      <c r="TDL24" s="136"/>
      <c r="TDM24" s="136"/>
      <c r="TDN24" s="136"/>
      <c r="TDO24" s="136"/>
      <c r="TDP24" s="136"/>
      <c r="TDQ24" s="136"/>
      <c r="TDV24" s="136"/>
      <c r="TDW24" s="136"/>
      <c r="TDX24" s="136"/>
      <c r="TDY24" s="136"/>
      <c r="TDZ24" s="136"/>
      <c r="TEA24" s="136"/>
      <c r="TEB24" s="136"/>
      <c r="TEC24" s="136"/>
      <c r="TED24" s="136"/>
      <c r="TEE24" s="136"/>
      <c r="TEF24" s="136"/>
      <c r="TEG24" s="136"/>
      <c r="TEL24" s="136"/>
      <c r="TEM24" s="136"/>
      <c r="TEN24" s="136"/>
      <c r="TEO24" s="136"/>
      <c r="TEP24" s="136"/>
      <c r="TEQ24" s="136"/>
      <c r="TER24" s="136"/>
      <c r="TES24" s="136"/>
      <c r="TET24" s="136"/>
      <c r="TEU24" s="136"/>
      <c r="TEV24" s="136"/>
      <c r="TEW24" s="136"/>
      <c r="TFB24" s="136"/>
      <c r="TFC24" s="136"/>
      <c r="TFD24" s="136"/>
      <c r="TFE24" s="136"/>
      <c r="TFF24" s="136"/>
      <c r="TFG24" s="136"/>
      <c r="TFH24" s="136"/>
      <c r="TFI24" s="136"/>
      <c r="TFJ24" s="136"/>
      <c r="TFK24" s="136"/>
      <c r="TFL24" s="136"/>
      <c r="TFM24" s="136"/>
      <c r="TFR24" s="136"/>
      <c r="TFS24" s="136"/>
      <c r="TFT24" s="136"/>
      <c r="TFU24" s="136"/>
      <c r="TFV24" s="136"/>
      <c r="TFW24" s="136"/>
      <c r="TFX24" s="136"/>
      <c r="TFY24" s="136"/>
      <c r="TFZ24" s="136"/>
      <c r="TGA24" s="136"/>
      <c r="TGB24" s="136"/>
      <c r="TGC24" s="136"/>
      <c r="TGH24" s="136"/>
      <c r="TGI24" s="136"/>
      <c r="TGJ24" s="136"/>
      <c r="TGK24" s="136"/>
      <c r="TGL24" s="136"/>
      <c r="TGM24" s="136"/>
      <c r="TGN24" s="136"/>
      <c r="TGO24" s="136"/>
      <c r="TGP24" s="136"/>
      <c r="TGQ24" s="136"/>
      <c r="TGR24" s="136"/>
      <c r="TGS24" s="136"/>
      <c r="TGX24" s="136"/>
      <c r="TGY24" s="136"/>
      <c r="TGZ24" s="136"/>
      <c r="THA24" s="136"/>
      <c r="THB24" s="136"/>
      <c r="THC24" s="136"/>
      <c r="THD24" s="136"/>
      <c r="THE24" s="136"/>
      <c r="THF24" s="136"/>
      <c r="THG24" s="136"/>
      <c r="THH24" s="136"/>
      <c r="THI24" s="136"/>
      <c r="THN24" s="136"/>
      <c r="THO24" s="136"/>
      <c r="THP24" s="136"/>
      <c r="THQ24" s="136"/>
      <c r="THR24" s="136"/>
      <c r="THS24" s="136"/>
      <c r="THT24" s="136"/>
      <c r="THU24" s="136"/>
      <c r="THV24" s="136"/>
      <c r="THW24" s="136"/>
      <c r="THX24" s="136"/>
      <c r="THY24" s="136"/>
      <c r="TID24" s="136"/>
      <c r="TIE24" s="136"/>
      <c r="TIF24" s="136"/>
      <c r="TIG24" s="136"/>
      <c r="TIH24" s="136"/>
      <c r="TII24" s="136"/>
      <c r="TIJ24" s="136"/>
      <c r="TIK24" s="136"/>
      <c r="TIL24" s="136"/>
      <c r="TIM24" s="136"/>
      <c r="TIN24" s="136"/>
      <c r="TIO24" s="136"/>
      <c r="TIT24" s="136"/>
      <c r="TIU24" s="136"/>
      <c r="TIV24" s="136"/>
      <c r="TIW24" s="136"/>
      <c r="TIX24" s="136"/>
      <c r="TIY24" s="136"/>
      <c r="TIZ24" s="136"/>
      <c r="TJA24" s="136"/>
      <c r="TJB24" s="136"/>
      <c r="TJC24" s="136"/>
      <c r="TJD24" s="136"/>
      <c r="TJE24" s="136"/>
      <c r="TJJ24" s="136"/>
      <c r="TJK24" s="136"/>
      <c r="TJL24" s="136"/>
      <c r="TJM24" s="136"/>
      <c r="TJN24" s="136"/>
      <c r="TJO24" s="136"/>
      <c r="TJP24" s="136"/>
      <c r="TJQ24" s="136"/>
      <c r="TJR24" s="136"/>
      <c r="TJS24" s="136"/>
      <c r="TJT24" s="136"/>
      <c r="TJU24" s="136"/>
      <c r="TJZ24" s="136"/>
      <c r="TKA24" s="136"/>
      <c r="TKB24" s="136"/>
      <c r="TKC24" s="136"/>
      <c r="TKD24" s="136"/>
      <c r="TKE24" s="136"/>
      <c r="TKF24" s="136"/>
      <c r="TKG24" s="136"/>
      <c r="TKH24" s="136"/>
      <c r="TKI24" s="136"/>
      <c r="TKJ24" s="136"/>
      <c r="TKK24" s="136"/>
      <c r="TKP24" s="136"/>
      <c r="TKQ24" s="136"/>
      <c r="TKR24" s="136"/>
      <c r="TKS24" s="136"/>
      <c r="TKT24" s="136"/>
      <c r="TKU24" s="136"/>
      <c r="TKV24" s="136"/>
      <c r="TKW24" s="136"/>
      <c r="TKX24" s="136"/>
      <c r="TKY24" s="136"/>
      <c r="TKZ24" s="136"/>
      <c r="TLA24" s="136"/>
      <c r="TLF24" s="136"/>
      <c r="TLG24" s="136"/>
      <c r="TLH24" s="136"/>
      <c r="TLI24" s="136"/>
      <c r="TLJ24" s="136"/>
      <c r="TLK24" s="136"/>
      <c r="TLL24" s="136"/>
      <c r="TLM24" s="136"/>
      <c r="TLN24" s="136"/>
      <c r="TLO24" s="136"/>
      <c r="TLP24" s="136"/>
      <c r="TLQ24" s="136"/>
      <c r="TLV24" s="136"/>
      <c r="TLW24" s="136"/>
      <c r="TLX24" s="136"/>
      <c r="TLY24" s="136"/>
      <c r="TLZ24" s="136"/>
      <c r="TMA24" s="136"/>
      <c r="TMB24" s="136"/>
      <c r="TMC24" s="136"/>
      <c r="TMD24" s="136"/>
      <c r="TME24" s="136"/>
      <c r="TMF24" s="136"/>
      <c r="TMG24" s="136"/>
      <c r="TML24" s="136"/>
      <c r="TMM24" s="136"/>
      <c r="TMN24" s="136"/>
      <c r="TMO24" s="136"/>
      <c r="TMP24" s="136"/>
      <c r="TMQ24" s="136"/>
      <c r="TMR24" s="136"/>
      <c r="TMS24" s="136"/>
      <c r="TMT24" s="136"/>
      <c r="TMU24" s="136"/>
      <c r="TMV24" s="136"/>
      <c r="TMW24" s="136"/>
      <c r="TNB24" s="136"/>
      <c r="TNC24" s="136"/>
      <c r="TND24" s="136"/>
      <c r="TNE24" s="136"/>
      <c r="TNF24" s="136"/>
      <c r="TNG24" s="136"/>
      <c r="TNH24" s="136"/>
      <c r="TNI24" s="136"/>
      <c r="TNJ24" s="136"/>
      <c r="TNK24" s="136"/>
      <c r="TNL24" s="136"/>
      <c r="TNM24" s="136"/>
      <c r="TNR24" s="136"/>
      <c r="TNS24" s="136"/>
      <c r="TNT24" s="136"/>
      <c r="TNU24" s="136"/>
      <c r="TNV24" s="136"/>
      <c r="TNW24" s="136"/>
      <c r="TNX24" s="136"/>
      <c r="TNY24" s="136"/>
      <c r="TNZ24" s="136"/>
      <c r="TOA24" s="136"/>
      <c r="TOB24" s="136"/>
      <c r="TOC24" s="136"/>
      <c r="TOH24" s="136"/>
      <c r="TOI24" s="136"/>
      <c r="TOJ24" s="136"/>
      <c r="TOK24" s="136"/>
      <c r="TOL24" s="136"/>
      <c r="TOM24" s="136"/>
      <c r="TON24" s="136"/>
      <c r="TOO24" s="136"/>
      <c r="TOP24" s="136"/>
      <c r="TOQ24" s="136"/>
      <c r="TOR24" s="136"/>
      <c r="TOS24" s="136"/>
      <c r="TOX24" s="136"/>
      <c r="TOY24" s="136"/>
      <c r="TOZ24" s="136"/>
      <c r="TPA24" s="136"/>
      <c r="TPB24" s="136"/>
      <c r="TPC24" s="136"/>
      <c r="TPD24" s="136"/>
      <c r="TPE24" s="136"/>
      <c r="TPF24" s="136"/>
      <c r="TPG24" s="136"/>
      <c r="TPH24" s="136"/>
      <c r="TPI24" s="136"/>
      <c r="TPN24" s="136"/>
      <c r="TPO24" s="136"/>
      <c r="TPP24" s="136"/>
      <c r="TPQ24" s="136"/>
      <c r="TPR24" s="136"/>
      <c r="TPS24" s="136"/>
      <c r="TPT24" s="136"/>
      <c r="TPU24" s="136"/>
      <c r="TPV24" s="136"/>
      <c r="TPW24" s="136"/>
      <c r="TPX24" s="136"/>
      <c r="TPY24" s="136"/>
      <c r="TQD24" s="136"/>
      <c r="TQE24" s="136"/>
      <c r="TQF24" s="136"/>
      <c r="TQG24" s="136"/>
      <c r="TQH24" s="136"/>
      <c r="TQI24" s="136"/>
      <c r="TQJ24" s="136"/>
      <c r="TQK24" s="136"/>
      <c r="TQL24" s="136"/>
      <c r="TQM24" s="136"/>
      <c r="TQN24" s="136"/>
      <c r="TQO24" s="136"/>
      <c r="TQT24" s="136"/>
      <c r="TQU24" s="136"/>
      <c r="TQV24" s="136"/>
      <c r="TQW24" s="136"/>
      <c r="TQX24" s="136"/>
      <c r="TQY24" s="136"/>
      <c r="TQZ24" s="136"/>
      <c r="TRA24" s="136"/>
      <c r="TRB24" s="136"/>
      <c r="TRC24" s="136"/>
      <c r="TRD24" s="136"/>
      <c r="TRE24" s="136"/>
      <c r="TRJ24" s="136"/>
      <c r="TRK24" s="136"/>
      <c r="TRL24" s="136"/>
      <c r="TRM24" s="136"/>
      <c r="TRN24" s="136"/>
      <c r="TRO24" s="136"/>
      <c r="TRP24" s="136"/>
      <c r="TRQ24" s="136"/>
      <c r="TRR24" s="136"/>
      <c r="TRS24" s="136"/>
      <c r="TRT24" s="136"/>
      <c r="TRU24" s="136"/>
      <c r="TRZ24" s="136"/>
      <c r="TSA24" s="136"/>
      <c r="TSB24" s="136"/>
      <c r="TSC24" s="136"/>
      <c r="TSD24" s="136"/>
      <c r="TSE24" s="136"/>
      <c r="TSF24" s="136"/>
      <c r="TSG24" s="136"/>
      <c r="TSH24" s="136"/>
      <c r="TSI24" s="136"/>
      <c r="TSJ24" s="136"/>
      <c r="TSK24" s="136"/>
      <c r="TSP24" s="136"/>
      <c r="TSQ24" s="136"/>
      <c r="TSR24" s="136"/>
      <c r="TSS24" s="136"/>
      <c r="TST24" s="136"/>
      <c r="TSU24" s="136"/>
      <c r="TSV24" s="136"/>
      <c r="TSW24" s="136"/>
      <c r="TSX24" s="136"/>
      <c r="TSY24" s="136"/>
      <c r="TSZ24" s="136"/>
      <c r="TTA24" s="136"/>
      <c r="TTF24" s="136"/>
      <c r="TTG24" s="136"/>
      <c r="TTH24" s="136"/>
      <c r="TTI24" s="136"/>
      <c r="TTJ24" s="136"/>
      <c r="TTK24" s="136"/>
      <c r="TTL24" s="136"/>
      <c r="TTM24" s="136"/>
      <c r="TTN24" s="136"/>
      <c r="TTO24" s="136"/>
      <c r="TTP24" s="136"/>
      <c r="TTQ24" s="136"/>
      <c r="TTV24" s="136"/>
      <c r="TTW24" s="136"/>
      <c r="TTX24" s="136"/>
      <c r="TTY24" s="136"/>
      <c r="TTZ24" s="136"/>
      <c r="TUA24" s="136"/>
      <c r="TUB24" s="136"/>
      <c r="TUC24" s="136"/>
      <c r="TUD24" s="136"/>
      <c r="TUE24" s="136"/>
      <c r="TUF24" s="136"/>
      <c r="TUG24" s="136"/>
      <c r="TUL24" s="136"/>
      <c r="TUM24" s="136"/>
      <c r="TUN24" s="136"/>
      <c r="TUO24" s="136"/>
      <c r="TUP24" s="136"/>
      <c r="TUQ24" s="136"/>
      <c r="TUR24" s="136"/>
      <c r="TUS24" s="136"/>
      <c r="TUT24" s="136"/>
      <c r="TUU24" s="136"/>
      <c r="TUV24" s="136"/>
      <c r="TUW24" s="136"/>
      <c r="TVB24" s="136"/>
      <c r="TVC24" s="136"/>
      <c r="TVD24" s="136"/>
      <c r="TVE24" s="136"/>
      <c r="TVF24" s="136"/>
      <c r="TVG24" s="136"/>
      <c r="TVH24" s="136"/>
      <c r="TVI24" s="136"/>
      <c r="TVJ24" s="136"/>
      <c r="TVK24" s="136"/>
      <c r="TVL24" s="136"/>
      <c r="TVM24" s="136"/>
      <c r="TVR24" s="136"/>
      <c r="TVS24" s="136"/>
      <c r="TVT24" s="136"/>
      <c r="TVU24" s="136"/>
      <c r="TVV24" s="136"/>
      <c r="TVW24" s="136"/>
      <c r="TVX24" s="136"/>
      <c r="TVY24" s="136"/>
      <c r="TVZ24" s="136"/>
      <c r="TWA24" s="136"/>
      <c r="TWB24" s="136"/>
      <c r="TWC24" s="136"/>
      <c r="TWH24" s="136"/>
      <c r="TWI24" s="136"/>
      <c r="TWJ24" s="136"/>
      <c r="TWK24" s="136"/>
      <c r="TWL24" s="136"/>
      <c r="TWM24" s="136"/>
      <c r="TWN24" s="136"/>
      <c r="TWO24" s="136"/>
      <c r="TWP24" s="136"/>
      <c r="TWQ24" s="136"/>
      <c r="TWR24" s="136"/>
      <c r="TWS24" s="136"/>
      <c r="TWX24" s="136"/>
      <c r="TWY24" s="136"/>
      <c r="TWZ24" s="136"/>
      <c r="TXA24" s="136"/>
      <c r="TXB24" s="136"/>
      <c r="TXC24" s="136"/>
      <c r="TXD24" s="136"/>
      <c r="TXE24" s="136"/>
      <c r="TXF24" s="136"/>
      <c r="TXG24" s="136"/>
      <c r="TXH24" s="136"/>
      <c r="TXI24" s="136"/>
      <c r="TXN24" s="136"/>
      <c r="TXO24" s="136"/>
      <c r="TXP24" s="136"/>
      <c r="TXQ24" s="136"/>
      <c r="TXR24" s="136"/>
      <c r="TXS24" s="136"/>
      <c r="TXT24" s="136"/>
      <c r="TXU24" s="136"/>
      <c r="TXV24" s="136"/>
      <c r="TXW24" s="136"/>
      <c r="TXX24" s="136"/>
      <c r="TXY24" s="136"/>
      <c r="TYD24" s="136"/>
      <c r="TYE24" s="136"/>
      <c r="TYF24" s="136"/>
      <c r="TYG24" s="136"/>
      <c r="TYH24" s="136"/>
      <c r="TYI24" s="136"/>
      <c r="TYJ24" s="136"/>
      <c r="TYK24" s="136"/>
      <c r="TYL24" s="136"/>
      <c r="TYM24" s="136"/>
      <c r="TYN24" s="136"/>
      <c r="TYO24" s="136"/>
      <c r="TYT24" s="136"/>
      <c r="TYU24" s="136"/>
      <c r="TYV24" s="136"/>
      <c r="TYW24" s="136"/>
      <c r="TYX24" s="136"/>
      <c r="TYY24" s="136"/>
      <c r="TYZ24" s="136"/>
      <c r="TZA24" s="136"/>
      <c r="TZB24" s="136"/>
      <c r="TZC24" s="136"/>
      <c r="TZD24" s="136"/>
      <c r="TZE24" s="136"/>
      <c r="TZJ24" s="136"/>
      <c r="TZK24" s="136"/>
      <c r="TZL24" s="136"/>
      <c r="TZM24" s="136"/>
      <c r="TZN24" s="136"/>
      <c r="TZO24" s="136"/>
      <c r="TZP24" s="136"/>
      <c r="TZQ24" s="136"/>
      <c r="TZR24" s="136"/>
      <c r="TZS24" s="136"/>
      <c r="TZT24" s="136"/>
      <c r="TZU24" s="136"/>
      <c r="TZZ24" s="136"/>
      <c r="UAA24" s="136"/>
      <c r="UAB24" s="136"/>
      <c r="UAC24" s="136"/>
      <c r="UAD24" s="136"/>
      <c r="UAE24" s="136"/>
      <c r="UAF24" s="136"/>
      <c r="UAG24" s="136"/>
      <c r="UAH24" s="136"/>
      <c r="UAI24" s="136"/>
      <c r="UAJ24" s="136"/>
      <c r="UAK24" s="136"/>
      <c r="UAP24" s="136"/>
      <c r="UAQ24" s="136"/>
      <c r="UAR24" s="136"/>
      <c r="UAS24" s="136"/>
      <c r="UAT24" s="136"/>
      <c r="UAU24" s="136"/>
      <c r="UAV24" s="136"/>
      <c r="UAW24" s="136"/>
      <c r="UAX24" s="136"/>
      <c r="UAY24" s="136"/>
      <c r="UAZ24" s="136"/>
      <c r="UBA24" s="136"/>
      <c r="UBF24" s="136"/>
      <c r="UBG24" s="136"/>
      <c r="UBH24" s="136"/>
      <c r="UBI24" s="136"/>
      <c r="UBJ24" s="136"/>
      <c r="UBK24" s="136"/>
      <c r="UBL24" s="136"/>
      <c r="UBM24" s="136"/>
      <c r="UBN24" s="136"/>
      <c r="UBO24" s="136"/>
      <c r="UBP24" s="136"/>
      <c r="UBQ24" s="136"/>
      <c r="UBV24" s="136"/>
      <c r="UBW24" s="136"/>
      <c r="UBX24" s="136"/>
      <c r="UBY24" s="136"/>
      <c r="UBZ24" s="136"/>
      <c r="UCA24" s="136"/>
      <c r="UCB24" s="136"/>
      <c r="UCC24" s="136"/>
      <c r="UCD24" s="136"/>
      <c r="UCE24" s="136"/>
      <c r="UCF24" s="136"/>
      <c r="UCG24" s="136"/>
      <c r="UCL24" s="136"/>
      <c r="UCM24" s="136"/>
      <c r="UCN24" s="136"/>
      <c r="UCO24" s="136"/>
      <c r="UCP24" s="136"/>
      <c r="UCQ24" s="136"/>
      <c r="UCR24" s="136"/>
      <c r="UCS24" s="136"/>
      <c r="UCT24" s="136"/>
      <c r="UCU24" s="136"/>
      <c r="UCV24" s="136"/>
      <c r="UCW24" s="136"/>
      <c r="UDB24" s="136"/>
      <c r="UDC24" s="136"/>
      <c r="UDD24" s="136"/>
      <c r="UDE24" s="136"/>
      <c r="UDF24" s="136"/>
      <c r="UDG24" s="136"/>
      <c r="UDH24" s="136"/>
      <c r="UDI24" s="136"/>
      <c r="UDJ24" s="136"/>
      <c r="UDK24" s="136"/>
      <c r="UDL24" s="136"/>
      <c r="UDM24" s="136"/>
      <c r="UDR24" s="136"/>
      <c r="UDS24" s="136"/>
      <c r="UDT24" s="136"/>
      <c r="UDU24" s="136"/>
      <c r="UDV24" s="136"/>
      <c r="UDW24" s="136"/>
      <c r="UDX24" s="136"/>
      <c r="UDY24" s="136"/>
      <c r="UDZ24" s="136"/>
      <c r="UEA24" s="136"/>
      <c r="UEB24" s="136"/>
      <c r="UEC24" s="136"/>
      <c r="UEH24" s="136"/>
      <c r="UEI24" s="136"/>
      <c r="UEJ24" s="136"/>
      <c r="UEK24" s="136"/>
      <c r="UEL24" s="136"/>
      <c r="UEM24" s="136"/>
      <c r="UEN24" s="136"/>
      <c r="UEO24" s="136"/>
      <c r="UEP24" s="136"/>
      <c r="UEQ24" s="136"/>
      <c r="UER24" s="136"/>
      <c r="UES24" s="136"/>
      <c r="UEX24" s="136"/>
      <c r="UEY24" s="136"/>
      <c r="UEZ24" s="136"/>
      <c r="UFA24" s="136"/>
      <c r="UFB24" s="136"/>
      <c r="UFC24" s="136"/>
      <c r="UFD24" s="136"/>
      <c r="UFE24" s="136"/>
      <c r="UFF24" s="136"/>
      <c r="UFG24" s="136"/>
      <c r="UFH24" s="136"/>
      <c r="UFI24" s="136"/>
      <c r="UFN24" s="136"/>
      <c r="UFO24" s="136"/>
      <c r="UFP24" s="136"/>
      <c r="UFQ24" s="136"/>
      <c r="UFR24" s="136"/>
      <c r="UFS24" s="136"/>
      <c r="UFT24" s="136"/>
      <c r="UFU24" s="136"/>
      <c r="UFV24" s="136"/>
      <c r="UFW24" s="136"/>
      <c r="UFX24" s="136"/>
      <c r="UFY24" s="136"/>
      <c r="UGD24" s="136"/>
      <c r="UGE24" s="136"/>
      <c r="UGF24" s="136"/>
      <c r="UGG24" s="136"/>
      <c r="UGH24" s="136"/>
      <c r="UGI24" s="136"/>
      <c r="UGJ24" s="136"/>
      <c r="UGK24" s="136"/>
      <c r="UGL24" s="136"/>
      <c r="UGM24" s="136"/>
      <c r="UGN24" s="136"/>
      <c r="UGO24" s="136"/>
      <c r="UGT24" s="136"/>
      <c r="UGU24" s="136"/>
      <c r="UGV24" s="136"/>
      <c r="UGW24" s="136"/>
      <c r="UGX24" s="136"/>
      <c r="UGY24" s="136"/>
      <c r="UGZ24" s="136"/>
      <c r="UHA24" s="136"/>
      <c r="UHB24" s="136"/>
      <c r="UHC24" s="136"/>
      <c r="UHD24" s="136"/>
      <c r="UHE24" s="136"/>
      <c r="UHJ24" s="136"/>
      <c r="UHK24" s="136"/>
      <c r="UHL24" s="136"/>
      <c r="UHM24" s="136"/>
      <c r="UHN24" s="136"/>
      <c r="UHO24" s="136"/>
      <c r="UHP24" s="136"/>
      <c r="UHQ24" s="136"/>
      <c r="UHR24" s="136"/>
      <c r="UHS24" s="136"/>
      <c r="UHT24" s="136"/>
      <c r="UHU24" s="136"/>
      <c r="UHZ24" s="136"/>
      <c r="UIA24" s="136"/>
      <c r="UIB24" s="136"/>
      <c r="UIC24" s="136"/>
      <c r="UID24" s="136"/>
      <c r="UIE24" s="136"/>
      <c r="UIF24" s="136"/>
      <c r="UIG24" s="136"/>
      <c r="UIH24" s="136"/>
      <c r="UII24" s="136"/>
      <c r="UIJ24" s="136"/>
      <c r="UIK24" s="136"/>
      <c r="UIP24" s="136"/>
      <c r="UIQ24" s="136"/>
      <c r="UIR24" s="136"/>
      <c r="UIS24" s="136"/>
      <c r="UIT24" s="136"/>
      <c r="UIU24" s="136"/>
      <c r="UIV24" s="136"/>
      <c r="UIW24" s="136"/>
      <c r="UIX24" s="136"/>
      <c r="UIY24" s="136"/>
      <c r="UIZ24" s="136"/>
      <c r="UJA24" s="136"/>
      <c r="UJF24" s="136"/>
      <c r="UJG24" s="136"/>
      <c r="UJH24" s="136"/>
      <c r="UJI24" s="136"/>
      <c r="UJJ24" s="136"/>
      <c r="UJK24" s="136"/>
      <c r="UJL24" s="136"/>
      <c r="UJM24" s="136"/>
      <c r="UJN24" s="136"/>
      <c r="UJO24" s="136"/>
      <c r="UJP24" s="136"/>
      <c r="UJQ24" s="136"/>
      <c r="UJV24" s="136"/>
      <c r="UJW24" s="136"/>
      <c r="UJX24" s="136"/>
      <c r="UJY24" s="136"/>
      <c r="UJZ24" s="136"/>
      <c r="UKA24" s="136"/>
      <c r="UKB24" s="136"/>
      <c r="UKC24" s="136"/>
      <c r="UKD24" s="136"/>
      <c r="UKE24" s="136"/>
      <c r="UKF24" s="136"/>
      <c r="UKG24" s="136"/>
      <c r="UKL24" s="136"/>
      <c r="UKM24" s="136"/>
      <c r="UKN24" s="136"/>
      <c r="UKO24" s="136"/>
      <c r="UKP24" s="136"/>
      <c r="UKQ24" s="136"/>
      <c r="UKR24" s="136"/>
      <c r="UKS24" s="136"/>
      <c r="UKT24" s="136"/>
      <c r="UKU24" s="136"/>
      <c r="UKV24" s="136"/>
      <c r="UKW24" s="136"/>
      <c r="ULB24" s="136"/>
      <c r="ULC24" s="136"/>
      <c r="ULD24" s="136"/>
      <c r="ULE24" s="136"/>
      <c r="ULF24" s="136"/>
      <c r="ULG24" s="136"/>
      <c r="ULH24" s="136"/>
      <c r="ULI24" s="136"/>
      <c r="ULJ24" s="136"/>
      <c r="ULK24" s="136"/>
      <c r="ULL24" s="136"/>
      <c r="ULM24" s="136"/>
      <c r="ULR24" s="136"/>
      <c r="ULS24" s="136"/>
      <c r="ULT24" s="136"/>
      <c r="ULU24" s="136"/>
      <c r="ULV24" s="136"/>
      <c r="ULW24" s="136"/>
      <c r="ULX24" s="136"/>
      <c r="ULY24" s="136"/>
      <c r="ULZ24" s="136"/>
      <c r="UMA24" s="136"/>
      <c r="UMB24" s="136"/>
      <c r="UMC24" s="136"/>
      <c r="UMH24" s="136"/>
      <c r="UMI24" s="136"/>
      <c r="UMJ24" s="136"/>
      <c r="UMK24" s="136"/>
      <c r="UML24" s="136"/>
      <c r="UMM24" s="136"/>
      <c r="UMN24" s="136"/>
      <c r="UMO24" s="136"/>
      <c r="UMP24" s="136"/>
      <c r="UMQ24" s="136"/>
      <c r="UMR24" s="136"/>
      <c r="UMS24" s="136"/>
      <c r="UMX24" s="136"/>
      <c r="UMY24" s="136"/>
      <c r="UMZ24" s="136"/>
      <c r="UNA24" s="136"/>
      <c r="UNB24" s="136"/>
      <c r="UNC24" s="136"/>
      <c r="UND24" s="136"/>
      <c r="UNE24" s="136"/>
      <c r="UNF24" s="136"/>
      <c r="UNG24" s="136"/>
      <c r="UNH24" s="136"/>
      <c r="UNI24" s="136"/>
      <c r="UNN24" s="136"/>
      <c r="UNO24" s="136"/>
      <c r="UNP24" s="136"/>
      <c r="UNQ24" s="136"/>
      <c r="UNR24" s="136"/>
      <c r="UNS24" s="136"/>
      <c r="UNT24" s="136"/>
      <c r="UNU24" s="136"/>
      <c r="UNV24" s="136"/>
      <c r="UNW24" s="136"/>
      <c r="UNX24" s="136"/>
      <c r="UNY24" s="136"/>
      <c r="UOD24" s="136"/>
      <c r="UOE24" s="136"/>
      <c r="UOF24" s="136"/>
      <c r="UOG24" s="136"/>
      <c r="UOH24" s="136"/>
      <c r="UOI24" s="136"/>
      <c r="UOJ24" s="136"/>
      <c r="UOK24" s="136"/>
      <c r="UOL24" s="136"/>
      <c r="UOM24" s="136"/>
      <c r="UON24" s="136"/>
      <c r="UOO24" s="136"/>
      <c r="UOT24" s="136"/>
      <c r="UOU24" s="136"/>
      <c r="UOV24" s="136"/>
      <c r="UOW24" s="136"/>
      <c r="UOX24" s="136"/>
      <c r="UOY24" s="136"/>
      <c r="UOZ24" s="136"/>
      <c r="UPA24" s="136"/>
      <c r="UPB24" s="136"/>
      <c r="UPC24" s="136"/>
      <c r="UPD24" s="136"/>
      <c r="UPE24" s="136"/>
      <c r="UPJ24" s="136"/>
      <c r="UPK24" s="136"/>
      <c r="UPL24" s="136"/>
      <c r="UPM24" s="136"/>
      <c r="UPN24" s="136"/>
      <c r="UPO24" s="136"/>
      <c r="UPP24" s="136"/>
      <c r="UPQ24" s="136"/>
      <c r="UPR24" s="136"/>
      <c r="UPS24" s="136"/>
      <c r="UPT24" s="136"/>
      <c r="UPU24" s="136"/>
      <c r="UPZ24" s="136"/>
      <c r="UQA24" s="136"/>
      <c r="UQB24" s="136"/>
      <c r="UQC24" s="136"/>
      <c r="UQD24" s="136"/>
      <c r="UQE24" s="136"/>
      <c r="UQF24" s="136"/>
      <c r="UQG24" s="136"/>
      <c r="UQH24" s="136"/>
      <c r="UQI24" s="136"/>
      <c r="UQJ24" s="136"/>
      <c r="UQK24" s="136"/>
      <c r="UQP24" s="136"/>
      <c r="UQQ24" s="136"/>
      <c r="UQR24" s="136"/>
      <c r="UQS24" s="136"/>
      <c r="UQT24" s="136"/>
      <c r="UQU24" s="136"/>
      <c r="UQV24" s="136"/>
      <c r="UQW24" s="136"/>
      <c r="UQX24" s="136"/>
      <c r="UQY24" s="136"/>
      <c r="UQZ24" s="136"/>
      <c r="URA24" s="136"/>
      <c r="URF24" s="136"/>
      <c r="URG24" s="136"/>
      <c r="URH24" s="136"/>
      <c r="URI24" s="136"/>
      <c r="URJ24" s="136"/>
      <c r="URK24" s="136"/>
      <c r="URL24" s="136"/>
      <c r="URM24" s="136"/>
      <c r="URN24" s="136"/>
      <c r="URO24" s="136"/>
      <c r="URP24" s="136"/>
      <c r="URQ24" s="136"/>
      <c r="URV24" s="136"/>
      <c r="URW24" s="136"/>
      <c r="URX24" s="136"/>
      <c r="URY24" s="136"/>
      <c r="URZ24" s="136"/>
      <c r="USA24" s="136"/>
      <c r="USB24" s="136"/>
      <c r="USC24" s="136"/>
      <c r="USD24" s="136"/>
      <c r="USE24" s="136"/>
      <c r="USF24" s="136"/>
      <c r="USG24" s="136"/>
      <c r="USL24" s="136"/>
      <c r="USM24" s="136"/>
      <c r="USN24" s="136"/>
      <c r="USO24" s="136"/>
      <c r="USP24" s="136"/>
      <c r="USQ24" s="136"/>
      <c r="USR24" s="136"/>
      <c r="USS24" s="136"/>
      <c r="UST24" s="136"/>
      <c r="USU24" s="136"/>
      <c r="USV24" s="136"/>
      <c r="USW24" s="136"/>
      <c r="UTB24" s="136"/>
      <c r="UTC24" s="136"/>
      <c r="UTD24" s="136"/>
      <c r="UTE24" s="136"/>
      <c r="UTF24" s="136"/>
      <c r="UTG24" s="136"/>
      <c r="UTH24" s="136"/>
      <c r="UTI24" s="136"/>
      <c r="UTJ24" s="136"/>
      <c r="UTK24" s="136"/>
      <c r="UTL24" s="136"/>
      <c r="UTM24" s="136"/>
      <c r="UTR24" s="136"/>
      <c r="UTS24" s="136"/>
      <c r="UTT24" s="136"/>
      <c r="UTU24" s="136"/>
      <c r="UTV24" s="136"/>
      <c r="UTW24" s="136"/>
      <c r="UTX24" s="136"/>
      <c r="UTY24" s="136"/>
      <c r="UTZ24" s="136"/>
      <c r="UUA24" s="136"/>
      <c r="UUB24" s="136"/>
      <c r="UUC24" s="136"/>
      <c r="UUH24" s="136"/>
      <c r="UUI24" s="136"/>
      <c r="UUJ24" s="136"/>
      <c r="UUK24" s="136"/>
      <c r="UUL24" s="136"/>
      <c r="UUM24" s="136"/>
      <c r="UUN24" s="136"/>
      <c r="UUO24" s="136"/>
      <c r="UUP24" s="136"/>
      <c r="UUQ24" s="136"/>
      <c r="UUR24" s="136"/>
      <c r="UUS24" s="136"/>
      <c r="UUX24" s="136"/>
      <c r="UUY24" s="136"/>
      <c r="UUZ24" s="136"/>
      <c r="UVA24" s="136"/>
      <c r="UVB24" s="136"/>
      <c r="UVC24" s="136"/>
      <c r="UVD24" s="136"/>
      <c r="UVE24" s="136"/>
      <c r="UVF24" s="136"/>
      <c r="UVG24" s="136"/>
      <c r="UVH24" s="136"/>
      <c r="UVI24" s="136"/>
      <c r="UVN24" s="136"/>
      <c r="UVO24" s="136"/>
      <c r="UVP24" s="136"/>
      <c r="UVQ24" s="136"/>
      <c r="UVR24" s="136"/>
      <c r="UVS24" s="136"/>
      <c r="UVT24" s="136"/>
      <c r="UVU24" s="136"/>
      <c r="UVV24" s="136"/>
      <c r="UVW24" s="136"/>
      <c r="UVX24" s="136"/>
      <c r="UVY24" s="136"/>
      <c r="UWD24" s="136"/>
      <c r="UWE24" s="136"/>
      <c r="UWF24" s="136"/>
      <c r="UWG24" s="136"/>
      <c r="UWH24" s="136"/>
      <c r="UWI24" s="136"/>
      <c r="UWJ24" s="136"/>
      <c r="UWK24" s="136"/>
      <c r="UWL24" s="136"/>
      <c r="UWM24" s="136"/>
      <c r="UWN24" s="136"/>
      <c r="UWO24" s="136"/>
      <c r="UWT24" s="136"/>
      <c r="UWU24" s="136"/>
      <c r="UWV24" s="136"/>
      <c r="UWW24" s="136"/>
      <c r="UWX24" s="136"/>
      <c r="UWY24" s="136"/>
      <c r="UWZ24" s="136"/>
      <c r="UXA24" s="136"/>
      <c r="UXB24" s="136"/>
      <c r="UXC24" s="136"/>
      <c r="UXD24" s="136"/>
      <c r="UXE24" s="136"/>
      <c r="UXJ24" s="136"/>
      <c r="UXK24" s="136"/>
      <c r="UXL24" s="136"/>
      <c r="UXM24" s="136"/>
      <c r="UXN24" s="136"/>
      <c r="UXO24" s="136"/>
      <c r="UXP24" s="136"/>
      <c r="UXQ24" s="136"/>
      <c r="UXR24" s="136"/>
      <c r="UXS24" s="136"/>
      <c r="UXT24" s="136"/>
      <c r="UXU24" s="136"/>
      <c r="UXZ24" s="136"/>
      <c r="UYA24" s="136"/>
      <c r="UYB24" s="136"/>
      <c r="UYC24" s="136"/>
      <c r="UYD24" s="136"/>
      <c r="UYE24" s="136"/>
      <c r="UYF24" s="136"/>
      <c r="UYG24" s="136"/>
      <c r="UYH24" s="136"/>
      <c r="UYI24" s="136"/>
      <c r="UYJ24" s="136"/>
      <c r="UYK24" s="136"/>
      <c r="UYP24" s="136"/>
      <c r="UYQ24" s="136"/>
      <c r="UYR24" s="136"/>
      <c r="UYS24" s="136"/>
      <c r="UYT24" s="136"/>
      <c r="UYU24" s="136"/>
      <c r="UYV24" s="136"/>
      <c r="UYW24" s="136"/>
      <c r="UYX24" s="136"/>
      <c r="UYY24" s="136"/>
      <c r="UYZ24" s="136"/>
      <c r="UZA24" s="136"/>
      <c r="UZF24" s="136"/>
      <c r="UZG24" s="136"/>
      <c r="UZH24" s="136"/>
      <c r="UZI24" s="136"/>
      <c r="UZJ24" s="136"/>
      <c r="UZK24" s="136"/>
      <c r="UZL24" s="136"/>
      <c r="UZM24" s="136"/>
      <c r="UZN24" s="136"/>
      <c r="UZO24" s="136"/>
      <c r="UZP24" s="136"/>
      <c r="UZQ24" s="136"/>
      <c r="UZV24" s="136"/>
      <c r="UZW24" s="136"/>
      <c r="UZX24" s="136"/>
      <c r="UZY24" s="136"/>
      <c r="UZZ24" s="136"/>
      <c r="VAA24" s="136"/>
      <c r="VAB24" s="136"/>
      <c r="VAC24" s="136"/>
      <c r="VAD24" s="136"/>
      <c r="VAE24" s="136"/>
      <c r="VAF24" s="136"/>
      <c r="VAG24" s="136"/>
      <c r="VAL24" s="136"/>
      <c r="VAM24" s="136"/>
      <c r="VAN24" s="136"/>
      <c r="VAO24" s="136"/>
      <c r="VAP24" s="136"/>
      <c r="VAQ24" s="136"/>
      <c r="VAR24" s="136"/>
      <c r="VAS24" s="136"/>
      <c r="VAT24" s="136"/>
      <c r="VAU24" s="136"/>
      <c r="VAV24" s="136"/>
      <c r="VAW24" s="136"/>
      <c r="VBB24" s="136"/>
      <c r="VBC24" s="136"/>
      <c r="VBD24" s="136"/>
      <c r="VBE24" s="136"/>
      <c r="VBF24" s="136"/>
      <c r="VBG24" s="136"/>
      <c r="VBH24" s="136"/>
      <c r="VBI24" s="136"/>
      <c r="VBJ24" s="136"/>
      <c r="VBK24" s="136"/>
      <c r="VBL24" s="136"/>
      <c r="VBM24" s="136"/>
      <c r="VBR24" s="136"/>
      <c r="VBS24" s="136"/>
      <c r="VBT24" s="136"/>
      <c r="VBU24" s="136"/>
      <c r="VBV24" s="136"/>
      <c r="VBW24" s="136"/>
      <c r="VBX24" s="136"/>
      <c r="VBY24" s="136"/>
      <c r="VBZ24" s="136"/>
      <c r="VCA24" s="136"/>
      <c r="VCB24" s="136"/>
      <c r="VCC24" s="136"/>
      <c r="VCH24" s="136"/>
      <c r="VCI24" s="136"/>
      <c r="VCJ24" s="136"/>
      <c r="VCK24" s="136"/>
      <c r="VCL24" s="136"/>
      <c r="VCM24" s="136"/>
      <c r="VCN24" s="136"/>
      <c r="VCO24" s="136"/>
      <c r="VCP24" s="136"/>
      <c r="VCQ24" s="136"/>
      <c r="VCR24" s="136"/>
      <c r="VCS24" s="136"/>
      <c r="VCX24" s="136"/>
      <c r="VCY24" s="136"/>
      <c r="VCZ24" s="136"/>
      <c r="VDA24" s="136"/>
      <c r="VDB24" s="136"/>
      <c r="VDC24" s="136"/>
      <c r="VDD24" s="136"/>
      <c r="VDE24" s="136"/>
      <c r="VDF24" s="136"/>
      <c r="VDG24" s="136"/>
      <c r="VDH24" s="136"/>
      <c r="VDI24" s="136"/>
      <c r="VDN24" s="136"/>
      <c r="VDO24" s="136"/>
      <c r="VDP24" s="136"/>
      <c r="VDQ24" s="136"/>
      <c r="VDR24" s="136"/>
      <c r="VDS24" s="136"/>
      <c r="VDT24" s="136"/>
      <c r="VDU24" s="136"/>
      <c r="VDV24" s="136"/>
      <c r="VDW24" s="136"/>
      <c r="VDX24" s="136"/>
      <c r="VDY24" s="136"/>
      <c r="VED24" s="136"/>
      <c r="VEE24" s="136"/>
      <c r="VEF24" s="136"/>
      <c r="VEG24" s="136"/>
      <c r="VEH24" s="136"/>
      <c r="VEI24" s="136"/>
      <c r="VEJ24" s="136"/>
      <c r="VEK24" s="136"/>
      <c r="VEL24" s="136"/>
      <c r="VEM24" s="136"/>
      <c r="VEN24" s="136"/>
      <c r="VEO24" s="136"/>
      <c r="VET24" s="136"/>
      <c r="VEU24" s="136"/>
      <c r="VEV24" s="136"/>
      <c r="VEW24" s="136"/>
      <c r="VEX24" s="136"/>
      <c r="VEY24" s="136"/>
      <c r="VEZ24" s="136"/>
      <c r="VFA24" s="136"/>
      <c r="VFB24" s="136"/>
      <c r="VFC24" s="136"/>
      <c r="VFD24" s="136"/>
      <c r="VFE24" s="136"/>
      <c r="VFJ24" s="136"/>
      <c r="VFK24" s="136"/>
      <c r="VFL24" s="136"/>
      <c r="VFM24" s="136"/>
      <c r="VFN24" s="136"/>
      <c r="VFO24" s="136"/>
      <c r="VFP24" s="136"/>
      <c r="VFQ24" s="136"/>
      <c r="VFR24" s="136"/>
      <c r="VFS24" s="136"/>
      <c r="VFT24" s="136"/>
      <c r="VFU24" s="136"/>
      <c r="VFZ24" s="136"/>
      <c r="VGA24" s="136"/>
      <c r="VGB24" s="136"/>
      <c r="VGC24" s="136"/>
      <c r="VGD24" s="136"/>
      <c r="VGE24" s="136"/>
      <c r="VGF24" s="136"/>
      <c r="VGG24" s="136"/>
      <c r="VGH24" s="136"/>
      <c r="VGI24" s="136"/>
      <c r="VGJ24" s="136"/>
      <c r="VGK24" s="136"/>
      <c r="VGP24" s="136"/>
      <c r="VGQ24" s="136"/>
      <c r="VGR24" s="136"/>
      <c r="VGS24" s="136"/>
      <c r="VGT24" s="136"/>
      <c r="VGU24" s="136"/>
      <c r="VGV24" s="136"/>
      <c r="VGW24" s="136"/>
      <c r="VGX24" s="136"/>
      <c r="VGY24" s="136"/>
      <c r="VGZ24" s="136"/>
      <c r="VHA24" s="136"/>
      <c r="VHF24" s="136"/>
      <c r="VHG24" s="136"/>
      <c r="VHH24" s="136"/>
      <c r="VHI24" s="136"/>
      <c r="VHJ24" s="136"/>
      <c r="VHK24" s="136"/>
      <c r="VHL24" s="136"/>
      <c r="VHM24" s="136"/>
      <c r="VHN24" s="136"/>
      <c r="VHO24" s="136"/>
      <c r="VHP24" s="136"/>
      <c r="VHQ24" s="136"/>
      <c r="VHV24" s="136"/>
      <c r="VHW24" s="136"/>
      <c r="VHX24" s="136"/>
      <c r="VHY24" s="136"/>
      <c r="VHZ24" s="136"/>
      <c r="VIA24" s="136"/>
      <c r="VIB24" s="136"/>
      <c r="VIC24" s="136"/>
      <c r="VID24" s="136"/>
      <c r="VIE24" s="136"/>
      <c r="VIF24" s="136"/>
      <c r="VIG24" s="136"/>
      <c r="VIL24" s="136"/>
      <c r="VIM24" s="136"/>
      <c r="VIN24" s="136"/>
      <c r="VIO24" s="136"/>
      <c r="VIP24" s="136"/>
      <c r="VIQ24" s="136"/>
      <c r="VIR24" s="136"/>
      <c r="VIS24" s="136"/>
      <c r="VIT24" s="136"/>
      <c r="VIU24" s="136"/>
      <c r="VIV24" s="136"/>
      <c r="VIW24" s="136"/>
      <c r="VJB24" s="136"/>
      <c r="VJC24" s="136"/>
      <c r="VJD24" s="136"/>
      <c r="VJE24" s="136"/>
      <c r="VJF24" s="136"/>
      <c r="VJG24" s="136"/>
      <c r="VJH24" s="136"/>
      <c r="VJI24" s="136"/>
      <c r="VJJ24" s="136"/>
      <c r="VJK24" s="136"/>
      <c r="VJL24" s="136"/>
      <c r="VJM24" s="136"/>
      <c r="VJR24" s="136"/>
      <c r="VJS24" s="136"/>
      <c r="VJT24" s="136"/>
      <c r="VJU24" s="136"/>
      <c r="VJV24" s="136"/>
      <c r="VJW24" s="136"/>
      <c r="VJX24" s="136"/>
      <c r="VJY24" s="136"/>
      <c r="VJZ24" s="136"/>
      <c r="VKA24" s="136"/>
      <c r="VKB24" s="136"/>
      <c r="VKC24" s="136"/>
      <c r="VKH24" s="136"/>
      <c r="VKI24" s="136"/>
      <c r="VKJ24" s="136"/>
      <c r="VKK24" s="136"/>
      <c r="VKL24" s="136"/>
      <c r="VKM24" s="136"/>
      <c r="VKN24" s="136"/>
      <c r="VKO24" s="136"/>
      <c r="VKP24" s="136"/>
      <c r="VKQ24" s="136"/>
      <c r="VKR24" s="136"/>
      <c r="VKS24" s="136"/>
      <c r="VKX24" s="136"/>
      <c r="VKY24" s="136"/>
      <c r="VKZ24" s="136"/>
      <c r="VLA24" s="136"/>
      <c r="VLB24" s="136"/>
      <c r="VLC24" s="136"/>
      <c r="VLD24" s="136"/>
      <c r="VLE24" s="136"/>
      <c r="VLF24" s="136"/>
      <c r="VLG24" s="136"/>
      <c r="VLH24" s="136"/>
      <c r="VLI24" s="136"/>
      <c r="VLN24" s="136"/>
      <c r="VLO24" s="136"/>
      <c r="VLP24" s="136"/>
      <c r="VLQ24" s="136"/>
      <c r="VLR24" s="136"/>
      <c r="VLS24" s="136"/>
      <c r="VLT24" s="136"/>
      <c r="VLU24" s="136"/>
      <c r="VLV24" s="136"/>
      <c r="VLW24" s="136"/>
      <c r="VLX24" s="136"/>
      <c r="VLY24" s="136"/>
      <c r="VMD24" s="136"/>
      <c r="VME24" s="136"/>
      <c r="VMF24" s="136"/>
      <c r="VMG24" s="136"/>
      <c r="VMH24" s="136"/>
      <c r="VMI24" s="136"/>
      <c r="VMJ24" s="136"/>
      <c r="VMK24" s="136"/>
      <c r="VML24" s="136"/>
      <c r="VMM24" s="136"/>
      <c r="VMN24" s="136"/>
      <c r="VMO24" s="136"/>
      <c r="VMT24" s="136"/>
      <c r="VMU24" s="136"/>
      <c r="VMV24" s="136"/>
      <c r="VMW24" s="136"/>
      <c r="VMX24" s="136"/>
      <c r="VMY24" s="136"/>
      <c r="VMZ24" s="136"/>
      <c r="VNA24" s="136"/>
      <c r="VNB24" s="136"/>
      <c r="VNC24" s="136"/>
      <c r="VND24" s="136"/>
      <c r="VNE24" s="136"/>
      <c r="VNJ24" s="136"/>
      <c r="VNK24" s="136"/>
      <c r="VNL24" s="136"/>
      <c r="VNM24" s="136"/>
      <c r="VNN24" s="136"/>
      <c r="VNO24" s="136"/>
      <c r="VNP24" s="136"/>
      <c r="VNQ24" s="136"/>
      <c r="VNR24" s="136"/>
      <c r="VNS24" s="136"/>
      <c r="VNT24" s="136"/>
      <c r="VNU24" s="136"/>
      <c r="VNZ24" s="136"/>
      <c r="VOA24" s="136"/>
      <c r="VOB24" s="136"/>
      <c r="VOC24" s="136"/>
      <c r="VOD24" s="136"/>
      <c r="VOE24" s="136"/>
      <c r="VOF24" s="136"/>
      <c r="VOG24" s="136"/>
      <c r="VOH24" s="136"/>
      <c r="VOI24" s="136"/>
      <c r="VOJ24" s="136"/>
      <c r="VOK24" s="136"/>
      <c r="VOP24" s="136"/>
      <c r="VOQ24" s="136"/>
      <c r="VOR24" s="136"/>
      <c r="VOS24" s="136"/>
      <c r="VOT24" s="136"/>
      <c r="VOU24" s="136"/>
      <c r="VOV24" s="136"/>
      <c r="VOW24" s="136"/>
      <c r="VOX24" s="136"/>
      <c r="VOY24" s="136"/>
      <c r="VOZ24" s="136"/>
      <c r="VPA24" s="136"/>
      <c r="VPF24" s="136"/>
      <c r="VPG24" s="136"/>
      <c r="VPH24" s="136"/>
      <c r="VPI24" s="136"/>
      <c r="VPJ24" s="136"/>
      <c r="VPK24" s="136"/>
      <c r="VPL24" s="136"/>
      <c r="VPM24" s="136"/>
      <c r="VPN24" s="136"/>
      <c r="VPO24" s="136"/>
      <c r="VPP24" s="136"/>
      <c r="VPQ24" s="136"/>
      <c r="VPV24" s="136"/>
      <c r="VPW24" s="136"/>
      <c r="VPX24" s="136"/>
      <c r="VPY24" s="136"/>
      <c r="VPZ24" s="136"/>
      <c r="VQA24" s="136"/>
      <c r="VQB24" s="136"/>
      <c r="VQC24" s="136"/>
      <c r="VQD24" s="136"/>
      <c r="VQE24" s="136"/>
      <c r="VQF24" s="136"/>
      <c r="VQG24" s="136"/>
      <c r="VQL24" s="136"/>
      <c r="VQM24" s="136"/>
      <c r="VQN24" s="136"/>
      <c r="VQO24" s="136"/>
      <c r="VQP24" s="136"/>
      <c r="VQQ24" s="136"/>
      <c r="VQR24" s="136"/>
      <c r="VQS24" s="136"/>
      <c r="VQT24" s="136"/>
      <c r="VQU24" s="136"/>
      <c r="VQV24" s="136"/>
      <c r="VQW24" s="136"/>
      <c r="VRB24" s="136"/>
      <c r="VRC24" s="136"/>
      <c r="VRD24" s="136"/>
      <c r="VRE24" s="136"/>
      <c r="VRF24" s="136"/>
      <c r="VRG24" s="136"/>
      <c r="VRH24" s="136"/>
      <c r="VRI24" s="136"/>
      <c r="VRJ24" s="136"/>
      <c r="VRK24" s="136"/>
      <c r="VRL24" s="136"/>
      <c r="VRM24" s="136"/>
      <c r="VRR24" s="136"/>
      <c r="VRS24" s="136"/>
      <c r="VRT24" s="136"/>
      <c r="VRU24" s="136"/>
      <c r="VRV24" s="136"/>
      <c r="VRW24" s="136"/>
      <c r="VRX24" s="136"/>
      <c r="VRY24" s="136"/>
      <c r="VRZ24" s="136"/>
      <c r="VSA24" s="136"/>
      <c r="VSB24" s="136"/>
      <c r="VSC24" s="136"/>
      <c r="VSH24" s="136"/>
      <c r="VSI24" s="136"/>
      <c r="VSJ24" s="136"/>
      <c r="VSK24" s="136"/>
      <c r="VSL24" s="136"/>
      <c r="VSM24" s="136"/>
      <c r="VSN24" s="136"/>
      <c r="VSO24" s="136"/>
      <c r="VSP24" s="136"/>
      <c r="VSQ24" s="136"/>
      <c r="VSR24" s="136"/>
      <c r="VSS24" s="136"/>
      <c r="VSX24" s="136"/>
      <c r="VSY24" s="136"/>
      <c r="VSZ24" s="136"/>
      <c r="VTA24" s="136"/>
      <c r="VTB24" s="136"/>
      <c r="VTC24" s="136"/>
      <c r="VTD24" s="136"/>
      <c r="VTE24" s="136"/>
      <c r="VTF24" s="136"/>
      <c r="VTG24" s="136"/>
      <c r="VTH24" s="136"/>
      <c r="VTI24" s="136"/>
      <c r="VTN24" s="136"/>
      <c r="VTO24" s="136"/>
      <c r="VTP24" s="136"/>
      <c r="VTQ24" s="136"/>
      <c r="VTR24" s="136"/>
      <c r="VTS24" s="136"/>
      <c r="VTT24" s="136"/>
      <c r="VTU24" s="136"/>
      <c r="VTV24" s="136"/>
      <c r="VTW24" s="136"/>
      <c r="VTX24" s="136"/>
      <c r="VTY24" s="136"/>
      <c r="VUD24" s="136"/>
      <c r="VUE24" s="136"/>
      <c r="VUF24" s="136"/>
      <c r="VUG24" s="136"/>
      <c r="VUH24" s="136"/>
      <c r="VUI24" s="136"/>
      <c r="VUJ24" s="136"/>
      <c r="VUK24" s="136"/>
      <c r="VUL24" s="136"/>
      <c r="VUM24" s="136"/>
      <c r="VUN24" s="136"/>
      <c r="VUO24" s="136"/>
      <c r="VUT24" s="136"/>
      <c r="VUU24" s="136"/>
      <c r="VUV24" s="136"/>
      <c r="VUW24" s="136"/>
      <c r="VUX24" s="136"/>
      <c r="VUY24" s="136"/>
      <c r="VUZ24" s="136"/>
      <c r="VVA24" s="136"/>
      <c r="VVB24" s="136"/>
      <c r="VVC24" s="136"/>
      <c r="VVD24" s="136"/>
      <c r="VVE24" s="136"/>
      <c r="VVJ24" s="136"/>
      <c r="VVK24" s="136"/>
      <c r="VVL24" s="136"/>
      <c r="VVM24" s="136"/>
      <c r="VVN24" s="136"/>
      <c r="VVO24" s="136"/>
      <c r="VVP24" s="136"/>
      <c r="VVQ24" s="136"/>
      <c r="VVR24" s="136"/>
      <c r="VVS24" s="136"/>
      <c r="VVT24" s="136"/>
      <c r="VVU24" s="136"/>
      <c r="VVZ24" s="136"/>
      <c r="VWA24" s="136"/>
      <c r="VWB24" s="136"/>
      <c r="VWC24" s="136"/>
      <c r="VWD24" s="136"/>
      <c r="VWE24" s="136"/>
      <c r="VWF24" s="136"/>
      <c r="VWG24" s="136"/>
      <c r="VWH24" s="136"/>
      <c r="VWI24" s="136"/>
      <c r="VWJ24" s="136"/>
      <c r="VWK24" s="136"/>
      <c r="VWP24" s="136"/>
      <c r="VWQ24" s="136"/>
      <c r="VWR24" s="136"/>
      <c r="VWS24" s="136"/>
      <c r="VWT24" s="136"/>
      <c r="VWU24" s="136"/>
      <c r="VWV24" s="136"/>
      <c r="VWW24" s="136"/>
      <c r="VWX24" s="136"/>
      <c r="VWY24" s="136"/>
      <c r="VWZ24" s="136"/>
      <c r="VXA24" s="136"/>
      <c r="VXF24" s="136"/>
      <c r="VXG24" s="136"/>
      <c r="VXH24" s="136"/>
      <c r="VXI24" s="136"/>
      <c r="VXJ24" s="136"/>
      <c r="VXK24" s="136"/>
      <c r="VXL24" s="136"/>
      <c r="VXM24" s="136"/>
      <c r="VXN24" s="136"/>
      <c r="VXO24" s="136"/>
      <c r="VXP24" s="136"/>
      <c r="VXQ24" s="136"/>
      <c r="VXV24" s="136"/>
      <c r="VXW24" s="136"/>
      <c r="VXX24" s="136"/>
      <c r="VXY24" s="136"/>
      <c r="VXZ24" s="136"/>
      <c r="VYA24" s="136"/>
      <c r="VYB24" s="136"/>
      <c r="VYC24" s="136"/>
      <c r="VYD24" s="136"/>
      <c r="VYE24" s="136"/>
      <c r="VYF24" s="136"/>
      <c r="VYG24" s="136"/>
      <c r="VYL24" s="136"/>
      <c r="VYM24" s="136"/>
      <c r="VYN24" s="136"/>
      <c r="VYO24" s="136"/>
      <c r="VYP24" s="136"/>
      <c r="VYQ24" s="136"/>
      <c r="VYR24" s="136"/>
      <c r="VYS24" s="136"/>
      <c r="VYT24" s="136"/>
      <c r="VYU24" s="136"/>
      <c r="VYV24" s="136"/>
      <c r="VYW24" s="136"/>
      <c r="VZB24" s="136"/>
      <c r="VZC24" s="136"/>
      <c r="VZD24" s="136"/>
      <c r="VZE24" s="136"/>
      <c r="VZF24" s="136"/>
      <c r="VZG24" s="136"/>
      <c r="VZH24" s="136"/>
      <c r="VZI24" s="136"/>
      <c r="VZJ24" s="136"/>
      <c r="VZK24" s="136"/>
      <c r="VZL24" s="136"/>
      <c r="VZM24" s="136"/>
      <c r="VZR24" s="136"/>
      <c r="VZS24" s="136"/>
      <c r="VZT24" s="136"/>
      <c r="VZU24" s="136"/>
      <c r="VZV24" s="136"/>
      <c r="VZW24" s="136"/>
      <c r="VZX24" s="136"/>
      <c r="VZY24" s="136"/>
      <c r="VZZ24" s="136"/>
      <c r="WAA24" s="136"/>
      <c r="WAB24" s="136"/>
      <c r="WAC24" s="136"/>
      <c r="WAH24" s="136"/>
      <c r="WAI24" s="136"/>
      <c r="WAJ24" s="136"/>
      <c r="WAK24" s="136"/>
      <c r="WAL24" s="136"/>
      <c r="WAM24" s="136"/>
      <c r="WAN24" s="136"/>
      <c r="WAO24" s="136"/>
      <c r="WAP24" s="136"/>
      <c r="WAQ24" s="136"/>
      <c r="WAR24" s="136"/>
      <c r="WAS24" s="136"/>
      <c r="WAX24" s="136"/>
      <c r="WAY24" s="136"/>
      <c r="WAZ24" s="136"/>
      <c r="WBA24" s="136"/>
      <c r="WBB24" s="136"/>
      <c r="WBC24" s="136"/>
      <c r="WBD24" s="136"/>
      <c r="WBE24" s="136"/>
      <c r="WBF24" s="136"/>
      <c r="WBG24" s="136"/>
      <c r="WBH24" s="136"/>
      <c r="WBI24" s="136"/>
      <c r="WBN24" s="136"/>
      <c r="WBO24" s="136"/>
      <c r="WBP24" s="136"/>
      <c r="WBQ24" s="136"/>
      <c r="WBR24" s="136"/>
      <c r="WBS24" s="136"/>
      <c r="WBT24" s="136"/>
      <c r="WBU24" s="136"/>
      <c r="WBV24" s="136"/>
      <c r="WBW24" s="136"/>
      <c r="WBX24" s="136"/>
      <c r="WBY24" s="136"/>
      <c r="WCD24" s="136"/>
      <c r="WCE24" s="136"/>
      <c r="WCF24" s="136"/>
      <c r="WCG24" s="136"/>
      <c r="WCH24" s="136"/>
      <c r="WCI24" s="136"/>
      <c r="WCJ24" s="136"/>
      <c r="WCK24" s="136"/>
      <c r="WCL24" s="136"/>
      <c r="WCM24" s="136"/>
      <c r="WCN24" s="136"/>
      <c r="WCO24" s="136"/>
      <c r="WCT24" s="136"/>
      <c r="WCU24" s="136"/>
      <c r="WCV24" s="136"/>
      <c r="WCW24" s="136"/>
      <c r="WCX24" s="136"/>
      <c r="WCY24" s="136"/>
      <c r="WCZ24" s="136"/>
      <c r="WDA24" s="136"/>
      <c r="WDB24" s="136"/>
      <c r="WDC24" s="136"/>
      <c r="WDD24" s="136"/>
      <c r="WDE24" s="136"/>
      <c r="WDJ24" s="136"/>
      <c r="WDK24" s="136"/>
      <c r="WDL24" s="136"/>
      <c r="WDM24" s="136"/>
      <c r="WDN24" s="136"/>
      <c r="WDO24" s="136"/>
      <c r="WDP24" s="136"/>
      <c r="WDQ24" s="136"/>
      <c r="WDR24" s="136"/>
      <c r="WDS24" s="136"/>
      <c r="WDT24" s="136"/>
      <c r="WDU24" s="136"/>
      <c r="WDZ24" s="136"/>
      <c r="WEA24" s="136"/>
      <c r="WEB24" s="136"/>
      <c r="WEC24" s="136"/>
      <c r="WED24" s="136"/>
      <c r="WEE24" s="136"/>
      <c r="WEF24" s="136"/>
      <c r="WEG24" s="136"/>
      <c r="WEH24" s="136"/>
      <c r="WEI24" s="136"/>
      <c r="WEJ24" s="136"/>
      <c r="WEK24" s="136"/>
      <c r="WEP24" s="136"/>
      <c r="WEQ24" s="136"/>
      <c r="WER24" s="136"/>
      <c r="WES24" s="136"/>
      <c r="WET24" s="136"/>
      <c r="WEU24" s="136"/>
      <c r="WEV24" s="136"/>
      <c r="WEW24" s="136"/>
      <c r="WEX24" s="136"/>
      <c r="WEY24" s="136"/>
      <c r="WEZ24" s="136"/>
      <c r="WFA24" s="136"/>
      <c r="WFF24" s="136"/>
      <c r="WFG24" s="136"/>
      <c r="WFH24" s="136"/>
      <c r="WFI24" s="136"/>
      <c r="WFJ24" s="136"/>
      <c r="WFK24" s="136"/>
      <c r="WFL24" s="136"/>
      <c r="WFM24" s="136"/>
      <c r="WFN24" s="136"/>
      <c r="WFO24" s="136"/>
      <c r="WFP24" s="136"/>
      <c r="WFQ24" s="136"/>
      <c r="WFV24" s="136"/>
      <c r="WFW24" s="136"/>
      <c r="WFX24" s="136"/>
      <c r="WFY24" s="136"/>
      <c r="WFZ24" s="136"/>
      <c r="WGA24" s="136"/>
      <c r="WGB24" s="136"/>
      <c r="WGC24" s="136"/>
      <c r="WGD24" s="136"/>
      <c r="WGE24" s="136"/>
      <c r="WGF24" s="136"/>
      <c r="WGG24" s="136"/>
      <c r="WGL24" s="136"/>
      <c r="WGM24" s="136"/>
      <c r="WGN24" s="136"/>
      <c r="WGO24" s="136"/>
      <c r="WGP24" s="136"/>
      <c r="WGQ24" s="136"/>
      <c r="WGR24" s="136"/>
      <c r="WGS24" s="136"/>
      <c r="WGT24" s="136"/>
      <c r="WGU24" s="136"/>
      <c r="WGV24" s="136"/>
      <c r="WGW24" s="136"/>
      <c r="WHB24" s="136"/>
      <c r="WHC24" s="136"/>
      <c r="WHD24" s="136"/>
      <c r="WHE24" s="136"/>
      <c r="WHF24" s="136"/>
      <c r="WHG24" s="136"/>
      <c r="WHH24" s="136"/>
      <c r="WHI24" s="136"/>
      <c r="WHJ24" s="136"/>
      <c r="WHK24" s="136"/>
      <c r="WHL24" s="136"/>
      <c r="WHM24" s="136"/>
      <c r="WHR24" s="136"/>
      <c r="WHS24" s="136"/>
      <c r="WHT24" s="136"/>
      <c r="WHU24" s="136"/>
      <c r="WHV24" s="136"/>
      <c r="WHW24" s="136"/>
      <c r="WHX24" s="136"/>
      <c r="WHY24" s="136"/>
      <c r="WHZ24" s="136"/>
      <c r="WIA24" s="136"/>
      <c r="WIB24" s="136"/>
      <c r="WIC24" s="136"/>
      <c r="WIH24" s="136"/>
      <c r="WII24" s="136"/>
      <c r="WIJ24" s="136"/>
      <c r="WIK24" s="136"/>
      <c r="WIL24" s="136"/>
      <c r="WIM24" s="136"/>
      <c r="WIN24" s="136"/>
      <c r="WIO24" s="136"/>
      <c r="WIP24" s="136"/>
      <c r="WIQ24" s="136"/>
      <c r="WIR24" s="136"/>
      <c r="WIS24" s="136"/>
      <c r="WIX24" s="136"/>
      <c r="WIY24" s="136"/>
      <c r="WIZ24" s="136"/>
      <c r="WJA24" s="136"/>
      <c r="WJB24" s="136"/>
      <c r="WJC24" s="136"/>
      <c r="WJD24" s="136"/>
      <c r="WJE24" s="136"/>
      <c r="WJF24" s="136"/>
      <c r="WJG24" s="136"/>
      <c r="WJH24" s="136"/>
      <c r="WJI24" s="136"/>
      <c r="WJN24" s="136"/>
      <c r="WJO24" s="136"/>
      <c r="WJP24" s="136"/>
      <c r="WJQ24" s="136"/>
      <c r="WJR24" s="136"/>
      <c r="WJS24" s="136"/>
      <c r="WJT24" s="136"/>
      <c r="WJU24" s="136"/>
      <c r="WJV24" s="136"/>
      <c r="WJW24" s="136"/>
      <c r="WJX24" s="136"/>
      <c r="WJY24" s="136"/>
      <c r="WKD24" s="136"/>
      <c r="WKE24" s="136"/>
      <c r="WKF24" s="136"/>
      <c r="WKG24" s="136"/>
      <c r="WKH24" s="136"/>
      <c r="WKI24" s="136"/>
      <c r="WKJ24" s="136"/>
      <c r="WKK24" s="136"/>
      <c r="WKL24" s="136"/>
      <c r="WKM24" s="136"/>
      <c r="WKN24" s="136"/>
      <c r="WKO24" s="136"/>
      <c r="WKT24" s="136"/>
      <c r="WKU24" s="136"/>
      <c r="WKV24" s="136"/>
      <c r="WKW24" s="136"/>
      <c r="WKX24" s="136"/>
      <c r="WKY24" s="136"/>
      <c r="WKZ24" s="136"/>
      <c r="WLA24" s="136"/>
      <c r="WLB24" s="136"/>
      <c r="WLC24" s="136"/>
      <c r="WLD24" s="136"/>
      <c r="WLE24" s="136"/>
      <c r="WLJ24" s="136"/>
      <c r="WLK24" s="136"/>
      <c r="WLL24" s="136"/>
      <c r="WLM24" s="136"/>
      <c r="WLN24" s="136"/>
      <c r="WLO24" s="136"/>
      <c r="WLP24" s="136"/>
      <c r="WLQ24" s="136"/>
      <c r="WLR24" s="136"/>
      <c r="WLS24" s="136"/>
      <c r="WLT24" s="136"/>
      <c r="WLU24" s="136"/>
      <c r="WLZ24" s="136"/>
      <c r="WMA24" s="136"/>
      <c r="WMB24" s="136"/>
      <c r="WMC24" s="136"/>
      <c r="WMD24" s="136"/>
      <c r="WME24" s="136"/>
      <c r="WMF24" s="136"/>
      <c r="WMG24" s="136"/>
      <c r="WMH24" s="136"/>
      <c r="WMI24" s="136"/>
      <c r="WMJ24" s="136"/>
      <c r="WMK24" s="136"/>
      <c r="WMP24" s="136"/>
      <c r="WMQ24" s="136"/>
      <c r="WMR24" s="136"/>
      <c r="WMS24" s="136"/>
      <c r="WMT24" s="136"/>
      <c r="WMU24" s="136"/>
      <c r="WMV24" s="136"/>
      <c r="WMW24" s="136"/>
      <c r="WMX24" s="136"/>
      <c r="WMY24" s="136"/>
      <c r="WMZ24" s="136"/>
      <c r="WNA24" s="136"/>
      <c r="WNF24" s="136"/>
      <c r="WNG24" s="136"/>
      <c r="WNH24" s="136"/>
      <c r="WNI24" s="136"/>
      <c r="WNJ24" s="136"/>
      <c r="WNK24" s="136"/>
      <c r="WNL24" s="136"/>
      <c r="WNM24" s="136"/>
      <c r="WNN24" s="136"/>
      <c r="WNO24" s="136"/>
      <c r="WNP24" s="136"/>
      <c r="WNQ24" s="136"/>
      <c r="WNV24" s="136"/>
      <c r="WNW24" s="136"/>
      <c r="WNX24" s="136"/>
      <c r="WNY24" s="136"/>
      <c r="WNZ24" s="136"/>
      <c r="WOA24" s="136"/>
      <c r="WOB24" s="136"/>
      <c r="WOC24" s="136"/>
      <c r="WOD24" s="136"/>
      <c r="WOE24" s="136"/>
      <c r="WOF24" s="136"/>
      <c r="WOG24" s="136"/>
      <c r="WOL24" s="136"/>
      <c r="WOM24" s="136"/>
      <c r="WON24" s="136"/>
      <c r="WOO24" s="136"/>
      <c r="WOP24" s="136"/>
      <c r="WOQ24" s="136"/>
      <c r="WOR24" s="136"/>
      <c r="WOS24" s="136"/>
      <c r="WOT24" s="136"/>
      <c r="WOU24" s="136"/>
      <c r="WOV24" s="136"/>
      <c r="WOW24" s="136"/>
      <c r="WPB24" s="136"/>
      <c r="WPC24" s="136"/>
      <c r="WPD24" s="136"/>
      <c r="WPE24" s="136"/>
      <c r="WPF24" s="136"/>
      <c r="WPG24" s="136"/>
      <c r="WPH24" s="136"/>
      <c r="WPI24" s="136"/>
      <c r="WPJ24" s="136"/>
      <c r="WPK24" s="136"/>
      <c r="WPL24" s="136"/>
      <c r="WPM24" s="136"/>
      <c r="WPR24" s="136"/>
      <c r="WPS24" s="136"/>
      <c r="WPT24" s="136"/>
      <c r="WPU24" s="136"/>
      <c r="WPV24" s="136"/>
      <c r="WPW24" s="136"/>
      <c r="WPX24" s="136"/>
      <c r="WPY24" s="136"/>
      <c r="WPZ24" s="136"/>
      <c r="WQA24" s="136"/>
      <c r="WQB24" s="136"/>
      <c r="WQC24" s="136"/>
      <c r="WQH24" s="136"/>
      <c r="WQI24" s="136"/>
      <c r="WQJ24" s="136"/>
      <c r="WQK24" s="136"/>
      <c r="WQL24" s="136"/>
      <c r="WQM24" s="136"/>
      <c r="WQN24" s="136"/>
      <c r="WQO24" s="136"/>
      <c r="WQP24" s="136"/>
      <c r="WQQ24" s="136"/>
      <c r="WQR24" s="136"/>
      <c r="WQS24" s="136"/>
      <c r="WQX24" s="136"/>
      <c r="WQY24" s="136"/>
      <c r="WQZ24" s="136"/>
      <c r="WRA24" s="136"/>
      <c r="WRB24" s="136"/>
      <c r="WRC24" s="136"/>
      <c r="WRD24" s="136"/>
      <c r="WRE24" s="136"/>
      <c r="WRF24" s="136"/>
      <c r="WRG24" s="136"/>
      <c r="WRH24" s="136"/>
      <c r="WRI24" s="136"/>
      <c r="WRN24" s="136"/>
      <c r="WRO24" s="136"/>
      <c r="WRP24" s="136"/>
      <c r="WRQ24" s="136"/>
      <c r="WRR24" s="136"/>
      <c r="WRS24" s="136"/>
      <c r="WRT24" s="136"/>
      <c r="WRU24" s="136"/>
      <c r="WRV24" s="136"/>
      <c r="WRW24" s="136"/>
      <c r="WRX24" s="136"/>
      <c r="WRY24" s="136"/>
      <c r="WSD24" s="136"/>
      <c r="WSE24" s="136"/>
      <c r="WSF24" s="136"/>
      <c r="WSG24" s="136"/>
      <c r="WSH24" s="136"/>
      <c r="WSI24" s="136"/>
      <c r="WSJ24" s="136"/>
      <c r="WSK24" s="136"/>
      <c r="WSL24" s="136"/>
      <c r="WSM24" s="136"/>
      <c r="WSN24" s="136"/>
      <c r="WSO24" s="136"/>
      <c r="WST24" s="136"/>
      <c r="WSU24" s="136"/>
      <c r="WSV24" s="136"/>
      <c r="WSW24" s="136"/>
      <c r="WSX24" s="136"/>
      <c r="WSY24" s="136"/>
      <c r="WSZ24" s="136"/>
      <c r="WTA24" s="136"/>
      <c r="WTB24" s="136"/>
      <c r="WTC24" s="136"/>
      <c r="WTD24" s="136"/>
      <c r="WTE24" s="136"/>
      <c r="WTJ24" s="136"/>
      <c r="WTK24" s="136"/>
      <c r="WTL24" s="136"/>
      <c r="WTM24" s="136"/>
      <c r="WTN24" s="136"/>
      <c r="WTO24" s="136"/>
      <c r="WTP24" s="136"/>
      <c r="WTQ24" s="136"/>
      <c r="WTR24" s="136"/>
      <c r="WTS24" s="136"/>
      <c r="WTT24" s="136"/>
      <c r="WTU24" s="136"/>
      <c r="WTZ24" s="136"/>
      <c r="WUA24" s="136"/>
      <c r="WUB24" s="136"/>
      <c r="WUC24" s="136"/>
      <c r="WUD24" s="136"/>
      <c r="WUE24" s="136"/>
      <c r="WUF24" s="136"/>
      <c r="WUG24" s="136"/>
      <c r="WUH24" s="136"/>
      <c r="WUI24" s="136"/>
      <c r="WUJ24" s="136"/>
      <c r="WUK24" s="136"/>
      <c r="WUP24" s="136"/>
      <c r="WUQ24" s="136"/>
      <c r="WUR24" s="136"/>
      <c r="WUS24" s="136"/>
      <c r="WUT24" s="136"/>
      <c r="WUU24" s="136"/>
      <c r="WUV24" s="136"/>
      <c r="WUW24" s="136"/>
      <c r="WUX24" s="136"/>
      <c r="WUY24" s="136"/>
      <c r="WUZ24" s="136"/>
      <c r="WVA24" s="136"/>
      <c r="WVF24" s="136"/>
      <c r="WVG24" s="136"/>
      <c r="WVH24" s="136"/>
      <c r="WVI24" s="136"/>
      <c r="WVJ24" s="136"/>
      <c r="WVK24" s="136"/>
      <c r="WVL24" s="136"/>
      <c r="WVM24" s="136"/>
      <c r="WVN24" s="136"/>
      <c r="WVO24" s="136"/>
      <c r="WVP24" s="136"/>
      <c r="WVQ24" s="136"/>
      <c r="WVV24" s="136"/>
      <c r="WVW24" s="136"/>
      <c r="WVX24" s="136"/>
      <c r="WVY24" s="136"/>
      <c r="WVZ24" s="136"/>
      <c r="WWA24" s="136"/>
      <c r="WWB24" s="136"/>
      <c r="WWC24" s="136"/>
      <c r="WWD24" s="136"/>
      <c r="WWE24" s="136"/>
      <c r="WWF24" s="136"/>
      <c r="WWG24" s="136"/>
      <c r="WWL24" s="136"/>
      <c r="WWM24" s="136"/>
      <c r="WWN24" s="136"/>
      <c r="WWO24" s="136"/>
      <c r="WWP24" s="136"/>
      <c r="WWQ24" s="136"/>
      <c r="WWR24" s="136"/>
      <c r="WWS24" s="136"/>
      <c r="WWT24" s="136"/>
      <c r="WWU24" s="136"/>
      <c r="WWV24" s="136"/>
      <c r="WWW24" s="136"/>
      <c r="WXB24" s="136"/>
      <c r="WXC24" s="136"/>
      <c r="WXD24" s="136"/>
      <c r="WXE24" s="136"/>
      <c r="WXF24" s="136"/>
      <c r="WXG24" s="136"/>
      <c r="WXH24" s="136"/>
      <c r="WXI24" s="136"/>
      <c r="WXJ24" s="136"/>
      <c r="WXK24" s="136"/>
      <c r="WXL24" s="136"/>
      <c r="WXM24" s="136"/>
      <c r="WXR24" s="136"/>
      <c r="WXS24" s="136"/>
      <c r="WXT24" s="136"/>
      <c r="WXU24" s="136"/>
      <c r="WXV24" s="136"/>
      <c r="WXW24" s="136"/>
      <c r="WXX24" s="136"/>
      <c r="WXY24" s="136"/>
      <c r="WXZ24" s="136"/>
      <c r="WYA24" s="136"/>
      <c r="WYB24" s="136"/>
      <c r="WYC24" s="136"/>
      <c r="WYH24" s="136"/>
      <c r="WYI24" s="136"/>
      <c r="WYJ24" s="136"/>
      <c r="WYK24" s="136"/>
      <c r="WYL24" s="136"/>
      <c r="WYM24" s="136"/>
      <c r="WYN24" s="136"/>
      <c r="WYO24" s="136"/>
      <c r="WYP24" s="136"/>
      <c r="WYQ24" s="136"/>
      <c r="WYR24" s="136"/>
      <c r="WYS24" s="136"/>
      <c r="WYX24" s="136"/>
      <c r="WYY24" s="136"/>
      <c r="WYZ24" s="136"/>
      <c r="WZA24" s="136"/>
      <c r="WZB24" s="136"/>
      <c r="WZC24" s="136"/>
      <c r="WZD24" s="136"/>
      <c r="WZE24" s="136"/>
      <c r="WZF24" s="136"/>
      <c r="WZG24" s="136"/>
      <c r="WZH24" s="136"/>
      <c r="WZI24" s="136"/>
      <c r="WZN24" s="136"/>
      <c r="WZO24" s="136"/>
      <c r="WZP24" s="136"/>
      <c r="WZQ24" s="136"/>
      <c r="WZR24" s="136"/>
      <c r="WZS24" s="136"/>
      <c r="WZT24" s="136"/>
      <c r="WZU24" s="136"/>
      <c r="WZV24" s="136"/>
      <c r="WZW24" s="136"/>
      <c r="WZX24" s="136"/>
      <c r="WZY24" s="136"/>
      <c r="XAD24" s="136"/>
      <c r="XAE24" s="136"/>
      <c r="XAF24" s="136"/>
      <c r="XAG24" s="136"/>
      <c r="XAH24" s="136"/>
      <c r="XAI24" s="136"/>
      <c r="XAJ24" s="136"/>
      <c r="XAK24" s="136"/>
      <c r="XAL24" s="136"/>
      <c r="XAM24" s="136"/>
      <c r="XAN24" s="136"/>
      <c r="XAO24" s="136"/>
      <c r="XAT24" s="136"/>
      <c r="XAU24" s="136"/>
      <c r="XAV24" s="136"/>
      <c r="XAW24" s="136"/>
      <c r="XAX24" s="136"/>
      <c r="XAY24" s="136"/>
      <c r="XAZ24" s="136"/>
      <c r="XBA24" s="136"/>
      <c r="XBB24" s="136"/>
      <c r="XBC24" s="136"/>
      <c r="XBD24" s="136"/>
      <c r="XBE24" s="136"/>
      <c r="XBJ24" s="136"/>
      <c r="XBK24" s="136"/>
      <c r="XBL24" s="136"/>
      <c r="XBM24" s="136"/>
      <c r="XBN24" s="136"/>
      <c r="XBO24" s="136"/>
      <c r="XBP24" s="136"/>
      <c r="XBQ24" s="136"/>
      <c r="XBR24" s="136"/>
      <c r="XBS24" s="136"/>
      <c r="XBT24" s="136"/>
      <c r="XBU24" s="136"/>
      <c r="XBZ24" s="136"/>
      <c r="XCA24" s="136"/>
      <c r="XCB24" s="136"/>
      <c r="XCC24" s="136"/>
      <c r="XCD24" s="136"/>
      <c r="XCE24" s="136"/>
      <c r="XCF24" s="136"/>
      <c r="XCG24" s="136"/>
      <c r="XCH24" s="136"/>
      <c r="XCI24" s="136"/>
      <c r="XCJ24" s="136"/>
      <c r="XCK24" s="136"/>
      <c r="XCP24" s="136"/>
      <c r="XCQ24" s="136"/>
      <c r="XCR24" s="136"/>
      <c r="XCS24" s="136"/>
      <c r="XCT24" s="136"/>
      <c r="XCU24" s="136"/>
      <c r="XCV24" s="136"/>
      <c r="XCW24" s="136"/>
      <c r="XCX24" s="136"/>
      <c r="XCY24" s="136"/>
      <c r="XCZ24" s="136"/>
      <c r="XDA24" s="136"/>
      <c r="XDF24" s="136"/>
      <c r="XDG24" s="136"/>
      <c r="XDH24" s="136"/>
      <c r="XDI24" s="136"/>
      <c r="XDJ24" s="136"/>
      <c r="XDK24" s="136"/>
      <c r="XDL24" s="136"/>
      <c r="XDM24" s="136"/>
      <c r="XDN24" s="136"/>
      <c r="XDO24" s="136"/>
      <c r="XDP24" s="136"/>
      <c r="XDQ24" s="136"/>
      <c r="XDV24" s="136"/>
      <c r="XDW24" s="136"/>
      <c r="XDX24" s="136"/>
      <c r="XDY24" s="136"/>
      <c r="XDZ24" s="136"/>
      <c r="XEA24" s="136"/>
      <c r="XEB24" s="136"/>
      <c r="XEC24" s="136"/>
      <c r="XED24" s="136"/>
      <c r="XEE24" s="136"/>
      <c r="XEF24" s="136"/>
      <c r="XEG24" s="136"/>
      <c r="XEL24" s="136"/>
      <c r="XEM24" s="136"/>
      <c r="XEN24" s="136"/>
      <c r="XEO24" s="136"/>
      <c r="XEP24" s="136"/>
      <c r="XEQ24" s="136"/>
      <c r="XER24" s="136"/>
      <c r="XES24" s="136"/>
      <c r="XET24" s="136"/>
      <c r="XEU24" s="136"/>
      <c r="XEV24" s="136"/>
      <c r="XEW24" s="136"/>
    </row>
    <row r="25" spans="1:16381" ht="31.5" customHeight="1" x14ac:dyDescent="0.25">
      <c r="A25" s="138"/>
      <c r="B25" s="501" t="s">
        <v>290</v>
      </c>
      <c r="C25" s="502"/>
      <c r="D25" s="442" t="s">
        <v>274</v>
      </c>
      <c r="E25" s="442"/>
      <c r="F25" s="442"/>
      <c r="G25" s="443" t="s">
        <v>275</v>
      </c>
      <c r="H25" s="442"/>
      <c r="I25" s="444"/>
      <c r="J25" s="442" t="s">
        <v>276</v>
      </c>
      <c r="K25" s="442"/>
      <c r="L25" s="442"/>
      <c r="M25" s="474" t="s">
        <v>6</v>
      </c>
      <c r="N25" s="475"/>
      <c r="O25" s="476"/>
      <c r="P25" s="138"/>
    </row>
    <row r="26" spans="1:16381" ht="47.25" outlineLevel="1" x14ac:dyDescent="0.25">
      <c r="A26" s="138"/>
      <c r="B26" s="173" t="s">
        <v>291</v>
      </c>
      <c r="C26" s="184" t="s">
        <v>8</v>
      </c>
      <c r="D26" s="183" t="s">
        <v>292</v>
      </c>
      <c r="E26" s="172" t="s">
        <v>52</v>
      </c>
      <c r="F26" s="188" t="s">
        <v>11</v>
      </c>
      <c r="G26" s="189" t="s">
        <v>292</v>
      </c>
      <c r="H26" s="172" t="s">
        <v>52</v>
      </c>
      <c r="I26" s="184" t="s">
        <v>11</v>
      </c>
      <c r="J26" s="183" t="s">
        <v>292</v>
      </c>
      <c r="K26" s="172" t="s">
        <v>52</v>
      </c>
      <c r="L26" s="188" t="s">
        <v>11</v>
      </c>
      <c r="M26" s="477"/>
      <c r="N26" s="478"/>
      <c r="O26" s="479"/>
      <c r="P26" s="138"/>
    </row>
    <row r="27" spans="1:16381" ht="19.5" customHeight="1" outlineLevel="1" x14ac:dyDescent="0.25">
      <c r="A27" s="138"/>
      <c r="B27" s="174" t="s">
        <v>293</v>
      </c>
      <c r="C27" s="195">
        <v>20</v>
      </c>
      <c r="D27" s="197"/>
      <c r="E27" s="196"/>
      <c r="F27" s="190">
        <f>C27*D27</f>
        <v>0</v>
      </c>
      <c r="G27" s="197"/>
      <c r="H27" s="196"/>
      <c r="I27" s="191">
        <f>C27*G27</f>
        <v>0</v>
      </c>
      <c r="J27" s="197"/>
      <c r="K27" s="196"/>
      <c r="L27" s="190">
        <f>C27*J27</f>
        <v>0</v>
      </c>
      <c r="M27" s="480"/>
      <c r="N27" s="469"/>
      <c r="O27" s="470"/>
      <c r="P27" s="138"/>
    </row>
    <row r="28" spans="1:16381" ht="19.5" customHeight="1" outlineLevel="1" x14ac:dyDescent="0.25">
      <c r="A28" s="138"/>
      <c r="B28" s="174" t="s">
        <v>294</v>
      </c>
      <c r="C28" s="195">
        <v>10</v>
      </c>
      <c r="D28" s="197"/>
      <c r="E28" s="196"/>
      <c r="F28" s="190">
        <f t="shared" ref="F28:F72" si="0">C28*D28</f>
        <v>0</v>
      </c>
      <c r="G28" s="197"/>
      <c r="H28" s="196"/>
      <c r="I28" s="191">
        <f t="shared" ref="I28:I72" si="1">C28*G28</f>
        <v>0</v>
      </c>
      <c r="J28" s="197"/>
      <c r="K28" s="196"/>
      <c r="L28" s="190">
        <f t="shared" ref="L28:L72" si="2">C28*J28</f>
        <v>0</v>
      </c>
      <c r="M28" s="480"/>
      <c r="N28" s="469"/>
      <c r="O28" s="470"/>
      <c r="P28" s="138"/>
    </row>
    <row r="29" spans="1:16381" ht="19.5" customHeight="1" outlineLevel="1" x14ac:dyDescent="0.25">
      <c r="A29" s="138"/>
      <c r="B29" s="174" t="s">
        <v>295</v>
      </c>
      <c r="C29" s="195">
        <v>10</v>
      </c>
      <c r="D29" s="197"/>
      <c r="E29" s="196"/>
      <c r="F29" s="190">
        <f t="shared" si="0"/>
        <v>0</v>
      </c>
      <c r="G29" s="197"/>
      <c r="H29" s="196"/>
      <c r="I29" s="191">
        <f t="shared" si="1"/>
        <v>0</v>
      </c>
      <c r="J29" s="197"/>
      <c r="K29" s="196"/>
      <c r="L29" s="190">
        <f t="shared" si="2"/>
        <v>0</v>
      </c>
      <c r="M29" s="480"/>
      <c r="N29" s="469"/>
      <c r="O29" s="470"/>
      <c r="P29" s="138"/>
    </row>
    <row r="30" spans="1:16381" ht="19.5" customHeight="1" outlineLevel="1" x14ac:dyDescent="0.25">
      <c r="A30" s="138"/>
      <c r="B30" s="174" t="s">
        <v>296</v>
      </c>
      <c r="C30" s="195">
        <v>30</v>
      </c>
      <c r="D30" s="197"/>
      <c r="E30" s="196"/>
      <c r="F30" s="190">
        <f t="shared" si="0"/>
        <v>0</v>
      </c>
      <c r="G30" s="197"/>
      <c r="H30" s="196"/>
      <c r="I30" s="191">
        <f t="shared" si="1"/>
        <v>0</v>
      </c>
      <c r="J30" s="197"/>
      <c r="K30" s="196"/>
      <c r="L30" s="190">
        <f t="shared" si="2"/>
        <v>0</v>
      </c>
      <c r="M30" s="480"/>
      <c r="N30" s="469"/>
      <c r="O30" s="470"/>
      <c r="P30" s="138"/>
    </row>
    <row r="31" spans="1:16381" ht="19.5" customHeight="1" outlineLevel="1" x14ac:dyDescent="0.25">
      <c r="A31" s="138"/>
      <c r="B31" s="174" t="s">
        <v>297</v>
      </c>
      <c r="C31" s="195">
        <v>90</v>
      </c>
      <c r="D31" s="197"/>
      <c r="E31" s="196"/>
      <c r="F31" s="190">
        <f t="shared" si="0"/>
        <v>0</v>
      </c>
      <c r="G31" s="197"/>
      <c r="H31" s="196"/>
      <c r="I31" s="191">
        <f t="shared" si="1"/>
        <v>0</v>
      </c>
      <c r="J31" s="197"/>
      <c r="K31" s="196"/>
      <c r="L31" s="190">
        <f t="shared" si="2"/>
        <v>0</v>
      </c>
      <c r="M31" s="480"/>
      <c r="N31" s="469"/>
      <c r="O31" s="470"/>
      <c r="P31" s="138"/>
    </row>
    <row r="32" spans="1:16381" ht="19.5" customHeight="1" outlineLevel="1" x14ac:dyDescent="0.25">
      <c r="A32" s="138"/>
      <c r="B32" s="174" t="s">
        <v>298</v>
      </c>
      <c r="C32" s="195">
        <v>10</v>
      </c>
      <c r="D32" s="197"/>
      <c r="E32" s="196"/>
      <c r="F32" s="190">
        <f t="shared" si="0"/>
        <v>0</v>
      </c>
      <c r="G32" s="197"/>
      <c r="H32" s="196"/>
      <c r="I32" s="191">
        <f t="shared" si="1"/>
        <v>0</v>
      </c>
      <c r="J32" s="197"/>
      <c r="K32" s="196"/>
      <c r="L32" s="190">
        <f t="shared" si="2"/>
        <v>0</v>
      </c>
      <c r="M32" s="480"/>
      <c r="N32" s="469"/>
      <c r="O32" s="470"/>
      <c r="P32" s="138"/>
    </row>
    <row r="33" spans="1:16" ht="19.5" customHeight="1" outlineLevel="1" x14ac:dyDescent="0.25">
      <c r="A33" s="138"/>
      <c r="B33" s="174" t="s">
        <v>299</v>
      </c>
      <c r="C33" s="195">
        <v>60</v>
      </c>
      <c r="D33" s="197"/>
      <c r="E33" s="196"/>
      <c r="F33" s="190">
        <f t="shared" si="0"/>
        <v>0</v>
      </c>
      <c r="G33" s="197"/>
      <c r="H33" s="196"/>
      <c r="I33" s="191">
        <f t="shared" si="1"/>
        <v>0</v>
      </c>
      <c r="J33" s="197"/>
      <c r="K33" s="196"/>
      <c r="L33" s="190">
        <f t="shared" si="2"/>
        <v>0</v>
      </c>
      <c r="M33" s="480"/>
      <c r="N33" s="469"/>
      <c r="O33" s="470"/>
      <c r="P33" s="138"/>
    </row>
    <row r="34" spans="1:16" ht="19.5" customHeight="1" outlineLevel="1" x14ac:dyDescent="0.25">
      <c r="A34" s="138"/>
      <c r="B34" s="174" t="s">
        <v>300</v>
      </c>
      <c r="C34" s="195"/>
      <c r="D34" s="197"/>
      <c r="E34" s="196"/>
      <c r="F34" s="190">
        <f t="shared" si="0"/>
        <v>0</v>
      </c>
      <c r="G34" s="197"/>
      <c r="H34" s="196"/>
      <c r="I34" s="191">
        <f t="shared" si="1"/>
        <v>0</v>
      </c>
      <c r="J34" s="197"/>
      <c r="K34" s="196"/>
      <c r="L34" s="190">
        <f t="shared" si="2"/>
        <v>0</v>
      </c>
      <c r="M34" s="480"/>
      <c r="N34" s="469"/>
      <c r="O34" s="470"/>
      <c r="P34" s="138"/>
    </row>
    <row r="35" spans="1:16" ht="19.5" customHeight="1" outlineLevel="1" x14ac:dyDescent="0.25">
      <c r="A35" s="138"/>
      <c r="B35" s="174" t="s">
        <v>301</v>
      </c>
      <c r="C35" s="195">
        <v>15</v>
      </c>
      <c r="D35" s="197"/>
      <c r="E35" s="196"/>
      <c r="F35" s="190">
        <f t="shared" si="0"/>
        <v>0</v>
      </c>
      <c r="G35" s="197"/>
      <c r="H35" s="196"/>
      <c r="I35" s="191">
        <f t="shared" si="1"/>
        <v>0</v>
      </c>
      <c r="J35" s="197"/>
      <c r="K35" s="196"/>
      <c r="L35" s="190">
        <f t="shared" si="2"/>
        <v>0</v>
      </c>
      <c r="M35" s="480"/>
      <c r="N35" s="469"/>
      <c r="O35" s="470"/>
      <c r="P35" s="138"/>
    </row>
    <row r="36" spans="1:16" ht="19.5" customHeight="1" outlineLevel="1" x14ac:dyDescent="0.25">
      <c r="A36" s="138"/>
      <c r="B36" s="174" t="s">
        <v>302</v>
      </c>
      <c r="C36" s="195">
        <v>10</v>
      </c>
      <c r="D36" s="197"/>
      <c r="E36" s="196"/>
      <c r="F36" s="190">
        <f t="shared" si="0"/>
        <v>0</v>
      </c>
      <c r="G36" s="197"/>
      <c r="H36" s="196"/>
      <c r="I36" s="191">
        <f t="shared" si="1"/>
        <v>0</v>
      </c>
      <c r="J36" s="197"/>
      <c r="K36" s="196"/>
      <c r="L36" s="190">
        <f t="shared" si="2"/>
        <v>0</v>
      </c>
      <c r="M36" s="480"/>
      <c r="N36" s="469"/>
      <c r="O36" s="470"/>
      <c r="P36" s="138"/>
    </row>
    <row r="37" spans="1:16" ht="19.5" customHeight="1" outlineLevel="1" x14ac:dyDescent="0.25">
      <c r="A37" s="138"/>
      <c r="B37" s="174" t="s">
        <v>303</v>
      </c>
      <c r="C37" s="195">
        <v>10</v>
      </c>
      <c r="D37" s="197"/>
      <c r="E37" s="196"/>
      <c r="F37" s="190">
        <f t="shared" si="0"/>
        <v>0</v>
      </c>
      <c r="G37" s="197"/>
      <c r="H37" s="196"/>
      <c r="I37" s="191">
        <f t="shared" si="1"/>
        <v>0</v>
      </c>
      <c r="J37" s="197"/>
      <c r="K37" s="196"/>
      <c r="L37" s="190">
        <f t="shared" si="2"/>
        <v>0</v>
      </c>
      <c r="M37" s="480"/>
      <c r="N37" s="469"/>
      <c r="O37" s="470"/>
      <c r="P37" s="138"/>
    </row>
    <row r="38" spans="1:16" ht="19.5" customHeight="1" outlineLevel="1" x14ac:dyDescent="0.25">
      <c r="A38" s="138"/>
      <c r="B38" s="174" t="s">
        <v>304</v>
      </c>
      <c r="C38" s="195">
        <v>10</v>
      </c>
      <c r="D38" s="197"/>
      <c r="E38" s="196"/>
      <c r="F38" s="190">
        <f t="shared" si="0"/>
        <v>0</v>
      </c>
      <c r="G38" s="197"/>
      <c r="H38" s="196"/>
      <c r="I38" s="191">
        <f t="shared" si="1"/>
        <v>0</v>
      </c>
      <c r="J38" s="197"/>
      <c r="K38" s="196"/>
      <c r="L38" s="190">
        <f t="shared" si="2"/>
        <v>0</v>
      </c>
      <c r="M38" s="480"/>
      <c r="N38" s="469"/>
      <c r="O38" s="470"/>
      <c r="P38" s="138"/>
    </row>
    <row r="39" spans="1:16" ht="19.5" customHeight="1" outlineLevel="1" x14ac:dyDescent="0.25">
      <c r="A39" s="138"/>
      <c r="B39" s="174" t="s">
        <v>305</v>
      </c>
      <c r="C39" s="195">
        <v>10</v>
      </c>
      <c r="D39" s="197"/>
      <c r="E39" s="196"/>
      <c r="F39" s="190">
        <f t="shared" si="0"/>
        <v>0</v>
      </c>
      <c r="G39" s="197"/>
      <c r="H39" s="196"/>
      <c r="I39" s="191">
        <f t="shared" si="1"/>
        <v>0</v>
      </c>
      <c r="J39" s="197"/>
      <c r="K39" s="196"/>
      <c r="L39" s="190">
        <f t="shared" si="2"/>
        <v>0</v>
      </c>
      <c r="M39" s="480"/>
      <c r="N39" s="469"/>
      <c r="O39" s="470"/>
      <c r="P39" s="138"/>
    </row>
    <row r="40" spans="1:16" ht="19.5" customHeight="1" outlineLevel="1" x14ac:dyDescent="0.25">
      <c r="A40" s="138"/>
      <c r="B40" s="174" t="s">
        <v>306</v>
      </c>
      <c r="C40" s="195">
        <v>10</v>
      </c>
      <c r="D40" s="197"/>
      <c r="E40" s="196"/>
      <c r="F40" s="190">
        <f t="shared" si="0"/>
        <v>0</v>
      </c>
      <c r="G40" s="197"/>
      <c r="H40" s="196"/>
      <c r="I40" s="191">
        <f t="shared" si="1"/>
        <v>0</v>
      </c>
      <c r="J40" s="197"/>
      <c r="K40" s="196"/>
      <c r="L40" s="190">
        <f t="shared" si="2"/>
        <v>0</v>
      </c>
      <c r="M40" s="480"/>
      <c r="N40" s="469"/>
      <c r="O40" s="470"/>
      <c r="P40" s="138"/>
    </row>
    <row r="41" spans="1:16" ht="19.5" customHeight="1" outlineLevel="1" x14ac:dyDescent="0.25">
      <c r="A41" s="138"/>
      <c r="B41" s="174" t="s">
        <v>307</v>
      </c>
      <c r="C41" s="195">
        <v>10</v>
      </c>
      <c r="D41" s="197"/>
      <c r="E41" s="196"/>
      <c r="F41" s="190">
        <f t="shared" si="0"/>
        <v>0</v>
      </c>
      <c r="G41" s="197"/>
      <c r="H41" s="196"/>
      <c r="I41" s="191">
        <f t="shared" si="1"/>
        <v>0</v>
      </c>
      <c r="J41" s="197"/>
      <c r="K41" s="196"/>
      <c r="L41" s="190">
        <f t="shared" si="2"/>
        <v>0</v>
      </c>
      <c r="M41" s="480"/>
      <c r="N41" s="469"/>
      <c r="O41" s="470"/>
      <c r="P41" s="138"/>
    </row>
    <row r="42" spans="1:16" ht="19.5" customHeight="1" outlineLevel="1" x14ac:dyDescent="0.25">
      <c r="A42" s="138"/>
      <c r="B42" s="174" t="s">
        <v>308</v>
      </c>
      <c r="C42" s="195">
        <v>10</v>
      </c>
      <c r="D42" s="197"/>
      <c r="E42" s="196"/>
      <c r="F42" s="190">
        <f t="shared" si="0"/>
        <v>0</v>
      </c>
      <c r="G42" s="197"/>
      <c r="H42" s="196"/>
      <c r="I42" s="191">
        <f t="shared" si="1"/>
        <v>0</v>
      </c>
      <c r="J42" s="197"/>
      <c r="K42" s="196"/>
      <c r="L42" s="190">
        <f t="shared" si="2"/>
        <v>0</v>
      </c>
      <c r="M42" s="480"/>
      <c r="N42" s="469"/>
      <c r="O42" s="470"/>
      <c r="P42" s="138"/>
    </row>
    <row r="43" spans="1:16" ht="39.75" customHeight="1" outlineLevel="1" x14ac:dyDescent="0.25">
      <c r="A43" s="138"/>
      <c r="B43" s="174" t="s">
        <v>309</v>
      </c>
      <c r="C43" s="195">
        <v>30</v>
      </c>
      <c r="D43" s="197"/>
      <c r="E43" s="196"/>
      <c r="F43" s="190">
        <f t="shared" si="0"/>
        <v>0</v>
      </c>
      <c r="G43" s="197"/>
      <c r="H43" s="196"/>
      <c r="I43" s="191">
        <f t="shared" si="1"/>
        <v>0</v>
      </c>
      <c r="J43" s="197"/>
      <c r="K43" s="196"/>
      <c r="L43" s="190">
        <f t="shared" si="2"/>
        <v>0</v>
      </c>
      <c r="M43" s="480"/>
      <c r="N43" s="469"/>
      <c r="O43" s="470"/>
      <c r="P43" s="138"/>
    </row>
    <row r="44" spans="1:16" ht="39.75" customHeight="1" outlineLevel="1" x14ac:dyDescent="0.25">
      <c r="A44" s="138"/>
      <c r="B44" s="174" t="s">
        <v>310</v>
      </c>
      <c r="C44" s="195">
        <v>60</v>
      </c>
      <c r="D44" s="197"/>
      <c r="E44" s="196"/>
      <c r="F44" s="190">
        <f t="shared" si="0"/>
        <v>0</v>
      </c>
      <c r="G44" s="197"/>
      <c r="H44" s="196"/>
      <c r="I44" s="191">
        <f t="shared" si="1"/>
        <v>0</v>
      </c>
      <c r="J44" s="197"/>
      <c r="K44" s="196"/>
      <c r="L44" s="190">
        <f t="shared" si="2"/>
        <v>0</v>
      </c>
      <c r="M44" s="480"/>
      <c r="N44" s="469"/>
      <c r="O44" s="470"/>
      <c r="P44" s="138"/>
    </row>
    <row r="45" spans="1:16" ht="19.5" customHeight="1" outlineLevel="1" x14ac:dyDescent="0.25">
      <c r="A45" s="138"/>
      <c r="B45" s="174" t="s">
        <v>311</v>
      </c>
      <c r="C45" s="195">
        <v>15</v>
      </c>
      <c r="D45" s="197"/>
      <c r="E45" s="196"/>
      <c r="F45" s="190">
        <f t="shared" si="0"/>
        <v>0</v>
      </c>
      <c r="G45" s="197"/>
      <c r="H45" s="196"/>
      <c r="I45" s="191">
        <f t="shared" si="1"/>
        <v>0</v>
      </c>
      <c r="J45" s="197"/>
      <c r="K45" s="196"/>
      <c r="L45" s="190">
        <f t="shared" si="2"/>
        <v>0</v>
      </c>
      <c r="M45" s="480"/>
      <c r="N45" s="469"/>
      <c r="O45" s="470"/>
      <c r="P45" s="138"/>
    </row>
    <row r="46" spans="1:16" ht="19.5" customHeight="1" outlineLevel="1" x14ac:dyDescent="0.25">
      <c r="A46" s="138"/>
      <c r="B46" s="174" t="s">
        <v>312</v>
      </c>
      <c r="C46" s="195">
        <v>30</v>
      </c>
      <c r="D46" s="197"/>
      <c r="E46" s="196"/>
      <c r="F46" s="190">
        <f t="shared" si="0"/>
        <v>0</v>
      </c>
      <c r="G46" s="197"/>
      <c r="H46" s="196"/>
      <c r="I46" s="191">
        <f t="shared" si="1"/>
        <v>0</v>
      </c>
      <c r="J46" s="197"/>
      <c r="K46" s="196"/>
      <c r="L46" s="190">
        <f t="shared" si="2"/>
        <v>0</v>
      </c>
      <c r="M46" s="480"/>
      <c r="N46" s="469"/>
      <c r="O46" s="470"/>
      <c r="P46" s="138"/>
    </row>
    <row r="47" spans="1:16" ht="19.5" customHeight="1" outlineLevel="1" x14ac:dyDescent="0.25">
      <c r="A47" s="138"/>
      <c r="B47" s="174" t="s">
        <v>313</v>
      </c>
      <c r="C47" s="195">
        <v>240</v>
      </c>
      <c r="D47" s="197"/>
      <c r="E47" s="196"/>
      <c r="F47" s="190">
        <f t="shared" si="0"/>
        <v>0</v>
      </c>
      <c r="G47" s="197"/>
      <c r="H47" s="196"/>
      <c r="I47" s="191">
        <f t="shared" si="1"/>
        <v>0</v>
      </c>
      <c r="J47" s="197"/>
      <c r="K47" s="196"/>
      <c r="L47" s="190">
        <f t="shared" si="2"/>
        <v>0</v>
      </c>
      <c r="M47" s="480"/>
      <c r="N47" s="469"/>
      <c r="O47" s="470"/>
      <c r="P47" s="138"/>
    </row>
    <row r="48" spans="1:16" ht="19.5" customHeight="1" outlineLevel="1" x14ac:dyDescent="0.25">
      <c r="A48" s="138"/>
      <c r="B48" s="174" t="s">
        <v>314</v>
      </c>
      <c r="C48" s="195">
        <v>30</v>
      </c>
      <c r="D48" s="197"/>
      <c r="E48" s="196"/>
      <c r="F48" s="190">
        <f t="shared" si="0"/>
        <v>0</v>
      </c>
      <c r="G48" s="197"/>
      <c r="H48" s="196"/>
      <c r="I48" s="191">
        <f t="shared" si="1"/>
        <v>0</v>
      </c>
      <c r="J48" s="197"/>
      <c r="K48" s="196"/>
      <c r="L48" s="190">
        <f t="shared" si="2"/>
        <v>0</v>
      </c>
      <c r="M48" s="480"/>
      <c r="N48" s="469"/>
      <c r="O48" s="470"/>
      <c r="P48" s="138"/>
    </row>
    <row r="49" spans="1:16" ht="19.5" customHeight="1" outlineLevel="1" x14ac:dyDescent="0.25">
      <c r="A49" s="138"/>
      <c r="B49" s="174" t="s">
        <v>315</v>
      </c>
      <c r="C49" s="195">
        <v>30</v>
      </c>
      <c r="D49" s="197"/>
      <c r="E49" s="196"/>
      <c r="F49" s="190">
        <f t="shared" si="0"/>
        <v>0</v>
      </c>
      <c r="G49" s="197"/>
      <c r="H49" s="196"/>
      <c r="I49" s="191">
        <f t="shared" si="1"/>
        <v>0</v>
      </c>
      <c r="J49" s="197"/>
      <c r="K49" s="196"/>
      <c r="L49" s="190">
        <f t="shared" si="2"/>
        <v>0</v>
      </c>
      <c r="M49" s="480"/>
      <c r="N49" s="469"/>
      <c r="O49" s="470"/>
      <c r="P49" s="138"/>
    </row>
    <row r="50" spans="1:16" ht="19.5" customHeight="1" outlineLevel="1" x14ac:dyDescent="0.25">
      <c r="A50" s="138"/>
      <c r="B50" s="174" t="s">
        <v>316</v>
      </c>
      <c r="C50" s="195">
        <v>60</v>
      </c>
      <c r="D50" s="197"/>
      <c r="E50" s="196"/>
      <c r="F50" s="190">
        <f t="shared" si="0"/>
        <v>0</v>
      </c>
      <c r="G50" s="197"/>
      <c r="H50" s="196"/>
      <c r="I50" s="191">
        <f t="shared" si="1"/>
        <v>0</v>
      </c>
      <c r="J50" s="197"/>
      <c r="K50" s="196"/>
      <c r="L50" s="190">
        <f t="shared" si="2"/>
        <v>0</v>
      </c>
      <c r="M50" s="480"/>
      <c r="N50" s="469"/>
      <c r="O50" s="470"/>
      <c r="P50" s="138"/>
    </row>
    <row r="51" spans="1:16" ht="19.5" customHeight="1" outlineLevel="1" x14ac:dyDescent="0.25">
      <c r="A51" s="138"/>
      <c r="B51" s="174" t="s">
        <v>317</v>
      </c>
      <c r="C51" s="195">
        <v>30</v>
      </c>
      <c r="D51" s="197"/>
      <c r="E51" s="196"/>
      <c r="F51" s="190">
        <f t="shared" si="0"/>
        <v>0</v>
      </c>
      <c r="G51" s="197"/>
      <c r="H51" s="196"/>
      <c r="I51" s="191">
        <f t="shared" si="1"/>
        <v>0</v>
      </c>
      <c r="J51" s="197"/>
      <c r="K51" s="196"/>
      <c r="L51" s="190">
        <f t="shared" si="2"/>
        <v>0</v>
      </c>
      <c r="M51" s="480"/>
      <c r="N51" s="469"/>
      <c r="O51" s="470"/>
      <c r="P51" s="138"/>
    </row>
    <row r="52" spans="1:16" ht="19.5" customHeight="1" outlineLevel="1" x14ac:dyDescent="0.25">
      <c r="A52" s="138"/>
      <c r="B52" s="174" t="s">
        <v>318</v>
      </c>
      <c r="C52" s="195">
        <v>60</v>
      </c>
      <c r="D52" s="197"/>
      <c r="E52" s="196"/>
      <c r="F52" s="190">
        <f t="shared" si="0"/>
        <v>0</v>
      </c>
      <c r="G52" s="197"/>
      <c r="H52" s="196"/>
      <c r="I52" s="191">
        <f t="shared" si="1"/>
        <v>0</v>
      </c>
      <c r="J52" s="197"/>
      <c r="K52" s="196"/>
      <c r="L52" s="190">
        <f t="shared" si="2"/>
        <v>0</v>
      </c>
      <c r="M52" s="480"/>
      <c r="N52" s="469"/>
      <c r="O52" s="470"/>
      <c r="P52" s="138"/>
    </row>
    <row r="53" spans="1:16" ht="19.5" customHeight="1" outlineLevel="1" x14ac:dyDescent="0.25">
      <c r="A53" s="138"/>
      <c r="B53" s="174" t="s">
        <v>319</v>
      </c>
      <c r="C53" s="195">
        <v>120</v>
      </c>
      <c r="D53" s="197"/>
      <c r="E53" s="196"/>
      <c r="F53" s="190">
        <f t="shared" si="0"/>
        <v>0</v>
      </c>
      <c r="G53" s="197"/>
      <c r="H53" s="196"/>
      <c r="I53" s="191">
        <f t="shared" si="1"/>
        <v>0</v>
      </c>
      <c r="J53" s="197"/>
      <c r="K53" s="196"/>
      <c r="L53" s="190">
        <f t="shared" si="2"/>
        <v>0</v>
      </c>
      <c r="M53" s="480"/>
      <c r="N53" s="469"/>
      <c r="O53" s="470"/>
      <c r="P53" s="138"/>
    </row>
    <row r="54" spans="1:16" ht="19.5" customHeight="1" outlineLevel="1" x14ac:dyDescent="0.25">
      <c r="A54" s="138"/>
      <c r="B54" s="174" t="s">
        <v>320</v>
      </c>
      <c r="C54" s="195"/>
      <c r="D54" s="197"/>
      <c r="E54" s="196"/>
      <c r="F54" s="190">
        <f t="shared" si="0"/>
        <v>0</v>
      </c>
      <c r="G54" s="197"/>
      <c r="H54" s="196"/>
      <c r="I54" s="191">
        <f t="shared" si="1"/>
        <v>0</v>
      </c>
      <c r="J54" s="197"/>
      <c r="K54" s="196"/>
      <c r="L54" s="190">
        <f t="shared" si="2"/>
        <v>0</v>
      </c>
      <c r="M54" s="480"/>
      <c r="N54" s="469"/>
      <c r="O54" s="470"/>
      <c r="P54" s="138"/>
    </row>
    <row r="55" spans="1:16" ht="19.5" customHeight="1" outlineLevel="1" x14ac:dyDescent="0.25">
      <c r="A55" s="138"/>
      <c r="B55" s="174" t="s">
        <v>321</v>
      </c>
      <c r="C55" s="195"/>
      <c r="D55" s="197"/>
      <c r="E55" s="196"/>
      <c r="F55" s="190">
        <f t="shared" si="0"/>
        <v>0</v>
      </c>
      <c r="G55" s="197"/>
      <c r="H55" s="196"/>
      <c r="I55" s="191">
        <f t="shared" si="1"/>
        <v>0</v>
      </c>
      <c r="J55" s="197"/>
      <c r="K55" s="196"/>
      <c r="L55" s="190">
        <f t="shared" si="2"/>
        <v>0</v>
      </c>
      <c r="M55" s="480"/>
      <c r="N55" s="469"/>
      <c r="O55" s="470"/>
      <c r="P55" s="138"/>
    </row>
    <row r="56" spans="1:16" ht="19.5" customHeight="1" outlineLevel="1" x14ac:dyDescent="0.25">
      <c r="A56" s="138"/>
      <c r="B56" s="174" t="s">
        <v>322</v>
      </c>
      <c r="C56" s="195">
        <v>15</v>
      </c>
      <c r="D56" s="197"/>
      <c r="E56" s="196"/>
      <c r="F56" s="190">
        <f t="shared" si="0"/>
        <v>0</v>
      </c>
      <c r="G56" s="197"/>
      <c r="H56" s="196"/>
      <c r="I56" s="191">
        <f t="shared" si="1"/>
        <v>0</v>
      </c>
      <c r="J56" s="197"/>
      <c r="K56" s="196"/>
      <c r="L56" s="190">
        <f t="shared" si="2"/>
        <v>0</v>
      </c>
      <c r="M56" s="480"/>
      <c r="N56" s="469"/>
      <c r="O56" s="470"/>
      <c r="P56" s="138"/>
    </row>
    <row r="57" spans="1:16" ht="19.5" customHeight="1" outlineLevel="1" x14ac:dyDescent="0.25">
      <c r="A57" s="138"/>
      <c r="B57" s="174" t="s">
        <v>323</v>
      </c>
      <c r="C57" s="195">
        <v>60</v>
      </c>
      <c r="D57" s="197"/>
      <c r="E57" s="196"/>
      <c r="F57" s="190">
        <f t="shared" si="0"/>
        <v>0</v>
      </c>
      <c r="G57" s="197"/>
      <c r="H57" s="196"/>
      <c r="I57" s="191">
        <f t="shared" si="1"/>
        <v>0</v>
      </c>
      <c r="J57" s="197"/>
      <c r="K57" s="196"/>
      <c r="L57" s="190">
        <f t="shared" si="2"/>
        <v>0</v>
      </c>
      <c r="M57" s="480"/>
      <c r="N57" s="469"/>
      <c r="O57" s="470"/>
      <c r="P57" s="138"/>
    </row>
    <row r="58" spans="1:16" ht="19.5" customHeight="1" outlineLevel="1" x14ac:dyDescent="0.25">
      <c r="A58" s="138"/>
      <c r="B58" s="174" t="s">
        <v>324</v>
      </c>
      <c r="C58" s="195">
        <v>15</v>
      </c>
      <c r="D58" s="197"/>
      <c r="E58" s="196"/>
      <c r="F58" s="190">
        <f t="shared" si="0"/>
        <v>0</v>
      </c>
      <c r="G58" s="197"/>
      <c r="H58" s="196"/>
      <c r="I58" s="191">
        <f t="shared" si="1"/>
        <v>0</v>
      </c>
      <c r="J58" s="197"/>
      <c r="K58" s="196"/>
      <c r="L58" s="190">
        <f t="shared" si="2"/>
        <v>0</v>
      </c>
      <c r="M58" s="480"/>
      <c r="N58" s="469"/>
      <c r="O58" s="470"/>
      <c r="P58" s="138"/>
    </row>
    <row r="59" spans="1:16" ht="19.5" customHeight="1" outlineLevel="1" x14ac:dyDescent="0.25">
      <c r="A59" s="138"/>
      <c r="B59" s="174" t="s">
        <v>325</v>
      </c>
      <c r="C59" s="195">
        <v>30</v>
      </c>
      <c r="D59" s="197"/>
      <c r="E59" s="196"/>
      <c r="F59" s="190">
        <f t="shared" si="0"/>
        <v>0</v>
      </c>
      <c r="G59" s="197"/>
      <c r="H59" s="196"/>
      <c r="I59" s="191">
        <f t="shared" si="1"/>
        <v>0</v>
      </c>
      <c r="J59" s="197"/>
      <c r="K59" s="196"/>
      <c r="L59" s="190">
        <f t="shared" si="2"/>
        <v>0</v>
      </c>
      <c r="M59" s="480"/>
      <c r="N59" s="469"/>
      <c r="O59" s="470"/>
      <c r="P59" s="138"/>
    </row>
    <row r="60" spans="1:16" ht="19.5" customHeight="1" outlineLevel="1" x14ac:dyDescent="0.25">
      <c r="A60" s="138"/>
      <c r="B60" s="174" t="s">
        <v>326</v>
      </c>
      <c r="C60" s="195">
        <v>30</v>
      </c>
      <c r="D60" s="197"/>
      <c r="E60" s="196"/>
      <c r="F60" s="190">
        <f t="shared" si="0"/>
        <v>0</v>
      </c>
      <c r="G60" s="197"/>
      <c r="H60" s="196"/>
      <c r="I60" s="191">
        <f t="shared" si="1"/>
        <v>0</v>
      </c>
      <c r="J60" s="197"/>
      <c r="K60" s="196"/>
      <c r="L60" s="190">
        <f t="shared" si="2"/>
        <v>0</v>
      </c>
      <c r="M60" s="480"/>
      <c r="N60" s="469"/>
      <c r="O60" s="470"/>
      <c r="P60" s="138"/>
    </row>
    <row r="61" spans="1:16" ht="19.5" customHeight="1" outlineLevel="1" x14ac:dyDescent="0.25">
      <c r="A61" s="138"/>
      <c r="B61" s="174" t="s">
        <v>327</v>
      </c>
      <c r="C61" s="195">
        <v>15</v>
      </c>
      <c r="D61" s="197"/>
      <c r="E61" s="196"/>
      <c r="F61" s="190">
        <f t="shared" si="0"/>
        <v>0</v>
      </c>
      <c r="G61" s="197"/>
      <c r="H61" s="196"/>
      <c r="I61" s="191">
        <f t="shared" si="1"/>
        <v>0</v>
      </c>
      <c r="J61" s="197"/>
      <c r="K61" s="196"/>
      <c r="L61" s="190">
        <f t="shared" si="2"/>
        <v>0</v>
      </c>
      <c r="M61" s="480"/>
      <c r="N61" s="469"/>
      <c r="O61" s="470"/>
      <c r="P61" s="138"/>
    </row>
    <row r="62" spans="1:16" ht="19.5" customHeight="1" outlineLevel="1" x14ac:dyDescent="0.25">
      <c r="A62" s="138"/>
      <c r="B62" s="174" t="s">
        <v>328</v>
      </c>
      <c r="C62" s="195">
        <v>60</v>
      </c>
      <c r="D62" s="197"/>
      <c r="E62" s="196"/>
      <c r="F62" s="190">
        <f t="shared" si="0"/>
        <v>0</v>
      </c>
      <c r="G62" s="197"/>
      <c r="H62" s="196"/>
      <c r="I62" s="191">
        <f t="shared" si="1"/>
        <v>0</v>
      </c>
      <c r="J62" s="197"/>
      <c r="K62" s="196"/>
      <c r="L62" s="190">
        <f t="shared" si="2"/>
        <v>0</v>
      </c>
      <c r="M62" s="480"/>
      <c r="N62" s="469"/>
      <c r="O62" s="470"/>
      <c r="P62" s="138"/>
    </row>
    <row r="63" spans="1:16" ht="19.5" customHeight="1" outlineLevel="1" x14ac:dyDescent="0.25">
      <c r="A63" s="138"/>
      <c r="B63" s="174" t="s">
        <v>329</v>
      </c>
      <c r="C63" s="195"/>
      <c r="D63" s="197"/>
      <c r="E63" s="196"/>
      <c r="F63" s="190">
        <f t="shared" si="0"/>
        <v>0</v>
      </c>
      <c r="G63" s="197"/>
      <c r="H63" s="196"/>
      <c r="I63" s="191">
        <f t="shared" si="1"/>
        <v>0</v>
      </c>
      <c r="J63" s="197"/>
      <c r="K63" s="196"/>
      <c r="L63" s="190">
        <f t="shared" si="2"/>
        <v>0</v>
      </c>
      <c r="M63" s="480"/>
      <c r="N63" s="469"/>
      <c r="O63" s="470"/>
      <c r="P63" s="138"/>
    </row>
    <row r="64" spans="1:16" ht="19.5" customHeight="1" outlineLevel="1" x14ac:dyDescent="0.25">
      <c r="A64" s="138"/>
      <c r="B64" s="174" t="s">
        <v>330</v>
      </c>
      <c r="C64" s="195">
        <v>30</v>
      </c>
      <c r="D64" s="197"/>
      <c r="E64" s="196"/>
      <c r="F64" s="190">
        <f t="shared" si="0"/>
        <v>0</v>
      </c>
      <c r="G64" s="197"/>
      <c r="H64" s="196"/>
      <c r="I64" s="191">
        <f t="shared" si="1"/>
        <v>0</v>
      </c>
      <c r="J64" s="197"/>
      <c r="K64" s="196"/>
      <c r="L64" s="190">
        <f t="shared" si="2"/>
        <v>0</v>
      </c>
      <c r="M64" s="480"/>
      <c r="N64" s="469"/>
      <c r="O64" s="470"/>
      <c r="P64" s="138"/>
    </row>
    <row r="65" spans="1:16" ht="19.5" customHeight="1" outlineLevel="1" x14ac:dyDescent="0.25">
      <c r="A65" s="138"/>
      <c r="B65" s="174" t="s">
        <v>331</v>
      </c>
      <c r="C65" s="195">
        <v>45</v>
      </c>
      <c r="D65" s="197"/>
      <c r="E65" s="196"/>
      <c r="F65" s="190">
        <f t="shared" si="0"/>
        <v>0</v>
      </c>
      <c r="G65" s="197"/>
      <c r="H65" s="196"/>
      <c r="I65" s="191">
        <f t="shared" si="1"/>
        <v>0</v>
      </c>
      <c r="J65" s="197"/>
      <c r="K65" s="196"/>
      <c r="L65" s="190">
        <f t="shared" si="2"/>
        <v>0</v>
      </c>
      <c r="M65" s="480"/>
      <c r="N65" s="469"/>
      <c r="O65" s="470"/>
      <c r="P65" s="138"/>
    </row>
    <row r="66" spans="1:16" ht="19.5" customHeight="1" outlineLevel="1" x14ac:dyDescent="0.25">
      <c r="A66" s="138"/>
      <c r="B66" s="174" t="s">
        <v>332</v>
      </c>
      <c r="C66" s="195">
        <v>300</v>
      </c>
      <c r="D66" s="197"/>
      <c r="E66" s="196"/>
      <c r="F66" s="190">
        <f t="shared" si="0"/>
        <v>0</v>
      </c>
      <c r="G66" s="197"/>
      <c r="H66" s="196"/>
      <c r="I66" s="191">
        <f t="shared" si="1"/>
        <v>0</v>
      </c>
      <c r="J66" s="197"/>
      <c r="K66" s="196"/>
      <c r="L66" s="190">
        <f t="shared" si="2"/>
        <v>0</v>
      </c>
      <c r="M66" s="480"/>
      <c r="N66" s="469"/>
      <c r="O66" s="470"/>
      <c r="P66" s="138"/>
    </row>
    <row r="67" spans="1:16" ht="19.5" customHeight="1" outlineLevel="1" x14ac:dyDescent="0.25">
      <c r="A67" s="138"/>
      <c r="B67" s="174" t="s">
        <v>333</v>
      </c>
      <c r="C67" s="195">
        <v>60</v>
      </c>
      <c r="D67" s="197"/>
      <c r="E67" s="196"/>
      <c r="F67" s="190">
        <f t="shared" si="0"/>
        <v>0</v>
      </c>
      <c r="G67" s="197"/>
      <c r="H67" s="196"/>
      <c r="I67" s="191">
        <f t="shared" si="1"/>
        <v>0</v>
      </c>
      <c r="J67" s="197"/>
      <c r="K67" s="196"/>
      <c r="L67" s="190">
        <f t="shared" si="2"/>
        <v>0</v>
      </c>
      <c r="M67" s="480"/>
      <c r="N67" s="469"/>
      <c r="O67" s="470"/>
      <c r="P67" s="138"/>
    </row>
    <row r="68" spans="1:16" ht="19.5" customHeight="1" outlineLevel="1" x14ac:dyDescent="0.25">
      <c r="A68" s="138"/>
      <c r="B68" s="198" t="s">
        <v>36</v>
      </c>
      <c r="C68" s="195"/>
      <c r="D68" s="197"/>
      <c r="E68" s="196"/>
      <c r="F68" s="190">
        <f t="shared" si="0"/>
        <v>0</v>
      </c>
      <c r="G68" s="197"/>
      <c r="H68" s="196"/>
      <c r="I68" s="191">
        <f t="shared" si="1"/>
        <v>0</v>
      </c>
      <c r="J68" s="197"/>
      <c r="K68" s="196"/>
      <c r="L68" s="190">
        <f t="shared" si="2"/>
        <v>0</v>
      </c>
      <c r="M68" s="480"/>
      <c r="N68" s="469"/>
      <c r="O68" s="470"/>
      <c r="P68" s="138"/>
    </row>
    <row r="69" spans="1:16" ht="19.5" customHeight="1" outlineLevel="1" x14ac:dyDescent="0.25">
      <c r="A69" s="138"/>
      <c r="B69" s="198" t="s">
        <v>36</v>
      </c>
      <c r="C69" s="195"/>
      <c r="D69" s="197"/>
      <c r="E69" s="196"/>
      <c r="F69" s="190">
        <f t="shared" si="0"/>
        <v>0</v>
      </c>
      <c r="G69" s="197"/>
      <c r="H69" s="196"/>
      <c r="I69" s="191">
        <f t="shared" si="1"/>
        <v>0</v>
      </c>
      <c r="J69" s="197"/>
      <c r="K69" s="196"/>
      <c r="L69" s="190">
        <f t="shared" si="2"/>
        <v>0</v>
      </c>
      <c r="M69" s="480"/>
      <c r="N69" s="469"/>
      <c r="O69" s="470"/>
      <c r="P69" s="138"/>
    </row>
    <row r="70" spans="1:16" ht="19.5" customHeight="1" outlineLevel="1" x14ac:dyDescent="0.25">
      <c r="A70" s="138"/>
      <c r="B70" s="198" t="s">
        <v>36</v>
      </c>
      <c r="C70" s="195"/>
      <c r="D70" s="197"/>
      <c r="E70" s="196"/>
      <c r="F70" s="190">
        <f t="shared" si="0"/>
        <v>0</v>
      </c>
      <c r="G70" s="197"/>
      <c r="H70" s="196"/>
      <c r="I70" s="191">
        <f t="shared" si="1"/>
        <v>0</v>
      </c>
      <c r="J70" s="197"/>
      <c r="K70" s="196"/>
      <c r="L70" s="190">
        <f t="shared" si="2"/>
        <v>0</v>
      </c>
      <c r="M70" s="480"/>
      <c r="N70" s="469"/>
      <c r="O70" s="470"/>
      <c r="P70" s="138"/>
    </row>
    <row r="71" spans="1:16" ht="19.5" customHeight="1" outlineLevel="1" x14ac:dyDescent="0.25">
      <c r="A71" s="138"/>
      <c r="B71" s="198" t="s">
        <v>36</v>
      </c>
      <c r="C71" s="195"/>
      <c r="D71" s="197"/>
      <c r="E71" s="196"/>
      <c r="F71" s="190">
        <f t="shared" si="0"/>
        <v>0</v>
      </c>
      <c r="G71" s="197"/>
      <c r="H71" s="196"/>
      <c r="I71" s="191">
        <f t="shared" si="1"/>
        <v>0</v>
      </c>
      <c r="J71" s="197"/>
      <c r="K71" s="196"/>
      <c r="L71" s="190">
        <f t="shared" si="2"/>
        <v>0</v>
      </c>
      <c r="M71" s="480"/>
      <c r="N71" s="469"/>
      <c r="O71" s="470"/>
      <c r="P71" s="138"/>
    </row>
    <row r="72" spans="1:16" ht="19.5" customHeight="1" outlineLevel="1" x14ac:dyDescent="0.25">
      <c r="A72" s="138"/>
      <c r="B72" s="198" t="s">
        <v>36</v>
      </c>
      <c r="C72" s="195"/>
      <c r="D72" s="197"/>
      <c r="E72" s="196"/>
      <c r="F72" s="190">
        <f t="shared" si="0"/>
        <v>0</v>
      </c>
      <c r="G72" s="197"/>
      <c r="H72" s="196"/>
      <c r="I72" s="191">
        <f t="shared" si="1"/>
        <v>0</v>
      </c>
      <c r="J72" s="197"/>
      <c r="K72" s="196"/>
      <c r="L72" s="190">
        <f t="shared" si="2"/>
        <v>0</v>
      </c>
      <c r="M72" s="480"/>
      <c r="N72" s="469"/>
      <c r="O72" s="470"/>
      <c r="P72" s="138"/>
    </row>
    <row r="73" spans="1:16" ht="41.25" customHeight="1" outlineLevel="1" x14ac:dyDescent="0.25">
      <c r="A73" s="138"/>
      <c r="B73" s="173" t="s">
        <v>334</v>
      </c>
      <c r="C73" s="185" t="s">
        <v>51</v>
      </c>
      <c r="D73" s="487" t="s">
        <v>274</v>
      </c>
      <c r="E73" s="487"/>
      <c r="F73" s="487"/>
      <c r="G73" s="486" t="s">
        <v>275</v>
      </c>
      <c r="H73" s="487"/>
      <c r="I73" s="488"/>
      <c r="J73" s="487" t="s">
        <v>335</v>
      </c>
      <c r="K73" s="487"/>
      <c r="L73" s="487"/>
      <c r="M73" s="489" t="s">
        <v>51</v>
      </c>
      <c r="N73" s="490"/>
      <c r="O73" s="176" t="s">
        <v>52</v>
      </c>
      <c r="P73" s="138"/>
    </row>
    <row r="74" spans="1:16" ht="36.75" customHeight="1" outlineLevel="1" x14ac:dyDescent="0.25">
      <c r="A74" s="138"/>
      <c r="B74" s="175" t="s">
        <v>336</v>
      </c>
      <c r="C74" s="186">
        <f>M74</f>
        <v>0</v>
      </c>
      <c r="D74" s="481">
        <f>SUM(F27:F72)</f>
        <v>0</v>
      </c>
      <c r="E74" s="481"/>
      <c r="F74" s="481"/>
      <c r="G74" s="482">
        <f>SUM(I27:I72)</f>
        <v>0</v>
      </c>
      <c r="H74" s="481"/>
      <c r="I74" s="483"/>
      <c r="J74" s="481">
        <f>SUM(L27:L72)</f>
        <v>0</v>
      </c>
      <c r="K74" s="481"/>
      <c r="L74" s="481"/>
      <c r="M74" s="484">
        <f>SUM(D74:L74)</f>
        <v>0</v>
      </c>
      <c r="N74" s="485"/>
      <c r="O74" s="200"/>
      <c r="P74" s="138"/>
    </row>
    <row r="75" spans="1:16" ht="19.5" customHeight="1" outlineLevel="1" x14ac:dyDescent="0.25">
      <c r="A75" s="138"/>
      <c r="B75" s="175" t="s">
        <v>55</v>
      </c>
      <c r="C75" s="186">
        <f>M75</f>
        <v>0</v>
      </c>
      <c r="D75" s="481">
        <f>D74*0.05</f>
        <v>0</v>
      </c>
      <c r="E75" s="481"/>
      <c r="F75" s="481"/>
      <c r="G75" s="482">
        <f>G74*0.05</f>
        <v>0</v>
      </c>
      <c r="H75" s="481"/>
      <c r="I75" s="483"/>
      <c r="J75" s="481">
        <f>J74*0.05</f>
        <v>0</v>
      </c>
      <c r="K75" s="481"/>
      <c r="L75" s="481"/>
      <c r="M75" s="484">
        <f t="shared" ref="M75:M77" si="3">SUM(D75:L75)</f>
        <v>0</v>
      </c>
      <c r="N75" s="485"/>
      <c r="O75" s="200"/>
      <c r="P75" s="138"/>
    </row>
    <row r="76" spans="1:16" ht="19.5" customHeight="1" outlineLevel="1" x14ac:dyDescent="0.25">
      <c r="A76" s="138"/>
      <c r="B76" s="175" t="s">
        <v>337</v>
      </c>
      <c r="C76" s="186">
        <f>M76</f>
        <v>0</v>
      </c>
      <c r="D76" s="481">
        <f>D74+D75</f>
        <v>0</v>
      </c>
      <c r="E76" s="481"/>
      <c r="F76" s="481"/>
      <c r="G76" s="482">
        <f>G74+G75</f>
        <v>0</v>
      </c>
      <c r="H76" s="481"/>
      <c r="I76" s="483"/>
      <c r="J76" s="481">
        <f>J74+J75</f>
        <v>0</v>
      </c>
      <c r="K76" s="481"/>
      <c r="L76" s="481"/>
      <c r="M76" s="484">
        <f>SUM(D76:L76)</f>
        <v>0</v>
      </c>
      <c r="N76" s="485"/>
      <c r="O76" s="200"/>
      <c r="P76" s="138"/>
    </row>
    <row r="77" spans="1:16" ht="19.5" customHeight="1" outlineLevel="1" x14ac:dyDescent="0.25">
      <c r="A77" s="138"/>
      <c r="B77" s="175" t="s">
        <v>338</v>
      </c>
      <c r="C77" s="186">
        <f>M77</f>
        <v>0</v>
      </c>
      <c r="D77" s="481">
        <f>(D76/60)</f>
        <v>0</v>
      </c>
      <c r="E77" s="481"/>
      <c r="F77" s="481"/>
      <c r="G77" s="482">
        <f>(G76/60)</f>
        <v>0</v>
      </c>
      <c r="H77" s="481"/>
      <c r="I77" s="483"/>
      <c r="J77" s="481">
        <f>(J76/60)</f>
        <v>0</v>
      </c>
      <c r="K77" s="481"/>
      <c r="L77" s="481"/>
      <c r="M77" s="484">
        <f t="shared" si="3"/>
        <v>0</v>
      </c>
      <c r="N77" s="485"/>
      <c r="O77" s="200"/>
      <c r="P77" s="138"/>
    </row>
    <row r="78" spans="1:16" ht="19.5" customHeight="1" outlineLevel="1" x14ac:dyDescent="0.25">
      <c r="A78" s="138"/>
      <c r="B78" s="181" t="s">
        <v>339</v>
      </c>
      <c r="C78" s="187">
        <f>SUM(D78:L78)</f>
        <v>0</v>
      </c>
      <c r="D78" s="491">
        <f>(D77*$D$16)</f>
        <v>0</v>
      </c>
      <c r="E78" s="492"/>
      <c r="F78" s="493"/>
      <c r="G78" s="491">
        <f>(G77*$D$16)</f>
        <v>0</v>
      </c>
      <c r="H78" s="492"/>
      <c r="I78" s="493"/>
      <c r="J78" s="492">
        <f>(J77*$D$16)</f>
        <v>0</v>
      </c>
      <c r="K78" s="492"/>
      <c r="L78" s="492"/>
      <c r="M78" s="494">
        <f>SUM(D78:L78)</f>
        <v>0</v>
      </c>
      <c r="N78" s="495"/>
      <c r="O78" s="200"/>
      <c r="P78" s="138"/>
    </row>
    <row r="79" spans="1:16" ht="33.75" customHeight="1" x14ac:dyDescent="0.25">
      <c r="A79" s="138"/>
      <c r="B79" s="173" t="s">
        <v>340</v>
      </c>
      <c r="C79" s="185"/>
      <c r="D79" s="490" t="s">
        <v>341</v>
      </c>
      <c r="E79" s="440"/>
      <c r="F79" s="440"/>
      <c r="G79" s="140"/>
      <c r="H79" s="140"/>
      <c r="I79" s="140"/>
      <c r="J79" s="140"/>
      <c r="K79" s="140"/>
      <c r="L79" s="140"/>
      <c r="M79" s="140"/>
      <c r="N79" s="138"/>
      <c r="O79" s="138"/>
      <c r="P79" s="138"/>
    </row>
    <row r="80" spans="1:16" ht="19.5" customHeight="1" x14ac:dyDescent="0.25">
      <c r="A80" s="138"/>
      <c r="B80" s="175" t="s">
        <v>342</v>
      </c>
      <c r="C80" s="186">
        <f>C81/60</f>
        <v>0</v>
      </c>
      <c r="D80" s="499">
        <f>$D$12</f>
        <v>0</v>
      </c>
      <c r="E80" s="500"/>
      <c r="F80" s="500"/>
      <c r="G80" s="140"/>
      <c r="H80" s="140"/>
      <c r="I80" s="140"/>
      <c r="J80" s="140"/>
      <c r="K80" s="140"/>
      <c r="L80" s="140"/>
      <c r="M80" s="140"/>
      <c r="N80" s="138"/>
      <c r="O80" s="138"/>
      <c r="P80" s="138"/>
    </row>
    <row r="81" spans="1:16382" ht="19.5" customHeight="1" x14ac:dyDescent="0.25">
      <c r="A81" s="138"/>
      <c r="B81" s="177" t="s">
        <v>343</v>
      </c>
      <c r="C81" s="186">
        <f>C76</f>
        <v>0</v>
      </c>
      <c r="D81" s="499">
        <f>$E$12</f>
        <v>0</v>
      </c>
      <c r="E81" s="500"/>
      <c r="F81" s="500"/>
      <c r="G81" s="140"/>
      <c r="H81" s="140"/>
      <c r="I81" s="140"/>
      <c r="J81" s="140"/>
      <c r="K81" s="140"/>
      <c r="L81" s="140"/>
      <c r="M81" s="140"/>
      <c r="N81" s="138"/>
      <c r="O81" s="138"/>
      <c r="P81" s="138"/>
    </row>
    <row r="82" spans="1:16382" ht="19.5" customHeight="1" x14ac:dyDescent="0.25">
      <c r="A82" s="138"/>
      <c r="B82" s="180" t="s">
        <v>344</v>
      </c>
      <c r="C82" s="192">
        <f>C80/1560</f>
        <v>0</v>
      </c>
      <c r="D82" s="140"/>
      <c r="E82" s="178">
        <f>D80+(D81/12)</f>
        <v>0</v>
      </c>
      <c r="F82" s="140"/>
      <c r="G82" s="140"/>
      <c r="H82" s="140"/>
      <c r="I82" s="140"/>
      <c r="J82" s="140"/>
      <c r="K82" s="140"/>
      <c r="L82" s="140"/>
      <c r="M82" s="140"/>
      <c r="N82" s="138"/>
      <c r="O82" s="138"/>
      <c r="P82" s="138"/>
    </row>
    <row r="83" spans="1:16382" s="136" customFormat="1" ht="33" customHeight="1" x14ac:dyDescent="0.25">
      <c r="A83" s="138"/>
      <c r="B83" s="180" t="s">
        <v>345</v>
      </c>
      <c r="C83" s="192" t="str">
        <f>IF(AND(E82=0,C82&gt;=0),"Missing Data (D12)",IF(E82=0,"Error: Division by zero",C82/E82))</f>
        <v>Missing Data (D12)</v>
      </c>
      <c r="D83" s="140"/>
      <c r="E83" s="140"/>
      <c r="F83" s="140"/>
      <c r="G83" s="140"/>
      <c r="H83" s="140"/>
      <c r="I83" s="140"/>
      <c r="J83" s="140"/>
      <c r="K83" s="140"/>
      <c r="L83" s="140"/>
      <c r="M83" s="140"/>
      <c r="N83" s="138"/>
      <c r="O83" s="138"/>
      <c r="P83" s="138"/>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c r="BI83" s="137"/>
      <c r="BJ83" s="137"/>
      <c r="BK83" s="137"/>
      <c r="BL83" s="137"/>
      <c r="BM83" s="137"/>
      <c r="BN83" s="137"/>
      <c r="BO83" s="137"/>
      <c r="BP83" s="137"/>
      <c r="BQ83" s="137"/>
      <c r="BR83" s="137"/>
      <c r="BS83" s="137"/>
      <c r="BT83" s="137"/>
      <c r="BU83" s="137"/>
      <c r="BV83" s="137"/>
      <c r="BW83" s="137"/>
      <c r="BX83" s="137"/>
      <c r="BY83" s="137"/>
      <c r="BZ83" s="137"/>
      <c r="CA83" s="137"/>
      <c r="CB83" s="137"/>
      <c r="CC83" s="137"/>
      <c r="CD83" s="137"/>
      <c r="CE83" s="137"/>
      <c r="CF83" s="137"/>
      <c r="CG83" s="137"/>
      <c r="CH83" s="137"/>
      <c r="CI83" s="137"/>
      <c r="CJ83" s="137"/>
      <c r="CK83" s="137"/>
      <c r="CL83" s="137"/>
      <c r="CM83" s="137"/>
      <c r="CN83" s="137"/>
      <c r="CO83" s="137"/>
      <c r="CP83" s="137"/>
      <c r="CQ83" s="137"/>
      <c r="CR83" s="137"/>
      <c r="CS83" s="137"/>
      <c r="CT83" s="137"/>
      <c r="CU83" s="137"/>
      <c r="CV83" s="137"/>
      <c r="CW83" s="137"/>
      <c r="CX83" s="137"/>
      <c r="CY83" s="137"/>
      <c r="CZ83" s="137"/>
      <c r="DA83" s="137"/>
      <c r="DB83" s="137"/>
      <c r="DC83" s="137"/>
      <c r="DD83" s="137"/>
      <c r="DE83" s="137"/>
      <c r="DF83" s="137"/>
      <c r="DG83" s="137"/>
      <c r="DH83" s="137"/>
      <c r="DI83" s="137"/>
      <c r="DJ83" s="137"/>
      <c r="DK83" s="137"/>
      <c r="DL83" s="137"/>
      <c r="DM83" s="137"/>
      <c r="DN83" s="137"/>
      <c r="DO83" s="137"/>
      <c r="DP83" s="137"/>
      <c r="DQ83" s="137"/>
      <c r="DR83" s="137"/>
      <c r="DS83" s="137"/>
      <c r="DT83" s="137"/>
      <c r="DU83" s="137"/>
      <c r="DV83" s="137"/>
      <c r="DW83" s="137"/>
      <c r="DX83" s="137"/>
      <c r="DY83" s="137"/>
      <c r="DZ83" s="137"/>
      <c r="EA83" s="137"/>
      <c r="EB83" s="137"/>
      <c r="EC83" s="137"/>
      <c r="ED83" s="137"/>
      <c r="EE83" s="137"/>
      <c r="EF83" s="137"/>
      <c r="EG83" s="137"/>
      <c r="EH83" s="137"/>
      <c r="EI83" s="137"/>
      <c r="EJ83" s="137"/>
      <c r="EK83" s="137"/>
      <c r="EL83" s="137"/>
      <c r="EM83" s="137"/>
      <c r="EN83" s="137"/>
      <c r="EO83" s="137"/>
      <c r="EP83" s="137"/>
      <c r="EQ83" s="137"/>
      <c r="ER83" s="137"/>
      <c r="ES83" s="137"/>
      <c r="ET83" s="137"/>
      <c r="EU83" s="137"/>
      <c r="EV83" s="137"/>
      <c r="EW83" s="137"/>
      <c r="EX83" s="137"/>
      <c r="EY83" s="137"/>
      <c r="EZ83" s="137"/>
      <c r="FA83" s="137"/>
      <c r="FB83" s="137"/>
      <c r="FC83" s="137"/>
      <c r="FD83" s="137"/>
      <c r="FE83" s="137"/>
      <c r="FF83" s="137"/>
      <c r="FG83" s="137"/>
      <c r="FH83" s="137"/>
      <c r="FI83" s="137"/>
      <c r="FJ83" s="137"/>
      <c r="FK83" s="137"/>
      <c r="FL83" s="137"/>
      <c r="FM83" s="137"/>
      <c r="FN83" s="137"/>
      <c r="FO83" s="137"/>
      <c r="FP83" s="137"/>
      <c r="FQ83" s="137"/>
      <c r="FR83" s="137"/>
      <c r="FS83" s="137"/>
      <c r="FT83" s="137"/>
      <c r="FU83" s="137"/>
      <c r="FV83" s="137"/>
      <c r="FW83" s="137"/>
      <c r="FX83" s="137"/>
      <c r="FY83" s="137"/>
      <c r="FZ83" s="137"/>
      <c r="GA83" s="137"/>
      <c r="GB83" s="137"/>
      <c r="GC83" s="137"/>
      <c r="GD83" s="137"/>
      <c r="GE83" s="137"/>
      <c r="GF83" s="137"/>
      <c r="GG83" s="137"/>
      <c r="GH83" s="137"/>
      <c r="GI83" s="137"/>
      <c r="GJ83" s="137"/>
      <c r="GK83" s="137"/>
      <c r="GL83" s="137"/>
      <c r="GM83" s="137"/>
      <c r="GN83" s="137"/>
      <c r="GO83" s="137"/>
      <c r="GP83" s="137"/>
      <c r="GQ83" s="137"/>
      <c r="GR83" s="137"/>
      <c r="GS83" s="137"/>
      <c r="GT83" s="137"/>
      <c r="GU83" s="137"/>
      <c r="GV83" s="137"/>
      <c r="GW83" s="137"/>
      <c r="GX83" s="137"/>
      <c r="GY83" s="137"/>
      <c r="GZ83" s="137"/>
      <c r="HA83" s="137"/>
      <c r="HB83" s="137"/>
      <c r="HC83" s="137"/>
      <c r="HD83" s="137"/>
      <c r="HE83" s="137"/>
      <c r="HF83" s="137"/>
      <c r="HG83" s="137"/>
      <c r="HH83" s="137"/>
      <c r="HI83" s="137"/>
      <c r="HJ83" s="137"/>
      <c r="HK83" s="137"/>
      <c r="HL83" s="137"/>
      <c r="HM83" s="137"/>
      <c r="HN83" s="137"/>
      <c r="HO83" s="137"/>
      <c r="HP83" s="137"/>
      <c r="HQ83" s="137"/>
      <c r="HR83" s="137"/>
      <c r="HS83" s="137"/>
      <c r="HT83" s="137"/>
      <c r="HU83" s="137"/>
      <c r="HV83" s="137"/>
      <c r="HW83" s="137"/>
      <c r="HX83" s="137"/>
      <c r="HY83" s="137"/>
      <c r="HZ83" s="137"/>
      <c r="IA83" s="137"/>
      <c r="IB83" s="137"/>
      <c r="IC83" s="137"/>
      <c r="ID83" s="137"/>
      <c r="IE83" s="137"/>
      <c r="IF83" s="137"/>
      <c r="IG83" s="137"/>
      <c r="IH83" s="137"/>
      <c r="II83" s="137"/>
      <c r="IJ83" s="137"/>
      <c r="IK83" s="137"/>
      <c r="IL83" s="137"/>
      <c r="IM83" s="137"/>
      <c r="IN83" s="137"/>
      <c r="IO83" s="137"/>
      <c r="IP83" s="137"/>
      <c r="IQ83" s="137"/>
      <c r="IR83" s="137"/>
      <c r="IS83" s="137"/>
      <c r="IT83" s="137"/>
      <c r="IU83" s="137"/>
      <c r="IV83" s="137"/>
      <c r="IW83" s="137"/>
      <c r="IX83" s="137"/>
      <c r="IY83" s="137"/>
      <c r="IZ83" s="137"/>
      <c r="JA83" s="137"/>
      <c r="JB83" s="137"/>
      <c r="JC83" s="137"/>
      <c r="JD83" s="137"/>
      <c r="JE83" s="137"/>
      <c r="JF83" s="137"/>
      <c r="JG83" s="137"/>
      <c r="JH83" s="137"/>
      <c r="JI83" s="137"/>
      <c r="JJ83" s="137"/>
      <c r="JK83" s="137"/>
      <c r="JL83" s="137"/>
      <c r="JM83" s="137"/>
      <c r="JN83" s="137"/>
      <c r="JO83" s="137"/>
      <c r="JP83" s="137"/>
      <c r="JQ83" s="137"/>
      <c r="JR83" s="137"/>
      <c r="JS83" s="137"/>
      <c r="JT83" s="137"/>
      <c r="JU83" s="137"/>
      <c r="JV83" s="137"/>
      <c r="JW83" s="137"/>
      <c r="JX83" s="137"/>
      <c r="JY83" s="137"/>
      <c r="JZ83" s="137"/>
      <c r="KA83" s="137"/>
      <c r="KB83" s="137"/>
      <c r="KC83" s="137"/>
      <c r="KD83" s="137"/>
      <c r="KE83" s="137"/>
      <c r="KF83" s="137"/>
      <c r="KG83" s="137"/>
      <c r="KH83" s="137"/>
      <c r="KI83" s="137"/>
      <c r="KJ83" s="137"/>
      <c r="KK83" s="137"/>
      <c r="KL83" s="137"/>
      <c r="KM83" s="137"/>
      <c r="KN83" s="137"/>
      <c r="KO83" s="137"/>
      <c r="KP83" s="137"/>
      <c r="KQ83" s="137"/>
      <c r="KR83" s="137"/>
      <c r="KS83" s="137"/>
      <c r="KT83" s="137"/>
      <c r="KU83" s="137"/>
      <c r="KV83" s="137"/>
      <c r="KW83" s="137"/>
      <c r="KX83" s="137"/>
      <c r="KY83" s="137"/>
      <c r="KZ83" s="137"/>
      <c r="LA83" s="137"/>
      <c r="LB83" s="137"/>
      <c r="LC83" s="137"/>
      <c r="LD83" s="137"/>
      <c r="LE83" s="137"/>
      <c r="LF83" s="137"/>
      <c r="LG83" s="137"/>
      <c r="LH83" s="137"/>
      <c r="LI83" s="137"/>
      <c r="LJ83" s="137"/>
      <c r="LK83" s="137"/>
      <c r="LL83" s="137"/>
      <c r="LM83" s="137"/>
      <c r="LN83" s="137"/>
      <c r="LO83" s="137"/>
      <c r="LP83" s="137"/>
      <c r="LQ83" s="137"/>
      <c r="LR83" s="137"/>
      <c r="LS83" s="137"/>
      <c r="LT83" s="137"/>
      <c r="LU83" s="137"/>
      <c r="LV83" s="137"/>
      <c r="LW83" s="137"/>
      <c r="LX83" s="137"/>
      <c r="LY83" s="137"/>
      <c r="LZ83" s="137"/>
      <c r="MA83" s="137"/>
      <c r="MB83" s="137"/>
      <c r="MC83" s="137"/>
      <c r="MD83" s="137"/>
      <c r="ME83" s="137"/>
      <c r="MF83" s="137"/>
      <c r="MG83" s="137"/>
      <c r="MH83" s="137"/>
      <c r="MI83" s="137"/>
      <c r="MJ83" s="137"/>
      <c r="MK83" s="137"/>
      <c r="ML83" s="137"/>
      <c r="MM83" s="137"/>
      <c r="MN83" s="137"/>
      <c r="MO83" s="137"/>
      <c r="MP83" s="137"/>
      <c r="MQ83" s="137"/>
      <c r="MR83" s="137"/>
      <c r="MS83" s="137"/>
      <c r="MT83" s="137"/>
      <c r="MU83" s="137"/>
      <c r="MV83" s="137"/>
      <c r="MW83" s="137"/>
      <c r="MX83" s="137"/>
      <c r="MY83" s="137"/>
      <c r="MZ83" s="137"/>
      <c r="NA83" s="137"/>
      <c r="NB83" s="137"/>
      <c r="NC83" s="137"/>
      <c r="ND83" s="137"/>
      <c r="NE83" s="137"/>
      <c r="NF83" s="137"/>
      <c r="NG83" s="137"/>
      <c r="NH83" s="137"/>
      <c r="NI83" s="137"/>
      <c r="NJ83" s="137"/>
      <c r="NK83" s="137"/>
      <c r="NL83" s="137"/>
      <c r="NM83" s="137"/>
      <c r="NN83" s="137"/>
      <c r="NO83" s="137"/>
      <c r="NP83" s="137"/>
      <c r="NQ83" s="137"/>
      <c r="NR83" s="137"/>
      <c r="NS83" s="137"/>
      <c r="NT83" s="137"/>
      <c r="NU83" s="137"/>
      <c r="NV83" s="137"/>
      <c r="NW83" s="137"/>
      <c r="NX83" s="137"/>
      <c r="NY83" s="137"/>
      <c r="NZ83" s="137"/>
      <c r="OA83" s="137"/>
      <c r="OB83" s="137"/>
      <c r="OC83" s="137"/>
      <c r="OD83" s="137"/>
      <c r="OE83" s="137"/>
      <c r="OF83" s="137"/>
      <c r="OG83" s="137"/>
      <c r="OH83" s="137"/>
      <c r="OI83" s="137"/>
      <c r="OJ83" s="137"/>
      <c r="OK83" s="137"/>
      <c r="OL83" s="137"/>
      <c r="OM83" s="137"/>
      <c r="ON83" s="137"/>
      <c r="OO83" s="137"/>
      <c r="OP83" s="137"/>
      <c r="OQ83" s="137"/>
      <c r="OR83" s="137"/>
      <c r="OS83" s="137"/>
      <c r="OT83" s="137"/>
      <c r="OU83" s="137"/>
      <c r="OV83" s="137"/>
      <c r="OW83" s="137"/>
      <c r="OX83" s="137"/>
      <c r="OY83" s="137"/>
      <c r="OZ83" s="137"/>
      <c r="PA83" s="137"/>
      <c r="PB83" s="137"/>
      <c r="PC83" s="137"/>
      <c r="PD83" s="137"/>
      <c r="PE83" s="137"/>
      <c r="PF83" s="137"/>
      <c r="PG83" s="137"/>
      <c r="PH83" s="137"/>
      <c r="PI83" s="137"/>
      <c r="PJ83" s="137"/>
      <c r="PK83" s="137"/>
      <c r="PL83" s="137"/>
      <c r="PM83" s="137"/>
      <c r="PN83" s="137"/>
      <c r="PO83" s="137"/>
      <c r="PP83" s="137"/>
      <c r="PQ83" s="137"/>
      <c r="PR83" s="137"/>
      <c r="PS83" s="137"/>
      <c r="PT83" s="137"/>
      <c r="PU83" s="137"/>
      <c r="PV83" s="137"/>
      <c r="PW83" s="137"/>
      <c r="PX83" s="137"/>
      <c r="PY83" s="137"/>
      <c r="PZ83" s="137"/>
      <c r="QA83" s="137"/>
      <c r="QB83" s="137"/>
      <c r="QC83" s="137"/>
      <c r="QD83" s="137"/>
      <c r="QE83" s="137"/>
      <c r="QF83" s="137"/>
      <c r="QG83" s="137"/>
      <c r="QH83" s="137"/>
      <c r="QI83" s="137"/>
      <c r="QJ83" s="137"/>
      <c r="QK83" s="137"/>
      <c r="QL83" s="137"/>
      <c r="QM83" s="137"/>
      <c r="QN83" s="137"/>
      <c r="QO83" s="137"/>
      <c r="QP83" s="137"/>
      <c r="QQ83" s="137"/>
      <c r="QR83" s="137"/>
      <c r="QS83" s="137"/>
      <c r="QT83" s="137"/>
      <c r="QU83" s="137"/>
      <c r="QV83" s="137"/>
      <c r="QW83" s="137"/>
      <c r="QX83" s="137"/>
      <c r="QY83" s="137"/>
      <c r="QZ83" s="137"/>
      <c r="RA83" s="137"/>
      <c r="RB83" s="137"/>
      <c r="RC83" s="137"/>
      <c r="RD83" s="137"/>
      <c r="RE83" s="137"/>
      <c r="RF83" s="137"/>
      <c r="RG83" s="137"/>
      <c r="RH83" s="137"/>
      <c r="RI83" s="137"/>
      <c r="RJ83" s="137"/>
      <c r="RK83" s="137"/>
      <c r="RL83" s="137"/>
      <c r="RM83" s="137"/>
      <c r="RN83" s="137"/>
      <c r="RO83" s="137"/>
      <c r="RP83" s="137"/>
      <c r="RQ83" s="137"/>
      <c r="RR83" s="137"/>
      <c r="RS83" s="137"/>
      <c r="RT83" s="137"/>
      <c r="RU83" s="137"/>
      <c r="RV83" s="137"/>
      <c r="RW83" s="137"/>
      <c r="RX83" s="137"/>
      <c r="RY83" s="137"/>
      <c r="RZ83" s="137"/>
      <c r="SA83" s="137"/>
      <c r="SB83" s="137"/>
      <c r="SC83" s="137"/>
      <c r="SD83" s="137"/>
      <c r="SE83" s="137"/>
      <c r="SF83" s="137"/>
      <c r="SG83" s="137"/>
      <c r="SH83" s="137"/>
      <c r="SI83" s="137"/>
      <c r="SJ83" s="137"/>
      <c r="SK83" s="137"/>
      <c r="SL83" s="137"/>
      <c r="SM83" s="137"/>
      <c r="SN83" s="137"/>
      <c r="SO83" s="137"/>
      <c r="SP83" s="137"/>
      <c r="SQ83" s="137"/>
      <c r="SR83" s="137"/>
      <c r="SS83" s="137"/>
      <c r="ST83" s="137"/>
      <c r="SU83" s="137"/>
      <c r="SV83" s="137"/>
      <c r="SW83" s="137"/>
      <c r="SX83" s="137"/>
      <c r="SY83" s="137"/>
      <c r="SZ83" s="137"/>
      <c r="TA83" s="137"/>
      <c r="TB83" s="137"/>
      <c r="TC83" s="137"/>
      <c r="TD83" s="137"/>
      <c r="TE83" s="137"/>
      <c r="TF83" s="137"/>
      <c r="TG83" s="137"/>
      <c r="TH83" s="137"/>
      <c r="TI83" s="137"/>
      <c r="TJ83" s="137"/>
      <c r="TK83" s="137"/>
      <c r="TL83" s="137"/>
      <c r="TM83" s="137"/>
      <c r="TN83" s="137"/>
      <c r="TO83" s="137"/>
      <c r="TP83" s="137"/>
      <c r="TQ83" s="137"/>
      <c r="TR83" s="137"/>
      <c r="TS83" s="137"/>
      <c r="TT83" s="137"/>
      <c r="TU83" s="137"/>
      <c r="TV83" s="137"/>
      <c r="TW83" s="137"/>
      <c r="TX83" s="137"/>
      <c r="TY83" s="137"/>
      <c r="TZ83" s="137"/>
      <c r="UA83" s="137"/>
      <c r="UB83" s="137"/>
      <c r="UC83" s="137"/>
      <c r="UD83" s="137"/>
      <c r="UE83" s="137"/>
      <c r="UF83" s="137"/>
      <c r="UG83" s="137"/>
      <c r="UH83" s="137"/>
      <c r="UI83" s="137"/>
      <c r="UJ83" s="137"/>
      <c r="UK83" s="137"/>
      <c r="UL83" s="137"/>
      <c r="UM83" s="137"/>
      <c r="UN83" s="137"/>
      <c r="UO83" s="137"/>
      <c r="UP83" s="137"/>
      <c r="UQ83" s="137"/>
      <c r="UR83" s="137"/>
      <c r="US83" s="137"/>
      <c r="UT83" s="137"/>
      <c r="UU83" s="137"/>
      <c r="UV83" s="137"/>
      <c r="UW83" s="137"/>
      <c r="UX83" s="137"/>
      <c r="UY83" s="137"/>
      <c r="UZ83" s="137"/>
      <c r="VA83" s="137"/>
      <c r="VB83" s="137"/>
      <c r="VC83" s="137"/>
      <c r="VD83" s="137"/>
      <c r="VE83" s="137"/>
      <c r="VF83" s="137"/>
      <c r="VG83" s="137"/>
      <c r="VH83" s="137"/>
      <c r="VI83" s="137"/>
      <c r="VJ83" s="137"/>
      <c r="VK83" s="137"/>
      <c r="VL83" s="137"/>
      <c r="VM83" s="137"/>
      <c r="VN83" s="137"/>
      <c r="VO83" s="137"/>
      <c r="VP83" s="137"/>
      <c r="VQ83" s="137"/>
      <c r="VR83" s="137"/>
      <c r="VS83" s="137"/>
      <c r="VT83" s="137"/>
      <c r="VU83" s="137"/>
      <c r="VV83" s="137"/>
      <c r="VW83" s="137"/>
      <c r="VX83" s="137"/>
      <c r="VY83" s="137"/>
      <c r="VZ83" s="137"/>
      <c r="WA83" s="137"/>
      <c r="WB83" s="137"/>
      <c r="WC83" s="137"/>
      <c r="WD83" s="137"/>
      <c r="WE83" s="137"/>
      <c r="WF83" s="137"/>
      <c r="WG83" s="137"/>
      <c r="WH83" s="137"/>
      <c r="WI83" s="137"/>
      <c r="WJ83" s="137"/>
      <c r="WK83" s="137"/>
      <c r="WL83" s="137"/>
      <c r="WM83" s="137"/>
      <c r="WN83" s="137"/>
      <c r="WO83" s="137"/>
      <c r="WP83" s="137"/>
      <c r="WQ83" s="137"/>
      <c r="WR83" s="137"/>
      <c r="WS83" s="137"/>
      <c r="WT83" s="137"/>
      <c r="WU83" s="137"/>
      <c r="WV83" s="137"/>
      <c r="WW83" s="137"/>
      <c r="WX83" s="137"/>
      <c r="WY83" s="137"/>
      <c r="WZ83" s="137"/>
      <c r="XA83" s="137"/>
      <c r="XB83" s="137"/>
      <c r="XC83" s="137"/>
      <c r="XD83" s="137"/>
      <c r="XE83" s="137"/>
      <c r="XF83" s="137"/>
      <c r="XG83" s="137"/>
      <c r="XH83" s="137"/>
      <c r="XI83" s="137"/>
      <c r="XJ83" s="137"/>
      <c r="XK83" s="137"/>
      <c r="XL83" s="137"/>
      <c r="XM83" s="137"/>
      <c r="XN83" s="137"/>
      <c r="XO83" s="137"/>
      <c r="XP83" s="137"/>
      <c r="XQ83" s="137"/>
      <c r="XR83" s="137"/>
      <c r="XS83" s="137"/>
      <c r="XT83" s="137"/>
      <c r="XU83" s="137"/>
      <c r="XV83" s="137"/>
      <c r="XW83" s="137"/>
      <c r="XX83" s="137"/>
      <c r="XY83" s="137"/>
      <c r="XZ83" s="137"/>
      <c r="YA83" s="137"/>
      <c r="YB83" s="137"/>
      <c r="YC83" s="137"/>
      <c r="YD83" s="137"/>
      <c r="YE83" s="137"/>
      <c r="YF83" s="137"/>
      <c r="YG83" s="137"/>
      <c r="YH83" s="137"/>
      <c r="YI83" s="137"/>
      <c r="YJ83" s="137"/>
      <c r="YK83" s="137"/>
      <c r="YL83" s="137"/>
      <c r="YM83" s="137"/>
      <c r="YN83" s="137"/>
      <c r="YO83" s="137"/>
      <c r="YP83" s="137"/>
      <c r="YQ83" s="137"/>
      <c r="YR83" s="137"/>
      <c r="YS83" s="137"/>
      <c r="YT83" s="137"/>
      <c r="YU83" s="137"/>
      <c r="YV83" s="137"/>
      <c r="YW83" s="137"/>
      <c r="YX83" s="137"/>
      <c r="YY83" s="137"/>
      <c r="YZ83" s="137"/>
      <c r="ZA83" s="137"/>
      <c r="ZB83" s="137"/>
      <c r="ZC83" s="137"/>
      <c r="ZD83" s="137"/>
      <c r="ZE83" s="137"/>
      <c r="ZF83" s="137"/>
      <c r="ZG83" s="137"/>
      <c r="ZH83" s="137"/>
      <c r="ZI83" s="137"/>
      <c r="ZJ83" s="137"/>
      <c r="ZK83" s="137"/>
      <c r="ZL83" s="137"/>
      <c r="ZM83" s="137"/>
      <c r="ZN83" s="137"/>
      <c r="ZO83" s="137"/>
      <c r="ZP83" s="137"/>
      <c r="ZQ83" s="137"/>
      <c r="ZR83" s="137"/>
      <c r="ZS83" s="137"/>
      <c r="ZT83" s="137"/>
      <c r="ZU83" s="137"/>
      <c r="ZV83" s="137"/>
      <c r="ZW83" s="137"/>
      <c r="ZX83" s="137"/>
      <c r="ZY83" s="137"/>
      <c r="ZZ83" s="137"/>
      <c r="AAA83" s="137"/>
      <c r="AAB83" s="137"/>
      <c r="AAC83" s="137"/>
      <c r="AAD83" s="137"/>
      <c r="AAE83" s="137"/>
      <c r="AAF83" s="137"/>
      <c r="AAG83" s="137"/>
      <c r="AAH83" s="137"/>
      <c r="AAI83" s="137"/>
      <c r="AAJ83" s="137"/>
      <c r="AAK83" s="137"/>
      <c r="AAL83" s="137"/>
      <c r="AAM83" s="137"/>
      <c r="AAN83" s="137"/>
      <c r="AAO83" s="137"/>
      <c r="AAP83" s="137"/>
      <c r="AAQ83" s="137"/>
      <c r="AAR83" s="137"/>
      <c r="AAS83" s="137"/>
      <c r="AAT83" s="137"/>
      <c r="AAU83" s="137"/>
      <c r="AAV83" s="137"/>
      <c r="AAW83" s="137"/>
      <c r="AAX83" s="137"/>
      <c r="AAY83" s="137"/>
      <c r="AAZ83" s="137"/>
      <c r="ABA83" s="137"/>
      <c r="ABB83" s="137"/>
      <c r="ABC83" s="137"/>
      <c r="ABD83" s="137"/>
      <c r="ABE83" s="137"/>
      <c r="ABF83" s="137"/>
      <c r="ABG83" s="137"/>
      <c r="ABH83" s="137"/>
      <c r="ABI83" s="137"/>
      <c r="ABJ83" s="137"/>
      <c r="ABK83" s="137"/>
      <c r="ABL83" s="137"/>
      <c r="ABM83" s="137"/>
      <c r="ABN83" s="137"/>
      <c r="ABO83" s="137"/>
      <c r="ABP83" s="137"/>
      <c r="ABQ83" s="137"/>
      <c r="ABR83" s="137"/>
      <c r="ABS83" s="137"/>
      <c r="ABT83" s="137"/>
      <c r="ABU83" s="137"/>
      <c r="ABV83" s="137"/>
      <c r="ABW83" s="137"/>
      <c r="ABX83" s="137"/>
      <c r="ABY83" s="137"/>
      <c r="ABZ83" s="137"/>
      <c r="ACA83" s="137"/>
      <c r="ACB83" s="137"/>
      <c r="ACC83" s="137"/>
      <c r="ACD83" s="137"/>
      <c r="ACE83" s="137"/>
      <c r="ACF83" s="137"/>
      <c r="ACG83" s="137"/>
      <c r="ACH83" s="137"/>
      <c r="ACI83" s="137"/>
      <c r="ACJ83" s="137"/>
      <c r="ACK83" s="137"/>
      <c r="ACL83" s="137"/>
      <c r="ACM83" s="137"/>
      <c r="ACN83" s="137"/>
      <c r="ACO83" s="137"/>
      <c r="ACP83" s="137"/>
      <c r="ACQ83" s="137"/>
      <c r="ACR83" s="137"/>
      <c r="ACS83" s="137"/>
      <c r="ACT83" s="137"/>
      <c r="ACU83" s="137"/>
      <c r="ACV83" s="137"/>
      <c r="ACW83" s="137"/>
      <c r="ACX83" s="137"/>
      <c r="ACY83" s="137"/>
      <c r="ACZ83" s="137"/>
      <c r="ADA83" s="137"/>
      <c r="ADB83" s="137"/>
      <c r="ADC83" s="137"/>
      <c r="ADD83" s="137"/>
      <c r="ADE83" s="137"/>
      <c r="ADF83" s="137"/>
      <c r="ADG83" s="137"/>
      <c r="ADH83" s="137"/>
      <c r="ADI83" s="137"/>
      <c r="ADJ83" s="137"/>
      <c r="ADK83" s="137"/>
      <c r="ADL83" s="137"/>
      <c r="ADM83" s="137"/>
      <c r="ADN83" s="137"/>
      <c r="ADO83" s="137"/>
      <c r="ADP83" s="137"/>
      <c r="ADQ83" s="137"/>
      <c r="ADR83" s="137"/>
      <c r="ADS83" s="137"/>
      <c r="ADT83" s="137"/>
      <c r="ADU83" s="137"/>
      <c r="ADV83" s="137"/>
      <c r="ADW83" s="137"/>
      <c r="ADX83" s="137"/>
      <c r="ADY83" s="137"/>
      <c r="ADZ83" s="137"/>
      <c r="AEA83" s="137"/>
      <c r="AEB83" s="137"/>
      <c r="AEC83" s="137"/>
      <c r="AED83" s="137"/>
      <c r="AEE83" s="137"/>
      <c r="AEF83" s="137"/>
      <c r="AEG83" s="137"/>
      <c r="AEH83" s="137"/>
      <c r="AEI83" s="137"/>
      <c r="AEJ83" s="137"/>
      <c r="AEK83" s="137"/>
      <c r="AEL83" s="137"/>
      <c r="AEM83" s="137"/>
      <c r="AEN83" s="137"/>
      <c r="AEO83" s="137"/>
      <c r="AEP83" s="137"/>
      <c r="AEQ83" s="137"/>
      <c r="AER83" s="137"/>
      <c r="AES83" s="137"/>
      <c r="AET83" s="137"/>
      <c r="AEU83" s="137"/>
      <c r="AEV83" s="137"/>
      <c r="AEW83" s="137"/>
      <c r="AEX83" s="137"/>
      <c r="AEY83" s="137"/>
      <c r="AEZ83" s="137"/>
      <c r="AFA83" s="137"/>
      <c r="AFB83" s="137"/>
      <c r="AFC83" s="137"/>
      <c r="AFD83" s="137"/>
      <c r="AFE83" s="137"/>
      <c r="AFF83" s="137"/>
      <c r="AFG83" s="137"/>
      <c r="AFH83" s="137"/>
      <c r="AFI83" s="137"/>
      <c r="AFJ83" s="137"/>
      <c r="AFK83" s="137"/>
      <c r="AFL83" s="137"/>
      <c r="AFM83" s="137"/>
      <c r="AFN83" s="137"/>
      <c r="AFO83" s="137"/>
      <c r="AFP83" s="137"/>
      <c r="AFQ83" s="137"/>
      <c r="AFR83" s="137"/>
      <c r="AFS83" s="137"/>
      <c r="AFT83" s="137"/>
      <c r="AFU83" s="137"/>
      <c r="AFV83" s="137"/>
      <c r="AFW83" s="137"/>
      <c r="AFX83" s="137"/>
      <c r="AFY83" s="137"/>
      <c r="AFZ83" s="137"/>
      <c r="AGA83" s="137"/>
      <c r="AGB83" s="137"/>
      <c r="AGC83" s="137"/>
      <c r="AGD83" s="137"/>
      <c r="AGE83" s="137"/>
      <c r="AGF83" s="137"/>
      <c r="AGG83" s="137"/>
      <c r="AGH83" s="137"/>
      <c r="AGI83" s="137"/>
      <c r="AGJ83" s="137"/>
      <c r="AGK83" s="137"/>
      <c r="AGL83" s="137"/>
      <c r="AGM83" s="137"/>
      <c r="AGN83" s="137"/>
      <c r="AGO83" s="137"/>
      <c r="AGP83" s="137"/>
      <c r="AGQ83" s="137"/>
      <c r="AGR83" s="137"/>
      <c r="AGS83" s="137"/>
      <c r="AGT83" s="137"/>
      <c r="AGU83" s="137"/>
      <c r="AGV83" s="137"/>
      <c r="AGW83" s="137"/>
      <c r="AGX83" s="137"/>
      <c r="AGY83" s="137"/>
      <c r="AGZ83" s="137"/>
      <c r="AHA83" s="137"/>
      <c r="AHB83" s="137"/>
      <c r="AHC83" s="137"/>
      <c r="AHD83" s="137"/>
      <c r="AHE83" s="137"/>
      <c r="AHF83" s="137"/>
      <c r="AHG83" s="137"/>
      <c r="AHH83" s="137"/>
      <c r="AHI83" s="137"/>
      <c r="AHJ83" s="137"/>
      <c r="AHK83" s="137"/>
      <c r="AHL83" s="137"/>
      <c r="AHM83" s="137"/>
      <c r="AHN83" s="137"/>
      <c r="AHO83" s="137"/>
      <c r="AHP83" s="137"/>
      <c r="AHQ83" s="137"/>
      <c r="AHR83" s="137"/>
      <c r="AHS83" s="137"/>
      <c r="AHT83" s="137"/>
      <c r="AHU83" s="137"/>
      <c r="AHV83" s="137"/>
      <c r="AHW83" s="137"/>
      <c r="AHX83" s="137"/>
      <c r="AHY83" s="137"/>
      <c r="AHZ83" s="137"/>
      <c r="AIA83" s="137"/>
      <c r="AIB83" s="137"/>
      <c r="AIC83" s="137"/>
      <c r="AID83" s="137"/>
      <c r="AIE83" s="137"/>
      <c r="AIF83" s="137"/>
      <c r="AIG83" s="137"/>
      <c r="AIH83" s="137"/>
      <c r="AII83" s="137"/>
      <c r="AIJ83" s="137"/>
      <c r="AIK83" s="137"/>
      <c r="AIL83" s="137"/>
      <c r="AIM83" s="137"/>
      <c r="AIN83" s="137"/>
      <c r="AIO83" s="137"/>
      <c r="AIP83" s="137"/>
      <c r="AIQ83" s="137"/>
      <c r="AIR83" s="137"/>
      <c r="AIS83" s="137"/>
      <c r="AIT83" s="137"/>
      <c r="AIU83" s="137"/>
      <c r="AIV83" s="137"/>
      <c r="AIW83" s="137"/>
      <c r="AIX83" s="137"/>
      <c r="AIY83" s="137"/>
      <c r="AIZ83" s="137"/>
      <c r="AJA83" s="137"/>
      <c r="AJB83" s="137"/>
      <c r="AJC83" s="137"/>
      <c r="AJD83" s="137"/>
      <c r="AJE83" s="137"/>
      <c r="AJF83" s="137"/>
      <c r="AJG83" s="137"/>
      <c r="AJH83" s="137"/>
      <c r="AJI83" s="137"/>
      <c r="AJJ83" s="137"/>
      <c r="AJK83" s="137"/>
      <c r="AJL83" s="137"/>
      <c r="AJM83" s="137"/>
      <c r="AJN83" s="137"/>
      <c r="AJO83" s="137"/>
      <c r="AJP83" s="137"/>
      <c r="AJQ83" s="137"/>
      <c r="AJR83" s="137"/>
      <c r="AJS83" s="137"/>
      <c r="AJT83" s="137"/>
      <c r="AJU83" s="137"/>
      <c r="AJV83" s="137"/>
      <c r="AJW83" s="137"/>
      <c r="AJX83" s="137"/>
      <c r="AJY83" s="137"/>
      <c r="AJZ83" s="137"/>
      <c r="AKA83" s="137"/>
      <c r="AKB83" s="137"/>
      <c r="AKC83" s="137"/>
      <c r="AKD83" s="137"/>
      <c r="AKE83" s="137"/>
      <c r="AKF83" s="137"/>
      <c r="AKG83" s="137"/>
      <c r="AKH83" s="137"/>
      <c r="AKI83" s="137"/>
      <c r="AKJ83" s="137"/>
      <c r="AKK83" s="137"/>
      <c r="AKL83" s="137"/>
      <c r="AKM83" s="137"/>
      <c r="AKN83" s="137"/>
      <c r="AKO83" s="137"/>
      <c r="AKP83" s="137"/>
      <c r="AKQ83" s="137"/>
      <c r="AKR83" s="137"/>
      <c r="AKS83" s="137"/>
      <c r="AKT83" s="137"/>
      <c r="AKU83" s="137"/>
      <c r="AKV83" s="137"/>
      <c r="AKW83" s="137"/>
      <c r="AKX83" s="137"/>
      <c r="AKY83" s="137"/>
      <c r="AKZ83" s="137"/>
      <c r="ALA83" s="137"/>
      <c r="ALB83" s="137"/>
      <c r="ALC83" s="137"/>
      <c r="ALD83" s="137"/>
      <c r="ALE83" s="137"/>
      <c r="ALF83" s="137"/>
      <c r="ALG83" s="137"/>
      <c r="ALH83" s="137"/>
      <c r="ALI83" s="137"/>
      <c r="ALJ83" s="137"/>
      <c r="ALK83" s="137"/>
      <c r="ALL83" s="137"/>
      <c r="ALM83" s="137"/>
      <c r="ALN83" s="137"/>
      <c r="ALO83" s="137"/>
      <c r="ALP83" s="137"/>
      <c r="ALQ83" s="137"/>
      <c r="ALR83" s="137"/>
      <c r="ALS83" s="137"/>
      <c r="ALT83" s="137"/>
      <c r="ALU83" s="137"/>
      <c r="ALV83" s="137"/>
      <c r="ALW83" s="137"/>
      <c r="ALX83" s="137"/>
      <c r="ALY83" s="137"/>
      <c r="ALZ83" s="137"/>
      <c r="AMA83" s="137"/>
      <c r="AMB83" s="137"/>
      <c r="AMC83" s="137"/>
      <c r="AMD83" s="137"/>
      <c r="AME83" s="137"/>
      <c r="AMF83" s="137"/>
      <c r="AMG83" s="137"/>
      <c r="AMH83" s="137"/>
      <c r="AMI83" s="137"/>
      <c r="AMJ83" s="137"/>
      <c r="AMK83" s="137"/>
      <c r="AML83" s="137"/>
      <c r="AMM83" s="137"/>
      <c r="AMN83" s="137"/>
      <c r="AMO83" s="137"/>
      <c r="AMP83" s="137"/>
      <c r="AMQ83" s="137"/>
      <c r="AMR83" s="137"/>
      <c r="AMS83" s="137"/>
      <c r="AMT83" s="137"/>
      <c r="AMU83" s="137"/>
      <c r="AMV83" s="137"/>
      <c r="AMW83" s="137"/>
      <c r="AMX83" s="137"/>
      <c r="AMY83" s="137"/>
      <c r="AMZ83" s="137"/>
      <c r="ANA83" s="137"/>
      <c r="ANB83" s="137"/>
      <c r="ANC83" s="137"/>
      <c r="AND83" s="137"/>
      <c r="ANE83" s="137"/>
      <c r="ANF83" s="137"/>
      <c r="ANG83" s="137"/>
      <c r="ANH83" s="137"/>
      <c r="ANI83" s="137"/>
      <c r="ANJ83" s="137"/>
      <c r="ANK83" s="137"/>
      <c r="ANL83" s="137"/>
      <c r="ANM83" s="137"/>
      <c r="ANN83" s="137"/>
      <c r="ANO83" s="137"/>
      <c r="ANP83" s="137"/>
      <c r="ANQ83" s="137"/>
      <c r="ANR83" s="137"/>
      <c r="ANS83" s="137"/>
      <c r="ANT83" s="137"/>
      <c r="ANU83" s="137"/>
      <c r="ANV83" s="137"/>
      <c r="ANW83" s="137"/>
      <c r="ANX83" s="137"/>
      <c r="ANY83" s="137"/>
      <c r="ANZ83" s="137"/>
      <c r="AOA83" s="137"/>
      <c r="AOB83" s="137"/>
      <c r="AOC83" s="137"/>
      <c r="AOD83" s="137"/>
      <c r="AOE83" s="137"/>
      <c r="AOF83" s="137"/>
      <c r="AOG83" s="137"/>
      <c r="AOH83" s="137"/>
      <c r="AOI83" s="137"/>
      <c r="AOJ83" s="137"/>
      <c r="AOK83" s="137"/>
      <c r="AOL83" s="137"/>
      <c r="AOM83" s="137"/>
      <c r="AON83" s="137"/>
      <c r="AOO83" s="137"/>
      <c r="AOP83" s="137"/>
      <c r="AOQ83" s="137"/>
      <c r="AOR83" s="137"/>
      <c r="AOS83" s="137"/>
      <c r="AOT83" s="137"/>
      <c r="AOU83" s="137"/>
      <c r="AOV83" s="137"/>
      <c r="AOW83" s="137"/>
      <c r="AOX83" s="137"/>
      <c r="AOY83" s="137"/>
      <c r="AOZ83" s="137"/>
      <c r="APA83" s="137"/>
      <c r="APB83" s="137"/>
      <c r="APC83" s="137"/>
      <c r="APD83" s="137"/>
      <c r="APE83" s="137"/>
      <c r="APF83" s="137"/>
      <c r="APG83" s="137"/>
      <c r="APH83" s="137"/>
      <c r="API83" s="137"/>
      <c r="APJ83" s="137"/>
      <c r="APK83" s="137"/>
      <c r="APL83" s="137"/>
      <c r="APM83" s="137"/>
      <c r="APN83" s="137"/>
      <c r="APO83" s="137"/>
      <c r="APP83" s="137"/>
      <c r="APQ83" s="137"/>
      <c r="APR83" s="137"/>
      <c r="APS83" s="137"/>
      <c r="APT83" s="137"/>
      <c r="APU83" s="137"/>
      <c r="APV83" s="137"/>
      <c r="APW83" s="137"/>
      <c r="APX83" s="137"/>
      <c r="APY83" s="137"/>
      <c r="APZ83" s="137"/>
      <c r="AQA83" s="137"/>
      <c r="AQB83" s="137"/>
      <c r="AQC83" s="137"/>
      <c r="AQD83" s="137"/>
      <c r="AQE83" s="137"/>
      <c r="AQF83" s="137"/>
      <c r="AQG83" s="137"/>
      <c r="AQH83" s="137"/>
      <c r="AQI83" s="137"/>
      <c r="AQJ83" s="137"/>
      <c r="AQK83" s="137"/>
      <c r="AQL83" s="137"/>
      <c r="AQM83" s="137"/>
      <c r="AQN83" s="137"/>
      <c r="AQO83" s="137"/>
      <c r="AQP83" s="137"/>
      <c r="AQQ83" s="137"/>
      <c r="AQR83" s="137"/>
      <c r="AQS83" s="137"/>
      <c r="AQT83" s="137"/>
      <c r="AQU83" s="137"/>
      <c r="AQV83" s="137"/>
      <c r="AQW83" s="137"/>
      <c r="AQX83" s="137"/>
      <c r="AQY83" s="137"/>
      <c r="AQZ83" s="137"/>
      <c r="ARA83" s="137"/>
      <c r="ARB83" s="137"/>
      <c r="ARC83" s="137"/>
      <c r="ARD83" s="137"/>
      <c r="ARE83" s="137"/>
      <c r="ARF83" s="137"/>
      <c r="ARG83" s="137"/>
      <c r="ARH83" s="137"/>
      <c r="ARI83" s="137"/>
      <c r="ARJ83" s="137"/>
      <c r="ARK83" s="137"/>
      <c r="ARL83" s="137"/>
      <c r="ARM83" s="137"/>
      <c r="ARN83" s="137"/>
      <c r="ARO83" s="137"/>
      <c r="ARP83" s="137"/>
      <c r="ARQ83" s="137"/>
      <c r="ARR83" s="137"/>
      <c r="ARS83" s="137"/>
      <c r="ART83" s="137"/>
      <c r="ARU83" s="137"/>
      <c r="ARV83" s="137"/>
      <c r="ARW83" s="137"/>
      <c r="ARX83" s="137"/>
      <c r="ARY83" s="137"/>
      <c r="ARZ83" s="137"/>
      <c r="ASA83" s="137"/>
      <c r="ASB83" s="137"/>
      <c r="ASC83" s="137"/>
      <c r="ASD83" s="137"/>
      <c r="ASE83" s="137"/>
      <c r="ASF83" s="137"/>
      <c r="ASG83" s="137"/>
      <c r="ASH83" s="137"/>
      <c r="ASI83" s="137"/>
      <c r="ASJ83" s="137"/>
      <c r="ASK83" s="137"/>
      <c r="ASL83" s="137"/>
      <c r="ASM83" s="137"/>
      <c r="ASN83" s="137"/>
      <c r="ASO83" s="137"/>
      <c r="ASP83" s="137"/>
      <c r="ASQ83" s="137"/>
      <c r="ASR83" s="137"/>
      <c r="ASS83" s="137"/>
      <c r="AST83" s="137"/>
      <c r="ASU83" s="137"/>
      <c r="ASV83" s="137"/>
      <c r="ASW83" s="137"/>
      <c r="ASX83" s="137"/>
      <c r="ASY83" s="137"/>
      <c r="ASZ83" s="137"/>
      <c r="ATA83" s="137"/>
      <c r="ATB83" s="137"/>
      <c r="ATC83" s="137"/>
      <c r="ATD83" s="137"/>
      <c r="ATE83" s="137"/>
      <c r="ATF83" s="137"/>
      <c r="ATG83" s="137"/>
      <c r="ATH83" s="137"/>
      <c r="ATI83" s="137"/>
      <c r="ATJ83" s="137"/>
      <c r="ATK83" s="137"/>
      <c r="ATL83" s="137"/>
      <c r="ATM83" s="137"/>
      <c r="ATN83" s="137"/>
      <c r="ATO83" s="137"/>
      <c r="ATP83" s="137"/>
      <c r="ATQ83" s="137"/>
      <c r="ATR83" s="137"/>
      <c r="ATS83" s="137"/>
      <c r="ATT83" s="137"/>
      <c r="ATU83" s="137"/>
      <c r="ATV83" s="137"/>
      <c r="ATW83" s="137"/>
      <c r="ATX83" s="137"/>
      <c r="ATY83" s="137"/>
      <c r="ATZ83" s="137"/>
      <c r="AUA83" s="137"/>
      <c r="AUB83" s="137"/>
      <c r="AUC83" s="137"/>
      <c r="AUD83" s="137"/>
      <c r="AUE83" s="137"/>
      <c r="AUF83" s="137"/>
      <c r="AUG83" s="137"/>
      <c r="AUH83" s="137"/>
      <c r="AUI83" s="137"/>
      <c r="AUJ83" s="137"/>
      <c r="AUK83" s="137"/>
      <c r="AUL83" s="137"/>
      <c r="AUM83" s="137"/>
      <c r="AUN83" s="137"/>
      <c r="AUO83" s="137"/>
      <c r="AUP83" s="137"/>
      <c r="AUQ83" s="137"/>
      <c r="AUR83" s="137"/>
      <c r="AUS83" s="137"/>
      <c r="AUT83" s="137"/>
      <c r="AUU83" s="137"/>
      <c r="AUV83" s="137"/>
      <c r="AUW83" s="137"/>
      <c r="AUX83" s="137"/>
      <c r="AUY83" s="137"/>
      <c r="AUZ83" s="137"/>
      <c r="AVA83" s="137"/>
      <c r="AVB83" s="137"/>
      <c r="AVC83" s="137"/>
      <c r="AVD83" s="137"/>
      <c r="AVE83" s="137"/>
      <c r="AVF83" s="137"/>
      <c r="AVG83" s="137"/>
      <c r="AVH83" s="137"/>
      <c r="AVI83" s="137"/>
      <c r="AVJ83" s="137"/>
      <c r="AVK83" s="137"/>
      <c r="AVL83" s="137"/>
      <c r="AVM83" s="137"/>
      <c r="AVN83" s="137"/>
      <c r="AVO83" s="137"/>
      <c r="AVP83" s="137"/>
      <c r="AVQ83" s="137"/>
      <c r="AVR83" s="137"/>
      <c r="AVS83" s="137"/>
      <c r="AVT83" s="137"/>
      <c r="AVU83" s="137"/>
      <c r="AVV83" s="137"/>
      <c r="AVW83" s="137"/>
      <c r="AVX83" s="137"/>
      <c r="AVY83" s="137"/>
      <c r="AVZ83" s="137"/>
      <c r="AWA83" s="137"/>
      <c r="AWB83" s="137"/>
      <c r="AWC83" s="137"/>
      <c r="AWD83" s="137"/>
      <c r="AWE83" s="137"/>
      <c r="AWF83" s="137"/>
      <c r="AWG83" s="137"/>
      <c r="AWH83" s="137"/>
      <c r="AWI83" s="137"/>
      <c r="AWJ83" s="137"/>
      <c r="AWK83" s="137"/>
      <c r="AWL83" s="137"/>
      <c r="AWM83" s="137"/>
      <c r="AWN83" s="137"/>
      <c r="AWO83" s="137"/>
      <c r="AWP83" s="137"/>
      <c r="AWQ83" s="137"/>
      <c r="AWR83" s="137"/>
      <c r="AWS83" s="137"/>
      <c r="AWT83" s="137"/>
      <c r="AWU83" s="137"/>
      <c r="AWV83" s="137"/>
      <c r="AWW83" s="137"/>
      <c r="AWX83" s="137"/>
      <c r="AWY83" s="137"/>
      <c r="AWZ83" s="137"/>
      <c r="AXA83" s="137"/>
      <c r="AXB83" s="137"/>
      <c r="AXC83" s="137"/>
      <c r="AXD83" s="137"/>
      <c r="AXE83" s="137"/>
      <c r="AXF83" s="137"/>
      <c r="AXG83" s="137"/>
      <c r="AXH83" s="137"/>
      <c r="AXI83" s="137"/>
      <c r="AXJ83" s="137"/>
      <c r="AXK83" s="137"/>
      <c r="AXL83" s="137"/>
      <c r="AXM83" s="137"/>
      <c r="AXN83" s="137"/>
      <c r="AXO83" s="137"/>
      <c r="AXP83" s="137"/>
      <c r="AXQ83" s="137"/>
      <c r="AXR83" s="137"/>
      <c r="AXS83" s="137"/>
      <c r="AXT83" s="137"/>
      <c r="AXU83" s="137"/>
      <c r="AXV83" s="137"/>
      <c r="AXW83" s="137"/>
      <c r="AXX83" s="137"/>
      <c r="AXY83" s="137"/>
      <c r="AXZ83" s="137"/>
      <c r="AYA83" s="137"/>
      <c r="AYB83" s="137"/>
      <c r="AYC83" s="137"/>
      <c r="AYD83" s="137"/>
      <c r="AYE83" s="137"/>
      <c r="AYF83" s="137"/>
      <c r="AYG83" s="137"/>
      <c r="AYH83" s="137"/>
      <c r="AYI83" s="137"/>
      <c r="AYJ83" s="137"/>
      <c r="AYK83" s="137"/>
      <c r="AYL83" s="137"/>
      <c r="AYM83" s="137"/>
      <c r="AYN83" s="137"/>
      <c r="AYO83" s="137"/>
      <c r="AYP83" s="137"/>
      <c r="AYQ83" s="137"/>
      <c r="AYR83" s="137"/>
      <c r="AYS83" s="137"/>
      <c r="AYT83" s="137"/>
      <c r="AYU83" s="137"/>
      <c r="AYV83" s="137"/>
      <c r="AYW83" s="137"/>
      <c r="AYX83" s="137"/>
      <c r="AYY83" s="137"/>
      <c r="AYZ83" s="137"/>
      <c r="AZA83" s="137"/>
      <c r="AZB83" s="137"/>
      <c r="AZC83" s="137"/>
      <c r="AZD83" s="137"/>
      <c r="AZE83" s="137"/>
      <c r="AZF83" s="137"/>
      <c r="AZG83" s="137"/>
      <c r="AZH83" s="137"/>
      <c r="AZI83" s="137"/>
      <c r="AZJ83" s="137"/>
      <c r="AZK83" s="137"/>
      <c r="AZL83" s="137"/>
      <c r="AZM83" s="137"/>
      <c r="AZN83" s="137"/>
      <c r="AZO83" s="137"/>
      <c r="AZP83" s="137"/>
      <c r="AZQ83" s="137"/>
      <c r="AZR83" s="137"/>
      <c r="AZS83" s="137"/>
      <c r="AZT83" s="137"/>
      <c r="AZU83" s="137"/>
      <c r="AZV83" s="137"/>
      <c r="AZW83" s="137"/>
      <c r="AZX83" s="137"/>
      <c r="AZY83" s="137"/>
      <c r="AZZ83" s="137"/>
      <c r="BAA83" s="137"/>
      <c r="BAB83" s="137"/>
      <c r="BAC83" s="137"/>
      <c r="BAD83" s="137"/>
      <c r="BAE83" s="137"/>
      <c r="BAF83" s="137"/>
      <c r="BAG83" s="137"/>
      <c r="BAH83" s="137"/>
      <c r="BAI83" s="137"/>
      <c r="BAJ83" s="137"/>
      <c r="BAK83" s="137"/>
      <c r="BAL83" s="137"/>
      <c r="BAM83" s="137"/>
      <c r="BAN83" s="137"/>
      <c r="BAO83" s="137"/>
      <c r="BAP83" s="137"/>
      <c r="BAQ83" s="137"/>
      <c r="BAR83" s="137"/>
      <c r="BAS83" s="137"/>
      <c r="BAT83" s="137"/>
      <c r="BAU83" s="137"/>
      <c r="BAV83" s="137"/>
      <c r="BAW83" s="137"/>
      <c r="BAX83" s="137"/>
      <c r="BAY83" s="137"/>
      <c r="BAZ83" s="137"/>
      <c r="BBA83" s="137"/>
      <c r="BBB83" s="137"/>
      <c r="BBC83" s="137"/>
      <c r="BBD83" s="137"/>
      <c r="BBE83" s="137"/>
      <c r="BBF83" s="137"/>
      <c r="BBG83" s="137"/>
      <c r="BBH83" s="137"/>
      <c r="BBI83" s="137"/>
      <c r="BBJ83" s="137"/>
      <c r="BBK83" s="137"/>
      <c r="BBL83" s="137"/>
      <c r="BBM83" s="137"/>
      <c r="BBN83" s="137"/>
      <c r="BBO83" s="137"/>
      <c r="BBP83" s="137"/>
      <c r="BBQ83" s="137"/>
      <c r="BBR83" s="137"/>
      <c r="BBS83" s="137"/>
      <c r="BBT83" s="137"/>
      <c r="BBU83" s="137"/>
      <c r="BBV83" s="137"/>
      <c r="BBW83" s="137"/>
      <c r="BBX83" s="137"/>
      <c r="BBY83" s="137"/>
      <c r="BBZ83" s="137"/>
      <c r="BCA83" s="137"/>
      <c r="BCB83" s="137"/>
      <c r="BCC83" s="137"/>
      <c r="BCD83" s="137"/>
      <c r="BCE83" s="137"/>
      <c r="BCF83" s="137"/>
      <c r="BCG83" s="137"/>
      <c r="BCH83" s="137"/>
      <c r="BCI83" s="137"/>
      <c r="BCJ83" s="137"/>
      <c r="BCK83" s="137"/>
      <c r="BCL83" s="137"/>
      <c r="BCM83" s="137"/>
      <c r="BCN83" s="137"/>
      <c r="BCO83" s="137"/>
      <c r="BCP83" s="137"/>
      <c r="BCQ83" s="137"/>
      <c r="BCR83" s="137"/>
      <c r="BCS83" s="137"/>
      <c r="BCT83" s="137"/>
      <c r="BCU83" s="137"/>
      <c r="BCV83" s="137"/>
      <c r="BCW83" s="137"/>
      <c r="BCX83" s="137"/>
      <c r="BCY83" s="137"/>
      <c r="BCZ83" s="137"/>
      <c r="BDA83" s="137"/>
      <c r="BDB83" s="137"/>
      <c r="BDC83" s="137"/>
      <c r="BDD83" s="137"/>
      <c r="BDE83" s="137"/>
      <c r="BDF83" s="137"/>
      <c r="BDG83" s="137"/>
      <c r="BDH83" s="137"/>
      <c r="BDI83" s="137"/>
      <c r="BDJ83" s="137"/>
      <c r="BDK83" s="137"/>
      <c r="BDL83" s="137"/>
      <c r="BDM83" s="137"/>
      <c r="BDN83" s="137"/>
      <c r="BDO83" s="137"/>
      <c r="BDP83" s="137"/>
      <c r="BDQ83" s="137"/>
      <c r="BDR83" s="137"/>
      <c r="BDS83" s="137"/>
      <c r="BDT83" s="137"/>
      <c r="BDU83" s="137"/>
      <c r="BDV83" s="137"/>
      <c r="BDW83" s="137"/>
      <c r="BDX83" s="137"/>
      <c r="BDY83" s="137"/>
      <c r="BDZ83" s="137"/>
      <c r="BEA83" s="137"/>
      <c r="BEB83" s="137"/>
      <c r="BEC83" s="137"/>
      <c r="BED83" s="137"/>
      <c r="BEE83" s="137"/>
      <c r="BEF83" s="137"/>
      <c r="BEG83" s="137"/>
      <c r="BEH83" s="137"/>
      <c r="BEI83" s="137"/>
      <c r="BEJ83" s="137"/>
      <c r="BEK83" s="137"/>
      <c r="BEL83" s="137"/>
      <c r="BEM83" s="137"/>
      <c r="BEN83" s="137"/>
      <c r="BEO83" s="137"/>
      <c r="BEP83" s="137"/>
      <c r="BEQ83" s="137"/>
      <c r="BER83" s="137"/>
      <c r="BES83" s="137"/>
      <c r="BET83" s="137"/>
      <c r="BEU83" s="137"/>
      <c r="BEV83" s="137"/>
      <c r="BEW83" s="137"/>
      <c r="BEX83" s="137"/>
      <c r="BEY83" s="137"/>
      <c r="BEZ83" s="137"/>
      <c r="BFA83" s="137"/>
      <c r="BFB83" s="137"/>
      <c r="BFC83" s="137"/>
      <c r="BFD83" s="137"/>
      <c r="BFE83" s="137"/>
      <c r="BFF83" s="137"/>
      <c r="BFG83" s="137"/>
      <c r="BFH83" s="137"/>
      <c r="BFI83" s="137"/>
      <c r="BFJ83" s="137"/>
      <c r="BFK83" s="137"/>
      <c r="BFL83" s="137"/>
      <c r="BFM83" s="137"/>
      <c r="BFN83" s="137"/>
      <c r="BFO83" s="137"/>
      <c r="BFP83" s="137"/>
      <c r="BFQ83" s="137"/>
      <c r="BFR83" s="137"/>
      <c r="BFS83" s="137"/>
      <c r="BFT83" s="137"/>
      <c r="BFU83" s="137"/>
      <c r="BFV83" s="137"/>
      <c r="BFW83" s="137"/>
      <c r="BFX83" s="137"/>
      <c r="BFY83" s="137"/>
      <c r="BFZ83" s="137"/>
      <c r="BGA83" s="137"/>
      <c r="BGB83" s="137"/>
      <c r="BGC83" s="137"/>
      <c r="BGD83" s="137"/>
      <c r="BGE83" s="137"/>
      <c r="BGF83" s="137"/>
      <c r="BGG83" s="137"/>
      <c r="BGH83" s="137"/>
      <c r="BGI83" s="137"/>
      <c r="BGJ83" s="137"/>
      <c r="BGK83" s="137"/>
      <c r="BGL83" s="137"/>
      <c r="BGM83" s="137"/>
      <c r="BGN83" s="137"/>
      <c r="BGO83" s="137"/>
      <c r="BGP83" s="137"/>
      <c r="BGQ83" s="137"/>
      <c r="BGR83" s="137"/>
      <c r="BGS83" s="137"/>
      <c r="BGT83" s="137"/>
      <c r="BGU83" s="137"/>
      <c r="BGV83" s="137"/>
      <c r="BGW83" s="137"/>
      <c r="BGX83" s="137"/>
      <c r="BGY83" s="137"/>
      <c r="BGZ83" s="137"/>
      <c r="BHA83" s="137"/>
      <c r="BHB83" s="137"/>
      <c r="BHC83" s="137"/>
      <c r="BHD83" s="137"/>
      <c r="BHE83" s="137"/>
      <c r="BHF83" s="137"/>
      <c r="BHG83" s="137"/>
      <c r="BHH83" s="137"/>
      <c r="BHI83" s="137"/>
      <c r="BHJ83" s="137"/>
      <c r="BHK83" s="137"/>
      <c r="BHL83" s="137"/>
      <c r="BHM83" s="137"/>
      <c r="BHN83" s="137"/>
      <c r="BHO83" s="137"/>
      <c r="BHP83" s="137"/>
      <c r="BHQ83" s="137"/>
      <c r="BHR83" s="137"/>
      <c r="BHS83" s="137"/>
      <c r="BHT83" s="137"/>
      <c r="BHU83" s="137"/>
      <c r="BHV83" s="137"/>
      <c r="BHW83" s="137"/>
      <c r="BHX83" s="137"/>
      <c r="BHY83" s="137"/>
      <c r="BHZ83" s="137"/>
      <c r="BIA83" s="137"/>
      <c r="BIB83" s="137"/>
      <c r="BIC83" s="137"/>
      <c r="BID83" s="137"/>
      <c r="BIE83" s="137"/>
      <c r="BIF83" s="137"/>
      <c r="BIG83" s="137"/>
      <c r="BIH83" s="137"/>
      <c r="BII83" s="137"/>
      <c r="BIJ83" s="137"/>
      <c r="BIK83" s="137"/>
      <c r="BIL83" s="137"/>
      <c r="BIM83" s="137"/>
      <c r="BIN83" s="137"/>
      <c r="BIO83" s="137"/>
      <c r="BIP83" s="137"/>
      <c r="BIQ83" s="137"/>
      <c r="BIR83" s="137"/>
      <c r="BIS83" s="137"/>
      <c r="BIT83" s="137"/>
      <c r="BIU83" s="137"/>
      <c r="BIV83" s="137"/>
      <c r="BIW83" s="137"/>
      <c r="BIX83" s="137"/>
      <c r="BIY83" s="137"/>
      <c r="BIZ83" s="137"/>
      <c r="BJA83" s="137"/>
      <c r="BJB83" s="137"/>
      <c r="BJC83" s="137"/>
      <c r="BJD83" s="137"/>
      <c r="BJE83" s="137"/>
      <c r="BJF83" s="137"/>
      <c r="BJG83" s="137"/>
      <c r="BJH83" s="137"/>
      <c r="BJI83" s="137"/>
      <c r="BJJ83" s="137"/>
      <c r="BJK83" s="137"/>
      <c r="BJL83" s="137"/>
      <c r="BJM83" s="137"/>
      <c r="BJN83" s="137"/>
      <c r="BJO83" s="137"/>
      <c r="BJP83" s="137"/>
      <c r="BJQ83" s="137"/>
      <c r="BJR83" s="137"/>
      <c r="BJS83" s="137"/>
      <c r="BJT83" s="137"/>
      <c r="BJU83" s="137"/>
      <c r="BJV83" s="137"/>
      <c r="BJW83" s="137"/>
      <c r="BJX83" s="137"/>
      <c r="BJY83" s="137"/>
      <c r="BJZ83" s="137"/>
      <c r="BKA83" s="137"/>
      <c r="BKB83" s="137"/>
      <c r="BKC83" s="137"/>
      <c r="BKD83" s="137"/>
      <c r="BKE83" s="137"/>
      <c r="BKF83" s="137"/>
      <c r="BKG83" s="137"/>
      <c r="BKH83" s="137"/>
      <c r="BKI83" s="137"/>
      <c r="BKJ83" s="137"/>
      <c r="BKK83" s="137"/>
      <c r="BKL83" s="137"/>
      <c r="BKM83" s="137"/>
      <c r="BKN83" s="137"/>
      <c r="BKO83" s="137"/>
      <c r="BKP83" s="137"/>
      <c r="BKQ83" s="137"/>
      <c r="BKR83" s="137"/>
      <c r="BKS83" s="137"/>
      <c r="BKT83" s="137"/>
      <c r="BKU83" s="137"/>
      <c r="BKV83" s="137"/>
      <c r="BKW83" s="137"/>
      <c r="BKX83" s="137"/>
      <c r="BKY83" s="137"/>
      <c r="BKZ83" s="137"/>
      <c r="BLA83" s="137"/>
      <c r="BLB83" s="137"/>
      <c r="BLC83" s="137"/>
      <c r="BLD83" s="137"/>
      <c r="BLE83" s="137"/>
      <c r="BLF83" s="137"/>
      <c r="BLG83" s="137"/>
      <c r="BLH83" s="137"/>
      <c r="BLI83" s="137"/>
      <c r="BLJ83" s="137"/>
      <c r="BLK83" s="137"/>
      <c r="BLL83" s="137"/>
      <c r="BLM83" s="137"/>
      <c r="BLN83" s="137"/>
      <c r="BLO83" s="137"/>
      <c r="BLP83" s="137"/>
      <c r="BLQ83" s="137"/>
      <c r="BLR83" s="137"/>
      <c r="BLS83" s="137"/>
      <c r="BLT83" s="137"/>
      <c r="BLU83" s="137"/>
      <c r="BLV83" s="137"/>
      <c r="BLW83" s="137"/>
      <c r="BLX83" s="137"/>
      <c r="BLY83" s="137"/>
      <c r="BLZ83" s="137"/>
      <c r="BMA83" s="137"/>
      <c r="BMB83" s="137"/>
      <c r="BMC83" s="137"/>
      <c r="BMD83" s="137"/>
      <c r="BME83" s="137"/>
      <c r="BMF83" s="137"/>
      <c r="BMG83" s="137"/>
      <c r="BMH83" s="137"/>
      <c r="BMI83" s="137"/>
      <c r="BMJ83" s="137"/>
      <c r="BMK83" s="137"/>
      <c r="BML83" s="137"/>
      <c r="BMM83" s="137"/>
      <c r="BMN83" s="137"/>
      <c r="BMO83" s="137"/>
      <c r="BMP83" s="137"/>
      <c r="BMQ83" s="137"/>
      <c r="BMR83" s="137"/>
      <c r="BMS83" s="137"/>
      <c r="BMT83" s="137"/>
      <c r="BMU83" s="137"/>
      <c r="BMV83" s="137"/>
      <c r="BMW83" s="137"/>
      <c r="BMX83" s="137"/>
      <c r="BMY83" s="137"/>
      <c r="BMZ83" s="137"/>
      <c r="BNA83" s="137"/>
      <c r="BNB83" s="137"/>
      <c r="BNC83" s="137"/>
      <c r="BND83" s="137"/>
      <c r="BNE83" s="137"/>
      <c r="BNF83" s="137"/>
      <c r="BNG83" s="137"/>
      <c r="BNH83" s="137"/>
      <c r="BNI83" s="137"/>
      <c r="BNJ83" s="137"/>
      <c r="BNK83" s="137"/>
      <c r="BNL83" s="137"/>
      <c r="BNM83" s="137"/>
      <c r="BNN83" s="137"/>
      <c r="BNO83" s="137"/>
      <c r="BNP83" s="137"/>
      <c r="BNQ83" s="137"/>
      <c r="BNR83" s="137"/>
      <c r="BNS83" s="137"/>
      <c r="BNT83" s="137"/>
      <c r="BNU83" s="137"/>
      <c r="BNV83" s="137"/>
      <c r="BNW83" s="137"/>
      <c r="BNX83" s="137"/>
      <c r="BNY83" s="137"/>
      <c r="BNZ83" s="137"/>
      <c r="BOA83" s="137"/>
      <c r="BOB83" s="137"/>
      <c r="BOC83" s="137"/>
      <c r="BOD83" s="137"/>
      <c r="BOE83" s="137"/>
      <c r="BOF83" s="137"/>
      <c r="BOG83" s="137"/>
      <c r="BOH83" s="137"/>
      <c r="BOI83" s="137"/>
      <c r="BOJ83" s="137"/>
      <c r="BOK83" s="137"/>
      <c r="BOL83" s="137"/>
      <c r="BOM83" s="137"/>
      <c r="BON83" s="137"/>
      <c r="BOO83" s="137"/>
      <c r="BOP83" s="137"/>
      <c r="BOQ83" s="137"/>
      <c r="BOR83" s="137"/>
      <c r="BOS83" s="137"/>
      <c r="BOT83" s="137"/>
      <c r="BOU83" s="137"/>
      <c r="BOV83" s="137"/>
      <c r="BOW83" s="137"/>
      <c r="BOX83" s="137"/>
      <c r="BOY83" s="137"/>
      <c r="BOZ83" s="137"/>
      <c r="BPA83" s="137"/>
      <c r="BPB83" s="137"/>
      <c r="BPC83" s="137"/>
      <c r="BPD83" s="137"/>
      <c r="BPE83" s="137"/>
      <c r="BPF83" s="137"/>
      <c r="BPG83" s="137"/>
      <c r="BPH83" s="137"/>
      <c r="BPI83" s="137"/>
      <c r="BPJ83" s="137"/>
      <c r="BPK83" s="137"/>
      <c r="BPL83" s="137"/>
      <c r="BPM83" s="137"/>
      <c r="BPN83" s="137"/>
      <c r="BPO83" s="137"/>
      <c r="BPP83" s="137"/>
      <c r="BPQ83" s="137"/>
      <c r="BPR83" s="137"/>
      <c r="BPS83" s="137"/>
      <c r="BPT83" s="137"/>
      <c r="BPU83" s="137"/>
      <c r="BPV83" s="137"/>
      <c r="BPW83" s="137"/>
      <c r="BPX83" s="137"/>
      <c r="BPY83" s="137"/>
      <c r="BPZ83" s="137"/>
      <c r="BQA83" s="137"/>
      <c r="BQB83" s="137"/>
      <c r="BQC83" s="137"/>
      <c r="BQD83" s="137"/>
      <c r="BQE83" s="137"/>
      <c r="BQF83" s="137"/>
      <c r="BQG83" s="137"/>
      <c r="BQH83" s="137"/>
      <c r="BQI83" s="137"/>
      <c r="BQJ83" s="137"/>
      <c r="BQK83" s="137"/>
      <c r="BQL83" s="137"/>
      <c r="BQM83" s="137"/>
      <c r="BQN83" s="137"/>
      <c r="BQO83" s="137"/>
      <c r="BQP83" s="137"/>
      <c r="BQQ83" s="137"/>
      <c r="BQR83" s="137"/>
      <c r="BQS83" s="137"/>
      <c r="BQT83" s="137"/>
      <c r="BQU83" s="137"/>
      <c r="BQV83" s="137"/>
      <c r="BQW83" s="137"/>
      <c r="BQX83" s="137"/>
      <c r="BQY83" s="137"/>
      <c r="BQZ83" s="137"/>
      <c r="BRA83" s="137"/>
      <c r="BRB83" s="137"/>
      <c r="BRC83" s="137"/>
      <c r="BRD83" s="137"/>
      <c r="BRE83" s="137"/>
      <c r="BRF83" s="137"/>
      <c r="BRG83" s="137"/>
      <c r="BRH83" s="137"/>
      <c r="BRI83" s="137"/>
      <c r="BRJ83" s="137"/>
      <c r="BRK83" s="137"/>
      <c r="BRL83" s="137"/>
      <c r="BRM83" s="137"/>
      <c r="BRN83" s="137"/>
      <c r="BRO83" s="137"/>
      <c r="BRP83" s="137"/>
      <c r="BRQ83" s="137"/>
      <c r="BRR83" s="137"/>
      <c r="BRS83" s="137"/>
      <c r="BRT83" s="137"/>
      <c r="BRU83" s="137"/>
      <c r="BRV83" s="137"/>
      <c r="BRW83" s="137"/>
      <c r="BRX83" s="137"/>
      <c r="BRY83" s="137"/>
      <c r="BRZ83" s="137"/>
      <c r="BSA83" s="137"/>
      <c r="BSB83" s="137"/>
      <c r="BSC83" s="137"/>
      <c r="BSD83" s="137"/>
      <c r="BSE83" s="137"/>
      <c r="BSF83" s="137"/>
      <c r="BSG83" s="137"/>
      <c r="BSH83" s="137"/>
      <c r="BSI83" s="137"/>
      <c r="BSJ83" s="137"/>
      <c r="BSK83" s="137"/>
      <c r="BSL83" s="137"/>
      <c r="BSM83" s="137"/>
      <c r="BSN83" s="137"/>
      <c r="BSO83" s="137"/>
      <c r="BSP83" s="137"/>
      <c r="BSQ83" s="137"/>
      <c r="BSR83" s="137"/>
      <c r="BSS83" s="137"/>
      <c r="BST83" s="137"/>
      <c r="BSU83" s="137"/>
      <c r="BSV83" s="137"/>
      <c r="BSW83" s="137"/>
      <c r="BSX83" s="137"/>
      <c r="BSY83" s="137"/>
      <c r="BSZ83" s="137"/>
      <c r="BTA83" s="137"/>
      <c r="BTB83" s="137"/>
      <c r="BTC83" s="137"/>
      <c r="BTD83" s="137"/>
      <c r="BTE83" s="137"/>
      <c r="BTF83" s="137"/>
      <c r="BTG83" s="137"/>
      <c r="BTH83" s="137"/>
      <c r="BTI83" s="137"/>
      <c r="BTJ83" s="137"/>
      <c r="BTK83" s="137"/>
      <c r="BTL83" s="137"/>
      <c r="BTM83" s="137"/>
      <c r="BTN83" s="137"/>
      <c r="BTO83" s="137"/>
      <c r="BTP83" s="137"/>
      <c r="BTQ83" s="137"/>
      <c r="BTR83" s="137"/>
      <c r="BTS83" s="137"/>
      <c r="BTT83" s="137"/>
      <c r="BTU83" s="137"/>
      <c r="BTV83" s="137"/>
      <c r="BTW83" s="137"/>
      <c r="BTX83" s="137"/>
      <c r="BTY83" s="137"/>
      <c r="BTZ83" s="137"/>
      <c r="BUA83" s="137"/>
      <c r="BUB83" s="137"/>
      <c r="BUC83" s="137"/>
      <c r="BUD83" s="137"/>
      <c r="BUE83" s="137"/>
      <c r="BUF83" s="137"/>
      <c r="BUG83" s="137"/>
      <c r="BUH83" s="137"/>
      <c r="BUI83" s="137"/>
      <c r="BUJ83" s="137"/>
      <c r="BUK83" s="137"/>
      <c r="BUL83" s="137"/>
      <c r="BUM83" s="137"/>
      <c r="BUN83" s="137"/>
      <c r="BUO83" s="137"/>
      <c r="BUP83" s="137"/>
      <c r="BUQ83" s="137"/>
      <c r="BUR83" s="137"/>
      <c r="BUS83" s="137"/>
      <c r="BUT83" s="137"/>
      <c r="BUU83" s="137"/>
      <c r="BUV83" s="137"/>
      <c r="BUW83" s="137"/>
      <c r="BUX83" s="137"/>
      <c r="BUY83" s="137"/>
      <c r="BUZ83" s="137"/>
      <c r="BVA83" s="137"/>
      <c r="BVB83" s="137"/>
      <c r="BVC83" s="137"/>
      <c r="BVD83" s="137"/>
      <c r="BVE83" s="137"/>
      <c r="BVF83" s="137"/>
      <c r="BVG83" s="137"/>
      <c r="BVH83" s="137"/>
      <c r="BVI83" s="137"/>
      <c r="BVJ83" s="137"/>
      <c r="BVK83" s="137"/>
      <c r="BVL83" s="137"/>
      <c r="BVM83" s="137"/>
      <c r="BVN83" s="137"/>
      <c r="BVO83" s="137"/>
      <c r="BVP83" s="137"/>
      <c r="BVQ83" s="137"/>
      <c r="BVR83" s="137"/>
      <c r="BVS83" s="137"/>
      <c r="BVT83" s="137"/>
      <c r="BVU83" s="137"/>
      <c r="BVV83" s="137"/>
      <c r="BVW83" s="137"/>
      <c r="BVX83" s="137"/>
      <c r="BVY83" s="137"/>
      <c r="BVZ83" s="137"/>
      <c r="BWA83" s="137"/>
      <c r="BWB83" s="137"/>
      <c r="BWC83" s="137"/>
      <c r="BWD83" s="137"/>
      <c r="BWE83" s="137"/>
      <c r="BWF83" s="137"/>
      <c r="BWG83" s="137"/>
      <c r="BWH83" s="137"/>
      <c r="BWI83" s="137"/>
      <c r="BWJ83" s="137"/>
      <c r="BWK83" s="137"/>
      <c r="BWL83" s="137"/>
      <c r="BWM83" s="137"/>
      <c r="BWN83" s="137"/>
      <c r="BWO83" s="137"/>
      <c r="BWP83" s="137"/>
      <c r="BWQ83" s="137"/>
      <c r="BWR83" s="137"/>
      <c r="BWS83" s="137"/>
      <c r="BWT83" s="137"/>
      <c r="BWU83" s="137"/>
      <c r="BWV83" s="137"/>
      <c r="BWW83" s="137"/>
      <c r="BWX83" s="137"/>
      <c r="BWY83" s="137"/>
      <c r="BWZ83" s="137"/>
      <c r="BXA83" s="137"/>
      <c r="BXB83" s="137"/>
      <c r="BXC83" s="137"/>
      <c r="BXD83" s="137"/>
      <c r="BXE83" s="137"/>
      <c r="BXF83" s="137"/>
      <c r="BXG83" s="137"/>
      <c r="BXH83" s="137"/>
      <c r="BXI83" s="137"/>
      <c r="BXJ83" s="137"/>
      <c r="BXK83" s="137"/>
      <c r="BXL83" s="137"/>
      <c r="BXM83" s="137"/>
      <c r="BXN83" s="137"/>
      <c r="BXO83" s="137"/>
      <c r="BXP83" s="137"/>
      <c r="BXQ83" s="137"/>
      <c r="BXR83" s="137"/>
      <c r="BXS83" s="137"/>
      <c r="BXT83" s="137"/>
      <c r="BXU83" s="137"/>
      <c r="BXV83" s="137"/>
      <c r="BXW83" s="137"/>
      <c r="BXX83" s="137"/>
      <c r="BXY83" s="137"/>
      <c r="BXZ83" s="137"/>
      <c r="BYA83" s="137"/>
      <c r="BYB83" s="137"/>
      <c r="BYC83" s="137"/>
      <c r="BYD83" s="137"/>
      <c r="BYE83" s="137"/>
      <c r="BYF83" s="137"/>
      <c r="BYG83" s="137"/>
      <c r="BYH83" s="137"/>
      <c r="BYI83" s="137"/>
      <c r="BYJ83" s="137"/>
      <c r="BYK83" s="137"/>
      <c r="BYL83" s="137"/>
      <c r="BYM83" s="137"/>
      <c r="BYN83" s="137"/>
      <c r="BYO83" s="137"/>
      <c r="BYP83" s="137"/>
      <c r="BYQ83" s="137"/>
      <c r="BYR83" s="137"/>
      <c r="BYS83" s="137"/>
      <c r="BYT83" s="137"/>
      <c r="BYU83" s="137"/>
      <c r="BYV83" s="137"/>
      <c r="BYW83" s="137"/>
      <c r="BYX83" s="137"/>
      <c r="BYY83" s="137"/>
      <c r="BYZ83" s="137"/>
      <c r="BZA83" s="137"/>
      <c r="BZB83" s="137"/>
      <c r="BZC83" s="137"/>
      <c r="BZD83" s="137"/>
      <c r="BZE83" s="137"/>
      <c r="BZF83" s="137"/>
      <c r="BZG83" s="137"/>
      <c r="BZH83" s="137"/>
      <c r="BZI83" s="137"/>
      <c r="BZJ83" s="137"/>
      <c r="BZK83" s="137"/>
      <c r="BZL83" s="137"/>
      <c r="BZM83" s="137"/>
      <c r="BZN83" s="137"/>
      <c r="BZO83" s="137"/>
      <c r="BZP83" s="137"/>
      <c r="BZQ83" s="137"/>
      <c r="BZR83" s="137"/>
      <c r="BZS83" s="137"/>
      <c r="BZT83" s="137"/>
      <c r="BZU83" s="137"/>
      <c r="BZV83" s="137"/>
      <c r="BZW83" s="137"/>
      <c r="BZX83" s="137"/>
      <c r="BZY83" s="137"/>
      <c r="BZZ83" s="137"/>
      <c r="CAA83" s="137"/>
      <c r="CAB83" s="137"/>
      <c r="CAC83" s="137"/>
      <c r="CAD83" s="137"/>
      <c r="CAE83" s="137"/>
      <c r="CAF83" s="137"/>
      <c r="CAG83" s="137"/>
      <c r="CAH83" s="137"/>
      <c r="CAI83" s="137"/>
      <c r="CAJ83" s="137"/>
      <c r="CAK83" s="137"/>
      <c r="CAL83" s="137"/>
      <c r="CAM83" s="137"/>
      <c r="CAN83" s="137"/>
      <c r="CAO83" s="137"/>
      <c r="CAP83" s="137"/>
      <c r="CAQ83" s="137"/>
      <c r="CAR83" s="137"/>
      <c r="CAS83" s="137"/>
      <c r="CAT83" s="137"/>
      <c r="CAU83" s="137"/>
      <c r="CAV83" s="137"/>
      <c r="CAW83" s="137"/>
      <c r="CAX83" s="137"/>
      <c r="CAY83" s="137"/>
      <c r="CAZ83" s="137"/>
      <c r="CBA83" s="137"/>
      <c r="CBB83" s="137"/>
      <c r="CBC83" s="137"/>
      <c r="CBD83" s="137"/>
      <c r="CBE83" s="137"/>
      <c r="CBF83" s="137"/>
      <c r="CBG83" s="137"/>
      <c r="CBH83" s="137"/>
      <c r="CBI83" s="137"/>
      <c r="CBJ83" s="137"/>
      <c r="CBK83" s="137"/>
      <c r="CBL83" s="137"/>
      <c r="CBM83" s="137"/>
      <c r="CBN83" s="137"/>
      <c r="CBO83" s="137"/>
      <c r="CBP83" s="137"/>
      <c r="CBQ83" s="137"/>
      <c r="CBR83" s="137"/>
      <c r="CBS83" s="137"/>
      <c r="CBT83" s="137"/>
      <c r="CBU83" s="137"/>
      <c r="CBV83" s="137"/>
      <c r="CBW83" s="137"/>
      <c r="CBX83" s="137"/>
      <c r="CBY83" s="137"/>
      <c r="CBZ83" s="137"/>
      <c r="CCA83" s="137"/>
      <c r="CCB83" s="137"/>
      <c r="CCC83" s="137"/>
      <c r="CCD83" s="137"/>
      <c r="CCE83" s="137"/>
      <c r="CCF83" s="137"/>
      <c r="CCG83" s="137"/>
      <c r="CCH83" s="137"/>
      <c r="CCI83" s="137"/>
      <c r="CCJ83" s="137"/>
      <c r="CCK83" s="137"/>
      <c r="CCL83" s="137"/>
      <c r="CCM83" s="137"/>
      <c r="CCN83" s="137"/>
      <c r="CCO83" s="137"/>
      <c r="CCP83" s="137"/>
      <c r="CCQ83" s="137"/>
      <c r="CCR83" s="137"/>
      <c r="CCS83" s="137"/>
      <c r="CCT83" s="137"/>
      <c r="CCU83" s="137"/>
      <c r="CCV83" s="137"/>
      <c r="CCW83" s="137"/>
      <c r="CCX83" s="137"/>
      <c r="CCY83" s="137"/>
      <c r="CCZ83" s="137"/>
      <c r="CDA83" s="137"/>
      <c r="CDB83" s="137"/>
      <c r="CDC83" s="137"/>
      <c r="CDD83" s="137"/>
      <c r="CDE83" s="137"/>
      <c r="CDF83" s="137"/>
      <c r="CDG83" s="137"/>
      <c r="CDH83" s="137"/>
      <c r="CDI83" s="137"/>
      <c r="CDJ83" s="137"/>
      <c r="CDK83" s="137"/>
      <c r="CDL83" s="137"/>
      <c r="CDM83" s="137"/>
      <c r="CDN83" s="137"/>
      <c r="CDO83" s="137"/>
      <c r="CDP83" s="137"/>
      <c r="CDQ83" s="137"/>
      <c r="CDR83" s="137"/>
      <c r="CDS83" s="137"/>
      <c r="CDT83" s="137"/>
      <c r="CDU83" s="137"/>
      <c r="CDV83" s="137"/>
      <c r="CDW83" s="137"/>
      <c r="CDX83" s="137"/>
      <c r="CDY83" s="137"/>
      <c r="CDZ83" s="137"/>
      <c r="CEA83" s="137"/>
      <c r="CEB83" s="137"/>
      <c r="CEC83" s="137"/>
      <c r="CED83" s="137"/>
      <c r="CEE83" s="137"/>
      <c r="CEF83" s="137"/>
      <c r="CEG83" s="137"/>
      <c r="CEH83" s="137"/>
      <c r="CEI83" s="137"/>
      <c r="CEJ83" s="137"/>
      <c r="CEK83" s="137"/>
      <c r="CEL83" s="137"/>
      <c r="CEM83" s="137"/>
      <c r="CEN83" s="137"/>
      <c r="CEO83" s="137"/>
      <c r="CEP83" s="137"/>
      <c r="CEQ83" s="137"/>
      <c r="CER83" s="137"/>
      <c r="CES83" s="137"/>
      <c r="CET83" s="137"/>
      <c r="CEU83" s="137"/>
      <c r="CEV83" s="137"/>
      <c r="CEW83" s="137"/>
      <c r="CEX83" s="137"/>
      <c r="CEY83" s="137"/>
      <c r="CEZ83" s="137"/>
      <c r="CFA83" s="137"/>
      <c r="CFB83" s="137"/>
      <c r="CFC83" s="137"/>
      <c r="CFD83" s="137"/>
      <c r="CFE83" s="137"/>
      <c r="CFF83" s="137"/>
      <c r="CFG83" s="137"/>
      <c r="CFH83" s="137"/>
      <c r="CFI83" s="137"/>
      <c r="CFJ83" s="137"/>
      <c r="CFK83" s="137"/>
      <c r="CFL83" s="137"/>
      <c r="CFM83" s="137"/>
      <c r="CFN83" s="137"/>
      <c r="CFO83" s="137"/>
      <c r="CFP83" s="137"/>
      <c r="CFQ83" s="137"/>
      <c r="CFR83" s="137"/>
      <c r="CFS83" s="137"/>
      <c r="CFT83" s="137"/>
      <c r="CFU83" s="137"/>
      <c r="CFV83" s="137"/>
      <c r="CFW83" s="137"/>
      <c r="CFX83" s="137"/>
      <c r="CFY83" s="137"/>
      <c r="CFZ83" s="137"/>
      <c r="CGA83" s="137"/>
      <c r="CGB83" s="137"/>
      <c r="CGC83" s="137"/>
      <c r="CGD83" s="137"/>
      <c r="CGE83" s="137"/>
      <c r="CGF83" s="137"/>
      <c r="CGG83" s="137"/>
      <c r="CGH83" s="137"/>
      <c r="CGI83" s="137"/>
      <c r="CGJ83" s="137"/>
      <c r="CGK83" s="137"/>
      <c r="CGL83" s="137"/>
      <c r="CGM83" s="137"/>
      <c r="CGN83" s="137"/>
      <c r="CGO83" s="137"/>
      <c r="CGP83" s="137"/>
      <c r="CGQ83" s="137"/>
      <c r="CGR83" s="137"/>
      <c r="CGS83" s="137"/>
      <c r="CGT83" s="137"/>
      <c r="CGU83" s="137"/>
      <c r="CGV83" s="137"/>
      <c r="CGW83" s="137"/>
      <c r="CGX83" s="137"/>
      <c r="CGY83" s="137"/>
      <c r="CGZ83" s="137"/>
      <c r="CHA83" s="137"/>
      <c r="CHB83" s="137"/>
      <c r="CHC83" s="137"/>
      <c r="CHD83" s="137"/>
      <c r="CHE83" s="137"/>
      <c r="CHF83" s="137"/>
      <c r="CHG83" s="137"/>
      <c r="CHH83" s="137"/>
      <c r="CHI83" s="137"/>
      <c r="CHJ83" s="137"/>
      <c r="CHK83" s="137"/>
      <c r="CHL83" s="137"/>
      <c r="CHM83" s="137"/>
      <c r="CHN83" s="137"/>
      <c r="CHO83" s="137"/>
      <c r="CHP83" s="137"/>
      <c r="CHQ83" s="137"/>
      <c r="CHR83" s="137"/>
      <c r="CHS83" s="137"/>
      <c r="CHT83" s="137"/>
      <c r="CHU83" s="137"/>
      <c r="CHV83" s="137"/>
      <c r="CHW83" s="137"/>
      <c r="CHX83" s="137"/>
      <c r="CHY83" s="137"/>
      <c r="CHZ83" s="137"/>
      <c r="CIA83" s="137"/>
      <c r="CIB83" s="137"/>
      <c r="CIC83" s="137"/>
      <c r="CID83" s="137"/>
      <c r="CIE83" s="137"/>
      <c r="CIF83" s="137"/>
      <c r="CIG83" s="137"/>
      <c r="CIH83" s="137"/>
      <c r="CII83" s="137"/>
      <c r="CIJ83" s="137"/>
      <c r="CIK83" s="137"/>
      <c r="CIL83" s="137"/>
      <c r="CIM83" s="137"/>
      <c r="CIN83" s="137"/>
      <c r="CIO83" s="137"/>
      <c r="CIP83" s="137"/>
      <c r="CIQ83" s="137"/>
      <c r="CIR83" s="137"/>
      <c r="CIS83" s="137"/>
      <c r="CIT83" s="137"/>
      <c r="CIU83" s="137"/>
      <c r="CIV83" s="137"/>
      <c r="CIW83" s="137"/>
      <c r="CIX83" s="137"/>
      <c r="CIY83" s="137"/>
      <c r="CIZ83" s="137"/>
      <c r="CJA83" s="137"/>
      <c r="CJB83" s="137"/>
      <c r="CJC83" s="137"/>
      <c r="CJD83" s="137"/>
      <c r="CJE83" s="137"/>
      <c r="CJF83" s="137"/>
      <c r="CJG83" s="137"/>
      <c r="CJH83" s="137"/>
      <c r="CJI83" s="137"/>
      <c r="CJJ83" s="137"/>
      <c r="CJK83" s="137"/>
      <c r="CJL83" s="137"/>
      <c r="CJM83" s="137"/>
      <c r="CJN83" s="137"/>
      <c r="CJO83" s="137"/>
      <c r="CJP83" s="137"/>
      <c r="CJQ83" s="137"/>
      <c r="CJR83" s="137"/>
      <c r="CJS83" s="137"/>
      <c r="CJT83" s="137"/>
      <c r="CJU83" s="137"/>
      <c r="CJV83" s="137"/>
      <c r="CJW83" s="137"/>
      <c r="CJX83" s="137"/>
      <c r="CJY83" s="137"/>
      <c r="CJZ83" s="137"/>
      <c r="CKA83" s="137"/>
      <c r="CKB83" s="137"/>
      <c r="CKC83" s="137"/>
      <c r="CKD83" s="137"/>
      <c r="CKE83" s="137"/>
      <c r="CKF83" s="137"/>
      <c r="CKG83" s="137"/>
      <c r="CKH83" s="137"/>
      <c r="CKI83" s="137"/>
      <c r="CKJ83" s="137"/>
      <c r="CKK83" s="137"/>
      <c r="CKL83" s="137"/>
      <c r="CKM83" s="137"/>
      <c r="CKN83" s="137"/>
      <c r="CKO83" s="137"/>
      <c r="CKP83" s="137"/>
      <c r="CKQ83" s="137"/>
      <c r="CKR83" s="137"/>
      <c r="CKS83" s="137"/>
      <c r="CKT83" s="137"/>
      <c r="CKU83" s="137"/>
      <c r="CKV83" s="137"/>
      <c r="CKW83" s="137"/>
      <c r="CKX83" s="137"/>
      <c r="CKY83" s="137"/>
      <c r="CKZ83" s="137"/>
      <c r="CLA83" s="137"/>
      <c r="CLB83" s="137"/>
      <c r="CLC83" s="137"/>
      <c r="CLD83" s="137"/>
      <c r="CLE83" s="137"/>
      <c r="CLF83" s="137"/>
      <c r="CLG83" s="137"/>
      <c r="CLH83" s="137"/>
      <c r="CLI83" s="137"/>
      <c r="CLJ83" s="137"/>
      <c r="CLK83" s="137"/>
      <c r="CLL83" s="137"/>
      <c r="CLM83" s="137"/>
      <c r="CLN83" s="137"/>
      <c r="CLO83" s="137"/>
      <c r="CLP83" s="137"/>
      <c r="CLQ83" s="137"/>
      <c r="CLR83" s="137"/>
      <c r="CLS83" s="137"/>
      <c r="CLT83" s="137"/>
      <c r="CLU83" s="137"/>
      <c r="CLV83" s="137"/>
      <c r="CLW83" s="137"/>
      <c r="CLX83" s="137"/>
      <c r="CLY83" s="137"/>
      <c r="CLZ83" s="137"/>
      <c r="CMA83" s="137"/>
      <c r="CMB83" s="137"/>
      <c r="CMC83" s="137"/>
      <c r="CMD83" s="137"/>
      <c r="CME83" s="137"/>
      <c r="CMF83" s="137"/>
      <c r="CMG83" s="137"/>
      <c r="CMH83" s="137"/>
      <c r="CMI83" s="137"/>
      <c r="CMJ83" s="137"/>
      <c r="CMK83" s="137"/>
      <c r="CML83" s="137"/>
      <c r="CMM83" s="137"/>
      <c r="CMN83" s="137"/>
      <c r="CMO83" s="137"/>
      <c r="CMP83" s="137"/>
      <c r="CMQ83" s="137"/>
      <c r="CMR83" s="137"/>
      <c r="CMS83" s="137"/>
      <c r="CMT83" s="137"/>
      <c r="CMU83" s="137"/>
      <c r="CMV83" s="137"/>
      <c r="CMW83" s="137"/>
      <c r="CMX83" s="137"/>
      <c r="CMY83" s="137"/>
      <c r="CMZ83" s="137"/>
      <c r="CNA83" s="137"/>
      <c r="CNB83" s="137"/>
      <c r="CNC83" s="137"/>
      <c r="CND83" s="137"/>
      <c r="CNE83" s="137"/>
      <c r="CNF83" s="137"/>
      <c r="CNG83" s="137"/>
      <c r="CNH83" s="137"/>
      <c r="CNI83" s="137"/>
      <c r="CNJ83" s="137"/>
      <c r="CNK83" s="137"/>
      <c r="CNL83" s="137"/>
      <c r="CNM83" s="137"/>
      <c r="CNN83" s="137"/>
      <c r="CNO83" s="137"/>
      <c r="CNP83" s="137"/>
      <c r="CNQ83" s="137"/>
      <c r="CNR83" s="137"/>
      <c r="CNS83" s="137"/>
      <c r="CNT83" s="137"/>
      <c r="CNU83" s="137"/>
      <c r="CNV83" s="137"/>
      <c r="CNW83" s="137"/>
      <c r="CNX83" s="137"/>
      <c r="CNY83" s="137"/>
      <c r="CNZ83" s="137"/>
      <c r="COA83" s="137"/>
      <c r="COB83" s="137"/>
      <c r="COC83" s="137"/>
      <c r="COD83" s="137"/>
      <c r="COE83" s="137"/>
      <c r="COF83" s="137"/>
      <c r="COG83" s="137"/>
      <c r="COH83" s="137"/>
      <c r="COI83" s="137"/>
      <c r="COJ83" s="137"/>
      <c r="COK83" s="137"/>
      <c r="COL83" s="137"/>
      <c r="COM83" s="137"/>
      <c r="CON83" s="137"/>
      <c r="COO83" s="137"/>
      <c r="COP83" s="137"/>
      <c r="COQ83" s="137"/>
      <c r="COR83" s="137"/>
      <c r="COS83" s="137"/>
      <c r="COT83" s="137"/>
      <c r="COU83" s="137"/>
      <c r="COV83" s="137"/>
      <c r="COW83" s="137"/>
      <c r="COX83" s="137"/>
      <c r="COY83" s="137"/>
      <c r="COZ83" s="137"/>
      <c r="CPA83" s="137"/>
      <c r="CPB83" s="137"/>
      <c r="CPC83" s="137"/>
      <c r="CPD83" s="137"/>
      <c r="CPE83" s="137"/>
      <c r="CPF83" s="137"/>
      <c r="CPG83" s="137"/>
      <c r="CPH83" s="137"/>
      <c r="CPI83" s="137"/>
      <c r="CPJ83" s="137"/>
      <c r="CPK83" s="137"/>
      <c r="CPL83" s="137"/>
      <c r="CPM83" s="137"/>
      <c r="CPN83" s="137"/>
      <c r="CPO83" s="137"/>
      <c r="CPP83" s="137"/>
      <c r="CPQ83" s="137"/>
      <c r="CPR83" s="137"/>
      <c r="CPS83" s="137"/>
      <c r="CPT83" s="137"/>
      <c r="CPU83" s="137"/>
      <c r="CPV83" s="137"/>
      <c r="CPW83" s="137"/>
      <c r="CPX83" s="137"/>
      <c r="CPY83" s="137"/>
      <c r="CPZ83" s="137"/>
      <c r="CQA83" s="137"/>
      <c r="CQB83" s="137"/>
      <c r="CQC83" s="137"/>
      <c r="CQD83" s="137"/>
      <c r="CQE83" s="137"/>
      <c r="CQF83" s="137"/>
      <c r="CQG83" s="137"/>
      <c r="CQH83" s="137"/>
      <c r="CQI83" s="137"/>
      <c r="CQJ83" s="137"/>
      <c r="CQK83" s="137"/>
      <c r="CQL83" s="137"/>
      <c r="CQM83" s="137"/>
      <c r="CQN83" s="137"/>
      <c r="CQO83" s="137"/>
      <c r="CQP83" s="137"/>
      <c r="CQQ83" s="137"/>
      <c r="CQR83" s="137"/>
      <c r="CQS83" s="137"/>
      <c r="CQT83" s="137"/>
      <c r="CQU83" s="137"/>
      <c r="CQV83" s="137"/>
      <c r="CQW83" s="137"/>
      <c r="CQX83" s="137"/>
      <c r="CQY83" s="137"/>
      <c r="CQZ83" s="137"/>
      <c r="CRA83" s="137"/>
      <c r="CRB83" s="137"/>
      <c r="CRC83" s="137"/>
      <c r="CRD83" s="137"/>
      <c r="CRE83" s="137"/>
      <c r="CRF83" s="137"/>
      <c r="CRG83" s="137"/>
      <c r="CRH83" s="137"/>
      <c r="CRI83" s="137"/>
      <c r="CRJ83" s="137"/>
      <c r="CRK83" s="137"/>
      <c r="CRL83" s="137"/>
      <c r="CRM83" s="137"/>
      <c r="CRN83" s="137"/>
      <c r="CRO83" s="137"/>
      <c r="CRP83" s="137"/>
      <c r="CRQ83" s="137"/>
      <c r="CRR83" s="137"/>
      <c r="CRS83" s="137"/>
      <c r="CRT83" s="137"/>
      <c r="CRU83" s="137"/>
      <c r="CRV83" s="137"/>
      <c r="CRW83" s="137"/>
      <c r="CRX83" s="137"/>
      <c r="CRY83" s="137"/>
      <c r="CRZ83" s="137"/>
      <c r="CSA83" s="137"/>
      <c r="CSB83" s="137"/>
      <c r="CSC83" s="137"/>
      <c r="CSD83" s="137"/>
      <c r="CSE83" s="137"/>
      <c r="CSF83" s="137"/>
      <c r="CSG83" s="137"/>
      <c r="CSH83" s="137"/>
      <c r="CSI83" s="137"/>
      <c r="CSJ83" s="137"/>
      <c r="CSK83" s="137"/>
      <c r="CSL83" s="137"/>
      <c r="CSM83" s="137"/>
      <c r="CSN83" s="137"/>
      <c r="CSO83" s="137"/>
      <c r="CSP83" s="137"/>
      <c r="CSQ83" s="137"/>
      <c r="CSR83" s="137"/>
      <c r="CSS83" s="137"/>
      <c r="CST83" s="137"/>
      <c r="CSU83" s="137"/>
      <c r="CSV83" s="137"/>
      <c r="CSW83" s="137"/>
      <c r="CSX83" s="137"/>
      <c r="CSY83" s="137"/>
      <c r="CSZ83" s="137"/>
      <c r="CTA83" s="137"/>
      <c r="CTB83" s="137"/>
      <c r="CTC83" s="137"/>
      <c r="CTD83" s="137"/>
      <c r="CTE83" s="137"/>
      <c r="CTF83" s="137"/>
      <c r="CTG83" s="137"/>
      <c r="CTH83" s="137"/>
      <c r="CTI83" s="137"/>
      <c r="CTJ83" s="137"/>
      <c r="CTK83" s="137"/>
      <c r="CTL83" s="137"/>
      <c r="CTM83" s="137"/>
      <c r="CTN83" s="137"/>
      <c r="CTO83" s="137"/>
      <c r="CTP83" s="137"/>
      <c r="CTQ83" s="137"/>
      <c r="CTR83" s="137"/>
      <c r="CTS83" s="137"/>
      <c r="CTT83" s="137"/>
      <c r="CTU83" s="137"/>
      <c r="CTV83" s="137"/>
      <c r="CTW83" s="137"/>
      <c r="CTX83" s="137"/>
      <c r="CTY83" s="137"/>
      <c r="CTZ83" s="137"/>
      <c r="CUA83" s="137"/>
      <c r="CUB83" s="137"/>
      <c r="CUC83" s="137"/>
      <c r="CUD83" s="137"/>
      <c r="CUE83" s="137"/>
      <c r="CUF83" s="137"/>
      <c r="CUG83" s="137"/>
      <c r="CUH83" s="137"/>
      <c r="CUI83" s="137"/>
      <c r="CUJ83" s="137"/>
      <c r="CUK83" s="137"/>
      <c r="CUL83" s="137"/>
      <c r="CUM83" s="137"/>
      <c r="CUN83" s="137"/>
      <c r="CUO83" s="137"/>
      <c r="CUP83" s="137"/>
      <c r="CUQ83" s="137"/>
      <c r="CUR83" s="137"/>
      <c r="CUS83" s="137"/>
      <c r="CUT83" s="137"/>
      <c r="CUU83" s="137"/>
      <c r="CUV83" s="137"/>
      <c r="CUW83" s="137"/>
      <c r="CUX83" s="137"/>
      <c r="CUY83" s="137"/>
      <c r="CUZ83" s="137"/>
      <c r="CVA83" s="137"/>
      <c r="CVB83" s="137"/>
      <c r="CVC83" s="137"/>
      <c r="CVD83" s="137"/>
      <c r="CVE83" s="137"/>
      <c r="CVF83" s="137"/>
      <c r="CVG83" s="137"/>
      <c r="CVH83" s="137"/>
      <c r="CVI83" s="137"/>
      <c r="CVJ83" s="137"/>
      <c r="CVK83" s="137"/>
      <c r="CVL83" s="137"/>
      <c r="CVM83" s="137"/>
      <c r="CVN83" s="137"/>
      <c r="CVO83" s="137"/>
      <c r="CVP83" s="137"/>
      <c r="CVQ83" s="137"/>
      <c r="CVR83" s="137"/>
      <c r="CVS83" s="137"/>
      <c r="CVT83" s="137"/>
      <c r="CVU83" s="137"/>
      <c r="CVV83" s="137"/>
      <c r="CVW83" s="137"/>
      <c r="CVX83" s="137"/>
      <c r="CVY83" s="137"/>
      <c r="CVZ83" s="137"/>
      <c r="CWA83" s="137"/>
      <c r="CWB83" s="137"/>
      <c r="CWC83" s="137"/>
      <c r="CWD83" s="137"/>
      <c r="CWE83" s="137"/>
      <c r="CWF83" s="137"/>
      <c r="CWG83" s="137"/>
      <c r="CWH83" s="137"/>
      <c r="CWI83" s="137"/>
      <c r="CWJ83" s="137"/>
      <c r="CWK83" s="137"/>
      <c r="CWL83" s="137"/>
      <c r="CWM83" s="137"/>
      <c r="CWN83" s="137"/>
      <c r="CWO83" s="137"/>
      <c r="CWP83" s="137"/>
      <c r="CWQ83" s="137"/>
      <c r="CWR83" s="137"/>
      <c r="CWS83" s="137"/>
      <c r="CWT83" s="137"/>
      <c r="CWU83" s="137"/>
      <c r="CWV83" s="137"/>
      <c r="CWW83" s="137"/>
      <c r="CWX83" s="137"/>
      <c r="CWY83" s="137"/>
      <c r="CWZ83" s="137"/>
      <c r="CXA83" s="137"/>
      <c r="CXB83" s="137"/>
      <c r="CXC83" s="137"/>
      <c r="CXD83" s="137"/>
      <c r="CXE83" s="137"/>
      <c r="CXF83" s="137"/>
      <c r="CXG83" s="137"/>
      <c r="CXH83" s="137"/>
      <c r="CXI83" s="137"/>
      <c r="CXJ83" s="137"/>
      <c r="CXK83" s="137"/>
      <c r="CXL83" s="137"/>
      <c r="CXM83" s="137"/>
      <c r="CXN83" s="137"/>
      <c r="CXO83" s="137"/>
      <c r="CXP83" s="137"/>
      <c r="CXQ83" s="137"/>
      <c r="CXR83" s="137"/>
      <c r="CXS83" s="137"/>
      <c r="CXT83" s="137"/>
      <c r="CXU83" s="137"/>
      <c r="CXV83" s="137"/>
      <c r="CXW83" s="137"/>
      <c r="CXX83" s="137"/>
      <c r="CXY83" s="137"/>
      <c r="CXZ83" s="137"/>
      <c r="CYA83" s="137"/>
      <c r="CYB83" s="137"/>
      <c r="CYC83" s="137"/>
      <c r="CYD83" s="137"/>
      <c r="CYE83" s="137"/>
      <c r="CYF83" s="137"/>
      <c r="CYG83" s="137"/>
      <c r="CYH83" s="137"/>
      <c r="CYI83" s="137"/>
      <c r="CYJ83" s="137"/>
      <c r="CYK83" s="137"/>
      <c r="CYL83" s="137"/>
      <c r="CYM83" s="137"/>
      <c r="CYN83" s="137"/>
      <c r="CYO83" s="137"/>
      <c r="CYP83" s="137"/>
      <c r="CYQ83" s="137"/>
      <c r="CYR83" s="137"/>
      <c r="CYS83" s="137"/>
      <c r="CYT83" s="137"/>
      <c r="CYU83" s="137"/>
      <c r="CYV83" s="137"/>
      <c r="CYW83" s="137"/>
      <c r="CYX83" s="137"/>
      <c r="CYY83" s="137"/>
      <c r="CYZ83" s="137"/>
      <c r="CZA83" s="137"/>
      <c r="CZB83" s="137"/>
      <c r="CZC83" s="137"/>
      <c r="CZD83" s="137"/>
      <c r="CZE83" s="137"/>
      <c r="CZF83" s="137"/>
      <c r="CZG83" s="137"/>
      <c r="CZH83" s="137"/>
      <c r="CZI83" s="137"/>
      <c r="CZJ83" s="137"/>
      <c r="CZK83" s="137"/>
      <c r="CZL83" s="137"/>
      <c r="CZM83" s="137"/>
      <c r="CZN83" s="137"/>
      <c r="CZO83" s="137"/>
      <c r="CZP83" s="137"/>
      <c r="CZQ83" s="137"/>
      <c r="CZR83" s="137"/>
      <c r="CZS83" s="137"/>
      <c r="CZT83" s="137"/>
      <c r="CZU83" s="137"/>
      <c r="CZV83" s="137"/>
      <c r="CZW83" s="137"/>
      <c r="CZX83" s="137"/>
      <c r="CZY83" s="137"/>
      <c r="CZZ83" s="137"/>
      <c r="DAA83" s="137"/>
      <c r="DAB83" s="137"/>
      <c r="DAC83" s="137"/>
      <c r="DAD83" s="137"/>
      <c r="DAE83" s="137"/>
      <c r="DAF83" s="137"/>
      <c r="DAG83" s="137"/>
      <c r="DAH83" s="137"/>
      <c r="DAI83" s="137"/>
      <c r="DAJ83" s="137"/>
      <c r="DAK83" s="137"/>
      <c r="DAL83" s="137"/>
      <c r="DAM83" s="137"/>
      <c r="DAN83" s="137"/>
      <c r="DAO83" s="137"/>
      <c r="DAP83" s="137"/>
      <c r="DAQ83" s="137"/>
      <c r="DAR83" s="137"/>
      <c r="DAS83" s="137"/>
      <c r="DAT83" s="137"/>
      <c r="DAU83" s="137"/>
      <c r="DAV83" s="137"/>
      <c r="DAW83" s="137"/>
      <c r="DAX83" s="137"/>
      <c r="DAY83" s="137"/>
      <c r="DAZ83" s="137"/>
      <c r="DBA83" s="137"/>
      <c r="DBB83" s="137"/>
      <c r="DBC83" s="137"/>
      <c r="DBD83" s="137"/>
      <c r="DBE83" s="137"/>
      <c r="DBF83" s="137"/>
      <c r="DBG83" s="137"/>
      <c r="DBH83" s="137"/>
      <c r="DBI83" s="137"/>
      <c r="DBJ83" s="137"/>
      <c r="DBK83" s="137"/>
      <c r="DBL83" s="137"/>
      <c r="DBM83" s="137"/>
      <c r="DBN83" s="137"/>
      <c r="DBO83" s="137"/>
      <c r="DBP83" s="137"/>
      <c r="DBQ83" s="137"/>
      <c r="DBR83" s="137"/>
      <c r="DBS83" s="137"/>
      <c r="DBT83" s="137"/>
      <c r="DBU83" s="137"/>
      <c r="DBV83" s="137"/>
      <c r="DBW83" s="137"/>
      <c r="DBX83" s="137"/>
      <c r="DBY83" s="137"/>
      <c r="DBZ83" s="137"/>
      <c r="DCA83" s="137"/>
      <c r="DCB83" s="137"/>
      <c r="DCC83" s="137"/>
      <c r="DCD83" s="137"/>
      <c r="DCE83" s="137"/>
      <c r="DCF83" s="137"/>
      <c r="DCG83" s="137"/>
      <c r="DCH83" s="137"/>
      <c r="DCI83" s="137"/>
      <c r="DCJ83" s="137"/>
      <c r="DCK83" s="137"/>
      <c r="DCL83" s="137"/>
      <c r="DCM83" s="137"/>
      <c r="DCN83" s="137"/>
      <c r="DCO83" s="137"/>
      <c r="DCP83" s="137"/>
      <c r="DCQ83" s="137"/>
      <c r="DCR83" s="137"/>
      <c r="DCS83" s="137"/>
      <c r="DCT83" s="137"/>
      <c r="DCU83" s="137"/>
      <c r="DCV83" s="137"/>
      <c r="DCW83" s="137"/>
      <c r="DCX83" s="137"/>
      <c r="DCY83" s="137"/>
      <c r="DCZ83" s="137"/>
      <c r="DDA83" s="137"/>
      <c r="DDB83" s="137"/>
      <c r="DDC83" s="137"/>
      <c r="DDD83" s="137"/>
      <c r="DDE83" s="137"/>
      <c r="DDF83" s="137"/>
      <c r="DDG83" s="137"/>
      <c r="DDH83" s="137"/>
      <c r="DDI83" s="137"/>
      <c r="DDJ83" s="137"/>
      <c r="DDK83" s="137"/>
      <c r="DDL83" s="137"/>
      <c r="DDM83" s="137"/>
      <c r="DDN83" s="137"/>
      <c r="DDO83" s="137"/>
      <c r="DDP83" s="137"/>
      <c r="DDQ83" s="137"/>
      <c r="DDR83" s="137"/>
      <c r="DDS83" s="137"/>
      <c r="DDT83" s="137"/>
      <c r="DDU83" s="137"/>
      <c r="DDV83" s="137"/>
      <c r="DDW83" s="137"/>
      <c r="DDX83" s="137"/>
      <c r="DDY83" s="137"/>
      <c r="DDZ83" s="137"/>
      <c r="DEA83" s="137"/>
      <c r="DEB83" s="137"/>
      <c r="DEC83" s="137"/>
      <c r="DED83" s="137"/>
      <c r="DEE83" s="137"/>
      <c r="DEF83" s="137"/>
      <c r="DEG83" s="137"/>
      <c r="DEH83" s="137"/>
      <c r="DEI83" s="137"/>
      <c r="DEJ83" s="137"/>
      <c r="DEK83" s="137"/>
      <c r="DEL83" s="137"/>
      <c r="DEM83" s="137"/>
      <c r="DEN83" s="137"/>
      <c r="DEO83" s="137"/>
      <c r="DEP83" s="137"/>
      <c r="DEQ83" s="137"/>
      <c r="DER83" s="137"/>
      <c r="DES83" s="137"/>
      <c r="DET83" s="137"/>
      <c r="DEU83" s="137"/>
      <c r="DEV83" s="137"/>
      <c r="DEW83" s="137"/>
      <c r="DEX83" s="137"/>
      <c r="DEY83" s="137"/>
      <c r="DEZ83" s="137"/>
      <c r="DFA83" s="137"/>
      <c r="DFB83" s="137"/>
      <c r="DFC83" s="137"/>
      <c r="DFD83" s="137"/>
      <c r="DFE83" s="137"/>
      <c r="DFF83" s="137"/>
      <c r="DFG83" s="137"/>
      <c r="DFH83" s="137"/>
      <c r="DFI83" s="137"/>
      <c r="DFJ83" s="137"/>
      <c r="DFK83" s="137"/>
      <c r="DFL83" s="137"/>
      <c r="DFM83" s="137"/>
      <c r="DFN83" s="137"/>
      <c r="DFO83" s="137"/>
      <c r="DFP83" s="137"/>
      <c r="DFQ83" s="137"/>
      <c r="DFR83" s="137"/>
      <c r="DFS83" s="137"/>
      <c r="DFT83" s="137"/>
      <c r="DFU83" s="137"/>
      <c r="DFV83" s="137"/>
      <c r="DFW83" s="137"/>
      <c r="DFX83" s="137"/>
      <c r="DFY83" s="137"/>
      <c r="DFZ83" s="137"/>
      <c r="DGA83" s="137"/>
      <c r="DGB83" s="137"/>
      <c r="DGC83" s="137"/>
      <c r="DGD83" s="137"/>
      <c r="DGE83" s="137"/>
      <c r="DGF83" s="137"/>
      <c r="DGG83" s="137"/>
      <c r="DGH83" s="137"/>
      <c r="DGI83" s="137"/>
      <c r="DGJ83" s="137"/>
      <c r="DGK83" s="137"/>
      <c r="DGL83" s="137"/>
      <c r="DGM83" s="137"/>
      <c r="DGN83" s="137"/>
      <c r="DGO83" s="137"/>
      <c r="DGP83" s="137"/>
      <c r="DGQ83" s="137"/>
      <c r="DGR83" s="137"/>
      <c r="DGS83" s="137"/>
      <c r="DGT83" s="137"/>
      <c r="DGU83" s="137"/>
      <c r="DGV83" s="137"/>
      <c r="DGW83" s="137"/>
      <c r="DGX83" s="137"/>
      <c r="DGY83" s="137"/>
      <c r="DGZ83" s="137"/>
      <c r="DHA83" s="137"/>
      <c r="DHB83" s="137"/>
      <c r="DHC83" s="137"/>
      <c r="DHD83" s="137"/>
      <c r="DHE83" s="137"/>
      <c r="DHF83" s="137"/>
      <c r="DHG83" s="137"/>
      <c r="DHH83" s="137"/>
      <c r="DHI83" s="137"/>
      <c r="DHJ83" s="137"/>
      <c r="DHK83" s="137"/>
      <c r="DHL83" s="137"/>
      <c r="DHM83" s="137"/>
      <c r="DHN83" s="137"/>
      <c r="DHO83" s="137"/>
      <c r="DHP83" s="137"/>
      <c r="DHQ83" s="137"/>
      <c r="DHR83" s="137"/>
      <c r="DHS83" s="137"/>
      <c r="DHT83" s="137"/>
      <c r="DHU83" s="137"/>
      <c r="DHV83" s="137"/>
      <c r="DHW83" s="137"/>
      <c r="DHX83" s="137"/>
      <c r="DHY83" s="137"/>
      <c r="DHZ83" s="137"/>
      <c r="DIA83" s="137"/>
      <c r="DIB83" s="137"/>
      <c r="DIC83" s="137"/>
      <c r="DID83" s="137"/>
      <c r="DIE83" s="137"/>
      <c r="DIF83" s="137"/>
      <c r="DIG83" s="137"/>
      <c r="DIH83" s="137"/>
      <c r="DII83" s="137"/>
      <c r="DIJ83" s="137"/>
      <c r="DIK83" s="137"/>
      <c r="DIL83" s="137"/>
      <c r="DIM83" s="137"/>
      <c r="DIN83" s="137"/>
      <c r="DIO83" s="137"/>
      <c r="DIP83" s="137"/>
      <c r="DIQ83" s="137"/>
      <c r="DIR83" s="137"/>
      <c r="DIS83" s="137"/>
      <c r="DIT83" s="137"/>
      <c r="DIU83" s="137"/>
      <c r="DIV83" s="137"/>
      <c r="DIW83" s="137"/>
      <c r="DIX83" s="137"/>
      <c r="DIY83" s="137"/>
      <c r="DIZ83" s="137"/>
      <c r="DJA83" s="137"/>
      <c r="DJB83" s="137"/>
      <c r="DJC83" s="137"/>
      <c r="DJD83" s="137"/>
      <c r="DJE83" s="137"/>
      <c r="DJF83" s="137"/>
      <c r="DJG83" s="137"/>
      <c r="DJH83" s="137"/>
      <c r="DJI83" s="137"/>
      <c r="DJJ83" s="137"/>
      <c r="DJK83" s="137"/>
      <c r="DJL83" s="137"/>
      <c r="DJM83" s="137"/>
      <c r="DJN83" s="137"/>
      <c r="DJO83" s="137"/>
      <c r="DJP83" s="137"/>
      <c r="DJQ83" s="137"/>
      <c r="DJR83" s="137"/>
      <c r="DJS83" s="137"/>
      <c r="DJT83" s="137"/>
      <c r="DJU83" s="137"/>
      <c r="DJV83" s="137"/>
      <c r="DJW83" s="137"/>
      <c r="DJX83" s="137"/>
      <c r="DJY83" s="137"/>
      <c r="DJZ83" s="137"/>
      <c r="DKA83" s="137"/>
      <c r="DKB83" s="137"/>
      <c r="DKC83" s="137"/>
      <c r="DKD83" s="137"/>
      <c r="DKE83" s="137"/>
      <c r="DKF83" s="137"/>
      <c r="DKG83" s="137"/>
      <c r="DKH83" s="137"/>
      <c r="DKI83" s="137"/>
      <c r="DKJ83" s="137"/>
      <c r="DKK83" s="137"/>
      <c r="DKL83" s="137"/>
      <c r="DKM83" s="137"/>
      <c r="DKN83" s="137"/>
      <c r="DKO83" s="137"/>
      <c r="DKP83" s="137"/>
      <c r="DKQ83" s="137"/>
      <c r="DKR83" s="137"/>
      <c r="DKS83" s="137"/>
      <c r="DKT83" s="137"/>
      <c r="DKU83" s="137"/>
      <c r="DKV83" s="137"/>
      <c r="DKW83" s="137"/>
      <c r="DKX83" s="137"/>
      <c r="DKY83" s="137"/>
      <c r="DKZ83" s="137"/>
      <c r="DLA83" s="137"/>
      <c r="DLB83" s="137"/>
      <c r="DLC83" s="137"/>
      <c r="DLD83" s="137"/>
      <c r="DLE83" s="137"/>
      <c r="DLF83" s="137"/>
      <c r="DLG83" s="137"/>
      <c r="DLH83" s="137"/>
      <c r="DLI83" s="137"/>
      <c r="DLJ83" s="137"/>
      <c r="DLK83" s="137"/>
      <c r="DLL83" s="137"/>
      <c r="DLM83" s="137"/>
      <c r="DLN83" s="137"/>
      <c r="DLO83" s="137"/>
      <c r="DLP83" s="137"/>
      <c r="DLQ83" s="137"/>
      <c r="DLR83" s="137"/>
      <c r="DLS83" s="137"/>
      <c r="DLT83" s="137"/>
      <c r="DLU83" s="137"/>
      <c r="DLV83" s="137"/>
      <c r="DLW83" s="137"/>
      <c r="DLX83" s="137"/>
      <c r="DLY83" s="137"/>
      <c r="DLZ83" s="137"/>
      <c r="DMA83" s="137"/>
      <c r="DMB83" s="137"/>
      <c r="DMC83" s="137"/>
      <c r="DMD83" s="137"/>
      <c r="DME83" s="137"/>
      <c r="DMF83" s="137"/>
      <c r="DMG83" s="137"/>
      <c r="DMH83" s="137"/>
      <c r="DMI83" s="137"/>
      <c r="DMJ83" s="137"/>
      <c r="DMK83" s="137"/>
      <c r="DML83" s="137"/>
      <c r="DMM83" s="137"/>
      <c r="DMN83" s="137"/>
      <c r="DMO83" s="137"/>
      <c r="DMP83" s="137"/>
      <c r="DMQ83" s="137"/>
      <c r="DMR83" s="137"/>
      <c r="DMS83" s="137"/>
      <c r="DMT83" s="137"/>
      <c r="DMU83" s="137"/>
      <c r="DMV83" s="137"/>
      <c r="DMW83" s="137"/>
      <c r="DMX83" s="137"/>
      <c r="DMY83" s="137"/>
      <c r="DMZ83" s="137"/>
      <c r="DNA83" s="137"/>
      <c r="DNB83" s="137"/>
      <c r="DNC83" s="137"/>
      <c r="DND83" s="137"/>
      <c r="DNE83" s="137"/>
      <c r="DNF83" s="137"/>
      <c r="DNG83" s="137"/>
      <c r="DNH83" s="137"/>
      <c r="DNI83" s="137"/>
      <c r="DNJ83" s="137"/>
      <c r="DNK83" s="137"/>
      <c r="DNL83" s="137"/>
      <c r="DNM83" s="137"/>
      <c r="DNN83" s="137"/>
      <c r="DNO83" s="137"/>
      <c r="DNP83" s="137"/>
      <c r="DNQ83" s="137"/>
      <c r="DNR83" s="137"/>
      <c r="DNS83" s="137"/>
      <c r="DNT83" s="137"/>
      <c r="DNU83" s="137"/>
      <c r="DNV83" s="137"/>
      <c r="DNW83" s="137"/>
      <c r="DNX83" s="137"/>
      <c r="DNY83" s="137"/>
      <c r="DNZ83" s="137"/>
      <c r="DOA83" s="137"/>
      <c r="DOB83" s="137"/>
      <c r="DOC83" s="137"/>
      <c r="DOD83" s="137"/>
      <c r="DOE83" s="137"/>
      <c r="DOF83" s="137"/>
      <c r="DOG83" s="137"/>
      <c r="DOH83" s="137"/>
      <c r="DOI83" s="137"/>
      <c r="DOJ83" s="137"/>
      <c r="DOK83" s="137"/>
      <c r="DOL83" s="137"/>
      <c r="DOM83" s="137"/>
      <c r="DON83" s="137"/>
      <c r="DOO83" s="137"/>
      <c r="DOP83" s="137"/>
      <c r="DOQ83" s="137"/>
      <c r="DOR83" s="137"/>
      <c r="DOS83" s="137"/>
      <c r="DOT83" s="137"/>
      <c r="DOU83" s="137"/>
      <c r="DOV83" s="137"/>
      <c r="DOW83" s="137"/>
      <c r="DOX83" s="137"/>
      <c r="DOY83" s="137"/>
      <c r="DOZ83" s="137"/>
      <c r="DPA83" s="137"/>
      <c r="DPB83" s="137"/>
      <c r="DPC83" s="137"/>
      <c r="DPD83" s="137"/>
      <c r="DPE83" s="137"/>
      <c r="DPF83" s="137"/>
      <c r="DPG83" s="137"/>
      <c r="DPH83" s="137"/>
      <c r="DPI83" s="137"/>
      <c r="DPJ83" s="137"/>
      <c r="DPK83" s="137"/>
      <c r="DPL83" s="137"/>
      <c r="DPM83" s="137"/>
      <c r="DPN83" s="137"/>
      <c r="DPO83" s="137"/>
      <c r="DPP83" s="137"/>
      <c r="DPQ83" s="137"/>
      <c r="DPR83" s="137"/>
      <c r="DPS83" s="137"/>
      <c r="DPT83" s="137"/>
      <c r="DPU83" s="137"/>
      <c r="DPV83" s="137"/>
      <c r="DPW83" s="137"/>
      <c r="DPX83" s="137"/>
      <c r="DPY83" s="137"/>
      <c r="DPZ83" s="137"/>
      <c r="DQA83" s="137"/>
      <c r="DQB83" s="137"/>
      <c r="DQC83" s="137"/>
      <c r="DQD83" s="137"/>
      <c r="DQE83" s="137"/>
      <c r="DQF83" s="137"/>
      <c r="DQG83" s="137"/>
      <c r="DQH83" s="137"/>
      <c r="DQI83" s="137"/>
      <c r="DQJ83" s="137"/>
      <c r="DQK83" s="137"/>
      <c r="DQL83" s="137"/>
      <c r="DQM83" s="137"/>
      <c r="DQN83" s="137"/>
      <c r="DQO83" s="137"/>
      <c r="DQP83" s="137"/>
      <c r="DQQ83" s="137"/>
      <c r="DQR83" s="137"/>
      <c r="DQS83" s="137"/>
      <c r="DQT83" s="137"/>
      <c r="DQU83" s="137"/>
      <c r="DQV83" s="137"/>
      <c r="DQW83" s="137"/>
      <c r="DQX83" s="137"/>
      <c r="DQY83" s="137"/>
      <c r="DQZ83" s="137"/>
      <c r="DRA83" s="137"/>
      <c r="DRB83" s="137"/>
      <c r="DRC83" s="137"/>
      <c r="DRD83" s="137"/>
      <c r="DRE83" s="137"/>
      <c r="DRF83" s="137"/>
      <c r="DRG83" s="137"/>
      <c r="DRH83" s="137"/>
      <c r="DRI83" s="137"/>
      <c r="DRJ83" s="137"/>
      <c r="DRK83" s="137"/>
      <c r="DRL83" s="137"/>
      <c r="DRM83" s="137"/>
      <c r="DRN83" s="137"/>
      <c r="DRO83" s="137"/>
      <c r="DRP83" s="137"/>
      <c r="DRQ83" s="137"/>
      <c r="DRR83" s="137"/>
      <c r="DRS83" s="137"/>
      <c r="DRT83" s="137"/>
      <c r="DRU83" s="137"/>
      <c r="DRV83" s="137"/>
      <c r="DRW83" s="137"/>
      <c r="DRX83" s="137"/>
      <c r="DRY83" s="137"/>
      <c r="DRZ83" s="137"/>
      <c r="DSA83" s="137"/>
      <c r="DSB83" s="137"/>
      <c r="DSC83" s="137"/>
      <c r="DSD83" s="137"/>
      <c r="DSE83" s="137"/>
      <c r="DSF83" s="137"/>
      <c r="DSG83" s="137"/>
      <c r="DSH83" s="137"/>
      <c r="DSI83" s="137"/>
      <c r="DSJ83" s="137"/>
      <c r="DSK83" s="137"/>
      <c r="DSL83" s="137"/>
      <c r="DSM83" s="137"/>
      <c r="DSN83" s="137"/>
      <c r="DSO83" s="137"/>
      <c r="DSP83" s="137"/>
      <c r="DSQ83" s="137"/>
      <c r="DSR83" s="137"/>
      <c r="DSS83" s="137"/>
      <c r="DST83" s="137"/>
      <c r="DSU83" s="137"/>
      <c r="DSV83" s="137"/>
      <c r="DSW83" s="137"/>
      <c r="DSX83" s="137"/>
      <c r="DSY83" s="137"/>
      <c r="DSZ83" s="137"/>
      <c r="DTA83" s="137"/>
      <c r="DTB83" s="137"/>
      <c r="DTC83" s="137"/>
      <c r="DTD83" s="137"/>
      <c r="DTE83" s="137"/>
      <c r="DTF83" s="137"/>
      <c r="DTG83" s="137"/>
      <c r="DTH83" s="137"/>
      <c r="DTI83" s="137"/>
      <c r="DTJ83" s="137"/>
      <c r="DTK83" s="137"/>
      <c r="DTL83" s="137"/>
      <c r="DTM83" s="137"/>
      <c r="DTN83" s="137"/>
      <c r="DTO83" s="137"/>
      <c r="DTP83" s="137"/>
      <c r="DTQ83" s="137"/>
      <c r="DTR83" s="137"/>
      <c r="DTS83" s="137"/>
      <c r="DTT83" s="137"/>
      <c r="DTU83" s="137"/>
      <c r="DTV83" s="137"/>
      <c r="DTW83" s="137"/>
      <c r="DTX83" s="137"/>
      <c r="DTY83" s="137"/>
      <c r="DTZ83" s="137"/>
      <c r="DUA83" s="137"/>
      <c r="DUB83" s="137"/>
      <c r="DUC83" s="137"/>
      <c r="DUD83" s="137"/>
      <c r="DUE83" s="137"/>
      <c r="DUF83" s="137"/>
      <c r="DUG83" s="137"/>
      <c r="DUH83" s="137"/>
      <c r="DUI83" s="137"/>
      <c r="DUJ83" s="137"/>
      <c r="DUK83" s="137"/>
      <c r="DUL83" s="137"/>
      <c r="DUM83" s="137"/>
      <c r="DUN83" s="137"/>
      <c r="DUO83" s="137"/>
      <c r="DUP83" s="137"/>
      <c r="DUQ83" s="137"/>
      <c r="DUR83" s="137"/>
      <c r="DUS83" s="137"/>
      <c r="DUT83" s="137"/>
      <c r="DUU83" s="137"/>
      <c r="DUV83" s="137"/>
      <c r="DUW83" s="137"/>
      <c r="DUX83" s="137"/>
      <c r="DUY83" s="137"/>
      <c r="DUZ83" s="137"/>
      <c r="DVA83" s="137"/>
      <c r="DVB83" s="137"/>
      <c r="DVC83" s="137"/>
      <c r="DVD83" s="137"/>
      <c r="DVE83" s="137"/>
      <c r="DVF83" s="137"/>
      <c r="DVG83" s="137"/>
      <c r="DVH83" s="137"/>
      <c r="DVI83" s="137"/>
      <c r="DVJ83" s="137"/>
      <c r="DVK83" s="137"/>
      <c r="DVL83" s="137"/>
      <c r="DVM83" s="137"/>
      <c r="DVN83" s="137"/>
      <c r="DVO83" s="137"/>
      <c r="DVP83" s="137"/>
      <c r="DVQ83" s="137"/>
      <c r="DVR83" s="137"/>
      <c r="DVS83" s="137"/>
      <c r="DVT83" s="137"/>
      <c r="DVU83" s="137"/>
      <c r="DVV83" s="137"/>
      <c r="DVW83" s="137"/>
      <c r="DVX83" s="137"/>
      <c r="DVY83" s="137"/>
      <c r="DVZ83" s="137"/>
      <c r="DWA83" s="137"/>
      <c r="DWB83" s="137"/>
      <c r="DWC83" s="137"/>
      <c r="DWD83" s="137"/>
      <c r="DWE83" s="137"/>
      <c r="DWF83" s="137"/>
      <c r="DWG83" s="137"/>
      <c r="DWH83" s="137"/>
      <c r="DWI83" s="137"/>
      <c r="DWJ83" s="137"/>
      <c r="DWK83" s="137"/>
      <c r="DWL83" s="137"/>
      <c r="DWM83" s="137"/>
      <c r="DWN83" s="137"/>
      <c r="DWO83" s="137"/>
      <c r="DWP83" s="137"/>
      <c r="DWQ83" s="137"/>
      <c r="DWR83" s="137"/>
      <c r="DWS83" s="137"/>
      <c r="DWT83" s="137"/>
      <c r="DWU83" s="137"/>
      <c r="DWV83" s="137"/>
      <c r="DWW83" s="137"/>
      <c r="DWX83" s="137"/>
      <c r="DWY83" s="137"/>
      <c r="DWZ83" s="137"/>
      <c r="DXA83" s="137"/>
      <c r="DXB83" s="137"/>
      <c r="DXC83" s="137"/>
      <c r="DXD83" s="137"/>
      <c r="DXE83" s="137"/>
      <c r="DXF83" s="137"/>
      <c r="DXG83" s="137"/>
      <c r="DXH83" s="137"/>
      <c r="DXI83" s="137"/>
      <c r="DXJ83" s="137"/>
      <c r="DXK83" s="137"/>
      <c r="DXL83" s="137"/>
      <c r="DXM83" s="137"/>
      <c r="DXN83" s="137"/>
      <c r="DXO83" s="137"/>
      <c r="DXP83" s="137"/>
      <c r="DXQ83" s="137"/>
      <c r="DXR83" s="137"/>
      <c r="DXS83" s="137"/>
      <c r="DXT83" s="137"/>
      <c r="DXU83" s="137"/>
      <c r="DXV83" s="137"/>
      <c r="DXW83" s="137"/>
      <c r="DXX83" s="137"/>
      <c r="DXY83" s="137"/>
      <c r="DXZ83" s="137"/>
      <c r="DYA83" s="137"/>
      <c r="DYB83" s="137"/>
      <c r="DYC83" s="137"/>
      <c r="DYD83" s="137"/>
      <c r="DYE83" s="137"/>
      <c r="DYF83" s="137"/>
      <c r="DYG83" s="137"/>
      <c r="DYH83" s="137"/>
      <c r="DYI83" s="137"/>
      <c r="DYJ83" s="137"/>
      <c r="DYK83" s="137"/>
      <c r="DYL83" s="137"/>
      <c r="DYM83" s="137"/>
      <c r="DYN83" s="137"/>
      <c r="DYO83" s="137"/>
      <c r="DYP83" s="137"/>
      <c r="DYQ83" s="137"/>
      <c r="DYR83" s="137"/>
      <c r="DYS83" s="137"/>
      <c r="DYT83" s="137"/>
      <c r="DYU83" s="137"/>
      <c r="DYV83" s="137"/>
      <c r="DYW83" s="137"/>
      <c r="DYX83" s="137"/>
      <c r="DYY83" s="137"/>
      <c r="DYZ83" s="137"/>
      <c r="DZA83" s="137"/>
      <c r="DZB83" s="137"/>
      <c r="DZC83" s="137"/>
      <c r="DZD83" s="137"/>
      <c r="DZE83" s="137"/>
      <c r="DZF83" s="137"/>
      <c r="DZG83" s="137"/>
      <c r="DZH83" s="137"/>
      <c r="DZI83" s="137"/>
      <c r="DZJ83" s="137"/>
      <c r="DZK83" s="137"/>
      <c r="DZL83" s="137"/>
      <c r="DZM83" s="137"/>
      <c r="DZN83" s="137"/>
      <c r="DZO83" s="137"/>
      <c r="DZP83" s="137"/>
      <c r="DZQ83" s="137"/>
      <c r="DZR83" s="137"/>
      <c r="DZS83" s="137"/>
      <c r="DZT83" s="137"/>
      <c r="DZU83" s="137"/>
      <c r="DZV83" s="137"/>
      <c r="DZW83" s="137"/>
      <c r="DZX83" s="137"/>
      <c r="DZY83" s="137"/>
      <c r="DZZ83" s="137"/>
      <c r="EAA83" s="137"/>
      <c r="EAB83" s="137"/>
      <c r="EAC83" s="137"/>
      <c r="EAD83" s="137"/>
      <c r="EAE83" s="137"/>
      <c r="EAF83" s="137"/>
      <c r="EAG83" s="137"/>
      <c r="EAH83" s="137"/>
      <c r="EAI83" s="137"/>
      <c r="EAJ83" s="137"/>
      <c r="EAK83" s="137"/>
      <c r="EAL83" s="137"/>
      <c r="EAM83" s="137"/>
      <c r="EAN83" s="137"/>
      <c r="EAO83" s="137"/>
      <c r="EAP83" s="137"/>
      <c r="EAQ83" s="137"/>
      <c r="EAR83" s="137"/>
      <c r="EAS83" s="137"/>
      <c r="EAT83" s="137"/>
      <c r="EAU83" s="137"/>
      <c r="EAV83" s="137"/>
      <c r="EAW83" s="137"/>
      <c r="EAX83" s="137"/>
      <c r="EAY83" s="137"/>
      <c r="EAZ83" s="137"/>
      <c r="EBA83" s="137"/>
      <c r="EBB83" s="137"/>
      <c r="EBC83" s="137"/>
      <c r="EBD83" s="137"/>
      <c r="EBE83" s="137"/>
      <c r="EBF83" s="137"/>
      <c r="EBG83" s="137"/>
      <c r="EBH83" s="137"/>
      <c r="EBI83" s="137"/>
      <c r="EBJ83" s="137"/>
      <c r="EBK83" s="137"/>
      <c r="EBL83" s="137"/>
      <c r="EBM83" s="137"/>
      <c r="EBN83" s="137"/>
      <c r="EBO83" s="137"/>
      <c r="EBP83" s="137"/>
      <c r="EBQ83" s="137"/>
      <c r="EBR83" s="137"/>
      <c r="EBS83" s="137"/>
      <c r="EBT83" s="137"/>
      <c r="EBU83" s="137"/>
      <c r="EBV83" s="137"/>
      <c r="EBW83" s="137"/>
      <c r="EBX83" s="137"/>
      <c r="EBY83" s="137"/>
      <c r="EBZ83" s="137"/>
      <c r="ECA83" s="137"/>
      <c r="ECB83" s="137"/>
      <c r="ECC83" s="137"/>
      <c r="ECD83" s="137"/>
      <c r="ECE83" s="137"/>
      <c r="ECF83" s="137"/>
      <c r="ECG83" s="137"/>
      <c r="ECH83" s="137"/>
      <c r="ECI83" s="137"/>
      <c r="ECJ83" s="137"/>
      <c r="ECK83" s="137"/>
      <c r="ECL83" s="137"/>
      <c r="ECM83" s="137"/>
      <c r="ECN83" s="137"/>
      <c r="ECO83" s="137"/>
      <c r="ECP83" s="137"/>
      <c r="ECQ83" s="137"/>
      <c r="ECR83" s="137"/>
      <c r="ECS83" s="137"/>
      <c r="ECT83" s="137"/>
      <c r="ECU83" s="137"/>
      <c r="ECV83" s="137"/>
      <c r="ECW83" s="137"/>
      <c r="ECX83" s="137"/>
      <c r="ECY83" s="137"/>
      <c r="ECZ83" s="137"/>
      <c r="EDA83" s="137"/>
      <c r="EDB83" s="137"/>
      <c r="EDC83" s="137"/>
      <c r="EDD83" s="137"/>
      <c r="EDE83" s="137"/>
      <c r="EDF83" s="137"/>
      <c r="EDG83" s="137"/>
      <c r="EDH83" s="137"/>
      <c r="EDI83" s="137"/>
      <c r="EDJ83" s="137"/>
      <c r="EDK83" s="137"/>
      <c r="EDL83" s="137"/>
      <c r="EDM83" s="137"/>
      <c r="EDN83" s="137"/>
      <c r="EDO83" s="137"/>
      <c r="EDP83" s="137"/>
      <c r="EDQ83" s="137"/>
      <c r="EDR83" s="137"/>
      <c r="EDS83" s="137"/>
      <c r="EDT83" s="137"/>
      <c r="EDU83" s="137"/>
      <c r="EDV83" s="137"/>
      <c r="EDW83" s="137"/>
      <c r="EDX83" s="137"/>
      <c r="EDY83" s="137"/>
      <c r="EDZ83" s="137"/>
      <c r="EEA83" s="137"/>
      <c r="EEB83" s="137"/>
      <c r="EEC83" s="137"/>
      <c r="EED83" s="137"/>
      <c r="EEE83" s="137"/>
      <c r="EEF83" s="137"/>
      <c r="EEG83" s="137"/>
      <c r="EEH83" s="137"/>
      <c r="EEI83" s="137"/>
      <c r="EEJ83" s="137"/>
      <c r="EEK83" s="137"/>
      <c r="EEL83" s="137"/>
      <c r="EEM83" s="137"/>
      <c r="EEN83" s="137"/>
      <c r="EEO83" s="137"/>
      <c r="EEP83" s="137"/>
      <c r="EEQ83" s="137"/>
      <c r="EER83" s="137"/>
      <c r="EES83" s="137"/>
      <c r="EET83" s="137"/>
      <c r="EEU83" s="137"/>
      <c r="EEV83" s="137"/>
      <c r="EEW83" s="137"/>
      <c r="EEX83" s="137"/>
      <c r="EEY83" s="137"/>
      <c r="EEZ83" s="137"/>
      <c r="EFA83" s="137"/>
      <c r="EFB83" s="137"/>
      <c r="EFC83" s="137"/>
      <c r="EFD83" s="137"/>
      <c r="EFE83" s="137"/>
      <c r="EFF83" s="137"/>
      <c r="EFG83" s="137"/>
      <c r="EFH83" s="137"/>
      <c r="EFI83" s="137"/>
      <c r="EFJ83" s="137"/>
      <c r="EFK83" s="137"/>
      <c r="EFL83" s="137"/>
      <c r="EFM83" s="137"/>
      <c r="EFN83" s="137"/>
      <c r="EFO83" s="137"/>
      <c r="EFP83" s="137"/>
      <c r="EFQ83" s="137"/>
      <c r="EFR83" s="137"/>
      <c r="EFS83" s="137"/>
      <c r="EFT83" s="137"/>
      <c r="EFU83" s="137"/>
      <c r="EFV83" s="137"/>
      <c r="EFW83" s="137"/>
      <c r="EFX83" s="137"/>
      <c r="EFY83" s="137"/>
      <c r="EFZ83" s="137"/>
      <c r="EGA83" s="137"/>
      <c r="EGB83" s="137"/>
      <c r="EGC83" s="137"/>
      <c r="EGD83" s="137"/>
      <c r="EGE83" s="137"/>
      <c r="EGF83" s="137"/>
      <c r="EGG83" s="137"/>
      <c r="EGH83" s="137"/>
      <c r="EGI83" s="137"/>
      <c r="EGJ83" s="137"/>
      <c r="EGK83" s="137"/>
      <c r="EGL83" s="137"/>
      <c r="EGM83" s="137"/>
      <c r="EGN83" s="137"/>
      <c r="EGO83" s="137"/>
      <c r="EGP83" s="137"/>
      <c r="EGQ83" s="137"/>
      <c r="EGR83" s="137"/>
      <c r="EGS83" s="137"/>
      <c r="EGT83" s="137"/>
      <c r="EGU83" s="137"/>
      <c r="EGV83" s="137"/>
      <c r="EGW83" s="137"/>
      <c r="EGX83" s="137"/>
      <c r="EGY83" s="137"/>
      <c r="EGZ83" s="137"/>
      <c r="EHA83" s="137"/>
      <c r="EHB83" s="137"/>
      <c r="EHC83" s="137"/>
      <c r="EHD83" s="137"/>
      <c r="EHE83" s="137"/>
      <c r="EHF83" s="137"/>
      <c r="EHG83" s="137"/>
      <c r="EHH83" s="137"/>
      <c r="EHI83" s="137"/>
      <c r="EHJ83" s="137"/>
      <c r="EHK83" s="137"/>
      <c r="EHL83" s="137"/>
      <c r="EHM83" s="137"/>
      <c r="EHN83" s="137"/>
      <c r="EHO83" s="137"/>
      <c r="EHP83" s="137"/>
      <c r="EHQ83" s="137"/>
      <c r="EHR83" s="137"/>
      <c r="EHS83" s="137"/>
      <c r="EHT83" s="137"/>
      <c r="EHU83" s="137"/>
      <c r="EHV83" s="137"/>
      <c r="EHW83" s="137"/>
      <c r="EHX83" s="137"/>
      <c r="EHY83" s="137"/>
      <c r="EHZ83" s="137"/>
      <c r="EIA83" s="137"/>
      <c r="EIB83" s="137"/>
      <c r="EIC83" s="137"/>
      <c r="EID83" s="137"/>
      <c r="EIE83" s="137"/>
      <c r="EIF83" s="137"/>
      <c r="EIG83" s="137"/>
      <c r="EIH83" s="137"/>
      <c r="EII83" s="137"/>
      <c r="EIJ83" s="137"/>
      <c r="EIK83" s="137"/>
      <c r="EIL83" s="137"/>
      <c r="EIM83" s="137"/>
      <c r="EIN83" s="137"/>
      <c r="EIO83" s="137"/>
      <c r="EIP83" s="137"/>
      <c r="EIQ83" s="137"/>
      <c r="EIR83" s="137"/>
      <c r="EIS83" s="137"/>
      <c r="EIT83" s="137"/>
      <c r="EIU83" s="137"/>
      <c r="EIV83" s="137"/>
      <c r="EIW83" s="137"/>
      <c r="EIX83" s="137"/>
      <c r="EIY83" s="137"/>
      <c r="EIZ83" s="137"/>
      <c r="EJA83" s="137"/>
      <c r="EJB83" s="137"/>
      <c r="EJC83" s="137"/>
      <c r="EJD83" s="137"/>
      <c r="EJE83" s="137"/>
      <c r="EJF83" s="137"/>
      <c r="EJG83" s="137"/>
      <c r="EJH83" s="137"/>
      <c r="EJI83" s="137"/>
      <c r="EJJ83" s="137"/>
      <c r="EJK83" s="137"/>
      <c r="EJL83" s="137"/>
      <c r="EJM83" s="137"/>
      <c r="EJN83" s="137"/>
      <c r="EJO83" s="137"/>
      <c r="EJP83" s="137"/>
      <c r="EJQ83" s="137"/>
      <c r="EJR83" s="137"/>
      <c r="EJS83" s="137"/>
      <c r="EJT83" s="137"/>
      <c r="EJU83" s="137"/>
      <c r="EJV83" s="137"/>
      <c r="EJW83" s="137"/>
      <c r="EJX83" s="137"/>
      <c r="EJY83" s="137"/>
      <c r="EJZ83" s="137"/>
      <c r="EKA83" s="137"/>
      <c r="EKB83" s="137"/>
      <c r="EKC83" s="137"/>
      <c r="EKD83" s="137"/>
      <c r="EKE83" s="137"/>
      <c r="EKF83" s="137"/>
      <c r="EKG83" s="137"/>
      <c r="EKH83" s="137"/>
      <c r="EKI83" s="137"/>
      <c r="EKJ83" s="137"/>
      <c r="EKK83" s="137"/>
      <c r="EKL83" s="137"/>
      <c r="EKM83" s="137"/>
      <c r="EKN83" s="137"/>
      <c r="EKO83" s="137"/>
      <c r="EKP83" s="137"/>
      <c r="EKQ83" s="137"/>
      <c r="EKR83" s="137"/>
      <c r="EKS83" s="137"/>
      <c r="EKT83" s="137"/>
      <c r="EKU83" s="137"/>
      <c r="EKV83" s="137"/>
      <c r="EKW83" s="137"/>
      <c r="EKX83" s="137"/>
      <c r="EKY83" s="137"/>
      <c r="EKZ83" s="137"/>
      <c r="ELA83" s="137"/>
      <c r="ELB83" s="137"/>
      <c r="ELC83" s="137"/>
      <c r="ELD83" s="137"/>
      <c r="ELE83" s="137"/>
      <c r="ELF83" s="137"/>
      <c r="ELG83" s="137"/>
      <c r="ELH83" s="137"/>
      <c r="ELI83" s="137"/>
      <c r="ELJ83" s="137"/>
      <c r="ELK83" s="137"/>
      <c r="ELL83" s="137"/>
      <c r="ELM83" s="137"/>
      <c r="ELN83" s="137"/>
      <c r="ELO83" s="137"/>
      <c r="ELP83" s="137"/>
      <c r="ELQ83" s="137"/>
      <c r="ELR83" s="137"/>
      <c r="ELS83" s="137"/>
      <c r="ELT83" s="137"/>
      <c r="ELU83" s="137"/>
      <c r="ELV83" s="137"/>
      <c r="ELW83" s="137"/>
      <c r="ELX83" s="137"/>
      <c r="ELY83" s="137"/>
      <c r="ELZ83" s="137"/>
      <c r="EMA83" s="137"/>
      <c r="EMB83" s="137"/>
      <c r="EMC83" s="137"/>
      <c r="EMD83" s="137"/>
      <c r="EME83" s="137"/>
      <c r="EMF83" s="137"/>
      <c r="EMG83" s="137"/>
      <c r="EMH83" s="137"/>
      <c r="EMI83" s="137"/>
      <c r="EMJ83" s="137"/>
      <c r="EMK83" s="137"/>
      <c r="EML83" s="137"/>
      <c r="EMM83" s="137"/>
      <c r="EMN83" s="137"/>
      <c r="EMO83" s="137"/>
      <c r="EMP83" s="137"/>
      <c r="EMQ83" s="137"/>
      <c r="EMR83" s="137"/>
      <c r="EMS83" s="137"/>
      <c r="EMT83" s="137"/>
      <c r="EMU83" s="137"/>
      <c r="EMV83" s="137"/>
      <c r="EMW83" s="137"/>
      <c r="EMX83" s="137"/>
      <c r="EMY83" s="137"/>
      <c r="EMZ83" s="137"/>
      <c r="ENA83" s="137"/>
      <c r="ENB83" s="137"/>
      <c r="ENC83" s="137"/>
      <c r="END83" s="137"/>
      <c r="ENE83" s="137"/>
      <c r="ENF83" s="137"/>
      <c r="ENG83" s="137"/>
      <c r="ENH83" s="137"/>
      <c r="ENI83" s="137"/>
      <c r="ENJ83" s="137"/>
      <c r="ENK83" s="137"/>
      <c r="ENL83" s="137"/>
      <c r="ENM83" s="137"/>
      <c r="ENN83" s="137"/>
      <c r="ENO83" s="137"/>
      <c r="ENP83" s="137"/>
      <c r="ENQ83" s="137"/>
      <c r="ENR83" s="137"/>
      <c r="ENS83" s="137"/>
      <c r="ENT83" s="137"/>
      <c r="ENU83" s="137"/>
      <c r="ENV83" s="137"/>
      <c r="ENW83" s="137"/>
      <c r="ENX83" s="137"/>
      <c r="ENY83" s="137"/>
      <c r="ENZ83" s="137"/>
      <c r="EOA83" s="137"/>
      <c r="EOB83" s="137"/>
      <c r="EOC83" s="137"/>
      <c r="EOD83" s="137"/>
      <c r="EOE83" s="137"/>
      <c r="EOF83" s="137"/>
      <c r="EOG83" s="137"/>
      <c r="EOH83" s="137"/>
      <c r="EOI83" s="137"/>
      <c r="EOJ83" s="137"/>
      <c r="EOK83" s="137"/>
      <c r="EOL83" s="137"/>
      <c r="EOM83" s="137"/>
      <c r="EON83" s="137"/>
      <c r="EOO83" s="137"/>
      <c r="EOP83" s="137"/>
      <c r="EOQ83" s="137"/>
      <c r="EOR83" s="137"/>
      <c r="EOS83" s="137"/>
      <c r="EOT83" s="137"/>
      <c r="EOU83" s="137"/>
      <c r="EOV83" s="137"/>
      <c r="EOW83" s="137"/>
      <c r="EOX83" s="137"/>
      <c r="EOY83" s="137"/>
      <c r="EOZ83" s="137"/>
      <c r="EPA83" s="137"/>
      <c r="EPB83" s="137"/>
      <c r="EPC83" s="137"/>
      <c r="EPD83" s="137"/>
      <c r="EPE83" s="137"/>
      <c r="EPF83" s="137"/>
      <c r="EPG83" s="137"/>
      <c r="EPH83" s="137"/>
      <c r="EPI83" s="137"/>
      <c r="EPJ83" s="137"/>
      <c r="EPK83" s="137"/>
      <c r="EPL83" s="137"/>
      <c r="EPM83" s="137"/>
      <c r="EPN83" s="137"/>
      <c r="EPO83" s="137"/>
      <c r="EPP83" s="137"/>
      <c r="EPQ83" s="137"/>
      <c r="EPR83" s="137"/>
      <c r="EPS83" s="137"/>
      <c r="EPT83" s="137"/>
      <c r="EPU83" s="137"/>
      <c r="EPV83" s="137"/>
      <c r="EPW83" s="137"/>
      <c r="EPX83" s="137"/>
      <c r="EPY83" s="137"/>
      <c r="EPZ83" s="137"/>
      <c r="EQA83" s="137"/>
      <c r="EQB83" s="137"/>
      <c r="EQC83" s="137"/>
      <c r="EQD83" s="137"/>
      <c r="EQE83" s="137"/>
      <c r="EQF83" s="137"/>
      <c r="EQG83" s="137"/>
      <c r="EQH83" s="137"/>
      <c r="EQI83" s="137"/>
      <c r="EQJ83" s="137"/>
      <c r="EQK83" s="137"/>
      <c r="EQL83" s="137"/>
      <c r="EQM83" s="137"/>
      <c r="EQN83" s="137"/>
      <c r="EQO83" s="137"/>
      <c r="EQP83" s="137"/>
      <c r="EQQ83" s="137"/>
      <c r="EQR83" s="137"/>
      <c r="EQS83" s="137"/>
      <c r="EQT83" s="137"/>
      <c r="EQU83" s="137"/>
      <c r="EQV83" s="137"/>
      <c r="EQW83" s="137"/>
      <c r="EQX83" s="137"/>
      <c r="EQY83" s="137"/>
      <c r="EQZ83" s="137"/>
      <c r="ERA83" s="137"/>
      <c r="ERB83" s="137"/>
      <c r="ERC83" s="137"/>
      <c r="ERD83" s="137"/>
      <c r="ERE83" s="137"/>
      <c r="ERF83" s="137"/>
      <c r="ERG83" s="137"/>
      <c r="ERH83" s="137"/>
      <c r="ERI83" s="137"/>
      <c r="ERJ83" s="137"/>
      <c r="ERK83" s="137"/>
      <c r="ERL83" s="137"/>
      <c r="ERM83" s="137"/>
      <c r="ERN83" s="137"/>
      <c r="ERO83" s="137"/>
      <c r="ERP83" s="137"/>
      <c r="ERQ83" s="137"/>
      <c r="ERR83" s="137"/>
      <c r="ERS83" s="137"/>
      <c r="ERT83" s="137"/>
      <c r="ERU83" s="137"/>
      <c r="ERV83" s="137"/>
      <c r="ERW83" s="137"/>
      <c r="ERX83" s="137"/>
      <c r="ERY83" s="137"/>
      <c r="ERZ83" s="137"/>
      <c r="ESA83" s="137"/>
      <c r="ESB83" s="137"/>
      <c r="ESC83" s="137"/>
      <c r="ESD83" s="137"/>
      <c r="ESE83" s="137"/>
      <c r="ESF83" s="137"/>
      <c r="ESG83" s="137"/>
      <c r="ESH83" s="137"/>
      <c r="ESI83" s="137"/>
      <c r="ESJ83" s="137"/>
      <c r="ESK83" s="137"/>
      <c r="ESL83" s="137"/>
      <c r="ESM83" s="137"/>
      <c r="ESN83" s="137"/>
      <c r="ESO83" s="137"/>
      <c r="ESP83" s="137"/>
      <c r="ESQ83" s="137"/>
      <c r="ESR83" s="137"/>
      <c r="ESS83" s="137"/>
      <c r="EST83" s="137"/>
      <c r="ESU83" s="137"/>
      <c r="ESV83" s="137"/>
      <c r="ESW83" s="137"/>
      <c r="ESX83" s="137"/>
      <c r="ESY83" s="137"/>
      <c r="ESZ83" s="137"/>
      <c r="ETA83" s="137"/>
      <c r="ETB83" s="137"/>
      <c r="ETC83" s="137"/>
      <c r="ETD83" s="137"/>
      <c r="ETE83" s="137"/>
      <c r="ETF83" s="137"/>
      <c r="ETG83" s="137"/>
      <c r="ETH83" s="137"/>
      <c r="ETI83" s="137"/>
      <c r="ETJ83" s="137"/>
      <c r="ETK83" s="137"/>
      <c r="ETL83" s="137"/>
      <c r="ETM83" s="137"/>
      <c r="ETN83" s="137"/>
      <c r="ETO83" s="137"/>
      <c r="ETP83" s="137"/>
      <c r="ETQ83" s="137"/>
      <c r="ETR83" s="137"/>
      <c r="ETS83" s="137"/>
      <c r="ETT83" s="137"/>
      <c r="ETU83" s="137"/>
      <c r="ETV83" s="137"/>
      <c r="ETW83" s="137"/>
      <c r="ETX83" s="137"/>
      <c r="ETY83" s="137"/>
      <c r="ETZ83" s="137"/>
      <c r="EUA83" s="137"/>
      <c r="EUB83" s="137"/>
      <c r="EUC83" s="137"/>
      <c r="EUD83" s="137"/>
      <c r="EUE83" s="137"/>
      <c r="EUF83" s="137"/>
      <c r="EUG83" s="137"/>
      <c r="EUH83" s="137"/>
      <c r="EUI83" s="137"/>
      <c r="EUJ83" s="137"/>
      <c r="EUK83" s="137"/>
      <c r="EUL83" s="137"/>
      <c r="EUM83" s="137"/>
      <c r="EUN83" s="137"/>
      <c r="EUO83" s="137"/>
      <c r="EUP83" s="137"/>
      <c r="EUQ83" s="137"/>
      <c r="EUR83" s="137"/>
      <c r="EUS83" s="137"/>
      <c r="EUT83" s="137"/>
      <c r="EUU83" s="137"/>
      <c r="EUV83" s="137"/>
      <c r="EUW83" s="137"/>
      <c r="EUX83" s="137"/>
      <c r="EUY83" s="137"/>
      <c r="EUZ83" s="137"/>
      <c r="EVA83" s="137"/>
      <c r="EVB83" s="137"/>
      <c r="EVC83" s="137"/>
      <c r="EVD83" s="137"/>
      <c r="EVE83" s="137"/>
      <c r="EVF83" s="137"/>
      <c r="EVG83" s="137"/>
      <c r="EVH83" s="137"/>
      <c r="EVI83" s="137"/>
      <c r="EVJ83" s="137"/>
      <c r="EVK83" s="137"/>
      <c r="EVL83" s="137"/>
      <c r="EVM83" s="137"/>
      <c r="EVN83" s="137"/>
      <c r="EVO83" s="137"/>
      <c r="EVP83" s="137"/>
      <c r="EVQ83" s="137"/>
      <c r="EVR83" s="137"/>
      <c r="EVS83" s="137"/>
      <c r="EVT83" s="137"/>
      <c r="EVU83" s="137"/>
      <c r="EVV83" s="137"/>
      <c r="EVW83" s="137"/>
      <c r="EVX83" s="137"/>
      <c r="EVY83" s="137"/>
      <c r="EVZ83" s="137"/>
      <c r="EWA83" s="137"/>
      <c r="EWB83" s="137"/>
      <c r="EWC83" s="137"/>
      <c r="EWD83" s="137"/>
      <c r="EWE83" s="137"/>
      <c r="EWF83" s="137"/>
      <c r="EWG83" s="137"/>
      <c r="EWH83" s="137"/>
      <c r="EWI83" s="137"/>
      <c r="EWJ83" s="137"/>
      <c r="EWK83" s="137"/>
      <c r="EWL83" s="137"/>
      <c r="EWM83" s="137"/>
      <c r="EWN83" s="137"/>
      <c r="EWO83" s="137"/>
      <c r="EWP83" s="137"/>
      <c r="EWQ83" s="137"/>
      <c r="EWR83" s="137"/>
      <c r="EWS83" s="137"/>
      <c r="EWT83" s="137"/>
      <c r="EWU83" s="137"/>
      <c r="EWV83" s="137"/>
      <c r="EWW83" s="137"/>
      <c r="EWX83" s="137"/>
      <c r="EWY83" s="137"/>
      <c r="EWZ83" s="137"/>
      <c r="EXA83" s="137"/>
      <c r="EXB83" s="137"/>
      <c r="EXC83" s="137"/>
      <c r="EXD83" s="137"/>
      <c r="EXE83" s="137"/>
      <c r="EXF83" s="137"/>
      <c r="EXG83" s="137"/>
      <c r="EXH83" s="137"/>
      <c r="EXI83" s="137"/>
      <c r="EXJ83" s="137"/>
      <c r="EXK83" s="137"/>
      <c r="EXL83" s="137"/>
      <c r="EXM83" s="137"/>
      <c r="EXN83" s="137"/>
      <c r="EXO83" s="137"/>
      <c r="EXP83" s="137"/>
      <c r="EXQ83" s="137"/>
      <c r="EXR83" s="137"/>
      <c r="EXS83" s="137"/>
      <c r="EXT83" s="137"/>
      <c r="EXU83" s="137"/>
      <c r="EXV83" s="137"/>
      <c r="EXW83" s="137"/>
      <c r="EXX83" s="137"/>
      <c r="EXY83" s="137"/>
      <c r="EXZ83" s="137"/>
      <c r="EYA83" s="137"/>
      <c r="EYB83" s="137"/>
      <c r="EYC83" s="137"/>
      <c r="EYD83" s="137"/>
      <c r="EYE83" s="137"/>
      <c r="EYF83" s="137"/>
      <c r="EYG83" s="137"/>
      <c r="EYH83" s="137"/>
      <c r="EYI83" s="137"/>
      <c r="EYJ83" s="137"/>
      <c r="EYK83" s="137"/>
      <c r="EYL83" s="137"/>
      <c r="EYM83" s="137"/>
      <c r="EYN83" s="137"/>
      <c r="EYO83" s="137"/>
      <c r="EYP83" s="137"/>
      <c r="EYQ83" s="137"/>
      <c r="EYR83" s="137"/>
      <c r="EYS83" s="137"/>
      <c r="EYT83" s="137"/>
      <c r="EYU83" s="137"/>
      <c r="EYV83" s="137"/>
      <c r="EYW83" s="137"/>
      <c r="EYX83" s="137"/>
      <c r="EYY83" s="137"/>
      <c r="EYZ83" s="137"/>
      <c r="EZA83" s="137"/>
      <c r="EZB83" s="137"/>
      <c r="EZC83" s="137"/>
      <c r="EZD83" s="137"/>
      <c r="EZE83" s="137"/>
      <c r="EZF83" s="137"/>
      <c r="EZG83" s="137"/>
      <c r="EZH83" s="137"/>
      <c r="EZI83" s="137"/>
      <c r="EZJ83" s="137"/>
      <c r="EZK83" s="137"/>
      <c r="EZL83" s="137"/>
      <c r="EZM83" s="137"/>
      <c r="EZN83" s="137"/>
      <c r="EZO83" s="137"/>
      <c r="EZP83" s="137"/>
      <c r="EZQ83" s="137"/>
      <c r="EZR83" s="137"/>
      <c r="EZS83" s="137"/>
      <c r="EZT83" s="137"/>
      <c r="EZU83" s="137"/>
      <c r="EZV83" s="137"/>
      <c r="EZW83" s="137"/>
      <c r="EZX83" s="137"/>
      <c r="EZY83" s="137"/>
      <c r="EZZ83" s="137"/>
      <c r="FAA83" s="137"/>
      <c r="FAB83" s="137"/>
      <c r="FAC83" s="137"/>
      <c r="FAD83" s="137"/>
      <c r="FAE83" s="137"/>
      <c r="FAF83" s="137"/>
      <c r="FAG83" s="137"/>
      <c r="FAH83" s="137"/>
      <c r="FAI83" s="137"/>
      <c r="FAJ83" s="137"/>
      <c r="FAK83" s="137"/>
      <c r="FAL83" s="137"/>
      <c r="FAM83" s="137"/>
      <c r="FAN83" s="137"/>
      <c r="FAO83" s="137"/>
      <c r="FAP83" s="137"/>
      <c r="FAQ83" s="137"/>
      <c r="FAR83" s="137"/>
      <c r="FAS83" s="137"/>
      <c r="FAT83" s="137"/>
      <c r="FAU83" s="137"/>
      <c r="FAV83" s="137"/>
      <c r="FAW83" s="137"/>
      <c r="FAX83" s="137"/>
      <c r="FAY83" s="137"/>
      <c r="FAZ83" s="137"/>
      <c r="FBA83" s="137"/>
      <c r="FBB83" s="137"/>
      <c r="FBC83" s="137"/>
      <c r="FBD83" s="137"/>
      <c r="FBE83" s="137"/>
      <c r="FBF83" s="137"/>
      <c r="FBG83" s="137"/>
      <c r="FBH83" s="137"/>
      <c r="FBI83" s="137"/>
      <c r="FBJ83" s="137"/>
      <c r="FBK83" s="137"/>
      <c r="FBL83" s="137"/>
      <c r="FBM83" s="137"/>
      <c r="FBN83" s="137"/>
      <c r="FBO83" s="137"/>
      <c r="FBP83" s="137"/>
      <c r="FBQ83" s="137"/>
      <c r="FBR83" s="137"/>
      <c r="FBS83" s="137"/>
      <c r="FBT83" s="137"/>
      <c r="FBU83" s="137"/>
      <c r="FBV83" s="137"/>
      <c r="FBW83" s="137"/>
      <c r="FBX83" s="137"/>
      <c r="FBY83" s="137"/>
      <c r="FBZ83" s="137"/>
      <c r="FCA83" s="137"/>
      <c r="FCB83" s="137"/>
      <c r="FCC83" s="137"/>
      <c r="FCD83" s="137"/>
      <c r="FCE83" s="137"/>
      <c r="FCF83" s="137"/>
      <c r="FCG83" s="137"/>
      <c r="FCH83" s="137"/>
      <c r="FCI83" s="137"/>
      <c r="FCJ83" s="137"/>
      <c r="FCK83" s="137"/>
      <c r="FCL83" s="137"/>
      <c r="FCM83" s="137"/>
      <c r="FCN83" s="137"/>
      <c r="FCO83" s="137"/>
      <c r="FCP83" s="137"/>
      <c r="FCQ83" s="137"/>
      <c r="FCR83" s="137"/>
      <c r="FCS83" s="137"/>
      <c r="FCT83" s="137"/>
      <c r="FCU83" s="137"/>
      <c r="FCV83" s="137"/>
      <c r="FCW83" s="137"/>
      <c r="FCX83" s="137"/>
      <c r="FCY83" s="137"/>
      <c r="FCZ83" s="137"/>
      <c r="FDA83" s="137"/>
      <c r="FDB83" s="137"/>
      <c r="FDC83" s="137"/>
      <c r="FDD83" s="137"/>
      <c r="FDE83" s="137"/>
      <c r="FDF83" s="137"/>
      <c r="FDG83" s="137"/>
      <c r="FDH83" s="137"/>
      <c r="FDI83" s="137"/>
      <c r="FDJ83" s="137"/>
      <c r="FDK83" s="137"/>
      <c r="FDL83" s="137"/>
      <c r="FDM83" s="137"/>
      <c r="FDN83" s="137"/>
      <c r="FDO83" s="137"/>
      <c r="FDP83" s="137"/>
      <c r="FDQ83" s="137"/>
      <c r="FDR83" s="137"/>
      <c r="FDS83" s="137"/>
      <c r="FDT83" s="137"/>
      <c r="FDU83" s="137"/>
      <c r="FDV83" s="137"/>
      <c r="FDW83" s="137"/>
      <c r="FDX83" s="137"/>
      <c r="FDY83" s="137"/>
      <c r="FDZ83" s="137"/>
      <c r="FEA83" s="137"/>
      <c r="FEB83" s="137"/>
      <c r="FEC83" s="137"/>
      <c r="FED83" s="137"/>
      <c r="FEE83" s="137"/>
      <c r="FEF83" s="137"/>
      <c r="FEG83" s="137"/>
      <c r="FEH83" s="137"/>
      <c r="FEI83" s="137"/>
      <c r="FEJ83" s="137"/>
      <c r="FEK83" s="137"/>
      <c r="FEL83" s="137"/>
      <c r="FEM83" s="137"/>
      <c r="FEN83" s="137"/>
      <c r="FEO83" s="137"/>
      <c r="FEP83" s="137"/>
      <c r="FEQ83" s="137"/>
      <c r="FER83" s="137"/>
      <c r="FES83" s="137"/>
      <c r="FET83" s="137"/>
      <c r="FEU83" s="137"/>
      <c r="FEV83" s="137"/>
      <c r="FEW83" s="137"/>
      <c r="FEX83" s="137"/>
      <c r="FEY83" s="137"/>
      <c r="FEZ83" s="137"/>
      <c r="FFA83" s="137"/>
      <c r="FFB83" s="137"/>
      <c r="FFC83" s="137"/>
      <c r="FFD83" s="137"/>
      <c r="FFE83" s="137"/>
      <c r="FFF83" s="137"/>
      <c r="FFG83" s="137"/>
      <c r="FFH83" s="137"/>
      <c r="FFI83" s="137"/>
      <c r="FFJ83" s="137"/>
      <c r="FFK83" s="137"/>
      <c r="FFL83" s="137"/>
      <c r="FFM83" s="137"/>
      <c r="FFN83" s="137"/>
      <c r="FFO83" s="137"/>
      <c r="FFP83" s="137"/>
      <c r="FFQ83" s="137"/>
      <c r="FFR83" s="137"/>
      <c r="FFS83" s="137"/>
      <c r="FFT83" s="137"/>
      <c r="FFU83" s="137"/>
      <c r="FFV83" s="137"/>
      <c r="FFW83" s="137"/>
      <c r="FFX83" s="137"/>
      <c r="FFY83" s="137"/>
      <c r="FFZ83" s="137"/>
      <c r="FGA83" s="137"/>
      <c r="FGB83" s="137"/>
      <c r="FGC83" s="137"/>
      <c r="FGD83" s="137"/>
      <c r="FGE83" s="137"/>
      <c r="FGF83" s="137"/>
      <c r="FGG83" s="137"/>
      <c r="FGH83" s="137"/>
      <c r="FGI83" s="137"/>
      <c r="FGJ83" s="137"/>
      <c r="FGK83" s="137"/>
      <c r="FGL83" s="137"/>
      <c r="FGM83" s="137"/>
      <c r="FGN83" s="137"/>
      <c r="FGO83" s="137"/>
      <c r="FGP83" s="137"/>
      <c r="FGQ83" s="137"/>
      <c r="FGR83" s="137"/>
      <c r="FGS83" s="137"/>
      <c r="FGT83" s="137"/>
      <c r="FGU83" s="137"/>
      <c r="FGV83" s="137"/>
      <c r="FGW83" s="137"/>
      <c r="FGX83" s="137"/>
      <c r="FGY83" s="137"/>
      <c r="FGZ83" s="137"/>
      <c r="FHA83" s="137"/>
      <c r="FHB83" s="137"/>
      <c r="FHC83" s="137"/>
      <c r="FHD83" s="137"/>
      <c r="FHE83" s="137"/>
      <c r="FHF83" s="137"/>
      <c r="FHG83" s="137"/>
      <c r="FHH83" s="137"/>
      <c r="FHI83" s="137"/>
      <c r="FHJ83" s="137"/>
      <c r="FHK83" s="137"/>
      <c r="FHL83" s="137"/>
      <c r="FHM83" s="137"/>
      <c r="FHN83" s="137"/>
      <c r="FHO83" s="137"/>
      <c r="FHP83" s="137"/>
      <c r="FHQ83" s="137"/>
      <c r="FHR83" s="137"/>
      <c r="FHS83" s="137"/>
      <c r="FHT83" s="137"/>
      <c r="FHU83" s="137"/>
      <c r="FHV83" s="137"/>
      <c r="FHW83" s="137"/>
      <c r="FHX83" s="137"/>
      <c r="FHY83" s="137"/>
      <c r="FHZ83" s="137"/>
      <c r="FIA83" s="137"/>
      <c r="FIB83" s="137"/>
      <c r="FIC83" s="137"/>
      <c r="FID83" s="137"/>
      <c r="FIE83" s="137"/>
      <c r="FIF83" s="137"/>
      <c r="FIG83" s="137"/>
      <c r="FIH83" s="137"/>
      <c r="FII83" s="137"/>
      <c r="FIJ83" s="137"/>
      <c r="FIK83" s="137"/>
      <c r="FIL83" s="137"/>
      <c r="FIM83" s="137"/>
      <c r="FIN83" s="137"/>
      <c r="FIO83" s="137"/>
      <c r="FIP83" s="137"/>
      <c r="FIQ83" s="137"/>
      <c r="FIR83" s="137"/>
      <c r="FIS83" s="137"/>
      <c r="FIT83" s="137"/>
      <c r="FIU83" s="137"/>
      <c r="FIV83" s="137"/>
      <c r="FIW83" s="137"/>
      <c r="FIX83" s="137"/>
      <c r="FIY83" s="137"/>
      <c r="FIZ83" s="137"/>
      <c r="FJA83" s="137"/>
      <c r="FJB83" s="137"/>
      <c r="FJC83" s="137"/>
      <c r="FJD83" s="137"/>
      <c r="FJE83" s="137"/>
      <c r="FJF83" s="137"/>
      <c r="FJG83" s="137"/>
      <c r="FJH83" s="137"/>
      <c r="FJI83" s="137"/>
      <c r="FJJ83" s="137"/>
      <c r="FJK83" s="137"/>
      <c r="FJL83" s="137"/>
      <c r="FJM83" s="137"/>
      <c r="FJN83" s="137"/>
      <c r="FJO83" s="137"/>
      <c r="FJP83" s="137"/>
      <c r="FJQ83" s="137"/>
      <c r="FJR83" s="137"/>
      <c r="FJS83" s="137"/>
      <c r="FJT83" s="137"/>
      <c r="FJU83" s="137"/>
      <c r="FJV83" s="137"/>
      <c r="FJW83" s="137"/>
      <c r="FJX83" s="137"/>
      <c r="FJY83" s="137"/>
      <c r="FJZ83" s="137"/>
      <c r="FKA83" s="137"/>
      <c r="FKB83" s="137"/>
      <c r="FKC83" s="137"/>
      <c r="FKD83" s="137"/>
      <c r="FKE83" s="137"/>
      <c r="FKF83" s="137"/>
      <c r="FKG83" s="137"/>
      <c r="FKH83" s="137"/>
      <c r="FKI83" s="137"/>
      <c r="FKJ83" s="137"/>
      <c r="FKK83" s="137"/>
      <c r="FKL83" s="137"/>
      <c r="FKM83" s="137"/>
      <c r="FKN83" s="137"/>
      <c r="FKO83" s="137"/>
      <c r="FKP83" s="137"/>
      <c r="FKQ83" s="137"/>
      <c r="FKR83" s="137"/>
      <c r="FKS83" s="137"/>
      <c r="FKT83" s="137"/>
      <c r="FKU83" s="137"/>
      <c r="FKV83" s="137"/>
      <c r="FKW83" s="137"/>
      <c r="FKX83" s="137"/>
      <c r="FKY83" s="137"/>
      <c r="FKZ83" s="137"/>
      <c r="FLA83" s="137"/>
      <c r="FLB83" s="137"/>
      <c r="FLC83" s="137"/>
      <c r="FLD83" s="137"/>
      <c r="FLE83" s="137"/>
      <c r="FLF83" s="137"/>
      <c r="FLG83" s="137"/>
      <c r="FLH83" s="137"/>
      <c r="FLI83" s="137"/>
      <c r="FLJ83" s="137"/>
      <c r="FLK83" s="137"/>
      <c r="FLL83" s="137"/>
      <c r="FLM83" s="137"/>
      <c r="FLN83" s="137"/>
      <c r="FLO83" s="137"/>
      <c r="FLP83" s="137"/>
      <c r="FLQ83" s="137"/>
      <c r="FLR83" s="137"/>
      <c r="FLS83" s="137"/>
      <c r="FLT83" s="137"/>
      <c r="FLU83" s="137"/>
      <c r="FLV83" s="137"/>
      <c r="FLW83" s="137"/>
      <c r="FLX83" s="137"/>
      <c r="FLY83" s="137"/>
      <c r="FLZ83" s="137"/>
      <c r="FMA83" s="137"/>
      <c r="FMB83" s="137"/>
      <c r="FMC83" s="137"/>
      <c r="FMD83" s="137"/>
      <c r="FME83" s="137"/>
      <c r="FMF83" s="137"/>
      <c r="FMG83" s="137"/>
      <c r="FMH83" s="137"/>
      <c r="FMI83" s="137"/>
      <c r="FMJ83" s="137"/>
      <c r="FMK83" s="137"/>
      <c r="FML83" s="137"/>
      <c r="FMM83" s="137"/>
      <c r="FMN83" s="137"/>
      <c r="FMO83" s="137"/>
      <c r="FMP83" s="137"/>
      <c r="FMQ83" s="137"/>
      <c r="FMR83" s="137"/>
      <c r="FMS83" s="137"/>
      <c r="FMT83" s="137"/>
      <c r="FMU83" s="137"/>
      <c r="FMV83" s="137"/>
      <c r="FMW83" s="137"/>
      <c r="FMX83" s="137"/>
      <c r="FMY83" s="137"/>
      <c r="FMZ83" s="137"/>
      <c r="FNA83" s="137"/>
      <c r="FNB83" s="137"/>
      <c r="FNC83" s="137"/>
      <c r="FND83" s="137"/>
      <c r="FNE83" s="137"/>
      <c r="FNF83" s="137"/>
      <c r="FNG83" s="137"/>
      <c r="FNH83" s="137"/>
      <c r="FNI83" s="137"/>
      <c r="FNJ83" s="137"/>
      <c r="FNK83" s="137"/>
      <c r="FNL83" s="137"/>
      <c r="FNM83" s="137"/>
      <c r="FNN83" s="137"/>
      <c r="FNO83" s="137"/>
      <c r="FNP83" s="137"/>
      <c r="FNQ83" s="137"/>
      <c r="FNR83" s="137"/>
      <c r="FNS83" s="137"/>
      <c r="FNT83" s="137"/>
      <c r="FNU83" s="137"/>
      <c r="FNV83" s="137"/>
      <c r="FNW83" s="137"/>
      <c r="FNX83" s="137"/>
      <c r="FNY83" s="137"/>
      <c r="FNZ83" s="137"/>
      <c r="FOA83" s="137"/>
      <c r="FOB83" s="137"/>
      <c r="FOC83" s="137"/>
      <c r="FOD83" s="137"/>
      <c r="FOE83" s="137"/>
      <c r="FOF83" s="137"/>
      <c r="FOG83" s="137"/>
      <c r="FOH83" s="137"/>
      <c r="FOI83" s="137"/>
      <c r="FOJ83" s="137"/>
      <c r="FOK83" s="137"/>
      <c r="FOL83" s="137"/>
      <c r="FOM83" s="137"/>
      <c r="FON83" s="137"/>
      <c r="FOO83" s="137"/>
      <c r="FOP83" s="137"/>
      <c r="FOQ83" s="137"/>
      <c r="FOR83" s="137"/>
      <c r="FOS83" s="137"/>
      <c r="FOT83" s="137"/>
      <c r="FOU83" s="137"/>
      <c r="FOV83" s="137"/>
      <c r="FOW83" s="137"/>
      <c r="FOX83" s="137"/>
      <c r="FOY83" s="137"/>
      <c r="FOZ83" s="137"/>
      <c r="FPA83" s="137"/>
      <c r="FPB83" s="137"/>
      <c r="FPC83" s="137"/>
      <c r="FPD83" s="137"/>
      <c r="FPE83" s="137"/>
      <c r="FPF83" s="137"/>
      <c r="FPG83" s="137"/>
      <c r="FPH83" s="137"/>
      <c r="FPI83" s="137"/>
      <c r="FPJ83" s="137"/>
      <c r="FPK83" s="137"/>
      <c r="FPL83" s="137"/>
      <c r="FPM83" s="137"/>
      <c r="FPN83" s="137"/>
      <c r="FPO83" s="137"/>
      <c r="FPP83" s="137"/>
      <c r="FPQ83" s="137"/>
      <c r="FPR83" s="137"/>
      <c r="FPS83" s="137"/>
      <c r="FPT83" s="137"/>
      <c r="FPU83" s="137"/>
      <c r="FPV83" s="137"/>
      <c r="FPW83" s="137"/>
      <c r="FPX83" s="137"/>
      <c r="FPY83" s="137"/>
      <c r="FPZ83" s="137"/>
      <c r="FQA83" s="137"/>
      <c r="FQB83" s="137"/>
      <c r="FQC83" s="137"/>
      <c r="FQD83" s="137"/>
      <c r="FQE83" s="137"/>
      <c r="FQF83" s="137"/>
      <c r="FQG83" s="137"/>
      <c r="FQH83" s="137"/>
      <c r="FQI83" s="137"/>
      <c r="FQJ83" s="137"/>
      <c r="FQK83" s="137"/>
      <c r="FQL83" s="137"/>
      <c r="FQM83" s="137"/>
      <c r="FQN83" s="137"/>
      <c r="FQO83" s="137"/>
      <c r="FQP83" s="137"/>
      <c r="FQQ83" s="137"/>
      <c r="FQR83" s="137"/>
      <c r="FQS83" s="137"/>
      <c r="FQT83" s="137"/>
      <c r="FQU83" s="137"/>
      <c r="FQV83" s="137"/>
      <c r="FQW83" s="137"/>
      <c r="FQX83" s="137"/>
      <c r="FQY83" s="137"/>
      <c r="FQZ83" s="137"/>
      <c r="FRA83" s="137"/>
      <c r="FRB83" s="137"/>
      <c r="FRC83" s="137"/>
      <c r="FRD83" s="137"/>
      <c r="FRE83" s="137"/>
      <c r="FRF83" s="137"/>
      <c r="FRG83" s="137"/>
      <c r="FRH83" s="137"/>
      <c r="FRI83" s="137"/>
      <c r="FRJ83" s="137"/>
      <c r="FRK83" s="137"/>
      <c r="FRL83" s="137"/>
      <c r="FRM83" s="137"/>
      <c r="FRN83" s="137"/>
      <c r="FRO83" s="137"/>
      <c r="FRP83" s="137"/>
      <c r="FRQ83" s="137"/>
      <c r="FRR83" s="137"/>
      <c r="FRS83" s="137"/>
      <c r="FRT83" s="137"/>
      <c r="FRU83" s="137"/>
      <c r="FRV83" s="137"/>
      <c r="FRW83" s="137"/>
      <c r="FRX83" s="137"/>
      <c r="FRY83" s="137"/>
      <c r="FRZ83" s="137"/>
      <c r="FSA83" s="137"/>
      <c r="FSB83" s="137"/>
      <c r="FSC83" s="137"/>
      <c r="FSD83" s="137"/>
      <c r="FSE83" s="137"/>
      <c r="FSF83" s="137"/>
      <c r="FSG83" s="137"/>
      <c r="FSH83" s="137"/>
      <c r="FSI83" s="137"/>
      <c r="FSJ83" s="137"/>
      <c r="FSK83" s="137"/>
      <c r="FSL83" s="137"/>
      <c r="FSM83" s="137"/>
      <c r="FSN83" s="137"/>
      <c r="FSO83" s="137"/>
      <c r="FSP83" s="137"/>
      <c r="FSQ83" s="137"/>
      <c r="FSR83" s="137"/>
      <c r="FSS83" s="137"/>
      <c r="FST83" s="137"/>
      <c r="FSU83" s="137"/>
      <c r="FSV83" s="137"/>
      <c r="FSW83" s="137"/>
      <c r="FSX83" s="137"/>
      <c r="FSY83" s="137"/>
      <c r="FSZ83" s="137"/>
      <c r="FTA83" s="137"/>
      <c r="FTB83" s="137"/>
      <c r="FTC83" s="137"/>
      <c r="FTD83" s="137"/>
      <c r="FTE83" s="137"/>
      <c r="FTF83" s="137"/>
      <c r="FTG83" s="137"/>
      <c r="FTH83" s="137"/>
      <c r="FTI83" s="137"/>
      <c r="FTJ83" s="137"/>
      <c r="FTK83" s="137"/>
      <c r="FTL83" s="137"/>
      <c r="FTM83" s="137"/>
      <c r="FTN83" s="137"/>
      <c r="FTO83" s="137"/>
      <c r="FTP83" s="137"/>
      <c r="FTQ83" s="137"/>
      <c r="FTR83" s="137"/>
      <c r="FTS83" s="137"/>
      <c r="FTT83" s="137"/>
      <c r="FTU83" s="137"/>
      <c r="FTV83" s="137"/>
      <c r="FTW83" s="137"/>
      <c r="FTX83" s="137"/>
      <c r="FTY83" s="137"/>
      <c r="FTZ83" s="137"/>
      <c r="FUA83" s="137"/>
      <c r="FUB83" s="137"/>
      <c r="FUC83" s="137"/>
      <c r="FUD83" s="137"/>
      <c r="FUE83" s="137"/>
      <c r="FUF83" s="137"/>
      <c r="FUG83" s="137"/>
      <c r="FUH83" s="137"/>
      <c r="FUI83" s="137"/>
      <c r="FUJ83" s="137"/>
      <c r="FUK83" s="137"/>
      <c r="FUL83" s="137"/>
      <c r="FUM83" s="137"/>
      <c r="FUN83" s="137"/>
      <c r="FUO83" s="137"/>
      <c r="FUP83" s="137"/>
      <c r="FUQ83" s="137"/>
      <c r="FUR83" s="137"/>
      <c r="FUS83" s="137"/>
      <c r="FUT83" s="137"/>
      <c r="FUU83" s="137"/>
      <c r="FUV83" s="137"/>
      <c r="FUW83" s="137"/>
      <c r="FUX83" s="137"/>
      <c r="FUY83" s="137"/>
      <c r="FUZ83" s="137"/>
      <c r="FVA83" s="137"/>
      <c r="FVB83" s="137"/>
      <c r="FVC83" s="137"/>
      <c r="FVD83" s="137"/>
      <c r="FVE83" s="137"/>
      <c r="FVF83" s="137"/>
      <c r="FVG83" s="137"/>
      <c r="FVH83" s="137"/>
      <c r="FVI83" s="137"/>
      <c r="FVJ83" s="137"/>
      <c r="FVK83" s="137"/>
      <c r="FVL83" s="137"/>
      <c r="FVM83" s="137"/>
      <c r="FVN83" s="137"/>
      <c r="FVO83" s="137"/>
      <c r="FVP83" s="137"/>
      <c r="FVQ83" s="137"/>
      <c r="FVR83" s="137"/>
      <c r="FVS83" s="137"/>
      <c r="FVT83" s="137"/>
      <c r="FVU83" s="137"/>
      <c r="FVV83" s="137"/>
      <c r="FVW83" s="137"/>
      <c r="FVX83" s="137"/>
      <c r="FVY83" s="137"/>
      <c r="FVZ83" s="137"/>
      <c r="FWA83" s="137"/>
      <c r="FWB83" s="137"/>
      <c r="FWC83" s="137"/>
      <c r="FWD83" s="137"/>
      <c r="FWE83" s="137"/>
      <c r="FWF83" s="137"/>
      <c r="FWG83" s="137"/>
      <c r="FWH83" s="137"/>
      <c r="FWI83" s="137"/>
      <c r="FWJ83" s="137"/>
      <c r="FWK83" s="137"/>
      <c r="FWL83" s="137"/>
      <c r="FWM83" s="137"/>
      <c r="FWN83" s="137"/>
      <c r="FWO83" s="137"/>
      <c r="FWP83" s="137"/>
      <c r="FWQ83" s="137"/>
      <c r="FWR83" s="137"/>
      <c r="FWS83" s="137"/>
      <c r="FWT83" s="137"/>
      <c r="FWU83" s="137"/>
      <c r="FWV83" s="137"/>
      <c r="FWW83" s="137"/>
      <c r="FWX83" s="137"/>
      <c r="FWY83" s="137"/>
      <c r="FWZ83" s="137"/>
      <c r="FXA83" s="137"/>
      <c r="FXB83" s="137"/>
      <c r="FXC83" s="137"/>
      <c r="FXD83" s="137"/>
      <c r="FXE83" s="137"/>
      <c r="FXF83" s="137"/>
      <c r="FXG83" s="137"/>
      <c r="FXH83" s="137"/>
      <c r="FXI83" s="137"/>
      <c r="FXJ83" s="137"/>
      <c r="FXK83" s="137"/>
      <c r="FXL83" s="137"/>
      <c r="FXM83" s="137"/>
      <c r="FXN83" s="137"/>
      <c r="FXO83" s="137"/>
      <c r="FXP83" s="137"/>
      <c r="FXQ83" s="137"/>
      <c r="FXR83" s="137"/>
      <c r="FXS83" s="137"/>
      <c r="FXT83" s="137"/>
      <c r="FXU83" s="137"/>
      <c r="FXV83" s="137"/>
      <c r="FXW83" s="137"/>
      <c r="FXX83" s="137"/>
      <c r="FXY83" s="137"/>
      <c r="FXZ83" s="137"/>
      <c r="FYA83" s="137"/>
      <c r="FYB83" s="137"/>
      <c r="FYC83" s="137"/>
      <c r="FYD83" s="137"/>
      <c r="FYE83" s="137"/>
      <c r="FYF83" s="137"/>
      <c r="FYG83" s="137"/>
      <c r="FYH83" s="137"/>
      <c r="FYI83" s="137"/>
      <c r="FYJ83" s="137"/>
      <c r="FYK83" s="137"/>
      <c r="FYL83" s="137"/>
      <c r="FYM83" s="137"/>
      <c r="FYN83" s="137"/>
      <c r="FYO83" s="137"/>
      <c r="FYP83" s="137"/>
      <c r="FYQ83" s="137"/>
      <c r="FYR83" s="137"/>
      <c r="FYS83" s="137"/>
      <c r="FYT83" s="137"/>
      <c r="FYU83" s="137"/>
      <c r="FYV83" s="137"/>
      <c r="FYW83" s="137"/>
      <c r="FYX83" s="137"/>
      <c r="FYY83" s="137"/>
      <c r="FYZ83" s="137"/>
      <c r="FZA83" s="137"/>
      <c r="FZB83" s="137"/>
      <c r="FZC83" s="137"/>
      <c r="FZD83" s="137"/>
      <c r="FZE83" s="137"/>
      <c r="FZF83" s="137"/>
      <c r="FZG83" s="137"/>
      <c r="FZH83" s="137"/>
      <c r="FZI83" s="137"/>
      <c r="FZJ83" s="137"/>
      <c r="FZK83" s="137"/>
      <c r="FZL83" s="137"/>
      <c r="FZM83" s="137"/>
      <c r="FZN83" s="137"/>
      <c r="FZO83" s="137"/>
      <c r="FZP83" s="137"/>
      <c r="FZQ83" s="137"/>
      <c r="FZR83" s="137"/>
      <c r="FZS83" s="137"/>
      <c r="FZT83" s="137"/>
      <c r="FZU83" s="137"/>
      <c r="FZV83" s="137"/>
      <c r="FZW83" s="137"/>
      <c r="FZX83" s="137"/>
      <c r="FZY83" s="137"/>
      <c r="FZZ83" s="137"/>
      <c r="GAA83" s="137"/>
      <c r="GAB83" s="137"/>
      <c r="GAC83" s="137"/>
      <c r="GAD83" s="137"/>
      <c r="GAE83" s="137"/>
      <c r="GAF83" s="137"/>
      <c r="GAG83" s="137"/>
      <c r="GAH83" s="137"/>
      <c r="GAI83" s="137"/>
      <c r="GAJ83" s="137"/>
      <c r="GAK83" s="137"/>
      <c r="GAL83" s="137"/>
      <c r="GAM83" s="137"/>
      <c r="GAN83" s="137"/>
      <c r="GAO83" s="137"/>
      <c r="GAP83" s="137"/>
      <c r="GAQ83" s="137"/>
      <c r="GAR83" s="137"/>
      <c r="GAS83" s="137"/>
      <c r="GAT83" s="137"/>
      <c r="GAU83" s="137"/>
      <c r="GAV83" s="137"/>
      <c r="GAW83" s="137"/>
      <c r="GAX83" s="137"/>
      <c r="GAY83" s="137"/>
      <c r="GAZ83" s="137"/>
      <c r="GBA83" s="137"/>
      <c r="GBB83" s="137"/>
      <c r="GBC83" s="137"/>
      <c r="GBD83" s="137"/>
      <c r="GBE83" s="137"/>
      <c r="GBF83" s="137"/>
      <c r="GBG83" s="137"/>
      <c r="GBH83" s="137"/>
      <c r="GBI83" s="137"/>
      <c r="GBJ83" s="137"/>
      <c r="GBK83" s="137"/>
      <c r="GBL83" s="137"/>
      <c r="GBM83" s="137"/>
      <c r="GBN83" s="137"/>
      <c r="GBO83" s="137"/>
      <c r="GBP83" s="137"/>
      <c r="GBQ83" s="137"/>
      <c r="GBR83" s="137"/>
      <c r="GBS83" s="137"/>
      <c r="GBT83" s="137"/>
      <c r="GBU83" s="137"/>
      <c r="GBV83" s="137"/>
      <c r="GBW83" s="137"/>
      <c r="GBX83" s="137"/>
      <c r="GBY83" s="137"/>
      <c r="GBZ83" s="137"/>
      <c r="GCA83" s="137"/>
      <c r="GCB83" s="137"/>
      <c r="GCC83" s="137"/>
      <c r="GCD83" s="137"/>
      <c r="GCE83" s="137"/>
      <c r="GCF83" s="137"/>
      <c r="GCG83" s="137"/>
      <c r="GCH83" s="137"/>
      <c r="GCI83" s="137"/>
      <c r="GCJ83" s="137"/>
      <c r="GCK83" s="137"/>
      <c r="GCL83" s="137"/>
      <c r="GCM83" s="137"/>
      <c r="GCN83" s="137"/>
      <c r="GCO83" s="137"/>
      <c r="GCP83" s="137"/>
      <c r="GCQ83" s="137"/>
      <c r="GCR83" s="137"/>
      <c r="GCS83" s="137"/>
      <c r="GCT83" s="137"/>
      <c r="GCU83" s="137"/>
      <c r="GCV83" s="137"/>
      <c r="GCW83" s="137"/>
      <c r="GCX83" s="137"/>
      <c r="GCY83" s="137"/>
      <c r="GCZ83" s="137"/>
      <c r="GDA83" s="137"/>
      <c r="GDB83" s="137"/>
      <c r="GDC83" s="137"/>
      <c r="GDD83" s="137"/>
      <c r="GDE83" s="137"/>
      <c r="GDF83" s="137"/>
      <c r="GDG83" s="137"/>
      <c r="GDH83" s="137"/>
      <c r="GDI83" s="137"/>
      <c r="GDJ83" s="137"/>
      <c r="GDK83" s="137"/>
      <c r="GDL83" s="137"/>
      <c r="GDM83" s="137"/>
      <c r="GDN83" s="137"/>
      <c r="GDO83" s="137"/>
      <c r="GDP83" s="137"/>
      <c r="GDQ83" s="137"/>
      <c r="GDR83" s="137"/>
      <c r="GDS83" s="137"/>
      <c r="GDT83" s="137"/>
      <c r="GDU83" s="137"/>
      <c r="GDV83" s="137"/>
      <c r="GDW83" s="137"/>
      <c r="GDX83" s="137"/>
      <c r="GDY83" s="137"/>
      <c r="GDZ83" s="137"/>
      <c r="GEA83" s="137"/>
      <c r="GEB83" s="137"/>
      <c r="GEC83" s="137"/>
      <c r="GED83" s="137"/>
      <c r="GEE83" s="137"/>
      <c r="GEF83" s="137"/>
      <c r="GEG83" s="137"/>
      <c r="GEH83" s="137"/>
      <c r="GEI83" s="137"/>
      <c r="GEJ83" s="137"/>
      <c r="GEK83" s="137"/>
      <c r="GEL83" s="137"/>
      <c r="GEM83" s="137"/>
      <c r="GEN83" s="137"/>
      <c r="GEO83" s="137"/>
      <c r="GEP83" s="137"/>
      <c r="GEQ83" s="137"/>
      <c r="GER83" s="137"/>
      <c r="GES83" s="137"/>
      <c r="GET83" s="137"/>
      <c r="GEU83" s="137"/>
      <c r="GEV83" s="137"/>
      <c r="GEW83" s="137"/>
      <c r="GEX83" s="137"/>
      <c r="GEY83" s="137"/>
      <c r="GEZ83" s="137"/>
      <c r="GFA83" s="137"/>
      <c r="GFB83" s="137"/>
      <c r="GFC83" s="137"/>
      <c r="GFD83" s="137"/>
      <c r="GFE83" s="137"/>
      <c r="GFF83" s="137"/>
      <c r="GFG83" s="137"/>
      <c r="GFH83" s="137"/>
      <c r="GFI83" s="137"/>
      <c r="GFJ83" s="137"/>
      <c r="GFK83" s="137"/>
      <c r="GFL83" s="137"/>
      <c r="GFM83" s="137"/>
      <c r="GFN83" s="137"/>
      <c r="GFO83" s="137"/>
      <c r="GFP83" s="137"/>
      <c r="GFQ83" s="137"/>
      <c r="GFR83" s="137"/>
      <c r="GFS83" s="137"/>
      <c r="GFT83" s="137"/>
      <c r="GFU83" s="137"/>
      <c r="GFV83" s="137"/>
      <c r="GFW83" s="137"/>
      <c r="GFX83" s="137"/>
      <c r="GFY83" s="137"/>
      <c r="GFZ83" s="137"/>
      <c r="GGA83" s="137"/>
      <c r="GGB83" s="137"/>
      <c r="GGC83" s="137"/>
      <c r="GGD83" s="137"/>
      <c r="GGE83" s="137"/>
      <c r="GGF83" s="137"/>
      <c r="GGG83" s="137"/>
      <c r="GGH83" s="137"/>
      <c r="GGI83" s="137"/>
      <c r="GGJ83" s="137"/>
      <c r="GGK83" s="137"/>
      <c r="GGL83" s="137"/>
      <c r="GGM83" s="137"/>
      <c r="GGN83" s="137"/>
      <c r="GGO83" s="137"/>
      <c r="GGP83" s="137"/>
      <c r="GGQ83" s="137"/>
      <c r="GGR83" s="137"/>
      <c r="GGS83" s="137"/>
      <c r="GGT83" s="137"/>
      <c r="GGU83" s="137"/>
      <c r="GGV83" s="137"/>
      <c r="GGW83" s="137"/>
      <c r="GGX83" s="137"/>
      <c r="GGY83" s="137"/>
      <c r="GGZ83" s="137"/>
      <c r="GHA83" s="137"/>
      <c r="GHB83" s="137"/>
      <c r="GHC83" s="137"/>
      <c r="GHD83" s="137"/>
      <c r="GHE83" s="137"/>
      <c r="GHF83" s="137"/>
      <c r="GHG83" s="137"/>
      <c r="GHH83" s="137"/>
      <c r="GHI83" s="137"/>
      <c r="GHJ83" s="137"/>
      <c r="GHK83" s="137"/>
      <c r="GHL83" s="137"/>
      <c r="GHM83" s="137"/>
      <c r="GHN83" s="137"/>
      <c r="GHO83" s="137"/>
      <c r="GHP83" s="137"/>
      <c r="GHQ83" s="137"/>
      <c r="GHR83" s="137"/>
      <c r="GHS83" s="137"/>
      <c r="GHT83" s="137"/>
      <c r="GHU83" s="137"/>
      <c r="GHV83" s="137"/>
      <c r="GHW83" s="137"/>
      <c r="GHX83" s="137"/>
      <c r="GHY83" s="137"/>
      <c r="GHZ83" s="137"/>
      <c r="GIA83" s="137"/>
      <c r="GIB83" s="137"/>
      <c r="GIC83" s="137"/>
      <c r="GID83" s="137"/>
      <c r="GIE83" s="137"/>
      <c r="GIF83" s="137"/>
      <c r="GIG83" s="137"/>
      <c r="GIH83" s="137"/>
      <c r="GII83" s="137"/>
      <c r="GIJ83" s="137"/>
      <c r="GIK83" s="137"/>
      <c r="GIL83" s="137"/>
      <c r="GIM83" s="137"/>
      <c r="GIN83" s="137"/>
      <c r="GIO83" s="137"/>
      <c r="GIP83" s="137"/>
      <c r="GIQ83" s="137"/>
      <c r="GIR83" s="137"/>
      <c r="GIS83" s="137"/>
      <c r="GIT83" s="137"/>
      <c r="GIU83" s="137"/>
      <c r="GIV83" s="137"/>
      <c r="GIW83" s="137"/>
      <c r="GIX83" s="137"/>
      <c r="GIY83" s="137"/>
      <c r="GIZ83" s="137"/>
      <c r="GJA83" s="137"/>
      <c r="GJB83" s="137"/>
      <c r="GJC83" s="137"/>
      <c r="GJD83" s="137"/>
      <c r="GJE83" s="137"/>
      <c r="GJF83" s="137"/>
      <c r="GJG83" s="137"/>
      <c r="GJH83" s="137"/>
      <c r="GJI83" s="137"/>
      <c r="GJJ83" s="137"/>
      <c r="GJK83" s="137"/>
      <c r="GJL83" s="137"/>
      <c r="GJM83" s="137"/>
      <c r="GJN83" s="137"/>
      <c r="GJO83" s="137"/>
      <c r="GJP83" s="137"/>
      <c r="GJQ83" s="137"/>
      <c r="GJR83" s="137"/>
      <c r="GJS83" s="137"/>
      <c r="GJT83" s="137"/>
      <c r="GJU83" s="137"/>
      <c r="GJV83" s="137"/>
      <c r="GJW83" s="137"/>
      <c r="GJX83" s="137"/>
      <c r="GJY83" s="137"/>
      <c r="GJZ83" s="137"/>
      <c r="GKA83" s="137"/>
      <c r="GKB83" s="137"/>
      <c r="GKC83" s="137"/>
      <c r="GKD83" s="137"/>
      <c r="GKE83" s="137"/>
      <c r="GKF83" s="137"/>
      <c r="GKG83" s="137"/>
      <c r="GKH83" s="137"/>
      <c r="GKI83" s="137"/>
      <c r="GKJ83" s="137"/>
      <c r="GKK83" s="137"/>
      <c r="GKL83" s="137"/>
      <c r="GKM83" s="137"/>
      <c r="GKN83" s="137"/>
      <c r="GKO83" s="137"/>
      <c r="GKP83" s="137"/>
      <c r="GKQ83" s="137"/>
      <c r="GKR83" s="137"/>
      <c r="GKS83" s="137"/>
      <c r="GKT83" s="137"/>
      <c r="GKU83" s="137"/>
      <c r="GKV83" s="137"/>
      <c r="GKW83" s="137"/>
      <c r="GKX83" s="137"/>
      <c r="GKY83" s="137"/>
      <c r="GKZ83" s="137"/>
      <c r="GLA83" s="137"/>
      <c r="GLB83" s="137"/>
      <c r="GLC83" s="137"/>
      <c r="GLD83" s="137"/>
      <c r="GLE83" s="137"/>
      <c r="GLF83" s="137"/>
      <c r="GLG83" s="137"/>
      <c r="GLH83" s="137"/>
      <c r="GLI83" s="137"/>
      <c r="GLJ83" s="137"/>
      <c r="GLK83" s="137"/>
      <c r="GLL83" s="137"/>
      <c r="GLM83" s="137"/>
      <c r="GLN83" s="137"/>
      <c r="GLO83" s="137"/>
      <c r="GLP83" s="137"/>
      <c r="GLQ83" s="137"/>
      <c r="GLR83" s="137"/>
      <c r="GLS83" s="137"/>
      <c r="GLT83" s="137"/>
      <c r="GLU83" s="137"/>
      <c r="GLV83" s="137"/>
      <c r="GLW83" s="137"/>
      <c r="GLX83" s="137"/>
      <c r="GLY83" s="137"/>
      <c r="GLZ83" s="137"/>
      <c r="GMA83" s="137"/>
      <c r="GMB83" s="137"/>
      <c r="GMC83" s="137"/>
      <c r="GMD83" s="137"/>
      <c r="GME83" s="137"/>
      <c r="GMF83" s="137"/>
      <c r="GMG83" s="137"/>
      <c r="GMH83" s="137"/>
      <c r="GMI83" s="137"/>
      <c r="GMJ83" s="137"/>
      <c r="GMK83" s="137"/>
      <c r="GML83" s="137"/>
      <c r="GMM83" s="137"/>
      <c r="GMN83" s="137"/>
      <c r="GMO83" s="137"/>
      <c r="GMP83" s="137"/>
      <c r="GMQ83" s="137"/>
      <c r="GMR83" s="137"/>
      <c r="GMS83" s="137"/>
      <c r="GMT83" s="137"/>
      <c r="GMU83" s="137"/>
      <c r="GMV83" s="137"/>
      <c r="GMW83" s="137"/>
      <c r="GMX83" s="137"/>
      <c r="GMY83" s="137"/>
      <c r="GMZ83" s="137"/>
      <c r="GNA83" s="137"/>
      <c r="GNB83" s="137"/>
      <c r="GNC83" s="137"/>
      <c r="GND83" s="137"/>
      <c r="GNE83" s="137"/>
      <c r="GNF83" s="137"/>
      <c r="GNG83" s="137"/>
      <c r="GNH83" s="137"/>
      <c r="GNI83" s="137"/>
      <c r="GNJ83" s="137"/>
      <c r="GNK83" s="137"/>
      <c r="GNL83" s="137"/>
      <c r="GNM83" s="137"/>
      <c r="GNN83" s="137"/>
      <c r="GNO83" s="137"/>
      <c r="GNP83" s="137"/>
      <c r="GNQ83" s="137"/>
      <c r="GNR83" s="137"/>
      <c r="GNS83" s="137"/>
      <c r="GNT83" s="137"/>
      <c r="GNU83" s="137"/>
      <c r="GNV83" s="137"/>
      <c r="GNW83" s="137"/>
      <c r="GNX83" s="137"/>
      <c r="GNY83" s="137"/>
      <c r="GNZ83" s="137"/>
      <c r="GOA83" s="137"/>
      <c r="GOB83" s="137"/>
      <c r="GOC83" s="137"/>
      <c r="GOD83" s="137"/>
      <c r="GOE83" s="137"/>
      <c r="GOF83" s="137"/>
      <c r="GOG83" s="137"/>
      <c r="GOH83" s="137"/>
      <c r="GOI83" s="137"/>
      <c r="GOJ83" s="137"/>
      <c r="GOK83" s="137"/>
      <c r="GOL83" s="137"/>
      <c r="GOM83" s="137"/>
      <c r="GON83" s="137"/>
      <c r="GOO83" s="137"/>
      <c r="GOP83" s="137"/>
      <c r="GOQ83" s="137"/>
      <c r="GOR83" s="137"/>
      <c r="GOS83" s="137"/>
      <c r="GOT83" s="137"/>
      <c r="GOU83" s="137"/>
      <c r="GOV83" s="137"/>
      <c r="GOW83" s="137"/>
      <c r="GOX83" s="137"/>
      <c r="GOY83" s="137"/>
      <c r="GOZ83" s="137"/>
      <c r="GPA83" s="137"/>
      <c r="GPB83" s="137"/>
      <c r="GPC83" s="137"/>
      <c r="GPD83" s="137"/>
      <c r="GPE83" s="137"/>
      <c r="GPF83" s="137"/>
      <c r="GPG83" s="137"/>
      <c r="GPH83" s="137"/>
      <c r="GPI83" s="137"/>
      <c r="GPJ83" s="137"/>
      <c r="GPK83" s="137"/>
      <c r="GPL83" s="137"/>
      <c r="GPM83" s="137"/>
      <c r="GPN83" s="137"/>
      <c r="GPO83" s="137"/>
      <c r="GPP83" s="137"/>
      <c r="GPQ83" s="137"/>
      <c r="GPR83" s="137"/>
      <c r="GPS83" s="137"/>
      <c r="GPT83" s="137"/>
      <c r="GPU83" s="137"/>
      <c r="GPV83" s="137"/>
      <c r="GPW83" s="137"/>
      <c r="GPX83" s="137"/>
      <c r="GPY83" s="137"/>
      <c r="GPZ83" s="137"/>
      <c r="GQA83" s="137"/>
      <c r="GQB83" s="137"/>
      <c r="GQC83" s="137"/>
      <c r="GQD83" s="137"/>
      <c r="GQE83" s="137"/>
      <c r="GQF83" s="137"/>
      <c r="GQG83" s="137"/>
      <c r="GQH83" s="137"/>
      <c r="GQI83" s="137"/>
      <c r="GQJ83" s="137"/>
      <c r="GQK83" s="137"/>
      <c r="GQL83" s="137"/>
      <c r="GQM83" s="137"/>
      <c r="GQN83" s="137"/>
      <c r="GQO83" s="137"/>
      <c r="GQP83" s="137"/>
      <c r="GQQ83" s="137"/>
      <c r="GQR83" s="137"/>
      <c r="GQS83" s="137"/>
      <c r="GQT83" s="137"/>
      <c r="GQU83" s="137"/>
      <c r="GQV83" s="137"/>
      <c r="GQW83" s="137"/>
      <c r="GQX83" s="137"/>
      <c r="GQY83" s="137"/>
      <c r="GQZ83" s="137"/>
      <c r="GRA83" s="137"/>
      <c r="GRB83" s="137"/>
      <c r="GRC83" s="137"/>
      <c r="GRD83" s="137"/>
      <c r="GRE83" s="137"/>
      <c r="GRF83" s="137"/>
      <c r="GRG83" s="137"/>
      <c r="GRH83" s="137"/>
      <c r="GRI83" s="137"/>
      <c r="GRJ83" s="137"/>
      <c r="GRK83" s="137"/>
      <c r="GRL83" s="137"/>
      <c r="GRM83" s="137"/>
      <c r="GRN83" s="137"/>
      <c r="GRO83" s="137"/>
      <c r="GRP83" s="137"/>
      <c r="GRQ83" s="137"/>
      <c r="GRR83" s="137"/>
      <c r="GRS83" s="137"/>
      <c r="GRT83" s="137"/>
      <c r="GRU83" s="137"/>
      <c r="GRV83" s="137"/>
      <c r="GRW83" s="137"/>
      <c r="GRX83" s="137"/>
      <c r="GRY83" s="137"/>
      <c r="GRZ83" s="137"/>
      <c r="GSA83" s="137"/>
      <c r="GSB83" s="137"/>
      <c r="GSC83" s="137"/>
      <c r="GSD83" s="137"/>
      <c r="GSE83" s="137"/>
      <c r="GSF83" s="137"/>
      <c r="GSG83" s="137"/>
      <c r="GSH83" s="137"/>
      <c r="GSI83" s="137"/>
      <c r="GSJ83" s="137"/>
      <c r="GSK83" s="137"/>
      <c r="GSL83" s="137"/>
      <c r="GSM83" s="137"/>
      <c r="GSN83" s="137"/>
      <c r="GSO83" s="137"/>
      <c r="GSP83" s="137"/>
      <c r="GSQ83" s="137"/>
      <c r="GSR83" s="137"/>
      <c r="GSS83" s="137"/>
      <c r="GST83" s="137"/>
      <c r="GSU83" s="137"/>
      <c r="GSV83" s="137"/>
      <c r="GSW83" s="137"/>
      <c r="GSX83" s="137"/>
      <c r="GSY83" s="137"/>
      <c r="GSZ83" s="137"/>
      <c r="GTA83" s="137"/>
      <c r="GTB83" s="137"/>
      <c r="GTC83" s="137"/>
      <c r="GTD83" s="137"/>
      <c r="GTE83" s="137"/>
      <c r="GTF83" s="137"/>
      <c r="GTG83" s="137"/>
      <c r="GTH83" s="137"/>
      <c r="GTI83" s="137"/>
      <c r="GTJ83" s="137"/>
      <c r="GTK83" s="137"/>
      <c r="GTL83" s="137"/>
      <c r="GTM83" s="137"/>
      <c r="GTN83" s="137"/>
      <c r="GTO83" s="137"/>
      <c r="GTP83" s="137"/>
      <c r="GTQ83" s="137"/>
      <c r="GTR83" s="137"/>
      <c r="GTS83" s="137"/>
      <c r="GTT83" s="137"/>
      <c r="GTU83" s="137"/>
      <c r="GTV83" s="137"/>
      <c r="GTW83" s="137"/>
      <c r="GTX83" s="137"/>
      <c r="GTY83" s="137"/>
      <c r="GTZ83" s="137"/>
      <c r="GUA83" s="137"/>
      <c r="GUB83" s="137"/>
      <c r="GUC83" s="137"/>
      <c r="GUD83" s="137"/>
      <c r="GUE83" s="137"/>
      <c r="GUF83" s="137"/>
      <c r="GUG83" s="137"/>
      <c r="GUH83" s="137"/>
      <c r="GUI83" s="137"/>
      <c r="GUJ83" s="137"/>
      <c r="GUK83" s="137"/>
      <c r="GUL83" s="137"/>
      <c r="GUM83" s="137"/>
      <c r="GUN83" s="137"/>
      <c r="GUO83" s="137"/>
      <c r="GUP83" s="137"/>
      <c r="GUQ83" s="137"/>
      <c r="GUR83" s="137"/>
      <c r="GUS83" s="137"/>
      <c r="GUT83" s="137"/>
      <c r="GUU83" s="137"/>
      <c r="GUV83" s="137"/>
      <c r="GUW83" s="137"/>
      <c r="GUX83" s="137"/>
      <c r="GUY83" s="137"/>
      <c r="GUZ83" s="137"/>
      <c r="GVA83" s="137"/>
      <c r="GVB83" s="137"/>
      <c r="GVC83" s="137"/>
      <c r="GVD83" s="137"/>
      <c r="GVE83" s="137"/>
      <c r="GVF83" s="137"/>
      <c r="GVG83" s="137"/>
      <c r="GVH83" s="137"/>
      <c r="GVI83" s="137"/>
      <c r="GVJ83" s="137"/>
      <c r="GVK83" s="137"/>
      <c r="GVL83" s="137"/>
      <c r="GVM83" s="137"/>
      <c r="GVN83" s="137"/>
      <c r="GVO83" s="137"/>
      <c r="GVP83" s="137"/>
      <c r="GVQ83" s="137"/>
      <c r="GVR83" s="137"/>
      <c r="GVS83" s="137"/>
      <c r="GVT83" s="137"/>
      <c r="GVU83" s="137"/>
      <c r="GVV83" s="137"/>
      <c r="GVW83" s="137"/>
      <c r="GVX83" s="137"/>
      <c r="GVY83" s="137"/>
      <c r="GVZ83" s="137"/>
      <c r="GWA83" s="137"/>
      <c r="GWB83" s="137"/>
      <c r="GWC83" s="137"/>
      <c r="GWD83" s="137"/>
      <c r="GWE83" s="137"/>
      <c r="GWF83" s="137"/>
      <c r="GWG83" s="137"/>
      <c r="GWH83" s="137"/>
      <c r="GWI83" s="137"/>
      <c r="GWJ83" s="137"/>
      <c r="GWK83" s="137"/>
      <c r="GWL83" s="137"/>
      <c r="GWM83" s="137"/>
      <c r="GWN83" s="137"/>
      <c r="GWO83" s="137"/>
      <c r="GWP83" s="137"/>
      <c r="GWQ83" s="137"/>
      <c r="GWR83" s="137"/>
      <c r="GWS83" s="137"/>
      <c r="GWT83" s="137"/>
      <c r="GWU83" s="137"/>
      <c r="GWV83" s="137"/>
      <c r="GWW83" s="137"/>
      <c r="GWX83" s="137"/>
      <c r="GWY83" s="137"/>
      <c r="GWZ83" s="137"/>
      <c r="GXA83" s="137"/>
      <c r="GXB83" s="137"/>
      <c r="GXC83" s="137"/>
      <c r="GXD83" s="137"/>
      <c r="GXE83" s="137"/>
      <c r="GXF83" s="137"/>
      <c r="GXG83" s="137"/>
      <c r="GXH83" s="137"/>
      <c r="GXI83" s="137"/>
      <c r="GXJ83" s="137"/>
      <c r="GXK83" s="137"/>
      <c r="GXL83" s="137"/>
      <c r="GXM83" s="137"/>
      <c r="GXN83" s="137"/>
      <c r="GXO83" s="137"/>
      <c r="GXP83" s="137"/>
      <c r="GXQ83" s="137"/>
      <c r="GXR83" s="137"/>
      <c r="GXS83" s="137"/>
      <c r="GXT83" s="137"/>
      <c r="GXU83" s="137"/>
      <c r="GXV83" s="137"/>
      <c r="GXW83" s="137"/>
      <c r="GXX83" s="137"/>
      <c r="GXY83" s="137"/>
      <c r="GXZ83" s="137"/>
      <c r="GYA83" s="137"/>
      <c r="GYB83" s="137"/>
      <c r="GYC83" s="137"/>
      <c r="GYD83" s="137"/>
      <c r="GYE83" s="137"/>
      <c r="GYF83" s="137"/>
      <c r="GYG83" s="137"/>
      <c r="GYH83" s="137"/>
      <c r="GYI83" s="137"/>
      <c r="GYJ83" s="137"/>
      <c r="GYK83" s="137"/>
      <c r="GYL83" s="137"/>
      <c r="GYM83" s="137"/>
      <c r="GYN83" s="137"/>
      <c r="GYO83" s="137"/>
      <c r="GYP83" s="137"/>
      <c r="GYQ83" s="137"/>
      <c r="GYR83" s="137"/>
      <c r="GYS83" s="137"/>
      <c r="GYT83" s="137"/>
      <c r="GYU83" s="137"/>
      <c r="GYV83" s="137"/>
      <c r="GYW83" s="137"/>
      <c r="GYX83" s="137"/>
      <c r="GYY83" s="137"/>
      <c r="GYZ83" s="137"/>
      <c r="GZA83" s="137"/>
      <c r="GZB83" s="137"/>
      <c r="GZC83" s="137"/>
      <c r="GZD83" s="137"/>
      <c r="GZE83" s="137"/>
      <c r="GZF83" s="137"/>
      <c r="GZG83" s="137"/>
      <c r="GZH83" s="137"/>
      <c r="GZI83" s="137"/>
      <c r="GZJ83" s="137"/>
      <c r="GZK83" s="137"/>
      <c r="GZL83" s="137"/>
      <c r="GZM83" s="137"/>
      <c r="GZN83" s="137"/>
      <c r="GZO83" s="137"/>
      <c r="GZP83" s="137"/>
      <c r="GZQ83" s="137"/>
      <c r="GZR83" s="137"/>
      <c r="GZS83" s="137"/>
      <c r="GZT83" s="137"/>
      <c r="GZU83" s="137"/>
      <c r="GZV83" s="137"/>
      <c r="GZW83" s="137"/>
      <c r="GZX83" s="137"/>
      <c r="GZY83" s="137"/>
      <c r="GZZ83" s="137"/>
      <c r="HAA83" s="137"/>
      <c r="HAB83" s="137"/>
      <c r="HAC83" s="137"/>
      <c r="HAD83" s="137"/>
      <c r="HAE83" s="137"/>
      <c r="HAF83" s="137"/>
      <c r="HAG83" s="137"/>
      <c r="HAH83" s="137"/>
      <c r="HAI83" s="137"/>
      <c r="HAJ83" s="137"/>
      <c r="HAK83" s="137"/>
      <c r="HAL83" s="137"/>
      <c r="HAM83" s="137"/>
      <c r="HAN83" s="137"/>
      <c r="HAO83" s="137"/>
      <c r="HAP83" s="137"/>
      <c r="HAQ83" s="137"/>
      <c r="HAR83" s="137"/>
      <c r="HAS83" s="137"/>
      <c r="HAT83" s="137"/>
      <c r="HAU83" s="137"/>
      <c r="HAV83" s="137"/>
      <c r="HAW83" s="137"/>
      <c r="HAX83" s="137"/>
      <c r="HAY83" s="137"/>
      <c r="HAZ83" s="137"/>
      <c r="HBA83" s="137"/>
      <c r="HBB83" s="137"/>
      <c r="HBC83" s="137"/>
      <c r="HBD83" s="137"/>
      <c r="HBE83" s="137"/>
      <c r="HBF83" s="137"/>
      <c r="HBG83" s="137"/>
      <c r="HBH83" s="137"/>
      <c r="HBI83" s="137"/>
      <c r="HBJ83" s="137"/>
      <c r="HBK83" s="137"/>
      <c r="HBL83" s="137"/>
      <c r="HBM83" s="137"/>
      <c r="HBN83" s="137"/>
      <c r="HBO83" s="137"/>
      <c r="HBP83" s="137"/>
      <c r="HBQ83" s="137"/>
      <c r="HBR83" s="137"/>
      <c r="HBS83" s="137"/>
      <c r="HBT83" s="137"/>
      <c r="HBU83" s="137"/>
      <c r="HBV83" s="137"/>
      <c r="HBW83" s="137"/>
      <c r="HBX83" s="137"/>
      <c r="HBY83" s="137"/>
      <c r="HBZ83" s="137"/>
      <c r="HCA83" s="137"/>
      <c r="HCB83" s="137"/>
      <c r="HCC83" s="137"/>
      <c r="HCD83" s="137"/>
      <c r="HCE83" s="137"/>
      <c r="HCF83" s="137"/>
      <c r="HCG83" s="137"/>
      <c r="HCH83" s="137"/>
      <c r="HCI83" s="137"/>
      <c r="HCJ83" s="137"/>
      <c r="HCK83" s="137"/>
      <c r="HCL83" s="137"/>
      <c r="HCM83" s="137"/>
      <c r="HCN83" s="137"/>
      <c r="HCO83" s="137"/>
      <c r="HCP83" s="137"/>
      <c r="HCQ83" s="137"/>
      <c r="HCR83" s="137"/>
      <c r="HCS83" s="137"/>
      <c r="HCT83" s="137"/>
      <c r="HCU83" s="137"/>
      <c r="HCV83" s="137"/>
      <c r="HCW83" s="137"/>
      <c r="HCX83" s="137"/>
      <c r="HCY83" s="137"/>
      <c r="HCZ83" s="137"/>
      <c r="HDA83" s="137"/>
      <c r="HDB83" s="137"/>
      <c r="HDC83" s="137"/>
      <c r="HDD83" s="137"/>
      <c r="HDE83" s="137"/>
      <c r="HDF83" s="137"/>
      <c r="HDG83" s="137"/>
      <c r="HDH83" s="137"/>
      <c r="HDI83" s="137"/>
      <c r="HDJ83" s="137"/>
      <c r="HDK83" s="137"/>
      <c r="HDL83" s="137"/>
      <c r="HDM83" s="137"/>
      <c r="HDN83" s="137"/>
      <c r="HDO83" s="137"/>
      <c r="HDP83" s="137"/>
      <c r="HDQ83" s="137"/>
      <c r="HDR83" s="137"/>
      <c r="HDS83" s="137"/>
      <c r="HDT83" s="137"/>
      <c r="HDU83" s="137"/>
      <c r="HDV83" s="137"/>
      <c r="HDW83" s="137"/>
      <c r="HDX83" s="137"/>
      <c r="HDY83" s="137"/>
      <c r="HDZ83" s="137"/>
      <c r="HEA83" s="137"/>
      <c r="HEB83" s="137"/>
      <c r="HEC83" s="137"/>
      <c r="HED83" s="137"/>
      <c r="HEE83" s="137"/>
      <c r="HEF83" s="137"/>
      <c r="HEG83" s="137"/>
      <c r="HEH83" s="137"/>
      <c r="HEI83" s="137"/>
      <c r="HEJ83" s="137"/>
      <c r="HEK83" s="137"/>
      <c r="HEL83" s="137"/>
      <c r="HEM83" s="137"/>
      <c r="HEN83" s="137"/>
      <c r="HEO83" s="137"/>
      <c r="HEP83" s="137"/>
      <c r="HEQ83" s="137"/>
      <c r="HER83" s="137"/>
      <c r="HES83" s="137"/>
      <c r="HET83" s="137"/>
      <c r="HEU83" s="137"/>
      <c r="HEV83" s="137"/>
      <c r="HEW83" s="137"/>
      <c r="HEX83" s="137"/>
      <c r="HEY83" s="137"/>
      <c r="HEZ83" s="137"/>
      <c r="HFA83" s="137"/>
      <c r="HFB83" s="137"/>
      <c r="HFC83" s="137"/>
      <c r="HFD83" s="137"/>
      <c r="HFE83" s="137"/>
      <c r="HFF83" s="137"/>
      <c r="HFG83" s="137"/>
      <c r="HFH83" s="137"/>
      <c r="HFI83" s="137"/>
      <c r="HFJ83" s="137"/>
      <c r="HFK83" s="137"/>
      <c r="HFL83" s="137"/>
      <c r="HFM83" s="137"/>
      <c r="HFN83" s="137"/>
      <c r="HFO83" s="137"/>
      <c r="HFP83" s="137"/>
      <c r="HFQ83" s="137"/>
      <c r="HFR83" s="137"/>
      <c r="HFS83" s="137"/>
      <c r="HFT83" s="137"/>
      <c r="HFU83" s="137"/>
      <c r="HFV83" s="137"/>
      <c r="HFW83" s="137"/>
      <c r="HFX83" s="137"/>
      <c r="HFY83" s="137"/>
      <c r="HFZ83" s="137"/>
      <c r="HGA83" s="137"/>
      <c r="HGB83" s="137"/>
      <c r="HGC83" s="137"/>
      <c r="HGD83" s="137"/>
      <c r="HGE83" s="137"/>
      <c r="HGF83" s="137"/>
      <c r="HGG83" s="137"/>
      <c r="HGH83" s="137"/>
      <c r="HGI83" s="137"/>
      <c r="HGJ83" s="137"/>
      <c r="HGK83" s="137"/>
      <c r="HGL83" s="137"/>
      <c r="HGM83" s="137"/>
      <c r="HGN83" s="137"/>
      <c r="HGO83" s="137"/>
      <c r="HGP83" s="137"/>
      <c r="HGQ83" s="137"/>
      <c r="HGR83" s="137"/>
      <c r="HGS83" s="137"/>
      <c r="HGT83" s="137"/>
      <c r="HGU83" s="137"/>
      <c r="HGV83" s="137"/>
      <c r="HGW83" s="137"/>
      <c r="HGX83" s="137"/>
      <c r="HGY83" s="137"/>
      <c r="HGZ83" s="137"/>
      <c r="HHA83" s="137"/>
      <c r="HHB83" s="137"/>
      <c r="HHC83" s="137"/>
      <c r="HHD83" s="137"/>
      <c r="HHE83" s="137"/>
      <c r="HHF83" s="137"/>
      <c r="HHG83" s="137"/>
      <c r="HHH83" s="137"/>
      <c r="HHI83" s="137"/>
      <c r="HHJ83" s="137"/>
      <c r="HHK83" s="137"/>
      <c r="HHL83" s="137"/>
      <c r="HHM83" s="137"/>
      <c r="HHN83" s="137"/>
      <c r="HHO83" s="137"/>
      <c r="HHP83" s="137"/>
      <c r="HHQ83" s="137"/>
      <c r="HHR83" s="137"/>
      <c r="HHS83" s="137"/>
      <c r="HHT83" s="137"/>
      <c r="HHU83" s="137"/>
      <c r="HHV83" s="137"/>
      <c r="HHW83" s="137"/>
      <c r="HHX83" s="137"/>
      <c r="HHY83" s="137"/>
      <c r="HHZ83" s="137"/>
      <c r="HIA83" s="137"/>
      <c r="HIB83" s="137"/>
      <c r="HIC83" s="137"/>
      <c r="HID83" s="137"/>
      <c r="HIE83" s="137"/>
      <c r="HIF83" s="137"/>
      <c r="HIG83" s="137"/>
      <c r="HIH83" s="137"/>
      <c r="HII83" s="137"/>
      <c r="HIJ83" s="137"/>
      <c r="HIK83" s="137"/>
      <c r="HIL83" s="137"/>
      <c r="HIM83" s="137"/>
      <c r="HIN83" s="137"/>
      <c r="HIO83" s="137"/>
      <c r="HIP83" s="137"/>
      <c r="HIQ83" s="137"/>
      <c r="HIR83" s="137"/>
      <c r="HIS83" s="137"/>
      <c r="HIT83" s="137"/>
      <c r="HIU83" s="137"/>
      <c r="HIV83" s="137"/>
      <c r="HIW83" s="137"/>
      <c r="HIX83" s="137"/>
      <c r="HIY83" s="137"/>
      <c r="HIZ83" s="137"/>
      <c r="HJA83" s="137"/>
      <c r="HJB83" s="137"/>
      <c r="HJC83" s="137"/>
      <c r="HJD83" s="137"/>
      <c r="HJE83" s="137"/>
      <c r="HJF83" s="137"/>
      <c r="HJG83" s="137"/>
      <c r="HJH83" s="137"/>
      <c r="HJI83" s="137"/>
      <c r="HJJ83" s="137"/>
      <c r="HJK83" s="137"/>
      <c r="HJL83" s="137"/>
      <c r="HJM83" s="137"/>
      <c r="HJN83" s="137"/>
      <c r="HJO83" s="137"/>
      <c r="HJP83" s="137"/>
      <c r="HJQ83" s="137"/>
      <c r="HJR83" s="137"/>
      <c r="HJS83" s="137"/>
      <c r="HJT83" s="137"/>
      <c r="HJU83" s="137"/>
      <c r="HJV83" s="137"/>
      <c r="HJW83" s="137"/>
      <c r="HJX83" s="137"/>
      <c r="HJY83" s="137"/>
      <c r="HJZ83" s="137"/>
      <c r="HKA83" s="137"/>
      <c r="HKB83" s="137"/>
      <c r="HKC83" s="137"/>
      <c r="HKD83" s="137"/>
      <c r="HKE83" s="137"/>
      <c r="HKF83" s="137"/>
      <c r="HKG83" s="137"/>
      <c r="HKH83" s="137"/>
      <c r="HKI83" s="137"/>
      <c r="HKJ83" s="137"/>
      <c r="HKK83" s="137"/>
      <c r="HKL83" s="137"/>
      <c r="HKM83" s="137"/>
      <c r="HKN83" s="137"/>
      <c r="HKO83" s="137"/>
      <c r="HKP83" s="137"/>
      <c r="HKQ83" s="137"/>
      <c r="HKR83" s="137"/>
      <c r="HKS83" s="137"/>
      <c r="HKT83" s="137"/>
      <c r="HKU83" s="137"/>
      <c r="HKV83" s="137"/>
      <c r="HKW83" s="137"/>
      <c r="HKX83" s="137"/>
      <c r="HKY83" s="137"/>
      <c r="HKZ83" s="137"/>
      <c r="HLA83" s="137"/>
      <c r="HLB83" s="137"/>
      <c r="HLC83" s="137"/>
      <c r="HLD83" s="137"/>
      <c r="HLE83" s="137"/>
      <c r="HLF83" s="137"/>
      <c r="HLG83" s="137"/>
      <c r="HLH83" s="137"/>
      <c r="HLI83" s="137"/>
      <c r="HLJ83" s="137"/>
      <c r="HLK83" s="137"/>
      <c r="HLL83" s="137"/>
      <c r="HLM83" s="137"/>
      <c r="HLN83" s="137"/>
      <c r="HLO83" s="137"/>
      <c r="HLP83" s="137"/>
      <c r="HLQ83" s="137"/>
      <c r="HLR83" s="137"/>
      <c r="HLS83" s="137"/>
      <c r="HLT83" s="137"/>
      <c r="HLU83" s="137"/>
      <c r="HLV83" s="137"/>
      <c r="HLW83" s="137"/>
      <c r="HLX83" s="137"/>
      <c r="HLY83" s="137"/>
      <c r="HLZ83" s="137"/>
      <c r="HMA83" s="137"/>
      <c r="HMB83" s="137"/>
      <c r="HMC83" s="137"/>
      <c r="HMD83" s="137"/>
      <c r="HME83" s="137"/>
      <c r="HMF83" s="137"/>
      <c r="HMG83" s="137"/>
      <c r="HMH83" s="137"/>
      <c r="HMI83" s="137"/>
      <c r="HMJ83" s="137"/>
      <c r="HMK83" s="137"/>
      <c r="HML83" s="137"/>
      <c r="HMM83" s="137"/>
      <c r="HMN83" s="137"/>
      <c r="HMO83" s="137"/>
      <c r="HMP83" s="137"/>
      <c r="HMQ83" s="137"/>
      <c r="HMR83" s="137"/>
      <c r="HMS83" s="137"/>
      <c r="HMT83" s="137"/>
      <c r="HMU83" s="137"/>
      <c r="HMV83" s="137"/>
      <c r="HMW83" s="137"/>
      <c r="HMX83" s="137"/>
      <c r="HMY83" s="137"/>
      <c r="HMZ83" s="137"/>
      <c r="HNA83" s="137"/>
      <c r="HNB83" s="137"/>
      <c r="HNC83" s="137"/>
      <c r="HND83" s="137"/>
      <c r="HNE83" s="137"/>
      <c r="HNF83" s="137"/>
      <c r="HNG83" s="137"/>
      <c r="HNH83" s="137"/>
      <c r="HNI83" s="137"/>
      <c r="HNJ83" s="137"/>
      <c r="HNK83" s="137"/>
      <c r="HNL83" s="137"/>
      <c r="HNM83" s="137"/>
      <c r="HNN83" s="137"/>
      <c r="HNO83" s="137"/>
      <c r="HNP83" s="137"/>
      <c r="HNQ83" s="137"/>
      <c r="HNR83" s="137"/>
      <c r="HNS83" s="137"/>
      <c r="HNT83" s="137"/>
      <c r="HNU83" s="137"/>
      <c r="HNV83" s="137"/>
      <c r="HNW83" s="137"/>
      <c r="HNX83" s="137"/>
      <c r="HNY83" s="137"/>
      <c r="HNZ83" s="137"/>
      <c r="HOA83" s="137"/>
      <c r="HOB83" s="137"/>
      <c r="HOC83" s="137"/>
      <c r="HOD83" s="137"/>
      <c r="HOE83" s="137"/>
      <c r="HOF83" s="137"/>
      <c r="HOG83" s="137"/>
      <c r="HOH83" s="137"/>
      <c r="HOI83" s="137"/>
      <c r="HOJ83" s="137"/>
      <c r="HOK83" s="137"/>
      <c r="HOL83" s="137"/>
      <c r="HOM83" s="137"/>
      <c r="HON83" s="137"/>
      <c r="HOO83" s="137"/>
      <c r="HOP83" s="137"/>
      <c r="HOQ83" s="137"/>
      <c r="HOR83" s="137"/>
      <c r="HOS83" s="137"/>
      <c r="HOT83" s="137"/>
      <c r="HOU83" s="137"/>
      <c r="HOV83" s="137"/>
      <c r="HOW83" s="137"/>
      <c r="HOX83" s="137"/>
      <c r="HOY83" s="137"/>
      <c r="HOZ83" s="137"/>
      <c r="HPA83" s="137"/>
      <c r="HPB83" s="137"/>
      <c r="HPC83" s="137"/>
      <c r="HPD83" s="137"/>
      <c r="HPE83" s="137"/>
      <c r="HPF83" s="137"/>
      <c r="HPG83" s="137"/>
      <c r="HPH83" s="137"/>
      <c r="HPI83" s="137"/>
      <c r="HPJ83" s="137"/>
      <c r="HPK83" s="137"/>
      <c r="HPL83" s="137"/>
      <c r="HPM83" s="137"/>
      <c r="HPN83" s="137"/>
      <c r="HPO83" s="137"/>
      <c r="HPP83" s="137"/>
      <c r="HPQ83" s="137"/>
      <c r="HPR83" s="137"/>
      <c r="HPS83" s="137"/>
      <c r="HPT83" s="137"/>
      <c r="HPU83" s="137"/>
      <c r="HPV83" s="137"/>
      <c r="HPW83" s="137"/>
      <c r="HPX83" s="137"/>
      <c r="HPY83" s="137"/>
      <c r="HPZ83" s="137"/>
      <c r="HQA83" s="137"/>
      <c r="HQB83" s="137"/>
      <c r="HQC83" s="137"/>
      <c r="HQD83" s="137"/>
      <c r="HQE83" s="137"/>
      <c r="HQF83" s="137"/>
      <c r="HQG83" s="137"/>
      <c r="HQH83" s="137"/>
      <c r="HQI83" s="137"/>
      <c r="HQJ83" s="137"/>
      <c r="HQK83" s="137"/>
      <c r="HQL83" s="137"/>
      <c r="HQM83" s="137"/>
      <c r="HQN83" s="137"/>
      <c r="HQO83" s="137"/>
      <c r="HQP83" s="137"/>
      <c r="HQQ83" s="137"/>
      <c r="HQR83" s="137"/>
      <c r="HQS83" s="137"/>
      <c r="HQT83" s="137"/>
      <c r="HQU83" s="137"/>
      <c r="HQV83" s="137"/>
      <c r="HQW83" s="137"/>
      <c r="HQX83" s="137"/>
      <c r="HQY83" s="137"/>
      <c r="HQZ83" s="137"/>
      <c r="HRA83" s="137"/>
      <c r="HRB83" s="137"/>
      <c r="HRC83" s="137"/>
      <c r="HRD83" s="137"/>
      <c r="HRE83" s="137"/>
      <c r="HRF83" s="137"/>
      <c r="HRG83" s="137"/>
      <c r="HRH83" s="137"/>
      <c r="HRI83" s="137"/>
      <c r="HRJ83" s="137"/>
      <c r="HRK83" s="137"/>
      <c r="HRL83" s="137"/>
      <c r="HRM83" s="137"/>
      <c r="HRN83" s="137"/>
      <c r="HRO83" s="137"/>
      <c r="HRP83" s="137"/>
      <c r="HRQ83" s="137"/>
      <c r="HRR83" s="137"/>
      <c r="HRS83" s="137"/>
      <c r="HRT83" s="137"/>
      <c r="HRU83" s="137"/>
      <c r="HRV83" s="137"/>
      <c r="HRW83" s="137"/>
      <c r="HRX83" s="137"/>
      <c r="HRY83" s="137"/>
      <c r="HRZ83" s="137"/>
      <c r="HSA83" s="137"/>
      <c r="HSB83" s="137"/>
      <c r="HSC83" s="137"/>
      <c r="HSD83" s="137"/>
      <c r="HSE83" s="137"/>
      <c r="HSF83" s="137"/>
      <c r="HSG83" s="137"/>
      <c r="HSH83" s="137"/>
      <c r="HSI83" s="137"/>
      <c r="HSJ83" s="137"/>
      <c r="HSK83" s="137"/>
      <c r="HSL83" s="137"/>
      <c r="HSM83" s="137"/>
      <c r="HSN83" s="137"/>
      <c r="HSO83" s="137"/>
      <c r="HSP83" s="137"/>
      <c r="HSQ83" s="137"/>
      <c r="HSR83" s="137"/>
      <c r="HSS83" s="137"/>
      <c r="HST83" s="137"/>
      <c r="HSU83" s="137"/>
      <c r="HSV83" s="137"/>
      <c r="HSW83" s="137"/>
      <c r="HSX83" s="137"/>
      <c r="HSY83" s="137"/>
      <c r="HSZ83" s="137"/>
      <c r="HTA83" s="137"/>
      <c r="HTB83" s="137"/>
      <c r="HTC83" s="137"/>
      <c r="HTD83" s="137"/>
      <c r="HTE83" s="137"/>
      <c r="HTF83" s="137"/>
      <c r="HTG83" s="137"/>
      <c r="HTH83" s="137"/>
      <c r="HTI83" s="137"/>
      <c r="HTJ83" s="137"/>
      <c r="HTK83" s="137"/>
      <c r="HTL83" s="137"/>
      <c r="HTM83" s="137"/>
      <c r="HTN83" s="137"/>
      <c r="HTO83" s="137"/>
      <c r="HTP83" s="137"/>
      <c r="HTQ83" s="137"/>
      <c r="HTR83" s="137"/>
      <c r="HTS83" s="137"/>
      <c r="HTT83" s="137"/>
      <c r="HTU83" s="137"/>
      <c r="HTV83" s="137"/>
      <c r="HTW83" s="137"/>
      <c r="HTX83" s="137"/>
      <c r="HTY83" s="137"/>
      <c r="HTZ83" s="137"/>
      <c r="HUA83" s="137"/>
      <c r="HUB83" s="137"/>
      <c r="HUC83" s="137"/>
      <c r="HUD83" s="137"/>
      <c r="HUE83" s="137"/>
      <c r="HUF83" s="137"/>
      <c r="HUG83" s="137"/>
      <c r="HUH83" s="137"/>
      <c r="HUI83" s="137"/>
      <c r="HUJ83" s="137"/>
      <c r="HUK83" s="137"/>
      <c r="HUL83" s="137"/>
      <c r="HUM83" s="137"/>
      <c r="HUN83" s="137"/>
      <c r="HUO83" s="137"/>
      <c r="HUP83" s="137"/>
      <c r="HUQ83" s="137"/>
      <c r="HUR83" s="137"/>
      <c r="HUS83" s="137"/>
      <c r="HUT83" s="137"/>
      <c r="HUU83" s="137"/>
      <c r="HUV83" s="137"/>
      <c r="HUW83" s="137"/>
      <c r="HUX83" s="137"/>
      <c r="HUY83" s="137"/>
      <c r="HUZ83" s="137"/>
      <c r="HVA83" s="137"/>
      <c r="HVB83" s="137"/>
      <c r="HVC83" s="137"/>
      <c r="HVD83" s="137"/>
      <c r="HVE83" s="137"/>
      <c r="HVF83" s="137"/>
      <c r="HVG83" s="137"/>
      <c r="HVH83" s="137"/>
      <c r="HVI83" s="137"/>
      <c r="HVJ83" s="137"/>
      <c r="HVK83" s="137"/>
      <c r="HVL83" s="137"/>
      <c r="HVM83" s="137"/>
      <c r="HVN83" s="137"/>
      <c r="HVO83" s="137"/>
      <c r="HVP83" s="137"/>
      <c r="HVQ83" s="137"/>
      <c r="HVR83" s="137"/>
      <c r="HVS83" s="137"/>
      <c r="HVT83" s="137"/>
      <c r="HVU83" s="137"/>
      <c r="HVV83" s="137"/>
      <c r="HVW83" s="137"/>
      <c r="HVX83" s="137"/>
      <c r="HVY83" s="137"/>
      <c r="HVZ83" s="137"/>
      <c r="HWA83" s="137"/>
      <c r="HWB83" s="137"/>
      <c r="HWC83" s="137"/>
      <c r="HWD83" s="137"/>
      <c r="HWE83" s="137"/>
      <c r="HWF83" s="137"/>
      <c r="HWG83" s="137"/>
      <c r="HWH83" s="137"/>
      <c r="HWI83" s="137"/>
      <c r="HWJ83" s="137"/>
      <c r="HWK83" s="137"/>
      <c r="HWL83" s="137"/>
      <c r="HWM83" s="137"/>
      <c r="HWN83" s="137"/>
      <c r="HWO83" s="137"/>
      <c r="HWP83" s="137"/>
      <c r="HWQ83" s="137"/>
      <c r="HWR83" s="137"/>
      <c r="HWS83" s="137"/>
      <c r="HWT83" s="137"/>
      <c r="HWU83" s="137"/>
      <c r="HWV83" s="137"/>
      <c r="HWW83" s="137"/>
      <c r="HWX83" s="137"/>
      <c r="HWY83" s="137"/>
      <c r="HWZ83" s="137"/>
      <c r="HXA83" s="137"/>
      <c r="HXB83" s="137"/>
      <c r="HXC83" s="137"/>
      <c r="HXD83" s="137"/>
      <c r="HXE83" s="137"/>
      <c r="HXF83" s="137"/>
      <c r="HXG83" s="137"/>
      <c r="HXH83" s="137"/>
      <c r="HXI83" s="137"/>
      <c r="HXJ83" s="137"/>
      <c r="HXK83" s="137"/>
      <c r="HXL83" s="137"/>
      <c r="HXM83" s="137"/>
      <c r="HXN83" s="137"/>
      <c r="HXO83" s="137"/>
      <c r="HXP83" s="137"/>
      <c r="HXQ83" s="137"/>
      <c r="HXR83" s="137"/>
      <c r="HXS83" s="137"/>
      <c r="HXT83" s="137"/>
      <c r="HXU83" s="137"/>
      <c r="HXV83" s="137"/>
      <c r="HXW83" s="137"/>
      <c r="HXX83" s="137"/>
      <c r="HXY83" s="137"/>
      <c r="HXZ83" s="137"/>
      <c r="HYA83" s="137"/>
      <c r="HYB83" s="137"/>
      <c r="HYC83" s="137"/>
      <c r="HYD83" s="137"/>
      <c r="HYE83" s="137"/>
      <c r="HYF83" s="137"/>
      <c r="HYG83" s="137"/>
      <c r="HYH83" s="137"/>
      <c r="HYI83" s="137"/>
      <c r="HYJ83" s="137"/>
      <c r="HYK83" s="137"/>
      <c r="HYL83" s="137"/>
      <c r="HYM83" s="137"/>
      <c r="HYN83" s="137"/>
      <c r="HYO83" s="137"/>
      <c r="HYP83" s="137"/>
      <c r="HYQ83" s="137"/>
      <c r="HYR83" s="137"/>
      <c r="HYS83" s="137"/>
      <c r="HYT83" s="137"/>
      <c r="HYU83" s="137"/>
      <c r="HYV83" s="137"/>
      <c r="HYW83" s="137"/>
      <c r="HYX83" s="137"/>
      <c r="HYY83" s="137"/>
      <c r="HYZ83" s="137"/>
      <c r="HZA83" s="137"/>
      <c r="HZB83" s="137"/>
      <c r="HZC83" s="137"/>
      <c r="HZD83" s="137"/>
      <c r="HZE83" s="137"/>
      <c r="HZF83" s="137"/>
      <c r="HZG83" s="137"/>
      <c r="HZH83" s="137"/>
      <c r="HZI83" s="137"/>
      <c r="HZJ83" s="137"/>
      <c r="HZK83" s="137"/>
      <c r="HZL83" s="137"/>
      <c r="HZM83" s="137"/>
      <c r="HZN83" s="137"/>
      <c r="HZO83" s="137"/>
      <c r="HZP83" s="137"/>
      <c r="HZQ83" s="137"/>
      <c r="HZR83" s="137"/>
      <c r="HZS83" s="137"/>
      <c r="HZT83" s="137"/>
      <c r="HZU83" s="137"/>
      <c r="HZV83" s="137"/>
      <c r="HZW83" s="137"/>
      <c r="HZX83" s="137"/>
      <c r="HZY83" s="137"/>
      <c r="HZZ83" s="137"/>
      <c r="IAA83" s="137"/>
      <c r="IAB83" s="137"/>
      <c r="IAC83" s="137"/>
      <c r="IAD83" s="137"/>
      <c r="IAE83" s="137"/>
      <c r="IAF83" s="137"/>
      <c r="IAG83" s="137"/>
      <c r="IAH83" s="137"/>
      <c r="IAI83" s="137"/>
      <c r="IAJ83" s="137"/>
      <c r="IAK83" s="137"/>
      <c r="IAL83" s="137"/>
      <c r="IAM83" s="137"/>
      <c r="IAN83" s="137"/>
      <c r="IAO83" s="137"/>
      <c r="IAP83" s="137"/>
      <c r="IAQ83" s="137"/>
      <c r="IAR83" s="137"/>
      <c r="IAS83" s="137"/>
      <c r="IAT83" s="137"/>
      <c r="IAU83" s="137"/>
      <c r="IAV83" s="137"/>
      <c r="IAW83" s="137"/>
      <c r="IAX83" s="137"/>
      <c r="IAY83" s="137"/>
      <c r="IAZ83" s="137"/>
      <c r="IBA83" s="137"/>
      <c r="IBB83" s="137"/>
      <c r="IBC83" s="137"/>
      <c r="IBD83" s="137"/>
      <c r="IBE83" s="137"/>
      <c r="IBF83" s="137"/>
      <c r="IBG83" s="137"/>
      <c r="IBH83" s="137"/>
      <c r="IBI83" s="137"/>
      <c r="IBJ83" s="137"/>
      <c r="IBK83" s="137"/>
      <c r="IBL83" s="137"/>
      <c r="IBM83" s="137"/>
      <c r="IBN83" s="137"/>
      <c r="IBO83" s="137"/>
      <c r="IBP83" s="137"/>
      <c r="IBQ83" s="137"/>
      <c r="IBR83" s="137"/>
      <c r="IBS83" s="137"/>
      <c r="IBT83" s="137"/>
      <c r="IBU83" s="137"/>
      <c r="IBV83" s="137"/>
      <c r="IBW83" s="137"/>
      <c r="IBX83" s="137"/>
      <c r="IBY83" s="137"/>
      <c r="IBZ83" s="137"/>
      <c r="ICA83" s="137"/>
      <c r="ICB83" s="137"/>
      <c r="ICC83" s="137"/>
      <c r="ICD83" s="137"/>
      <c r="ICE83" s="137"/>
      <c r="ICF83" s="137"/>
      <c r="ICG83" s="137"/>
      <c r="ICH83" s="137"/>
      <c r="ICI83" s="137"/>
      <c r="ICJ83" s="137"/>
      <c r="ICK83" s="137"/>
      <c r="ICL83" s="137"/>
      <c r="ICM83" s="137"/>
      <c r="ICN83" s="137"/>
      <c r="ICO83" s="137"/>
      <c r="ICP83" s="137"/>
      <c r="ICQ83" s="137"/>
      <c r="ICR83" s="137"/>
      <c r="ICS83" s="137"/>
      <c r="ICT83" s="137"/>
      <c r="ICU83" s="137"/>
      <c r="ICV83" s="137"/>
      <c r="ICW83" s="137"/>
      <c r="ICX83" s="137"/>
      <c r="ICY83" s="137"/>
      <c r="ICZ83" s="137"/>
      <c r="IDA83" s="137"/>
      <c r="IDB83" s="137"/>
      <c r="IDC83" s="137"/>
      <c r="IDD83" s="137"/>
      <c r="IDE83" s="137"/>
      <c r="IDF83" s="137"/>
      <c r="IDG83" s="137"/>
      <c r="IDH83" s="137"/>
      <c r="IDI83" s="137"/>
      <c r="IDJ83" s="137"/>
      <c r="IDK83" s="137"/>
      <c r="IDL83" s="137"/>
      <c r="IDM83" s="137"/>
      <c r="IDN83" s="137"/>
      <c r="IDO83" s="137"/>
      <c r="IDP83" s="137"/>
      <c r="IDQ83" s="137"/>
      <c r="IDR83" s="137"/>
      <c r="IDS83" s="137"/>
      <c r="IDT83" s="137"/>
      <c r="IDU83" s="137"/>
      <c r="IDV83" s="137"/>
      <c r="IDW83" s="137"/>
      <c r="IDX83" s="137"/>
      <c r="IDY83" s="137"/>
      <c r="IDZ83" s="137"/>
      <c r="IEA83" s="137"/>
      <c r="IEB83" s="137"/>
      <c r="IEC83" s="137"/>
      <c r="IED83" s="137"/>
      <c r="IEE83" s="137"/>
      <c r="IEF83" s="137"/>
      <c r="IEG83" s="137"/>
      <c r="IEH83" s="137"/>
      <c r="IEI83" s="137"/>
      <c r="IEJ83" s="137"/>
      <c r="IEK83" s="137"/>
      <c r="IEL83" s="137"/>
      <c r="IEM83" s="137"/>
      <c r="IEN83" s="137"/>
      <c r="IEO83" s="137"/>
      <c r="IEP83" s="137"/>
      <c r="IEQ83" s="137"/>
      <c r="IER83" s="137"/>
      <c r="IES83" s="137"/>
      <c r="IET83" s="137"/>
      <c r="IEU83" s="137"/>
      <c r="IEV83" s="137"/>
      <c r="IEW83" s="137"/>
      <c r="IEX83" s="137"/>
      <c r="IEY83" s="137"/>
      <c r="IEZ83" s="137"/>
      <c r="IFA83" s="137"/>
      <c r="IFB83" s="137"/>
      <c r="IFC83" s="137"/>
      <c r="IFD83" s="137"/>
      <c r="IFE83" s="137"/>
      <c r="IFF83" s="137"/>
      <c r="IFG83" s="137"/>
      <c r="IFH83" s="137"/>
      <c r="IFI83" s="137"/>
      <c r="IFJ83" s="137"/>
      <c r="IFK83" s="137"/>
      <c r="IFL83" s="137"/>
      <c r="IFM83" s="137"/>
      <c r="IFN83" s="137"/>
      <c r="IFO83" s="137"/>
      <c r="IFP83" s="137"/>
      <c r="IFQ83" s="137"/>
      <c r="IFR83" s="137"/>
      <c r="IFS83" s="137"/>
      <c r="IFT83" s="137"/>
      <c r="IFU83" s="137"/>
      <c r="IFV83" s="137"/>
      <c r="IFW83" s="137"/>
      <c r="IFX83" s="137"/>
      <c r="IFY83" s="137"/>
      <c r="IFZ83" s="137"/>
      <c r="IGA83" s="137"/>
      <c r="IGB83" s="137"/>
      <c r="IGC83" s="137"/>
      <c r="IGD83" s="137"/>
      <c r="IGE83" s="137"/>
      <c r="IGF83" s="137"/>
      <c r="IGG83" s="137"/>
      <c r="IGH83" s="137"/>
      <c r="IGI83" s="137"/>
      <c r="IGJ83" s="137"/>
      <c r="IGK83" s="137"/>
      <c r="IGL83" s="137"/>
      <c r="IGM83" s="137"/>
      <c r="IGN83" s="137"/>
      <c r="IGO83" s="137"/>
      <c r="IGP83" s="137"/>
      <c r="IGQ83" s="137"/>
      <c r="IGR83" s="137"/>
      <c r="IGS83" s="137"/>
      <c r="IGT83" s="137"/>
      <c r="IGU83" s="137"/>
      <c r="IGV83" s="137"/>
      <c r="IGW83" s="137"/>
      <c r="IGX83" s="137"/>
      <c r="IGY83" s="137"/>
      <c r="IGZ83" s="137"/>
      <c r="IHA83" s="137"/>
      <c r="IHB83" s="137"/>
      <c r="IHC83" s="137"/>
      <c r="IHD83" s="137"/>
      <c r="IHE83" s="137"/>
      <c r="IHF83" s="137"/>
      <c r="IHG83" s="137"/>
      <c r="IHH83" s="137"/>
      <c r="IHI83" s="137"/>
      <c r="IHJ83" s="137"/>
      <c r="IHK83" s="137"/>
      <c r="IHL83" s="137"/>
      <c r="IHM83" s="137"/>
      <c r="IHN83" s="137"/>
      <c r="IHO83" s="137"/>
      <c r="IHP83" s="137"/>
      <c r="IHQ83" s="137"/>
      <c r="IHR83" s="137"/>
      <c r="IHS83" s="137"/>
      <c r="IHT83" s="137"/>
      <c r="IHU83" s="137"/>
      <c r="IHV83" s="137"/>
      <c r="IHW83" s="137"/>
      <c r="IHX83" s="137"/>
      <c r="IHY83" s="137"/>
      <c r="IHZ83" s="137"/>
      <c r="IIA83" s="137"/>
      <c r="IIB83" s="137"/>
      <c r="IIC83" s="137"/>
      <c r="IID83" s="137"/>
      <c r="IIE83" s="137"/>
      <c r="IIF83" s="137"/>
      <c r="IIG83" s="137"/>
      <c r="IIH83" s="137"/>
      <c r="III83" s="137"/>
      <c r="IIJ83" s="137"/>
      <c r="IIK83" s="137"/>
      <c r="IIL83" s="137"/>
      <c r="IIM83" s="137"/>
      <c r="IIN83" s="137"/>
      <c r="IIO83" s="137"/>
      <c r="IIP83" s="137"/>
      <c r="IIQ83" s="137"/>
      <c r="IIR83" s="137"/>
      <c r="IIS83" s="137"/>
      <c r="IIT83" s="137"/>
      <c r="IIU83" s="137"/>
      <c r="IIV83" s="137"/>
      <c r="IIW83" s="137"/>
      <c r="IIX83" s="137"/>
      <c r="IIY83" s="137"/>
      <c r="IIZ83" s="137"/>
      <c r="IJA83" s="137"/>
      <c r="IJB83" s="137"/>
      <c r="IJC83" s="137"/>
      <c r="IJD83" s="137"/>
      <c r="IJE83" s="137"/>
      <c r="IJF83" s="137"/>
      <c r="IJG83" s="137"/>
      <c r="IJH83" s="137"/>
      <c r="IJI83" s="137"/>
      <c r="IJJ83" s="137"/>
      <c r="IJK83" s="137"/>
      <c r="IJL83" s="137"/>
      <c r="IJM83" s="137"/>
      <c r="IJN83" s="137"/>
      <c r="IJO83" s="137"/>
      <c r="IJP83" s="137"/>
      <c r="IJQ83" s="137"/>
      <c r="IJR83" s="137"/>
      <c r="IJS83" s="137"/>
      <c r="IJT83" s="137"/>
      <c r="IJU83" s="137"/>
      <c r="IJV83" s="137"/>
      <c r="IJW83" s="137"/>
      <c r="IJX83" s="137"/>
      <c r="IJY83" s="137"/>
      <c r="IJZ83" s="137"/>
      <c r="IKA83" s="137"/>
      <c r="IKB83" s="137"/>
      <c r="IKC83" s="137"/>
      <c r="IKD83" s="137"/>
      <c r="IKE83" s="137"/>
      <c r="IKF83" s="137"/>
      <c r="IKG83" s="137"/>
      <c r="IKH83" s="137"/>
      <c r="IKI83" s="137"/>
      <c r="IKJ83" s="137"/>
      <c r="IKK83" s="137"/>
      <c r="IKL83" s="137"/>
      <c r="IKM83" s="137"/>
      <c r="IKN83" s="137"/>
      <c r="IKO83" s="137"/>
      <c r="IKP83" s="137"/>
      <c r="IKQ83" s="137"/>
      <c r="IKR83" s="137"/>
      <c r="IKS83" s="137"/>
      <c r="IKT83" s="137"/>
      <c r="IKU83" s="137"/>
      <c r="IKV83" s="137"/>
      <c r="IKW83" s="137"/>
      <c r="IKX83" s="137"/>
      <c r="IKY83" s="137"/>
      <c r="IKZ83" s="137"/>
      <c r="ILA83" s="137"/>
      <c r="ILB83" s="137"/>
      <c r="ILC83" s="137"/>
      <c r="ILD83" s="137"/>
      <c r="ILE83" s="137"/>
      <c r="ILF83" s="137"/>
      <c r="ILG83" s="137"/>
      <c r="ILH83" s="137"/>
      <c r="ILI83" s="137"/>
      <c r="ILJ83" s="137"/>
      <c r="ILK83" s="137"/>
      <c r="ILL83" s="137"/>
      <c r="ILM83" s="137"/>
      <c r="ILN83" s="137"/>
      <c r="ILO83" s="137"/>
      <c r="ILP83" s="137"/>
      <c r="ILQ83" s="137"/>
      <c r="ILR83" s="137"/>
      <c r="ILS83" s="137"/>
      <c r="ILT83" s="137"/>
      <c r="ILU83" s="137"/>
      <c r="ILV83" s="137"/>
      <c r="ILW83" s="137"/>
      <c r="ILX83" s="137"/>
      <c r="ILY83" s="137"/>
      <c r="ILZ83" s="137"/>
      <c r="IMA83" s="137"/>
      <c r="IMB83" s="137"/>
      <c r="IMC83" s="137"/>
      <c r="IMD83" s="137"/>
      <c r="IME83" s="137"/>
      <c r="IMF83" s="137"/>
      <c r="IMG83" s="137"/>
      <c r="IMH83" s="137"/>
      <c r="IMI83" s="137"/>
      <c r="IMJ83" s="137"/>
      <c r="IMK83" s="137"/>
      <c r="IML83" s="137"/>
      <c r="IMM83" s="137"/>
      <c r="IMN83" s="137"/>
      <c r="IMO83" s="137"/>
      <c r="IMP83" s="137"/>
      <c r="IMQ83" s="137"/>
      <c r="IMR83" s="137"/>
      <c r="IMS83" s="137"/>
      <c r="IMT83" s="137"/>
      <c r="IMU83" s="137"/>
      <c r="IMV83" s="137"/>
      <c r="IMW83" s="137"/>
      <c r="IMX83" s="137"/>
      <c r="IMY83" s="137"/>
      <c r="IMZ83" s="137"/>
      <c r="INA83" s="137"/>
      <c r="INB83" s="137"/>
      <c r="INC83" s="137"/>
      <c r="IND83" s="137"/>
      <c r="INE83" s="137"/>
      <c r="INF83" s="137"/>
      <c r="ING83" s="137"/>
      <c r="INH83" s="137"/>
      <c r="INI83" s="137"/>
      <c r="INJ83" s="137"/>
      <c r="INK83" s="137"/>
      <c r="INL83" s="137"/>
      <c r="INM83" s="137"/>
      <c r="INN83" s="137"/>
      <c r="INO83" s="137"/>
      <c r="INP83" s="137"/>
      <c r="INQ83" s="137"/>
      <c r="INR83" s="137"/>
      <c r="INS83" s="137"/>
      <c r="INT83" s="137"/>
      <c r="INU83" s="137"/>
      <c r="INV83" s="137"/>
      <c r="INW83" s="137"/>
      <c r="INX83" s="137"/>
      <c r="INY83" s="137"/>
      <c r="INZ83" s="137"/>
      <c r="IOA83" s="137"/>
      <c r="IOB83" s="137"/>
      <c r="IOC83" s="137"/>
      <c r="IOD83" s="137"/>
      <c r="IOE83" s="137"/>
      <c r="IOF83" s="137"/>
      <c r="IOG83" s="137"/>
      <c r="IOH83" s="137"/>
      <c r="IOI83" s="137"/>
      <c r="IOJ83" s="137"/>
      <c r="IOK83" s="137"/>
      <c r="IOL83" s="137"/>
      <c r="IOM83" s="137"/>
      <c r="ION83" s="137"/>
      <c r="IOO83" s="137"/>
      <c r="IOP83" s="137"/>
      <c r="IOQ83" s="137"/>
      <c r="IOR83" s="137"/>
      <c r="IOS83" s="137"/>
      <c r="IOT83" s="137"/>
      <c r="IOU83" s="137"/>
      <c r="IOV83" s="137"/>
      <c r="IOW83" s="137"/>
      <c r="IOX83" s="137"/>
      <c r="IOY83" s="137"/>
      <c r="IOZ83" s="137"/>
      <c r="IPA83" s="137"/>
      <c r="IPB83" s="137"/>
      <c r="IPC83" s="137"/>
      <c r="IPD83" s="137"/>
      <c r="IPE83" s="137"/>
      <c r="IPF83" s="137"/>
      <c r="IPG83" s="137"/>
      <c r="IPH83" s="137"/>
      <c r="IPI83" s="137"/>
      <c r="IPJ83" s="137"/>
      <c r="IPK83" s="137"/>
      <c r="IPL83" s="137"/>
      <c r="IPM83" s="137"/>
      <c r="IPN83" s="137"/>
      <c r="IPO83" s="137"/>
      <c r="IPP83" s="137"/>
      <c r="IPQ83" s="137"/>
      <c r="IPR83" s="137"/>
      <c r="IPS83" s="137"/>
      <c r="IPT83" s="137"/>
      <c r="IPU83" s="137"/>
      <c r="IPV83" s="137"/>
      <c r="IPW83" s="137"/>
      <c r="IPX83" s="137"/>
      <c r="IPY83" s="137"/>
      <c r="IPZ83" s="137"/>
      <c r="IQA83" s="137"/>
      <c r="IQB83" s="137"/>
      <c r="IQC83" s="137"/>
      <c r="IQD83" s="137"/>
      <c r="IQE83" s="137"/>
      <c r="IQF83" s="137"/>
      <c r="IQG83" s="137"/>
      <c r="IQH83" s="137"/>
      <c r="IQI83" s="137"/>
      <c r="IQJ83" s="137"/>
      <c r="IQK83" s="137"/>
      <c r="IQL83" s="137"/>
      <c r="IQM83" s="137"/>
      <c r="IQN83" s="137"/>
      <c r="IQO83" s="137"/>
      <c r="IQP83" s="137"/>
      <c r="IQQ83" s="137"/>
      <c r="IQR83" s="137"/>
      <c r="IQS83" s="137"/>
      <c r="IQT83" s="137"/>
      <c r="IQU83" s="137"/>
      <c r="IQV83" s="137"/>
      <c r="IQW83" s="137"/>
      <c r="IQX83" s="137"/>
      <c r="IQY83" s="137"/>
      <c r="IQZ83" s="137"/>
      <c r="IRA83" s="137"/>
      <c r="IRB83" s="137"/>
      <c r="IRC83" s="137"/>
      <c r="IRD83" s="137"/>
      <c r="IRE83" s="137"/>
      <c r="IRF83" s="137"/>
      <c r="IRG83" s="137"/>
      <c r="IRH83" s="137"/>
      <c r="IRI83" s="137"/>
      <c r="IRJ83" s="137"/>
      <c r="IRK83" s="137"/>
      <c r="IRL83" s="137"/>
      <c r="IRM83" s="137"/>
      <c r="IRN83" s="137"/>
      <c r="IRO83" s="137"/>
      <c r="IRP83" s="137"/>
      <c r="IRQ83" s="137"/>
      <c r="IRR83" s="137"/>
      <c r="IRS83" s="137"/>
      <c r="IRT83" s="137"/>
      <c r="IRU83" s="137"/>
      <c r="IRV83" s="137"/>
      <c r="IRW83" s="137"/>
      <c r="IRX83" s="137"/>
      <c r="IRY83" s="137"/>
      <c r="IRZ83" s="137"/>
      <c r="ISA83" s="137"/>
      <c r="ISB83" s="137"/>
      <c r="ISC83" s="137"/>
      <c r="ISD83" s="137"/>
      <c r="ISE83" s="137"/>
      <c r="ISF83" s="137"/>
      <c r="ISG83" s="137"/>
      <c r="ISH83" s="137"/>
      <c r="ISI83" s="137"/>
      <c r="ISJ83" s="137"/>
      <c r="ISK83" s="137"/>
      <c r="ISL83" s="137"/>
      <c r="ISM83" s="137"/>
      <c r="ISN83" s="137"/>
      <c r="ISO83" s="137"/>
      <c r="ISP83" s="137"/>
      <c r="ISQ83" s="137"/>
      <c r="ISR83" s="137"/>
      <c r="ISS83" s="137"/>
      <c r="IST83" s="137"/>
      <c r="ISU83" s="137"/>
      <c r="ISV83" s="137"/>
      <c r="ISW83" s="137"/>
      <c r="ISX83" s="137"/>
      <c r="ISY83" s="137"/>
      <c r="ISZ83" s="137"/>
      <c r="ITA83" s="137"/>
      <c r="ITB83" s="137"/>
      <c r="ITC83" s="137"/>
      <c r="ITD83" s="137"/>
      <c r="ITE83" s="137"/>
      <c r="ITF83" s="137"/>
      <c r="ITG83" s="137"/>
      <c r="ITH83" s="137"/>
      <c r="ITI83" s="137"/>
      <c r="ITJ83" s="137"/>
      <c r="ITK83" s="137"/>
      <c r="ITL83" s="137"/>
      <c r="ITM83" s="137"/>
      <c r="ITN83" s="137"/>
      <c r="ITO83" s="137"/>
      <c r="ITP83" s="137"/>
      <c r="ITQ83" s="137"/>
      <c r="ITR83" s="137"/>
      <c r="ITS83" s="137"/>
      <c r="ITT83" s="137"/>
      <c r="ITU83" s="137"/>
      <c r="ITV83" s="137"/>
      <c r="ITW83" s="137"/>
      <c r="ITX83" s="137"/>
      <c r="ITY83" s="137"/>
      <c r="ITZ83" s="137"/>
      <c r="IUA83" s="137"/>
      <c r="IUB83" s="137"/>
      <c r="IUC83" s="137"/>
      <c r="IUD83" s="137"/>
      <c r="IUE83" s="137"/>
      <c r="IUF83" s="137"/>
      <c r="IUG83" s="137"/>
      <c r="IUH83" s="137"/>
      <c r="IUI83" s="137"/>
      <c r="IUJ83" s="137"/>
      <c r="IUK83" s="137"/>
      <c r="IUL83" s="137"/>
      <c r="IUM83" s="137"/>
      <c r="IUN83" s="137"/>
      <c r="IUO83" s="137"/>
      <c r="IUP83" s="137"/>
      <c r="IUQ83" s="137"/>
      <c r="IUR83" s="137"/>
      <c r="IUS83" s="137"/>
      <c r="IUT83" s="137"/>
      <c r="IUU83" s="137"/>
      <c r="IUV83" s="137"/>
      <c r="IUW83" s="137"/>
      <c r="IUX83" s="137"/>
      <c r="IUY83" s="137"/>
      <c r="IUZ83" s="137"/>
      <c r="IVA83" s="137"/>
      <c r="IVB83" s="137"/>
      <c r="IVC83" s="137"/>
      <c r="IVD83" s="137"/>
      <c r="IVE83" s="137"/>
      <c r="IVF83" s="137"/>
      <c r="IVG83" s="137"/>
      <c r="IVH83" s="137"/>
      <c r="IVI83" s="137"/>
      <c r="IVJ83" s="137"/>
      <c r="IVK83" s="137"/>
      <c r="IVL83" s="137"/>
      <c r="IVM83" s="137"/>
      <c r="IVN83" s="137"/>
      <c r="IVO83" s="137"/>
      <c r="IVP83" s="137"/>
      <c r="IVQ83" s="137"/>
      <c r="IVR83" s="137"/>
      <c r="IVS83" s="137"/>
      <c r="IVT83" s="137"/>
      <c r="IVU83" s="137"/>
      <c r="IVV83" s="137"/>
      <c r="IVW83" s="137"/>
      <c r="IVX83" s="137"/>
      <c r="IVY83" s="137"/>
      <c r="IVZ83" s="137"/>
      <c r="IWA83" s="137"/>
      <c r="IWB83" s="137"/>
      <c r="IWC83" s="137"/>
      <c r="IWD83" s="137"/>
      <c r="IWE83" s="137"/>
      <c r="IWF83" s="137"/>
      <c r="IWG83" s="137"/>
      <c r="IWH83" s="137"/>
      <c r="IWI83" s="137"/>
      <c r="IWJ83" s="137"/>
      <c r="IWK83" s="137"/>
      <c r="IWL83" s="137"/>
      <c r="IWM83" s="137"/>
      <c r="IWN83" s="137"/>
      <c r="IWO83" s="137"/>
      <c r="IWP83" s="137"/>
      <c r="IWQ83" s="137"/>
      <c r="IWR83" s="137"/>
      <c r="IWS83" s="137"/>
      <c r="IWT83" s="137"/>
      <c r="IWU83" s="137"/>
      <c r="IWV83" s="137"/>
      <c r="IWW83" s="137"/>
      <c r="IWX83" s="137"/>
      <c r="IWY83" s="137"/>
      <c r="IWZ83" s="137"/>
      <c r="IXA83" s="137"/>
      <c r="IXB83" s="137"/>
      <c r="IXC83" s="137"/>
      <c r="IXD83" s="137"/>
      <c r="IXE83" s="137"/>
      <c r="IXF83" s="137"/>
      <c r="IXG83" s="137"/>
      <c r="IXH83" s="137"/>
      <c r="IXI83" s="137"/>
      <c r="IXJ83" s="137"/>
      <c r="IXK83" s="137"/>
      <c r="IXL83" s="137"/>
      <c r="IXM83" s="137"/>
      <c r="IXN83" s="137"/>
      <c r="IXO83" s="137"/>
      <c r="IXP83" s="137"/>
      <c r="IXQ83" s="137"/>
      <c r="IXR83" s="137"/>
      <c r="IXS83" s="137"/>
      <c r="IXT83" s="137"/>
      <c r="IXU83" s="137"/>
      <c r="IXV83" s="137"/>
      <c r="IXW83" s="137"/>
      <c r="IXX83" s="137"/>
      <c r="IXY83" s="137"/>
      <c r="IXZ83" s="137"/>
      <c r="IYA83" s="137"/>
      <c r="IYB83" s="137"/>
      <c r="IYC83" s="137"/>
      <c r="IYD83" s="137"/>
      <c r="IYE83" s="137"/>
      <c r="IYF83" s="137"/>
      <c r="IYG83" s="137"/>
      <c r="IYH83" s="137"/>
      <c r="IYI83" s="137"/>
      <c r="IYJ83" s="137"/>
      <c r="IYK83" s="137"/>
      <c r="IYL83" s="137"/>
      <c r="IYM83" s="137"/>
      <c r="IYN83" s="137"/>
      <c r="IYO83" s="137"/>
      <c r="IYP83" s="137"/>
      <c r="IYQ83" s="137"/>
      <c r="IYR83" s="137"/>
      <c r="IYS83" s="137"/>
      <c r="IYT83" s="137"/>
      <c r="IYU83" s="137"/>
      <c r="IYV83" s="137"/>
      <c r="IYW83" s="137"/>
      <c r="IYX83" s="137"/>
      <c r="IYY83" s="137"/>
      <c r="IYZ83" s="137"/>
      <c r="IZA83" s="137"/>
      <c r="IZB83" s="137"/>
      <c r="IZC83" s="137"/>
      <c r="IZD83" s="137"/>
      <c r="IZE83" s="137"/>
      <c r="IZF83" s="137"/>
      <c r="IZG83" s="137"/>
      <c r="IZH83" s="137"/>
      <c r="IZI83" s="137"/>
      <c r="IZJ83" s="137"/>
      <c r="IZK83" s="137"/>
      <c r="IZL83" s="137"/>
      <c r="IZM83" s="137"/>
      <c r="IZN83" s="137"/>
      <c r="IZO83" s="137"/>
      <c r="IZP83" s="137"/>
      <c r="IZQ83" s="137"/>
      <c r="IZR83" s="137"/>
      <c r="IZS83" s="137"/>
      <c r="IZT83" s="137"/>
      <c r="IZU83" s="137"/>
      <c r="IZV83" s="137"/>
      <c r="IZW83" s="137"/>
      <c r="IZX83" s="137"/>
      <c r="IZY83" s="137"/>
      <c r="IZZ83" s="137"/>
      <c r="JAA83" s="137"/>
      <c r="JAB83" s="137"/>
      <c r="JAC83" s="137"/>
      <c r="JAD83" s="137"/>
      <c r="JAE83" s="137"/>
      <c r="JAF83" s="137"/>
      <c r="JAG83" s="137"/>
      <c r="JAH83" s="137"/>
      <c r="JAI83" s="137"/>
      <c r="JAJ83" s="137"/>
      <c r="JAK83" s="137"/>
      <c r="JAL83" s="137"/>
      <c r="JAM83" s="137"/>
      <c r="JAN83" s="137"/>
      <c r="JAO83" s="137"/>
      <c r="JAP83" s="137"/>
      <c r="JAQ83" s="137"/>
      <c r="JAR83" s="137"/>
      <c r="JAS83" s="137"/>
      <c r="JAT83" s="137"/>
      <c r="JAU83" s="137"/>
      <c r="JAV83" s="137"/>
      <c r="JAW83" s="137"/>
      <c r="JAX83" s="137"/>
      <c r="JAY83" s="137"/>
      <c r="JAZ83" s="137"/>
      <c r="JBA83" s="137"/>
      <c r="JBB83" s="137"/>
      <c r="JBC83" s="137"/>
      <c r="JBD83" s="137"/>
      <c r="JBE83" s="137"/>
      <c r="JBF83" s="137"/>
      <c r="JBG83" s="137"/>
      <c r="JBH83" s="137"/>
      <c r="JBI83" s="137"/>
      <c r="JBJ83" s="137"/>
      <c r="JBK83" s="137"/>
      <c r="JBL83" s="137"/>
      <c r="JBM83" s="137"/>
      <c r="JBN83" s="137"/>
      <c r="JBO83" s="137"/>
      <c r="JBP83" s="137"/>
      <c r="JBQ83" s="137"/>
      <c r="JBR83" s="137"/>
      <c r="JBS83" s="137"/>
      <c r="JBT83" s="137"/>
      <c r="JBU83" s="137"/>
      <c r="JBV83" s="137"/>
      <c r="JBW83" s="137"/>
      <c r="JBX83" s="137"/>
      <c r="JBY83" s="137"/>
      <c r="JBZ83" s="137"/>
      <c r="JCA83" s="137"/>
      <c r="JCB83" s="137"/>
      <c r="JCC83" s="137"/>
      <c r="JCD83" s="137"/>
      <c r="JCE83" s="137"/>
      <c r="JCF83" s="137"/>
      <c r="JCG83" s="137"/>
      <c r="JCH83" s="137"/>
      <c r="JCI83" s="137"/>
      <c r="JCJ83" s="137"/>
      <c r="JCK83" s="137"/>
      <c r="JCL83" s="137"/>
      <c r="JCM83" s="137"/>
      <c r="JCN83" s="137"/>
      <c r="JCO83" s="137"/>
      <c r="JCP83" s="137"/>
      <c r="JCQ83" s="137"/>
      <c r="JCR83" s="137"/>
      <c r="JCS83" s="137"/>
      <c r="JCT83" s="137"/>
      <c r="JCU83" s="137"/>
      <c r="JCV83" s="137"/>
      <c r="JCW83" s="137"/>
      <c r="JCX83" s="137"/>
      <c r="JCY83" s="137"/>
      <c r="JCZ83" s="137"/>
      <c r="JDA83" s="137"/>
      <c r="JDB83" s="137"/>
      <c r="JDC83" s="137"/>
      <c r="JDD83" s="137"/>
      <c r="JDE83" s="137"/>
      <c r="JDF83" s="137"/>
      <c r="JDG83" s="137"/>
      <c r="JDH83" s="137"/>
      <c r="JDI83" s="137"/>
      <c r="JDJ83" s="137"/>
      <c r="JDK83" s="137"/>
      <c r="JDL83" s="137"/>
      <c r="JDM83" s="137"/>
      <c r="JDN83" s="137"/>
      <c r="JDO83" s="137"/>
      <c r="JDP83" s="137"/>
      <c r="JDQ83" s="137"/>
      <c r="JDR83" s="137"/>
      <c r="JDS83" s="137"/>
      <c r="JDT83" s="137"/>
      <c r="JDU83" s="137"/>
      <c r="JDV83" s="137"/>
      <c r="JDW83" s="137"/>
      <c r="JDX83" s="137"/>
      <c r="JDY83" s="137"/>
      <c r="JDZ83" s="137"/>
      <c r="JEA83" s="137"/>
      <c r="JEB83" s="137"/>
      <c r="JEC83" s="137"/>
      <c r="JED83" s="137"/>
      <c r="JEE83" s="137"/>
      <c r="JEF83" s="137"/>
      <c r="JEG83" s="137"/>
      <c r="JEH83" s="137"/>
      <c r="JEI83" s="137"/>
      <c r="JEJ83" s="137"/>
      <c r="JEK83" s="137"/>
      <c r="JEL83" s="137"/>
      <c r="JEM83" s="137"/>
      <c r="JEN83" s="137"/>
      <c r="JEO83" s="137"/>
      <c r="JEP83" s="137"/>
      <c r="JEQ83" s="137"/>
      <c r="JER83" s="137"/>
      <c r="JES83" s="137"/>
      <c r="JET83" s="137"/>
      <c r="JEU83" s="137"/>
      <c r="JEV83" s="137"/>
      <c r="JEW83" s="137"/>
      <c r="JEX83" s="137"/>
      <c r="JEY83" s="137"/>
      <c r="JEZ83" s="137"/>
      <c r="JFA83" s="137"/>
      <c r="JFB83" s="137"/>
      <c r="JFC83" s="137"/>
      <c r="JFD83" s="137"/>
      <c r="JFE83" s="137"/>
      <c r="JFF83" s="137"/>
      <c r="JFG83" s="137"/>
      <c r="JFH83" s="137"/>
      <c r="JFI83" s="137"/>
      <c r="JFJ83" s="137"/>
      <c r="JFK83" s="137"/>
      <c r="JFL83" s="137"/>
      <c r="JFM83" s="137"/>
      <c r="JFN83" s="137"/>
      <c r="JFO83" s="137"/>
      <c r="JFP83" s="137"/>
      <c r="JFQ83" s="137"/>
      <c r="JFR83" s="137"/>
      <c r="JFS83" s="137"/>
      <c r="JFT83" s="137"/>
      <c r="JFU83" s="137"/>
      <c r="JFV83" s="137"/>
      <c r="JFW83" s="137"/>
      <c r="JFX83" s="137"/>
      <c r="JFY83" s="137"/>
      <c r="JFZ83" s="137"/>
      <c r="JGA83" s="137"/>
      <c r="JGB83" s="137"/>
      <c r="JGC83" s="137"/>
      <c r="JGD83" s="137"/>
      <c r="JGE83" s="137"/>
      <c r="JGF83" s="137"/>
      <c r="JGG83" s="137"/>
      <c r="JGH83" s="137"/>
      <c r="JGI83" s="137"/>
      <c r="JGJ83" s="137"/>
      <c r="JGK83" s="137"/>
      <c r="JGL83" s="137"/>
      <c r="JGM83" s="137"/>
      <c r="JGN83" s="137"/>
      <c r="JGO83" s="137"/>
      <c r="JGP83" s="137"/>
      <c r="JGQ83" s="137"/>
      <c r="JGR83" s="137"/>
      <c r="JGS83" s="137"/>
      <c r="JGT83" s="137"/>
      <c r="JGU83" s="137"/>
      <c r="JGV83" s="137"/>
      <c r="JGW83" s="137"/>
      <c r="JGX83" s="137"/>
      <c r="JGY83" s="137"/>
      <c r="JGZ83" s="137"/>
      <c r="JHA83" s="137"/>
      <c r="JHB83" s="137"/>
      <c r="JHC83" s="137"/>
      <c r="JHD83" s="137"/>
      <c r="JHE83" s="137"/>
      <c r="JHF83" s="137"/>
      <c r="JHG83" s="137"/>
      <c r="JHH83" s="137"/>
      <c r="JHI83" s="137"/>
      <c r="JHJ83" s="137"/>
      <c r="JHK83" s="137"/>
      <c r="JHL83" s="137"/>
      <c r="JHM83" s="137"/>
      <c r="JHN83" s="137"/>
      <c r="JHO83" s="137"/>
      <c r="JHP83" s="137"/>
      <c r="JHQ83" s="137"/>
      <c r="JHR83" s="137"/>
      <c r="JHS83" s="137"/>
      <c r="JHT83" s="137"/>
      <c r="JHU83" s="137"/>
      <c r="JHV83" s="137"/>
      <c r="JHW83" s="137"/>
      <c r="JHX83" s="137"/>
      <c r="JHY83" s="137"/>
      <c r="JHZ83" s="137"/>
      <c r="JIA83" s="137"/>
      <c r="JIB83" s="137"/>
      <c r="JIC83" s="137"/>
      <c r="JID83" s="137"/>
      <c r="JIE83" s="137"/>
      <c r="JIF83" s="137"/>
      <c r="JIG83" s="137"/>
      <c r="JIH83" s="137"/>
      <c r="JII83" s="137"/>
      <c r="JIJ83" s="137"/>
      <c r="JIK83" s="137"/>
      <c r="JIL83" s="137"/>
      <c r="JIM83" s="137"/>
      <c r="JIN83" s="137"/>
      <c r="JIO83" s="137"/>
      <c r="JIP83" s="137"/>
      <c r="JIQ83" s="137"/>
      <c r="JIR83" s="137"/>
      <c r="JIS83" s="137"/>
      <c r="JIT83" s="137"/>
      <c r="JIU83" s="137"/>
      <c r="JIV83" s="137"/>
      <c r="JIW83" s="137"/>
      <c r="JIX83" s="137"/>
      <c r="JIY83" s="137"/>
      <c r="JIZ83" s="137"/>
      <c r="JJA83" s="137"/>
      <c r="JJB83" s="137"/>
      <c r="JJC83" s="137"/>
      <c r="JJD83" s="137"/>
      <c r="JJE83" s="137"/>
      <c r="JJF83" s="137"/>
      <c r="JJG83" s="137"/>
      <c r="JJH83" s="137"/>
      <c r="JJI83" s="137"/>
      <c r="JJJ83" s="137"/>
      <c r="JJK83" s="137"/>
      <c r="JJL83" s="137"/>
      <c r="JJM83" s="137"/>
      <c r="JJN83" s="137"/>
      <c r="JJO83" s="137"/>
      <c r="JJP83" s="137"/>
      <c r="JJQ83" s="137"/>
      <c r="JJR83" s="137"/>
      <c r="JJS83" s="137"/>
      <c r="JJT83" s="137"/>
      <c r="JJU83" s="137"/>
      <c r="JJV83" s="137"/>
      <c r="JJW83" s="137"/>
      <c r="JJX83" s="137"/>
      <c r="JJY83" s="137"/>
      <c r="JJZ83" s="137"/>
      <c r="JKA83" s="137"/>
      <c r="JKB83" s="137"/>
      <c r="JKC83" s="137"/>
      <c r="JKD83" s="137"/>
      <c r="JKE83" s="137"/>
      <c r="JKF83" s="137"/>
      <c r="JKG83" s="137"/>
      <c r="JKH83" s="137"/>
      <c r="JKI83" s="137"/>
      <c r="JKJ83" s="137"/>
      <c r="JKK83" s="137"/>
      <c r="JKL83" s="137"/>
      <c r="JKM83" s="137"/>
      <c r="JKN83" s="137"/>
      <c r="JKO83" s="137"/>
      <c r="JKP83" s="137"/>
      <c r="JKQ83" s="137"/>
      <c r="JKR83" s="137"/>
      <c r="JKS83" s="137"/>
      <c r="JKT83" s="137"/>
      <c r="JKU83" s="137"/>
      <c r="JKV83" s="137"/>
      <c r="JKW83" s="137"/>
      <c r="JKX83" s="137"/>
      <c r="JKY83" s="137"/>
      <c r="JKZ83" s="137"/>
      <c r="JLA83" s="137"/>
      <c r="JLB83" s="137"/>
      <c r="JLC83" s="137"/>
      <c r="JLD83" s="137"/>
      <c r="JLE83" s="137"/>
      <c r="JLF83" s="137"/>
      <c r="JLG83" s="137"/>
      <c r="JLH83" s="137"/>
      <c r="JLI83" s="137"/>
      <c r="JLJ83" s="137"/>
      <c r="JLK83" s="137"/>
      <c r="JLL83" s="137"/>
      <c r="JLM83" s="137"/>
      <c r="JLN83" s="137"/>
      <c r="JLO83" s="137"/>
      <c r="JLP83" s="137"/>
      <c r="JLQ83" s="137"/>
      <c r="JLR83" s="137"/>
      <c r="JLS83" s="137"/>
      <c r="JLT83" s="137"/>
      <c r="JLU83" s="137"/>
      <c r="JLV83" s="137"/>
      <c r="JLW83" s="137"/>
      <c r="JLX83" s="137"/>
      <c r="JLY83" s="137"/>
      <c r="JLZ83" s="137"/>
      <c r="JMA83" s="137"/>
      <c r="JMB83" s="137"/>
      <c r="JMC83" s="137"/>
      <c r="JMD83" s="137"/>
      <c r="JME83" s="137"/>
      <c r="JMF83" s="137"/>
      <c r="JMG83" s="137"/>
      <c r="JMH83" s="137"/>
      <c r="JMI83" s="137"/>
      <c r="JMJ83" s="137"/>
      <c r="JMK83" s="137"/>
      <c r="JML83" s="137"/>
      <c r="JMM83" s="137"/>
      <c r="JMN83" s="137"/>
      <c r="JMO83" s="137"/>
      <c r="JMP83" s="137"/>
      <c r="JMQ83" s="137"/>
      <c r="JMR83" s="137"/>
      <c r="JMS83" s="137"/>
      <c r="JMT83" s="137"/>
      <c r="JMU83" s="137"/>
      <c r="JMV83" s="137"/>
      <c r="JMW83" s="137"/>
      <c r="JMX83" s="137"/>
      <c r="JMY83" s="137"/>
      <c r="JMZ83" s="137"/>
      <c r="JNA83" s="137"/>
      <c r="JNB83" s="137"/>
      <c r="JNC83" s="137"/>
      <c r="JND83" s="137"/>
      <c r="JNE83" s="137"/>
      <c r="JNF83" s="137"/>
      <c r="JNG83" s="137"/>
      <c r="JNH83" s="137"/>
      <c r="JNI83" s="137"/>
      <c r="JNJ83" s="137"/>
      <c r="JNK83" s="137"/>
      <c r="JNL83" s="137"/>
      <c r="JNM83" s="137"/>
      <c r="JNN83" s="137"/>
      <c r="JNO83" s="137"/>
      <c r="JNP83" s="137"/>
      <c r="JNQ83" s="137"/>
      <c r="JNR83" s="137"/>
      <c r="JNS83" s="137"/>
      <c r="JNT83" s="137"/>
      <c r="JNU83" s="137"/>
      <c r="JNV83" s="137"/>
      <c r="JNW83" s="137"/>
      <c r="JNX83" s="137"/>
      <c r="JNY83" s="137"/>
      <c r="JNZ83" s="137"/>
      <c r="JOA83" s="137"/>
      <c r="JOB83" s="137"/>
      <c r="JOC83" s="137"/>
      <c r="JOD83" s="137"/>
      <c r="JOE83" s="137"/>
      <c r="JOF83" s="137"/>
      <c r="JOG83" s="137"/>
      <c r="JOH83" s="137"/>
      <c r="JOI83" s="137"/>
      <c r="JOJ83" s="137"/>
      <c r="JOK83" s="137"/>
      <c r="JOL83" s="137"/>
      <c r="JOM83" s="137"/>
      <c r="JON83" s="137"/>
      <c r="JOO83" s="137"/>
      <c r="JOP83" s="137"/>
      <c r="JOQ83" s="137"/>
      <c r="JOR83" s="137"/>
      <c r="JOS83" s="137"/>
      <c r="JOT83" s="137"/>
      <c r="JOU83" s="137"/>
      <c r="JOV83" s="137"/>
      <c r="JOW83" s="137"/>
      <c r="JOX83" s="137"/>
      <c r="JOY83" s="137"/>
      <c r="JOZ83" s="137"/>
      <c r="JPA83" s="137"/>
      <c r="JPB83" s="137"/>
      <c r="JPC83" s="137"/>
      <c r="JPD83" s="137"/>
      <c r="JPE83" s="137"/>
      <c r="JPF83" s="137"/>
      <c r="JPG83" s="137"/>
      <c r="JPH83" s="137"/>
      <c r="JPI83" s="137"/>
      <c r="JPJ83" s="137"/>
      <c r="JPK83" s="137"/>
      <c r="JPL83" s="137"/>
      <c r="JPM83" s="137"/>
      <c r="JPN83" s="137"/>
      <c r="JPO83" s="137"/>
      <c r="JPP83" s="137"/>
      <c r="JPQ83" s="137"/>
      <c r="JPR83" s="137"/>
      <c r="JPS83" s="137"/>
      <c r="JPT83" s="137"/>
      <c r="JPU83" s="137"/>
      <c r="JPV83" s="137"/>
      <c r="JPW83" s="137"/>
      <c r="JPX83" s="137"/>
      <c r="JPY83" s="137"/>
      <c r="JPZ83" s="137"/>
      <c r="JQA83" s="137"/>
      <c r="JQB83" s="137"/>
      <c r="JQC83" s="137"/>
      <c r="JQD83" s="137"/>
      <c r="JQE83" s="137"/>
      <c r="JQF83" s="137"/>
      <c r="JQG83" s="137"/>
      <c r="JQH83" s="137"/>
      <c r="JQI83" s="137"/>
      <c r="JQJ83" s="137"/>
      <c r="JQK83" s="137"/>
      <c r="JQL83" s="137"/>
      <c r="JQM83" s="137"/>
      <c r="JQN83" s="137"/>
      <c r="JQO83" s="137"/>
      <c r="JQP83" s="137"/>
      <c r="JQQ83" s="137"/>
      <c r="JQR83" s="137"/>
      <c r="JQS83" s="137"/>
      <c r="JQT83" s="137"/>
      <c r="JQU83" s="137"/>
      <c r="JQV83" s="137"/>
      <c r="JQW83" s="137"/>
      <c r="JQX83" s="137"/>
      <c r="JQY83" s="137"/>
      <c r="JQZ83" s="137"/>
      <c r="JRA83" s="137"/>
      <c r="JRB83" s="137"/>
      <c r="JRC83" s="137"/>
      <c r="JRD83" s="137"/>
      <c r="JRE83" s="137"/>
      <c r="JRF83" s="137"/>
      <c r="JRG83" s="137"/>
      <c r="JRH83" s="137"/>
      <c r="JRI83" s="137"/>
      <c r="JRJ83" s="137"/>
      <c r="JRK83" s="137"/>
      <c r="JRL83" s="137"/>
      <c r="JRM83" s="137"/>
      <c r="JRN83" s="137"/>
      <c r="JRO83" s="137"/>
      <c r="JRP83" s="137"/>
      <c r="JRQ83" s="137"/>
      <c r="JRR83" s="137"/>
      <c r="JRS83" s="137"/>
      <c r="JRT83" s="137"/>
      <c r="JRU83" s="137"/>
      <c r="JRV83" s="137"/>
      <c r="JRW83" s="137"/>
      <c r="JRX83" s="137"/>
      <c r="JRY83" s="137"/>
      <c r="JRZ83" s="137"/>
      <c r="JSA83" s="137"/>
      <c r="JSB83" s="137"/>
      <c r="JSC83" s="137"/>
      <c r="JSD83" s="137"/>
      <c r="JSE83" s="137"/>
      <c r="JSF83" s="137"/>
      <c r="JSG83" s="137"/>
      <c r="JSH83" s="137"/>
      <c r="JSI83" s="137"/>
      <c r="JSJ83" s="137"/>
      <c r="JSK83" s="137"/>
      <c r="JSL83" s="137"/>
      <c r="JSM83" s="137"/>
      <c r="JSN83" s="137"/>
      <c r="JSO83" s="137"/>
      <c r="JSP83" s="137"/>
      <c r="JSQ83" s="137"/>
      <c r="JSR83" s="137"/>
      <c r="JSS83" s="137"/>
      <c r="JST83" s="137"/>
      <c r="JSU83" s="137"/>
      <c r="JSV83" s="137"/>
      <c r="JSW83" s="137"/>
      <c r="JSX83" s="137"/>
      <c r="JSY83" s="137"/>
      <c r="JSZ83" s="137"/>
      <c r="JTA83" s="137"/>
      <c r="JTB83" s="137"/>
      <c r="JTC83" s="137"/>
      <c r="JTD83" s="137"/>
      <c r="JTE83" s="137"/>
      <c r="JTF83" s="137"/>
      <c r="JTG83" s="137"/>
      <c r="JTH83" s="137"/>
      <c r="JTI83" s="137"/>
      <c r="JTJ83" s="137"/>
      <c r="JTK83" s="137"/>
      <c r="JTL83" s="137"/>
      <c r="JTM83" s="137"/>
      <c r="JTN83" s="137"/>
      <c r="JTO83" s="137"/>
      <c r="JTP83" s="137"/>
      <c r="JTQ83" s="137"/>
      <c r="JTR83" s="137"/>
      <c r="JTS83" s="137"/>
      <c r="JTT83" s="137"/>
      <c r="JTU83" s="137"/>
      <c r="JTV83" s="137"/>
      <c r="JTW83" s="137"/>
      <c r="JTX83" s="137"/>
      <c r="JTY83" s="137"/>
      <c r="JTZ83" s="137"/>
      <c r="JUA83" s="137"/>
      <c r="JUB83" s="137"/>
      <c r="JUC83" s="137"/>
      <c r="JUD83" s="137"/>
      <c r="JUE83" s="137"/>
      <c r="JUF83" s="137"/>
      <c r="JUG83" s="137"/>
      <c r="JUH83" s="137"/>
      <c r="JUI83" s="137"/>
      <c r="JUJ83" s="137"/>
      <c r="JUK83" s="137"/>
      <c r="JUL83" s="137"/>
      <c r="JUM83" s="137"/>
      <c r="JUN83" s="137"/>
      <c r="JUO83" s="137"/>
      <c r="JUP83" s="137"/>
      <c r="JUQ83" s="137"/>
      <c r="JUR83" s="137"/>
      <c r="JUS83" s="137"/>
      <c r="JUT83" s="137"/>
      <c r="JUU83" s="137"/>
      <c r="JUV83" s="137"/>
      <c r="JUW83" s="137"/>
      <c r="JUX83" s="137"/>
      <c r="JUY83" s="137"/>
      <c r="JUZ83" s="137"/>
      <c r="JVA83" s="137"/>
      <c r="JVB83" s="137"/>
      <c r="JVC83" s="137"/>
      <c r="JVD83" s="137"/>
      <c r="JVE83" s="137"/>
      <c r="JVF83" s="137"/>
      <c r="JVG83" s="137"/>
      <c r="JVH83" s="137"/>
      <c r="JVI83" s="137"/>
      <c r="JVJ83" s="137"/>
      <c r="JVK83" s="137"/>
      <c r="JVL83" s="137"/>
      <c r="JVM83" s="137"/>
      <c r="JVN83" s="137"/>
      <c r="JVO83" s="137"/>
      <c r="JVP83" s="137"/>
      <c r="JVQ83" s="137"/>
      <c r="JVR83" s="137"/>
      <c r="JVS83" s="137"/>
      <c r="JVT83" s="137"/>
      <c r="JVU83" s="137"/>
      <c r="JVV83" s="137"/>
      <c r="JVW83" s="137"/>
      <c r="JVX83" s="137"/>
      <c r="JVY83" s="137"/>
      <c r="JVZ83" s="137"/>
      <c r="JWA83" s="137"/>
      <c r="JWB83" s="137"/>
      <c r="JWC83" s="137"/>
      <c r="JWD83" s="137"/>
      <c r="JWE83" s="137"/>
      <c r="JWF83" s="137"/>
      <c r="JWG83" s="137"/>
      <c r="JWH83" s="137"/>
      <c r="JWI83" s="137"/>
      <c r="JWJ83" s="137"/>
      <c r="JWK83" s="137"/>
      <c r="JWL83" s="137"/>
      <c r="JWM83" s="137"/>
      <c r="JWN83" s="137"/>
      <c r="JWO83" s="137"/>
      <c r="JWP83" s="137"/>
      <c r="JWQ83" s="137"/>
      <c r="JWR83" s="137"/>
      <c r="JWS83" s="137"/>
      <c r="JWT83" s="137"/>
      <c r="JWU83" s="137"/>
      <c r="JWV83" s="137"/>
      <c r="JWW83" s="137"/>
      <c r="JWX83" s="137"/>
      <c r="JWY83" s="137"/>
      <c r="JWZ83" s="137"/>
      <c r="JXA83" s="137"/>
      <c r="JXB83" s="137"/>
      <c r="JXC83" s="137"/>
      <c r="JXD83" s="137"/>
      <c r="JXE83" s="137"/>
      <c r="JXF83" s="137"/>
      <c r="JXG83" s="137"/>
      <c r="JXH83" s="137"/>
      <c r="JXI83" s="137"/>
      <c r="JXJ83" s="137"/>
      <c r="JXK83" s="137"/>
      <c r="JXL83" s="137"/>
      <c r="JXM83" s="137"/>
      <c r="JXN83" s="137"/>
      <c r="JXO83" s="137"/>
      <c r="JXP83" s="137"/>
      <c r="JXQ83" s="137"/>
      <c r="JXR83" s="137"/>
      <c r="JXS83" s="137"/>
      <c r="JXT83" s="137"/>
      <c r="JXU83" s="137"/>
      <c r="JXV83" s="137"/>
      <c r="JXW83" s="137"/>
      <c r="JXX83" s="137"/>
      <c r="JXY83" s="137"/>
      <c r="JXZ83" s="137"/>
      <c r="JYA83" s="137"/>
      <c r="JYB83" s="137"/>
      <c r="JYC83" s="137"/>
      <c r="JYD83" s="137"/>
      <c r="JYE83" s="137"/>
      <c r="JYF83" s="137"/>
      <c r="JYG83" s="137"/>
      <c r="JYH83" s="137"/>
      <c r="JYI83" s="137"/>
      <c r="JYJ83" s="137"/>
      <c r="JYK83" s="137"/>
      <c r="JYL83" s="137"/>
      <c r="JYM83" s="137"/>
      <c r="JYN83" s="137"/>
      <c r="JYO83" s="137"/>
      <c r="JYP83" s="137"/>
      <c r="JYQ83" s="137"/>
      <c r="JYR83" s="137"/>
      <c r="JYS83" s="137"/>
      <c r="JYT83" s="137"/>
      <c r="JYU83" s="137"/>
      <c r="JYV83" s="137"/>
      <c r="JYW83" s="137"/>
      <c r="JYX83" s="137"/>
      <c r="JYY83" s="137"/>
      <c r="JYZ83" s="137"/>
      <c r="JZA83" s="137"/>
      <c r="JZB83" s="137"/>
      <c r="JZC83" s="137"/>
      <c r="JZD83" s="137"/>
      <c r="JZE83" s="137"/>
      <c r="JZF83" s="137"/>
      <c r="JZG83" s="137"/>
      <c r="JZH83" s="137"/>
      <c r="JZI83" s="137"/>
      <c r="JZJ83" s="137"/>
      <c r="JZK83" s="137"/>
      <c r="JZL83" s="137"/>
      <c r="JZM83" s="137"/>
      <c r="JZN83" s="137"/>
      <c r="JZO83" s="137"/>
      <c r="JZP83" s="137"/>
      <c r="JZQ83" s="137"/>
      <c r="JZR83" s="137"/>
      <c r="JZS83" s="137"/>
      <c r="JZT83" s="137"/>
      <c r="JZU83" s="137"/>
      <c r="JZV83" s="137"/>
      <c r="JZW83" s="137"/>
      <c r="JZX83" s="137"/>
      <c r="JZY83" s="137"/>
      <c r="JZZ83" s="137"/>
      <c r="KAA83" s="137"/>
      <c r="KAB83" s="137"/>
      <c r="KAC83" s="137"/>
      <c r="KAD83" s="137"/>
      <c r="KAE83" s="137"/>
      <c r="KAF83" s="137"/>
      <c r="KAG83" s="137"/>
      <c r="KAH83" s="137"/>
      <c r="KAI83" s="137"/>
      <c r="KAJ83" s="137"/>
      <c r="KAK83" s="137"/>
      <c r="KAL83" s="137"/>
      <c r="KAM83" s="137"/>
      <c r="KAN83" s="137"/>
      <c r="KAO83" s="137"/>
      <c r="KAP83" s="137"/>
      <c r="KAQ83" s="137"/>
      <c r="KAR83" s="137"/>
      <c r="KAS83" s="137"/>
      <c r="KAT83" s="137"/>
      <c r="KAU83" s="137"/>
      <c r="KAV83" s="137"/>
      <c r="KAW83" s="137"/>
      <c r="KAX83" s="137"/>
      <c r="KAY83" s="137"/>
      <c r="KAZ83" s="137"/>
      <c r="KBA83" s="137"/>
      <c r="KBB83" s="137"/>
      <c r="KBC83" s="137"/>
      <c r="KBD83" s="137"/>
      <c r="KBE83" s="137"/>
      <c r="KBF83" s="137"/>
      <c r="KBG83" s="137"/>
      <c r="KBH83" s="137"/>
      <c r="KBI83" s="137"/>
      <c r="KBJ83" s="137"/>
      <c r="KBK83" s="137"/>
      <c r="KBL83" s="137"/>
      <c r="KBM83" s="137"/>
      <c r="KBN83" s="137"/>
      <c r="KBO83" s="137"/>
      <c r="KBP83" s="137"/>
      <c r="KBQ83" s="137"/>
      <c r="KBR83" s="137"/>
      <c r="KBS83" s="137"/>
      <c r="KBT83" s="137"/>
      <c r="KBU83" s="137"/>
      <c r="KBV83" s="137"/>
      <c r="KBW83" s="137"/>
      <c r="KBX83" s="137"/>
      <c r="KBY83" s="137"/>
      <c r="KBZ83" s="137"/>
      <c r="KCA83" s="137"/>
      <c r="KCB83" s="137"/>
      <c r="KCC83" s="137"/>
      <c r="KCD83" s="137"/>
      <c r="KCE83" s="137"/>
      <c r="KCF83" s="137"/>
      <c r="KCG83" s="137"/>
      <c r="KCH83" s="137"/>
      <c r="KCI83" s="137"/>
      <c r="KCJ83" s="137"/>
      <c r="KCK83" s="137"/>
      <c r="KCL83" s="137"/>
      <c r="KCM83" s="137"/>
      <c r="KCN83" s="137"/>
      <c r="KCO83" s="137"/>
      <c r="KCP83" s="137"/>
      <c r="KCQ83" s="137"/>
      <c r="KCR83" s="137"/>
      <c r="KCS83" s="137"/>
      <c r="KCT83" s="137"/>
      <c r="KCU83" s="137"/>
      <c r="KCV83" s="137"/>
      <c r="KCW83" s="137"/>
      <c r="KCX83" s="137"/>
      <c r="KCY83" s="137"/>
      <c r="KCZ83" s="137"/>
      <c r="KDA83" s="137"/>
      <c r="KDB83" s="137"/>
      <c r="KDC83" s="137"/>
      <c r="KDD83" s="137"/>
      <c r="KDE83" s="137"/>
      <c r="KDF83" s="137"/>
      <c r="KDG83" s="137"/>
      <c r="KDH83" s="137"/>
      <c r="KDI83" s="137"/>
      <c r="KDJ83" s="137"/>
      <c r="KDK83" s="137"/>
      <c r="KDL83" s="137"/>
      <c r="KDM83" s="137"/>
      <c r="KDN83" s="137"/>
      <c r="KDO83" s="137"/>
      <c r="KDP83" s="137"/>
      <c r="KDQ83" s="137"/>
      <c r="KDR83" s="137"/>
      <c r="KDS83" s="137"/>
      <c r="KDT83" s="137"/>
      <c r="KDU83" s="137"/>
      <c r="KDV83" s="137"/>
      <c r="KDW83" s="137"/>
      <c r="KDX83" s="137"/>
      <c r="KDY83" s="137"/>
      <c r="KDZ83" s="137"/>
      <c r="KEA83" s="137"/>
      <c r="KEB83" s="137"/>
      <c r="KEC83" s="137"/>
      <c r="KED83" s="137"/>
      <c r="KEE83" s="137"/>
      <c r="KEF83" s="137"/>
      <c r="KEG83" s="137"/>
      <c r="KEH83" s="137"/>
      <c r="KEI83" s="137"/>
      <c r="KEJ83" s="137"/>
      <c r="KEK83" s="137"/>
      <c r="KEL83" s="137"/>
      <c r="KEM83" s="137"/>
      <c r="KEN83" s="137"/>
      <c r="KEO83" s="137"/>
      <c r="KEP83" s="137"/>
      <c r="KEQ83" s="137"/>
      <c r="KER83" s="137"/>
      <c r="KES83" s="137"/>
      <c r="KET83" s="137"/>
      <c r="KEU83" s="137"/>
      <c r="KEV83" s="137"/>
      <c r="KEW83" s="137"/>
      <c r="KEX83" s="137"/>
      <c r="KEY83" s="137"/>
      <c r="KEZ83" s="137"/>
      <c r="KFA83" s="137"/>
      <c r="KFB83" s="137"/>
      <c r="KFC83" s="137"/>
      <c r="KFD83" s="137"/>
      <c r="KFE83" s="137"/>
      <c r="KFF83" s="137"/>
      <c r="KFG83" s="137"/>
      <c r="KFH83" s="137"/>
      <c r="KFI83" s="137"/>
      <c r="KFJ83" s="137"/>
      <c r="KFK83" s="137"/>
      <c r="KFL83" s="137"/>
      <c r="KFM83" s="137"/>
      <c r="KFN83" s="137"/>
      <c r="KFO83" s="137"/>
      <c r="KFP83" s="137"/>
      <c r="KFQ83" s="137"/>
      <c r="KFR83" s="137"/>
      <c r="KFS83" s="137"/>
      <c r="KFT83" s="137"/>
      <c r="KFU83" s="137"/>
      <c r="KFV83" s="137"/>
      <c r="KFW83" s="137"/>
      <c r="KFX83" s="137"/>
      <c r="KFY83" s="137"/>
      <c r="KFZ83" s="137"/>
      <c r="KGA83" s="137"/>
      <c r="KGB83" s="137"/>
      <c r="KGC83" s="137"/>
      <c r="KGD83" s="137"/>
      <c r="KGE83" s="137"/>
      <c r="KGF83" s="137"/>
      <c r="KGG83" s="137"/>
      <c r="KGH83" s="137"/>
      <c r="KGI83" s="137"/>
      <c r="KGJ83" s="137"/>
      <c r="KGK83" s="137"/>
      <c r="KGL83" s="137"/>
      <c r="KGM83" s="137"/>
      <c r="KGN83" s="137"/>
      <c r="KGO83" s="137"/>
      <c r="KGP83" s="137"/>
      <c r="KGQ83" s="137"/>
      <c r="KGR83" s="137"/>
      <c r="KGS83" s="137"/>
      <c r="KGT83" s="137"/>
      <c r="KGU83" s="137"/>
      <c r="KGV83" s="137"/>
      <c r="KGW83" s="137"/>
      <c r="KGX83" s="137"/>
      <c r="KGY83" s="137"/>
      <c r="KGZ83" s="137"/>
      <c r="KHA83" s="137"/>
      <c r="KHB83" s="137"/>
      <c r="KHC83" s="137"/>
      <c r="KHD83" s="137"/>
      <c r="KHE83" s="137"/>
      <c r="KHF83" s="137"/>
      <c r="KHG83" s="137"/>
      <c r="KHH83" s="137"/>
      <c r="KHI83" s="137"/>
      <c r="KHJ83" s="137"/>
      <c r="KHK83" s="137"/>
      <c r="KHL83" s="137"/>
      <c r="KHM83" s="137"/>
      <c r="KHN83" s="137"/>
      <c r="KHO83" s="137"/>
      <c r="KHP83" s="137"/>
      <c r="KHQ83" s="137"/>
      <c r="KHR83" s="137"/>
      <c r="KHS83" s="137"/>
      <c r="KHT83" s="137"/>
      <c r="KHU83" s="137"/>
      <c r="KHV83" s="137"/>
      <c r="KHW83" s="137"/>
      <c r="KHX83" s="137"/>
      <c r="KHY83" s="137"/>
      <c r="KHZ83" s="137"/>
      <c r="KIA83" s="137"/>
      <c r="KIB83" s="137"/>
      <c r="KIC83" s="137"/>
      <c r="KID83" s="137"/>
      <c r="KIE83" s="137"/>
      <c r="KIF83" s="137"/>
      <c r="KIG83" s="137"/>
      <c r="KIH83" s="137"/>
      <c r="KII83" s="137"/>
      <c r="KIJ83" s="137"/>
      <c r="KIK83" s="137"/>
      <c r="KIL83" s="137"/>
      <c r="KIM83" s="137"/>
      <c r="KIN83" s="137"/>
      <c r="KIO83" s="137"/>
      <c r="KIP83" s="137"/>
      <c r="KIQ83" s="137"/>
      <c r="KIR83" s="137"/>
      <c r="KIS83" s="137"/>
      <c r="KIT83" s="137"/>
      <c r="KIU83" s="137"/>
      <c r="KIV83" s="137"/>
      <c r="KIW83" s="137"/>
      <c r="KIX83" s="137"/>
      <c r="KIY83" s="137"/>
      <c r="KIZ83" s="137"/>
      <c r="KJA83" s="137"/>
      <c r="KJB83" s="137"/>
      <c r="KJC83" s="137"/>
      <c r="KJD83" s="137"/>
      <c r="KJE83" s="137"/>
      <c r="KJF83" s="137"/>
      <c r="KJG83" s="137"/>
      <c r="KJH83" s="137"/>
      <c r="KJI83" s="137"/>
      <c r="KJJ83" s="137"/>
      <c r="KJK83" s="137"/>
      <c r="KJL83" s="137"/>
      <c r="KJM83" s="137"/>
      <c r="KJN83" s="137"/>
      <c r="KJO83" s="137"/>
      <c r="KJP83" s="137"/>
      <c r="KJQ83" s="137"/>
      <c r="KJR83" s="137"/>
      <c r="KJS83" s="137"/>
      <c r="KJT83" s="137"/>
      <c r="KJU83" s="137"/>
      <c r="KJV83" s="137"/>
      <c r="KJW83" s="137"/>
      <c r="KJX83" s="137"/>
      <c r="KJY83" s="137"/>
      <c r="KJZ83" s="137"/>
      <c r="KKA83" s="137"/>
      <c r="KKB83" s="137"/>
      <c r="KKC83" s="137"/>
      <c r="KKD83" s="137"/>
      <c r="KKE83" s="137"/>
      <c r="KKF83" s="137"/>
      <c r="KKG83" s="137"/>
      <c r="KKH83" s="137"/>
      <c r="KKI83" s="137"/>
      <c r="KKJ83" s="137"/>
      <c r="KKK83" s="137"/>
      <c r="KKL83" s="137"/>
      <c r="KKM83" s="137"/>
      <c r="KKN83" s="137"/>
      <c r="KKO83" s="137"/>
      <c r="KKP83" s="137"/>
      <c r="KKQ83" s="137"/>
      <c r="KKR83" s="137"/>
      <c r="KKS83" s="137"/>
      <c r="KKT83" s="137"/>
      <c r="KKU83" s="137"/>
      <c r="KKV83" s="137"/>
      <c r="KKW83" s="137"/>
      <c r="KKX83" s="137"/>
      <c r="KKY83" s="137"/>
      <c r="KKZ83" s="137"/>
      <c r="KLA83" s="137"/>
      <c r="KLB83" s="137"/>
      <c r="KLC83" s="137"/>
      <c r="KLD83" s="137"/>
      <c r="KLE83" s="137"/>
      <c r="KLF83" s="137"/>
      <c r="KLG83" s="137"/>
      <c r="KLH83" s="137"/>
      <c r="KLI83" s="137"/>
      <c r="KLJ83" s="137"/>
      <c r="KLK83" s="137"/>
      <c r="KLL83" s="137"/>
      <c r="KLM83" s="137"/>
      <c r="KLN83" s="137"/>
      <c r="KLO83" s="137"/>
      <c r="KLP83" s="137"/>
      <c r="KLQ83" s="137"/>
      <c r="KLR83" s="137"/>
      <c r="KLS83" s="137"/>
      <c r="KLT83" s="137"/>
      <c r="KLU83" s="137"/>
      <c r="KLV83" s="137"/>
      <c r="KLW83" s="137"/>
      <c r="KLX83" s="137"/>
      <c r="KLY83" s="137"/>
      <c r="KLZ83" s="137"/>
      <c r="KMA83" s="137"/>
      <c r="KMB83" s="137"/>
      <c r="KMC83" s="137"/>
      <c r="KMD83" s="137"/>
      <c r="KME83" s="137"/>
      <c r="KMF83" s="137"/>
      <c r="KMG83" s="137"/>
      <c r="KMH83" s="137"/>
      <c r="KMI83" s="137"/>
      <c r="KMJ83" s="137"/>
      <c r="KMK83" s="137"/>
      <c r="KML83" s="137"/>
      <c r="KMM83" s="137"/>
      <c r="KMN83" s="137"/>
      <c r="KMO83" s="137"/>
      <c r="KMP83" s="137"/>
      <c r="KMQ83" s="137"/>
      <c r="KMR83" s="137"/>
      <c r="KMS83" s="137"/>
      <c r="KMT83" s="137"/>
      <c r="KMU83" s="137"/>
      <c r="KMV83" s="137"/>
      <c r="KMW83" s="137"/>
      <c r="KMX83" s="137"/>
      <c r="KMY83" s="137"/>
      <c r="KMZ83" s="137"/>
      <c r="KNA83" s="137"/>
      <c r="KNB83" s="137"/>
      <c r="KNC83" s="137"/>
      <c r="KND83" s="137"/>
      <c r="KNE83" s="137"/>
      <c r="KNF83" s="137"/>
      <c r="KNG83" s="137"/>
      <c r="KNH83" s="137"/>
      <c r="KNI83" s="137"/>
      <c r="KNJ83" s="137"/>
      <c r="KNK83" s="137"/>
      <c r="KNL83" s="137"/>
      <c r="KNM83" s="137"/>
      <c r="KNN83" s="137"/>
      <c r="KNO83" s="137"/>
      <c r="KNP83" s="137"/>
      <c r="KNQ83" s="137"/>
      <c r="KNR83" s="137"/>
      <c r="KNS83" s="137"/>
      <c r="KNT83" s="137"/>
      <c r="KNU83" s="137"/>
      <c r="KNV83" s="137"/>
      <c r="KNW83" s="137"/>
      <c r="KNX83" s="137"/>
      <c r="KNY83" s="137"/>
      <c r="KNZ83" s="137"/>
      <c r="KOA83" s="137"/>
      <c r="KOB83" s="137"/>
      <c r="KOC83" s="137"/>
      <c r="KOD83" s="137"/>
      <c r="KOE83" s="137"/>
      <c r="KOF83" s="137"/>
      <c r="KOG83" s="137"/>
      <c r="KOH83" s="137"/>
      <c r="KOI83" s="137"/>
      <c r="KOJ83" s="137"/>
      <c r="KOK83" s="137"/>
      <c r="KOL83" s="137"/>
      <c r="KOM83" s="137"/>
      <c r="KON83" s="137"/>
      <c r="KOO83" s="137"/>
      <c r="KOP83" s="137"/>
      <c r="KOQ83" s="137"/>
      <c r="KOR83" s="137"/>
      <c r="KOS83" s="137"/>
      <c r="KOT83" s="137"/>
      <c r="KOU83" s="137"/>
      <c r="KOV83" s="137"/>
      <c r="KOW83" s="137"/>
      <c r="KOX83" s="137"/>
      <c r="KOY83" s="137"/>
      <c r="KOZ83" s="137"/>
      <c r="KPA83" s="137"/>
      <c r="KPB83" s="137"/>
      <c r="KPC83" s="137"/>
      <c r="KPD83" s="137"/>
      <c r="KPE83" s="137"/>
      <c r="KPF83" s="137"/>
      <c r="KPG83" s="137"/>
      <c r="KPH83" s="137"/>
      <c r="KPI83" s="137"/>
      <c r="KPJ83" s="137"/>
      <c r="KPK83" s="137"/>
      <c r="KPL83" s="137"/>
      <c r="KPM83" s="137"/>
      <c r="KPN83" s="137"/>
      <c r="KPO83" s="137"/>
      <c r="KPP83" s="137"/>
      <c r="KPQ83" s="137"/>
      <c r="KPR83" s="137"/>
      <c r="KPS83" s="137"/>
      <c r="KPT83" s="137"/>
      <c r="KPU83" s="137"/>
      <c r="KPV83" s="137"/>
      <c r="KPW83" s="137"/>
      <c r="KPX83" s="137"/>
      <c r="KPY83" s="137"/>
      <c r="KPZ83" s="137"/>
      <c r="KQA83" s="137"/>
      <c r="KQB83" s="137"/>
      <c r="KQC83" s="137"/>
      <c r="KQD83" s="137"/>
      <c r="KQE83" s="137"/>
      <c r="KQF83" s="137"/>
      <c r="KQG83" s="137"/>
      <c r="KQH83" s="137"/>
      <c r="KQI83" s="137"/>
      <c r="KQJ83" s="137"/>
      <c r="KQK83" s="137"/>
      <c r="KQL83" s="137"/>
      <c r="KQM83" s="137"/>
      <c r="KQN83" s="137"/>
      <c r="KQO83" s="137"/>
      <c r="KQP83" s="137"/>
      <c r="KQQ83" s="137"/>
      <c r="KQR83" s="137"/>
      <c r="KQS83" s="137"/>
      <c r="KQT83" s="137"/>
      <c r="KQU83" s="137"/>
      <c r="KQV83" s="137"/>
      <c r="KQW83" s="137"/>
      <c r="KQX83" s="137"/>
      <c r="KQY83" s="137"/>
      <c r="KQZ83" s="137"/>
      <c r="KRA83" s="137"/>
      <c r="KRB83" s="137"/>
      <c r="KRC83" s="137"/>
      <c r="KRD83" s="137"/>
      <c r="KRE83" s="137"/>
      <c r="KRF83" s="137"/>
      <c r="KRG83" s="137"/>
      <c r="KRH83" s="137"/>
      <c r="KRI83" s="137"/>
      <c r="KRJ83" s="137"/>
      <c r="KRK83" s="137"/>
      <c r="KRL83" s="137"/>
      <c r="KRM83" s="137"/>
      <c r="KRN83" s="137"/>
      <c r="KRO83" s="137"/>
      <c r="KRP83" s="137"/>
      <c r="KRQ83" s="137"/>
      <c r="KRR83" s="137"/>
      <c r="KRS83" s="137"/>
      <c r="KRT83" s="137"/>
      <c r="KRU83" s="137"/>
      <c r="KRV83" s="137"/>
      <c r="KRW83" s="137"/>
      <c r="KRX83" s="137"/>
      <c r="KRY83" s="137"/>
      <c r="KRZ83" s="137"/>
      <c r="KSA83" s="137"/>
      <c r="KSB83" s="137"/>
      <c r="KSC83" s="137"/>
      <c r="KSD83" s="137"/>
      <c r="KSE83" s="137"/>
      <c r="KSF83" s="137"/>
      <c r="KSG83" s="137"/>
      <c r="KSH83" s="137"/>
      <c r="KSI83" s="137"/>
      <c r="KSJ83" s="137"/>
      <c r="KSK83" s="137"/>
      <c r="KSL83" s="137"/>
      <c r="KSM83" s="137"/>
      <c r="KSN83" s="137"/>
      <c r="KSO83" s="137"/>
      <c r="KSP83" s="137"/>
      <c r="KSQ83" s="137"/>
      <c r="KSR83" s="137"/>
      <c r="KSS83" s="137"/>
      <c r="KST83" s="137"/>
      <c r="KSU83" s="137"/>
      <c r="KSV83" s="137"/>
      <c r="KSW83" s="137"/>
      <c r="KSX83" s="137"/>
      <c r="KSY83" s="137"/>
      <c r="KSZ83" s="137"/>
      <c r="KTA83" s="137"/>
      <c r="KTB83" s="137"/>
      <c r="KTC83" s="137"/>
      <c r="KTD83" s="137"/>
      <c r="KTE83" s="137"/>
      <c r="KTF83" s="137"/>
      <c r="KTG83" s="137"/>
      <c r="KTH83" s="137"/>
      <c r="KTI83" s="137"/>
      <c r="KTJ83" s="137"/>
      <c r="KTK83" s="137"/>
      <c r="KTL83" s="137"/>
      <c r="KTM83" s="137"/>
      <c r="KTN83" s="137"/>
      <c r="KTO83" s="137"/>
      <c r="KTP83" s="137"/>
      <c r="KTQ83" s="137"/>
      <c r="KTR83" s="137"/>
      <c r="KTS83" s="137"/>
      <c r="KTT83" s="137"/>
      <c r="KTU83" s="137"/>
      <c r="KTV83" s="137"/>
      <c r="KTW83" s="137"/>
      <c r="KTX83" s="137"/>
      <c r="KTY83" s="137"/>
      <c r="KTZ83" s="137"/>
      <c r="KUA83" s="137"/>
      <c r="KUB83" s="137"/>
      <c r="KUC83" s="137"/>
      <c r="KUD83" s="137"/>
      <c r="KUE83" s="137"/>
      <c r="KUF83" s="137"/>
      <c r="KUG83" s="137"/>
      <c r="KUH83" s="137"/>
      <c r="KUI83" s="137"/>
      <c r="KUJ83" s="137"/>
      <c r="KUK83" s="137"/>
      <c r="KUL83" s="137"/>
      <c r="KUM83" s="137"/>
      <c r="KUN83" s="137"/>
      <c r="KUO83" s="137"/>
      <c r="KUP83" s="137"/>
      <c r="KUQ83" s="137"/>
      <c r="KUR83" s="137"/>
      <c r="KUS83" s="137"/>
      <c r="KUT83" s="137"/>
      <c r="KUU83" s="137"/>
      <c r="KUV83" s="137"/>
      <c r="KUW83" s="137"/>
      <c r="KUX83" s="137"/>
      <c r="KUY83" s="137"/>
      <c r="KUZ83" s="137"/>
      <c r="KVA83" s="137"/>
      <c r="KVB83" s="137"/>
      <c r="KVC83" s="137"/>
      <c r="KVD83" s="137"/>
      <c r="KVE83" s="137"/>
      <c r="KVF83" s="137"/>
      <c r="KVG83" s="137"/>
      <c r="KVH83" s="137"/>
      <c r="KVI83" s="137"/>
      <c r="KVJ83" s="137"/>
      <c r="KVK83" s="137"/>
      <c r="KVL83" s="137"/>
      <c r="KVM83" s="137"/>
      <c r="KVN83" s="137"/>
      <c r="KVO83" s="137"/>
      <c r="KVP83" s="137"/>
      <c r="KVQ83" s="137"/>
      <c r="KVR83" s="137"/>
      <c r="KVS83" s="137"/>
      <c r="KVT83" s="137"/>
      <c r="KVU83" s="137"/>
      <c r="KVV83" s="137"/>
      <c r="KVW83" s="137"/>
      <c r="KVX83" s="137"/>
      <c r="KVY83" s="137"/>
      <c r="KVZ83" s="137"/>
      <c r="KWA83" s="137"/>
      <c r="KWB83" s="137"/>
      <c r="KWC83" s="137"/>
      <c r="KWD83" s="137"/>
      <c r="KWE83" s="137"/>
      <c r="KWF83" s="137"/>
      <c r="KWG83" s="137"/>
      <c r="KWH83" s="137"/>
      <c r="KWI83" s="137"/>
      <c r="KWJ83" s="137"/>
      <c r="KWK83" s="137"/>
      <c r="KWL83" s="137"/>
      <c r="KWM83" s="137"/>
      <c r="KWN83" s="137"/>
      <c r="KWO83" s="137"/>
      <c r="KWP83" s="137"/>
      <c r="KWQ83" s="137"/>
      <c r="KWR83" s="137"/>
      <c r="KWS83" s="137"/>
      <c r="KWT83" s="137"/>
      <c r="KWU83" s="137"/>
      <c r="KWV83" s="137"/>
      <c r="KWW83" s="137"/>
      <c r="KWX83" s="137"/>
      <c r="KWY83" s="137"/>
      <c r="KWZ83" s="137"/>
      <c r="KXA83" s="137"/>
      <c r="KXB83" s="137"/>
      <c r="KXC83" s="137"/>
      <c r="KXD83" s="137"/>
      <c r="KXE83" s="137"/>
      <c r="KXF83" s="137"/>
      <c r="KXG83" s="137"/>
      <c r="KXH83" s="137"/>
      <c r="KXI83" s="137"/>
      <c r="KXJ83" s="137"/>
      <c r="KXK83" s="137"/>
      <c r="KXL83" s="137"/>
      <c r="KXM83" s="137"/>
      <c r="KXN83" s="137"/>
      <c r="KXO83" s="137"/>
      <c r="KXP83" s="137"/>
      <c r="KXQ83" s="137"/>
      <c r="KXR83" s="137"/>
      <c r="KXS83" s="137"/>
      <c r="KXT83" s="137"/>
      <c r="KXU83" s="137"/>
      <c r="KXV83" s="137"/>
      <c r="KXW83" s="137"/>
      <c r="KXX83" s="137"/>
      <c r="KXY83" s="137"/>
      <c r="KXZ83" s="137"/>
      <c r="KYA83" s="137"/>
      <c r="KYB83" s="137"/>
      <c r="KYC83" s="137"/>
      <c r="KYD83" s="137"/>
      <c r="KYE83" s="137"/>
      <c r="KYF83" s="137"/>
      <c r="KYG83" s="137"/>
      <c r="KYH83" s="137"/>
      <c r="KYI83" s="137"/>
      <c r="KYJ83" s="137"/>
      <c r="KYK83" s="137"/>
      <c r="KYL83" s="137"/>
      <c r="KYM83" s="137"/>
      <c r="KYN83" s="137"/>
      <c r="KYO83" s="137"/>
      <c r="KYP83" s="137"/>
      <c r="KYQ83" s="137"/>
      <c r="KYR83" s="137"/>
      <c r="KYS83" s="137"/>
      <c r="KYT83" s="137"/>
      <c r="KYU83" s="137"/>
      <c r="KYV83" s="137"/>
      <c r="KYW83" s="137"/>
      <c r="KYX83" s="137"/>
      <c r="KYY83" s="137"/>
      <c r="KYZ83" s="137"/>
      <c r="KZA83" s="137"/>
      <c r="KZB83" s="137"/>
      <c r="KZC83" s="137"/>
      <c r="KZD83" s="137"/>
      <c r="KZE83" s="137"/>
      <c r="KZF83" s="137"/>
      <c r="KZG83" s="137"/>
      <c r="KZH83" s="137"/>
      <c r="KZI83" s="137"/>
      <c r="KZJ83" s="137"/>
      <c r="KZK83" s="137"/>
      <c r="KZL83" s="137"/>
      <c r="KZM83" s="137"/>
      <c r="KZN83" s="137"/>
      <c r="KZO83" s="137"/>
      <c r="KZP83" s="137"/>
      <c r="KZQ83" s="137"/>
      <c r="KZR83" s="137"/>
      <c r="KZS83" s="137"/>
      <c r="KZT83" s="137"/>
      <c r="KZU83" s="137"/>
      <c r="KZV83" s="137"/>
      <c r="KZW83" s="137"/>
      <c r="KZX83" s="137"/>
      <c r="KZY83" s="137"/>
      <c r="KZZ83" s="137"/>
      <c r="LAA83" s="137"/>
      <c r="LAB83" s="137"/>
      <c r="LAC83" s="137"/>
      <c r="LAD83" s="137"/>
      <c r="LAE83" s="137"/>
      <c r="LAF83" s="137"/>
      <c r="LAG83" s="137"/>
      <c r="LAH83" s="137"/>
      <c r="LAI83" s="137"/>
      <c r="LAJ83" s="137"/>
      <c r="LAK83" s="137"/>
      <c r="LAL83" s="137"/>
      <c r="LAM83" s="137"/>
      <c r="LAN83" s="137"/>
      <c r="LAO83" s="137"/>
      <c r="LAP83" s="137"/>
      <c r="LAQ83" s="137"/>
      <c r="LAR83" s="137"/>
      <c r="LAS83" s="137"/>
      <c r="LAT83" s="137"/>
      <c r="LAU83" s="137"/>
      <c r="LAV83" s="137"/>
      <c r="LAW83" s="137"/>
      <c r="LAX83" s="137"/>
      <c r="LAY83" s="137"/>
      <c r="LAZ83" s="137"/>
      <c r="LBA83" s="137"/>
      <c r="LBB83" s="137"/>
      <c r="LBC83" s="137"/>
      <c r="LBD83" s="137"/>
      <c r="LBE83" s="137"/>
      <c r="LBF83" s="137"/>
      <c r="LBG83" s="137"/>
      <c r="LBH83" s="137"/>
      <c r="LBI83" s="137"/>
      <c r="LBJ83" s="137"/>
      <c r="LBK83" s="137"/>
      <c r="LBL83" s="137"/>
      <c r="LBM83" s="137"/>
      <c r="LBN83" s="137"/>
      <c r="LBO83" s="137"/>
      <c r="LBP83" s="137"/>
      <c r="LBQ83" s="137"/>
      <c r="LBR83" s="137"/>
      <c r="LBS83" s="137"/>
      <c r="LBT83" s="137"/>
      <c r="LBU83" s="137"/>
      <c r="LBV83" s="137"/>
      <c r="LBW83" s="137"/>
      <c r="LBX83" s="137"/>
      <c r="LBY83" s="137"/>
      <c r="LBZ83" s="137"/>
      <c r="LCA83" s="137"/>
      <c r="LCB83" s="137"/>
      <c r="LCC83" s="137"/>
      <c r="LCD83" s="137"/>
      <c r="LCE83" s="137"/>
      <c r="LCF83" s="137"/>
      <c r="LCG83" s="137"/>
      <c r="LCH83" s="137"/>
      <c r="LCI83" s="137"/>
      <c r="LCJ83" s="137"/>
      <c r="LCK83" s="137"/>
      <c r="LCL83" s="137"/>
      <c r="LCM83" s="137"/>
      <c r="LCN83" s="137"/>
      <c r="LCO83" s="137"/>
      <c r="LCP83" s="137"/>
      <c r="LCQ83" s="137"/>
      <c r="LCR83" s="137"/>
      <c r="LCS83" s="137"/>
      <c r="LCT83" s="137"/>
      <c r="LCU83" s="137"/>
      <c r="LCV83" s="137"/>
      <c r="LCW83" s="137"/>
      <c r="LCX83" s="137"/>
      <c r="LCY83" s="137"/>
      <c r="LCZ83" s="137"/>
      <c r="LDA83" s="137"/>
      <c r="LDB83" s="137"/>
      <c r="LDC83" s="137"/>
      <c r="LDD83" s="137"/>
      <c r="LDE83" s="137"/>
      <c r="LDF83" s="137"/>
      <c r="LDG83" s="137"/>
      <c r="LDH83" s="137"/>
      <c r="LDI83" s="137"/>
      <c r="LDJ83" s="137"/>
      <c r="LDK83" s="137"/>
      <c r="LDL83" s="137"/>
      <c r="LDM83" s="137"/>
      <c r="LDN83" s="137"/>
      <c r="LDO83" s="137"/>
      <c r="LDP83" s="137"/>
      <c r="LDQ83" s="137"/>
      <c r="LDR83" s="137"/>
      <c r="LDS83" s="137"/>
      <c r="LDT83" s="137"/>
      <c r="LDU83" s="137"/>
      <c r="LDV83" s="137"/>
      <c r="LDW83" s="137"/>
      <c r="LDX83" s="137"/>
      <c r="LDY83" s="137"/>
      <c r="LDZ83" s="137"/>
      <c r="LEA83" s="137"/>
      <c r="LEB83" s="137"/>
      <c r="LEC83" s="137"/>
      <c r="LED83" s="137"/>
      <c r="LEE83" s="137"/>
      <c r="LEF83" s="137"/>
      <c r="LEG83" s="137"/>
      <c r="LEH83" s="137"/>
      <c r="LEI83" s="137"/>
      <c r="LEJ83" s="137"/>
      <c r="LEK83" s="137"/>
      <c r="LEL83" s="137"/>
      <c r="LEM83" s="137"/>
      <c r="LEN83" s="137"/>
      <c r="LEO83" s="137"/>
      <c r="LEP83" s="137"/>
      <c r="LEQ83" s="137"/>
      <c r="LER83" s="137"/>
      <c r="LES83" s="137"/>
      <c r="LET83" s="137"/>
      <c r="LEU83" s="137"/>
      <c r="LEV83" s="137"/>
      <c r="LEW83" s="137"/>
      <c r="LEX83" s="137"/>
      <c r="LEY83" s="137"/>
      <c r="LEZ83" s="137"/>
      <c r="LFA83" s="137"/>
      <c r="LFB83" s="137"/>
      <c r="LFC83" s="137"/>
      <c r="LFD83" s="137"/>
      <c r="LFE83" s="137"/>
      <c r="LFF83" s="137"/>
      <c r="LFG83" s="137"/>
      <c r="LFH83" s="137"/>
      <c r="LFI83" s="137"/>
      <c r="LFJ83" s="137"/>
      <c r="LFK83" s="137"/>
      <c r="LFL83" s="137"/>
      <c r="LFM83" s="137"/>
      <c r="LFN83" s="137"/>
      <c r="LFO83" s="137"/>
      <c r="LFP83" s="137"/>
      <c r="LFQ83" s="137"/>
      <c r="LFR83" s="137"/>
      <c r="LFS83" s="137"/>
      <c r="LFT83" s="137"/>
      <c r="LFU83" s="137"/>
      <c r="LFV83" s="137"/>
      <c r="LFW83" s="137"/>
      <c r="LFX83" s="137"/>
      <c r="LFY83" s="137"/>
      <c r="LFZ83" s="137"/>
      <c r="LGA83" s="137"/>
      <c r="LGB83" s="137"/>
      <c r="LGC83" s="137"/>
      <c r="LGD83" s="137"/>
      <c r="LGE83" s="137"/>
      <c r="LGF83" s="137"/>
      <c r="LGG83" s="137"/>
      <c r="LGH83" s="137"/>
      <c r="LGI83" s="137"/>
      <c r="LGJ83" s="137"/>
      <c r="LGK83" s="137"/>
      <c r="LGL83" s="137"/>
      <c r="LGM83" s="137"/>
      <c r="LGN83" s="137"/>
      <c r="LGO83" s="137"/>
      <c r="LGP83" s="137"/>
      <c r="LGQ83" s="137"/>
      <c r="LGR83" s="137"/>
      <c r="LGS83" s="137"/>
      <c r="LGT83" s="137"/>
      <c r="LGU83" s="137"/>
      <c r="LGV83" s="137"/>
      <c r="LGW83" s="137"/>
      <c r="LGX83" s="137"/>
      <c r="LGY83" s="137"/>
      <c r="LGZ83" s="137"/>
      <c r="LHA83" s="137"/>
      <c r="LHB83" s="137"/>
      <c r="LHC83" s="137"/>
      <c r="LHD83" s="137"/>
      <c r="LHE83" s="137"/>
      <c r="LHF83" s="137"/>
      <c r="LHG83" s="137"/>
      <c r="LHH83" s="137"/>
      <c r="LHI83" s="137"/>
      <c r="LHJ83" s="137"/>
      <c r="LHK83" s="137"/>
      <c r="LHL83" s="137"/>
      <c r="LHM83" s="137"/>
      <c r="LHN83" s="137"/>
      <c r="LHO83" s="137"/>
      <c r="LHP83" s="137"/>
      <c r="LHQ83" s="137"/>
      <c r="LHR83" s="137"/>
      <c r="LHS83" s="137"/>
      <c r="LHT83" s="137"/>
      <c r="LHU83" s="137"/>
      <c r="LHV83" s="137"/>
      <c r="LHW83" s="137"/>
      <c r="LHX83" s="137"/>
      <c r="LHY83" s="137"/>
      <c r="LHZ83" s="137"/>
      <c r="LIA83" s="137"/>
      <c r="LIB83" s="137"/>
      <c r="LIC83" s="137"/>
      <c r="LID83" s="137"/>
      <c r="LIE83" s="137"/>
      <c r="LIF83" s="137"/>
      <c r="LIG83" s="137"/>
      <c r="LIH83" s="137"/>
      <c r="LII83" s="137"/>
      <c r="LIJ83" s="137"/>
      <c r="LIK83" s="137"/>
      <c r="LIL83" s="137"/>
      <c r="LIM83" s="137"/>
      <c r="LIN83" s="137"/>
      <c r="LIO83" s="137"/>
      <c r="LIP83" s="137"/>
      <c r="LIQ83" s="137"/>
      <c r="LIR83" s="137"/>
      <c r="LIS83" s="137"/>
      <c r="LIT83" s="137"/>
      <c r="LIU83" s="137"/>
      <c r="LIV83" s="137"/>
      <c r="LIW83" s="137"/>
      <c r="LIX83" s="137"/>
      <c r="LIY83" s="137"/>
      <c r="LIZ83" s="137"/>
      <c r="LJA83" s="137"/>
      <c r="LJB83" s="137"/>
      <c r="LJC83" s="137"/>
      <c r="LJD83" s="137"/>
      <c r="LJE83" s="137"/>
      <c r="LJF83" s="137"/>
      <c r="LJG83" s="137"/>
      <c r="LJH83" s="137"/>
      <c r="LJI83" s="137"/>
      <c r="LJJ83" s="137"/>
      <c r="LJK83" s="137"/>
      <c r="LJL83" s="137"/>
      <c r="LJM83" s="137"/>
      <c r="LJN83" s="137"/>
      <c r="LJO83" s="137"/>
      <c r="LJP83" s="137"/>
      <c r="LJQ83" s="137"/>
      <c r="LJR83" s="137"/>
      <c r="LJS83" s="137"/>
      <c r="LJT83" s="137"/>
      <c r="LJU83" s="137"/>
      <c r="LJV83" s="137"/>
      <c r="LJW83" s="137"/>
      <c r="LJX83" s="137"/>
      <c r="LJY83" s="137"/>
      <c r="LJZ83" s="137"/>
      <c r="LKA83" s="137"/>
      <c r="LKB83" s="137"/>
      <c r="LKC83" s="137"/>
      <c r="LKD83" s="137"/>
      <c r="LKE83" s="137"/>
      <c r="LKF83" s="137"/>
      <c r="LKG83" s="137"/>
      <c r="LKH83" s="137"/>
      <c r="LKI83" s="137"/>
      <c r="LKJ83" s="137"/>
      <c r="LKK83" s="137"/>
      <c r="LKL83" s="137"/>
      <c r="LKM83" s="137"/>
      <c r="LKN83" s="137"/>
      <c r="LKO83" s="137"/>
      <c r="LKP83" s="137"/>
      <c r="LKQ83" s="137"/>
      <c r="LKR83" s="137"/>
      <c r="LKS83" s="137"/>
      <c r="LKT83" s="137"/>
      <c r="LKU83" s="137"/>
      <c r="LKV83" s="137"/>
      <c r="LKW83" s="137"/>
      <c r="LKX83" s="137"/>
      <c r="LKY83" s="137"/>
      <c r="LKZ83" s="137"/>
      <c r="LLA83" s="137"/>
      <c r="LLB83" s="137"/>
      <c r="LLC83" s="137"/>
      <c r="LLD83" s="137"/>
      <c r="LLE83" s="137"/>
      <c r="LLF83" s="137"/>
      <c r="LLG83" s="137"/>
      <c r="LLH83" s="137"/>
      <c r="LLI83" s="137"/>
      <c r="LLJ83" s="137"/>
      <c r="LLK83" s="137"/>
      <c r="LLL83" s="137"/>
      <c r="LLM83" s="137"/>
      <c r="LLN83" s="137"/>
      <c r="LLO83" s="137"/>
      <c r="LLP83" s="137"/>
      <c r="LLQ83" s="137"/>
      <c r="LLR83" s="137"/>
      <c r="LLS83" s="137"/>
      <c r="LLT83" s="137"/>
      <c r="LLU83" s="137"/>
      <c r="LLV83" s="137"/>
      <c r="LLW83" s="137"/>
      <c r="LLX83" s="137"/>
      <c r="LLY83" s="137"/>
      <c r="LLZ83" s="137"/>
      <c r="LMA83" s="137"/>
      <c r="LMB83" s="137"/>
      <c r="LMC83" s="137"/>
      <c r="LMD83" s="137"/>
      <c r="LME83" s="137"/>
      <c r="LMF83" s="137"/>
      <c r="LMG83" s="137"/>
      <c r="LMH83" s="137"/>
      <c r="LMI83" s="137"/>
      <c r="LMJ83" s="137"/>
      <c r="LMK83" s="137"/>
      <c r="LML83" s="137"/>
      <c r="LMM83" s="137"/>
      <c r="LMN83" s="137"/>
      <c r="LMO83" s="137"/>
      <c r="LMP83" s="137"/>
      <c r="LMQ83" s="137"/>
      <c r="LMR83" s="137"/>
      <c r="LMS83" s="137"/>
      <c r="LMT83" s="137"/>
      <c r="LMU83" s="137"/>
      <c r="LMV83" s="137"/>
      <c r="LMW83" s="137"/>
      <c r="LMX83" s="137"/>
      <c r="LMY83" s="137"/>
      <c r="LMZ83" s="137"/>
      <c r="LNA83" s="137"/>
      <c r="LNB83" s="137"/>
      <c r="LNC83" s="137"/>
      <c r="LND83" s="137"/>
      <c r="LNE83" s="137"/>
      <c r="LNF83" s="137"/>
      <c r="LNG83" s="137"/>
      <c r="LNH83" s="137"/>
      <c r="LNI83" s="137"/>
      <c r="LNJ83" s="137"/>
      <c r="LNK83" s="137"/>
      <c r="LNL83" s="137"/>
      <c r="LNM83" s="137"/>
      <c r="LNN83" s="137"/>
      <c r="LNO83" s="137"/>
      <c r="LNP83" s="137"/>
      <c r="LNQ83" s="137"/>
      <c r="LNR83" s="137"/>
      <c r="LNS83" s="137"/>
      <c r="LNT83" s="137"/>
      <c r="LNU83" s="137"/>
      <c r="LNV83" s="137"/>
      <c r="LNW83" s="137"/>
      <c r="LNX83" s="137"/>
      <c r="LNY83" s="137"/>
      <c r="LNZ83" s="137"/>
      <c r="LOA83" s="137"/>
      <c r="LOB83" s="137"/>
      <c r="LOC83" s="137"/>
      <c r="LOD83" s="137"/>
      <c r="LOE83" s="137"/>
      <c r="LOF83" s="137"/>
      <c r="LOG83" s="137"/>
      <c r="LOH83" s="137"/>
      <c r="LOI83" s="137"/>
      <c r="LOJ83" s="137"/>
      <c r="LOK83" s="137"/>
      <c r="LOL83" s="137"/>
      <c r="LOM83" s="137"/>
      <c r="LON83" s="137"/>
      <c r="LOO83" s="137"/>
      <c r="LOP83" s="137"/>
      <c r="LOQ83" s="137"/>
      <c r="LOR83" s="137"/>
      <c r="LOS83" s="137"/>
      <c r="LOT83" s="137"/>
      <c r="LOU83" s="137"/>
      <c r="LOV83" s="137"/>
      <c r="LOW83" s="137"/>
      <c r="LOX83" s="137"/>
      <c r="LOY83" s="137"/>
      <c r="LOZ83" s="137"/>
      <c r="LPA83" s="137"/>
      <c r="LPB83" s="137"/>
      <c r="LPC83" s="137"/>
      <c r="LPD83" s="137"/>
      <c r="LPE83" s="137"/>
      <c r="LPF83" s="137"/>
      <c r="LPG83" s="137"/>
      <c r="LPH83" s="137"/>
      <c r="LPI83" s="137"/>
      <c r="LPJ83" s="137"/>
      <c r="LPK83" s="137"/>
      <c r="LPL83" s="137"/>
      <c r="LPM83" s="137"/>
      <c r="LPN83" s="137"/>
      <c r="LPO83" s="137"/>
      <c r="LPP83" s="137"/>
      <c r="LPQ83" s="137"/>
      <c r="LPR83" s="137"/>
      <c r="LPS83" s="137"/>
      <c r="LPT83" s="137"/>
      <c r="LPU83" s="137"/>
      <c r="LPV83" s="137"/>
      <c r="LPW83" s="137"/>
      <c r="LPX83" s="137"/>
      <c r="LPY83" s="137"/>
      <c r="LPZ83" s="137"/>
      <c r="LQA83" s="137"/>
      <c r="LQB83" s="137"/>
      <c r="LQC83" s="137"/>
      <c r="LQD83" s="137"/>
      <c r="LQE83" s="137"/>
      <c r="LQF83" s="137"/>
      <c r="LQG83" s="137"/>
      <c r="LQH83" s="137"/>
      <c r="LQI83" s="137"/>
      <c r="LQJ83" s="137"/>
      <c r="LQK83" s="137"/>
      <c r="LQL83" s="137"/>
      <c r="LQM83" s="137"/>
      <c r="LQN83" s="137"/>
      <c r="LQO83" s="137"/>
      <c r="LQP83" s="137"/>
      <c r="LQQ83" s="137"/>
      <c r="LQR83" s="137"/>
      <c r="LQS83" s="137"/>
      <c r="LQT83" s="137"/>
      <c r="LQU83" s="137"/>
      <c r="LQV83" s="137"/>
      <c r="LQW83" s="137"/>
      <c r="LQX83" s="137"/>
      <c r="LQY83" s="137"/>
      <c r="LQZ83" s="137"/>
      <c r="LRA83" s="137"/>
      <c r="LRB83" s="137"/>
      <c r="LRC83" s="137"/>
      <c r="LRD83" s="137"/>
      <c r="LRE83" s="137"/>
      <c r="LRF83" s="137"/>
      <c r="LRG83" s="137"/>
      <c r="LRH83" s="137"/>
      <c r="LRI83" s="137"/>
      <c r="LRJ83" s="137"/>
      <c r="LRK83" s="137"/>
      <c r="LRL83" s="137"/>
      <c r="LRM83" s="137"/>
      <c r="LRN83" s="137"/>
      <c r="LRO83" s="137"/>
      <c r="LRP83" s="137"/>
      <c r="LRQ83" s="137"/>
      <c r="LRR83" s="137"/>
      <c r="LRS83" s="137"/>
      <c r="LRT83" s="137"/>
      <c r="LRU83" s="137"/>
      <c r="LRV83" s="137"/>
      <c r="LRW83" s="137"/>
      <c r="LRX83" s="137"/>
      <c r="LRY83" s="137"/>
      <c r="LRZ83" s="137"/>
      <c r="LSA83" s="137"/>
      <c r="LSB83" s="137"/>
      <c r="LSC83" s="137"/>
      <c r="LSD83" s="137"/>
      <c r="LSE83" s="137"/>
      <c r="LSF83" s="137"/>
      <c r="LSG83" s="137"/>
      <c r="LSH83" s="137"/>
      <c r="LSI83" s="137"/>
      <c r="LSJ83" s="137"/>
      <c r="LSK83" s="137"/>
      <c r="LSL83" s="137"/>
      <c r="LSM83" s="137"/>
      <c r="LSN83" s="137"/>
      <c r="LSO83" s="137"/>
      <c r="LSP83" s="137"/>
      <c r="LSQ83" s="137"/>
      <c r="LSR83" s="137"/>
      <c r="LSS83" s="137"/>
      <c r="LST83" s="137"/>
      <c r="LSU83" s="137"/>
      <c r="LSV83" s="137"/>
      <c r="LSW83" s="137"/>
      <c r="LSX83" s="137"/>
      <c r="LSY83" s="137"/>
      <c r="LSZ83" s="137"/>
      <c r="LTA83" s="137"/>
      <c r="LTB83" s="137"/>
      <c r="LTC83" s="137"/>
      <c r="LTD83" s="137"/>
      <c r="LTE83" s="137"/>
      <c r="LTF83" s="137"/>
      <c r="LTG83" s="137"/>
      <c r="LTH83" s="137"/>
      <c r="LTI83" s="137"/>
      <c r="LTJ83" s="137"/>
      <c r="LTK83" s="137"/>
      <c r="LTL83" s="137"/>
      <c r="LTM83" s="137"/>
      <c r="LTN83" s="137"/>
      <c r="LTO83" s="137"/>
      <c r="LTP83" s="137"/>
      <c r="LTQ83" s="137"/>
      <c r="LTR83" s="137"/>
      <c r="LTS83" s="137"/>
      <c r="LTT83" s="137"/>
      <c r="LTU83" s="137"/>
      <c r="LTV83" s="137"/>
      <c r="LTW83" s="137"/>
      <c r="LTX83" s="137"/>
      <c r="LTY83" s="137"/>
      <c r="LTZ83" s="137"/>
      <c r="LUA83" s="137"/>
      <c r="LUB83" s="137"/>
      <c r="LUC83" s="137"/>
      <c r="LUD83" s="137"/>
      <c r="LUE83" s="137"/>
      <c r="LUF83" s="137"/>
      <c r="LUG83" s="137"/>
      <c r="LUH83" s="137"/>
      <c r="LUI83" s="137"/>
      <c r="LUJ83" s="137"/>
      <c r="LUK83" s="137"/>
      <c r="LUL83" s="137"/>
      <c r="LUM83" s="137"/>
      <c r="LUN83" s="137"/>
      <c r="LUO83" s="137"/>
      <c r="LUP83" s="137"/>
      <c r="LUQ83" s="137"/>
      <c r="LUR83" s="137"/>
      <c r="LUS83" s="137"/>
      <c r="LUT83" s="137"/>
      <c r="LUU83" s="137"/>
      <c r="LUV83" s="137"/>
      <c r="LUW83" s="137"/>
      <c r="LUX83" s="137"/>
      <c r="LUY83" s="137"/>
      <c r="LUZ83" s="137"/>
      <c r="LVA83" s="137"/>
      <c r="LVB83" s="137"/>
      <c r="LVC83" s="137"/>
      <c r="LVD83" s="137"/>
      <c r="LVE83" s="137"/>
      <c r="LVF83" s="137"/>
      <c r="LVG83" s="137"/>
      <c r="LVH83" s="137"/>
      <c r="LVI83" s="137"/>
      <c r="LVJ83" s="137"/>
      <c r="LVK83" s="137"/>
      <c r="LVL83" s="137"/>
      <c r="LVM83" s="137"/>
      <c r="LVN83" s="137"/>
      <c r="LVO83" s="137"/>
      <c r="LVP83" s="137"/>
      <c r="LVQ83" s="137"/>
      <c r="LVR83" s="137"/>
      <c r="LVS83" s="137"/>
      <c r="LVT83" s="137"/>
      <c r="LVU83" s="137"/>
      <c r="LVV83" s="137"/>
      <c r="LVW83" s="137"/>
      <c r="LVX83" s="137"/>
      <c r="LVY83" s="137"/>
      <c r="LVZ83" s="137"/>
      <c r="LWA83" s="137"/>
      <c r="LWB83" s="137"/>
      <c r="LWC83" s="137"/>
      <c r="LWD83" s="137"/>
      <c r="LWE83" s="137"/>
      <c r="LWF83" s="137"/>
      <c r="LWG83" s="137"/>
      <c r="LWH83" s="137"/>
      <c r="LWI83" s="137"/>
      <c r="LWJ83" s="137"/>
      <c r="LWK83" s="137"/>
      <c r="LWL83" s="137"/>
      <c r="LWM83" s="137"/>
      <c r="LWN83" s="137"/>
      <c r="LWO83" s="137"/>
      <c r="LWP83" s="137"/>
      <c r="LWQ83" s="137"/>
      <c r="LWR83" s="137"/>
      <c r="LWS83" s="137"/>
      <c r="LWT83" s="137"/>
      <c r="LWU83" s="137"/>
      <c r="LWV83" s="137"/>
      <c r="LWW83" s="137"/>
      <c r="LWX83" s="137"/>
      <c r="LWY83" s="137"/>
      <c r="LWZ83" s="137"/>
      <c r="LXA83" s="137"/>
      <c r="LXB83" s="137"/>
      <c r="LXC83" s="137"/>
      <c r="LXD83" s="137"/>
      <c r="LXE83" s="137"/>
      <c r="LXF83" s="137"/>
      <c r="LXG83" s="137"/>
      <c r="LXH83" s="137"/>
      <c r="LXI83" s="137"/>
      <c r="LXJ83" s="137"/>
      <c r="LXK83" s="137"/>
      <c r="LXL83" s="137"/>
      <c r="LXM83" s="137"/>
      <c r="LXN83" s="137"/>
      <c r="LXO83" s="137"/>
      <c r="LXP83" s="137"/>
      <c r="LXQ83" s="137"/>
      <c r="LXR83" s="137"/>
      <c r="LXS83" s="137"/>
      <c r="LXT83" s="137"/>
      <c r="LXU83" s="137"/>
      <c r="LXV83" s="137"/>
      <c r="LXW83" s="137"/>
      <c r="LXX83" s="137"/>
      <c r="LXY83" s="137"/>
      <c r="LXZ83" s="137"/>
      <c r="LYA83" s="137"/>
      <c r="LYB83" s="137"/>
      <c r="LYC83" s="137"/>
      <c r="LYD83" s="137"/>
      <c r="LYE83" s="137"/>
      <c r="LYF83" s="137"/>
      <c r="LYG83" s="137"/>
      <c r="LYH83" s="137"/>
      <c r="LYI83" s="137"/>
      <c r="LYJ83" s="137"/>
      <c r="LYK83" s="137"/>
      <c r="LYL83" s="137"/>
      <c r="LYM83" s="137"/>
      <c r="LYN83" s="137"/>
      <c r="LYO83" s="137"/>
      <c r="LYP83" s="137"/>
      <c r="LYQ83" s="137"/>
      <c r="LYR83" s="137"/>
      <c r="LYS83" s="137"/>
      <c r="LYT83" s="137"/>
      <c r="LYU83" s="137"/>
      <c r="LYV83" s="137"/>
      <c r="LYW83" s="137"/>
      <c r="LYX83" s="137"/>
      <c r="LYY83" s="137"/>
      <c r="LYZ83" s="137"/>
      <c r="LZA83" s="137"/>
      <c r="LZB83" s="137"/>
      <c r="LZC83" s="137"/>
      <c r="LZD83" s="137"/>
      <c r="LZE83" s="137"/>
      <c r="LZF83" s="137"/>
      <c r="LZG83" s="137"/>
      <c r="LZH83" s="137"/>
      <c r="LZI83" s="137"/>
      <c r="LZJ83" s="137"/>
      <c r="LZK83" s="137"/>
      <c r="LZL83" s="137"/>
      <c r="LZM83" s="137"/>
      <c r="LZN83" s="137"/>
      <c r="LZO83" s="137"/>
      <c r="LZP83" s="137"/>
      <c r="LZQ83" s="137"/>
      <c r="LZR83" s="137"/>
      <c r="LZS83" s="137"/>
      <c r="LZT83" s="137"/>
      <c r="LZU83" s="137"/>
      <c r="LZV83" s="137"/>
      <c r="LZW83" s="137"/>
      <c r="LZX83" s="137"/>
      <c r="LZY83" s="137"/>
      <c r="LZZ83" s="137"/>
      <c r="MAA83" s="137"/>
      <c r="MAB83" s="137"/>
      <c r="MAC83" s="137"/>
      <c r="MAD83" s="137"/>
      <c r="MAE83" s="137"/>
      <c r="MAF83" s="137"/>
      <c r="MAG83" s="137"/>
      <c r="MAH83" s="137"/>
      <c r="MAI83" s="137"/>
      <c r="MAJ83" s="137"/>
      <c r="MAK83" s="137"/>
      <c r="MAL83" s="137"/>
      <c r="MAM83" s="137"/>
      <c r="MAN83" s="137"/>
      <c r="MAO83" s="137"/>
      <c r="MAP83" s="137"/>
      <c r="MAQ83" s="137"/>
      <c r="MAR83" s="137"/>
      <c r="MAS83" s="137"/>
      <c r="MAT83" s="137"/>
      <c r="MAU83" s="137"/>
      <c r="MAV83" s="137"/>
      <c r="MAW83" s="137"/>
      <c r="MAX83" s="137"/>
      <c r="MAY83" s="137"/>
      <c r="MAZ83" s="137"/>
      <c r="MBA83" s="137"/>
      <c r="MBB83" s="137"/>
      <c r="MBC83" s="137"/>
      <c r="MBD83" s="137"/>
      <c r="MBE83" s="137"/>
      <c r="MBF83" s="137"/>
      <c r="MBG83" s="137"/>
      <c r="MBH83" s="137"/>
      <c r="MBI83" s="137"/>
      <c r="MBJ83" s="137"/>
      <c r="MBK83" s="137"/>
      <c r="MBL83" s="137"/>
      <c r="MBM83" s="137"/>
      <c r="MBN83" s="137"/>
      <c r="MBO83" s="137"/>
      <c r="MBP83" s="137"/>
      <c r="MBQ83" s="137"/>
      <c r="MBR83" s="137"/>
      <c r="MBS83" s="137"/>
      <c r="MBT83" s="137"/>
      <c r="MBU83" s="137"/>
      <c r="MBV83" s="137"/>
      <c r="MBW83" s="137"/>
      <c r="MBX83" s="137"/>
      <c r="MBY83" s="137"/>
      <c r="MBZ83" s="137"/>
      <c r="MCA83" s="137"/>
      <c r="MCB83" s="137"/>
      <c r="MCC83" s="137"/>
      <c r="MCD83" s="137"/>
      <c r="MCE83" s="137"/>
      <c r="MCF83" s="137"/>
      <c r="MCG83" s="137"/>
      <c r="MCH83" s="137"/>
      <c r="MCI83" s="137"/>
      <c r="MCJ83" s="137"/>
      <c r="MCK83" s="137"/>
      <c r="MCL83" s="137"/>
      <c r="MCM83" s="137"/>
      <c r="MCN83" s="137"/>
      <c r="MCO83" s="137"/>
      <c r="MCP83" s="137"/>
      <c r="MCQ83" s="137"/>
      <c r="MCR83" s="137"/>
      <c r="MCS83" s="137"/>
      <c r="MCT83" s="137"/>
      <c r="MCU83" s="137"/>
      <c r="MCV83" s="137"/>
      <c r="MCW83" s="137"/>
      <c r="MCX83" s="137"/>
      <c r="MCY83" s="137"/>
      <c r="MCZ83" s="137"/>
      <c r="MDA83" s="137"/>
      <c r="MDB83" s="137"/>
      <c r="MDC83" s="137"/>
      <c r="MDD83" s="137"/>
      <c r="MDE83" s="137"/>
      <c r="MDF83" s="137"/>
      <c r="MDG83" s="137"/>
      <c r="MDH83" s="137"/>
      <c r="MDI83" s="137"/>
      <c r="MDJ83" s="137"/>
      <c r="MDK83" s="137"/>
      <c r="MDL83" s="137"/>
      <c r="MDM83" s="137"/>
      <c r="MDN83" s="137"/>
      <c r="MDO83" s="137"/>
      <c r="MDP83" s="137"/>
      <c r="MDQ83" s="137"/>
      <c r="MDR83" s="137"/>
      <c r="MDS83" s="137"/>
      <c r="MDT83" s="137"/>
      <c r="MDU83" s="137"/>
      <c r="MDV83" s="137"/>
      <c r="MDW83" s="137"/>
      <c r="MDX83" s="137"/>
      <c r="MDY83" s="137"/>
      <c r="MDZ83" s="137"/>
      <c r="MEA83" s="137"/>
      <c r="MEB83" s="137"/>
      <c r="MEC83" s="137"/>
      <c r="MED83" s="137"/>
      <c r="MEE83" s="137"/>
      <c r="MEF83" s="137"/>
      <c r="MEG83" s="137"/>
      <c r="MEH83" s="137"/>
      <c r="MEI83" s="137"/>
      <c r="MEJ83" s="137"/>
      <c r="MEK83" s="137"/>
      <c r="MEL83" s="137"/>
      <c r="MEM83" s="137"/>
      <c r="MEN83" s="137"/>
      <c r="MEO83" s="137"/>
      <c r="MEP83" s="137"/>
      <c r="MEQ83" s="137"/>
      <c r="MER83" s="137"/>
      <c r="MES83" s="137"/>
      <c r="MET83" s="137"/>
      <c r="MEU83" s="137"/>
      <c r="MEV83" s="137"/>
      <c r="MEW83" s="137"/>
      <c r="MEX83" s="137"/>
      <c r="MEY83" s="137"/>
      <c r="MEZ83" s="137"/>
      <c r="MFA83" s="137"/>
      <c r="MFB83" s="137"/>
      <c r="MFC83" s="137"/>
      <c r="MFD83" s="137"/>
      <c r="MFE83" s="137"/>
      <c r="MFF83" s="137"/>
      <c r="MFG83" s="137"/>
      <c r="MFH83" s="137"/>
      <c r="MFI83" s="137"/>
      <c r="MFJ83" s="137"/>
      <c r="MFK83" s="137"/>
      <c r="MFL83" s="137"/>
      <c r="MFM83" s="137"/>
      <c r="MFN83" s="137"/>
      <c r="MFO83" s="137"/>
      <c r="MFP83" s="137"/>
      <c r="MFQ83" s="137"/>
      <c r="MFR83" s="137"/>
      <c r="MFS83" s="137"/>
      <c r="MFT83" s="137"/>
      <c r="MFU83" s="137"/>
      <c r="MFV83" s="137"/>
      <c r="MFW83" s="137"/>
      <c r="MFX83" s="137"/>
      <c r="MFY83" s="137"/>
      <c r="MFZ83" s="137"/>
      <c r="MGA83" s="137"/>
      <c r="MGB83" s="137"/>
      <c r="MGC83" s="137"/>
      <c r="MGD83" s="137"/>
      <c r="MGE83" s="137"/>
      <c r="MGF83" s="137"/>
      <c r="MGG83" s="137"/>
      <c r="MGH83" s="137"/>
      <c r="MGI83" s="137"/>
      <c r="MGJ83" s="137"/>
      <c r="MGK83" s="137"/>
      <c r="MGL83" s="137"/>
      <c r="MGM83" s="137"/>
      <c r="MGN83" s="137"/>
      <c r="MGO83" s="137"/>
      <c r="MGP83" s="137"/>
      <c r="MGQ83" s="137"/>
      <c r="MGR83" s="137"/>
      <c r="MGS83" s="137"/>
      <c r="MGT83" s="137"/>
      <c r="MGU83" s="137"/>
      <c r="MGV83" s="137"/>
      <c r="MGW83" s="137"/>
      <c r="MGX83" s="137"/>
      <c r="MGY83" s="137"/>
      <c r="MGZ83" s="137"/>
      <c r="MHA83" s="137"/>
      <c r="MHB83" s="137"/>
      <c r="MHC83" s="137"/>
      <c r="MHD83" s="137"/>
      <c r="MHE83" s="137"/>
      <c r="MHF83" s="137"/>
      <c r="MHG83" s="137"/>
      <c r="MHH83" s="137"/>
      <c r="MHI83" s="137"/>
      <c r="MHJ83" s="137"/>
      <c r="MHK83" s="137"/>
      <c r="MHL83" s="137"/>
      <c r="MHM83" s="137"/>
      <c r="MHN83" s="137"/>
      <c r="MHO83" s="137"/>
      <c r="MHP83" s="137"/>
      <c r="MHQ83" s="137"/>
      <c r="MHR83" s="137"/>
      <c r="MHS83" s="137"/>
      <c r="MHT83" s="137"/>
      <c r="MHU83" s="137"/>
      <c r="MHV83" s="137"/>
      <c r="MHW83" s="137"/>
      <c r="MHX83" s="137"/>
      <c r="MHY83" s="137"/>
      <c r="MHZ83" s="137"/>
      <c r="MIA83" s="137"/>
      <c r="MIB83" s="137"/>
      <c r="MIC83" s="137"/>
      <c r="MID83" s="137"/>
      <c r="MIE83" s="137"/>
      <c r="MIF83" s="137"/>
      <c r="MIG83" s="137"/>
      <c r="MIH83" s="137"/>
      <c r="MII83" s="137"/>
      <c r="MIJ83" s="137"/>
      <c r="MIK83" s="137"/>
      <c r="MIL83" s="137"/>
      <c r="MIM83" s="137"/>
      <c r="MIN83" s="137"/>
      <c r="MIO83" s="137"/>
      <c r="MIP83" s="137"/>
      <c r="MIQ83" s="137"/>
      <c r="MIR83" s="137"/>
      <c r="MIS83" s="137"/>
      <c r="MIT83" s="137"/>
      <c r="MIU83" s="137"/>
      <c r="MIV83" s="137"/>
      <c r="MIW83" s="137"/>
      <c r="MIX83" s="137"/>
      <c r="MIY83" s="137"/>
      <c r="MIZ83" s="137"/>
      <c r="MJA83" s="137"/>
      <c r="MJB83" s="137"/>
      <c r="MJC83" s="137"/>
      <c r="MJD83" s="137"/>
      <c r="MJE83" s="137"/>
      <c r="MJF83" s="137"/>
      <c r="MJG83" s="137"/>
      <c r="MJH83" s="137"/>
      <c r="MJI83" s="137"/>
      <c r="MJJ83" s="137"/>
      <c r="MJK83" s="137"/>
      <c r="MJL83" s="137"/>
      <c r="MJM83" s="137"/>
      <c r="MJN83" s="137"/>
      <c r="MJO83" s="137"/>
      <c r="MJP83" s="137"/>
      <c r="MJQ83" s="137"/>
      <c r="MJR83" s="137"/>
      <c r="MJS83" s="137"/>
      <c r="MJT83" s="137"/>
      <c r="MJU83" s="137"/>
      <c r="MJV83" s="137"/>
      <c r="MJW83" s="137"/>
      <c r="MJX83" s="137"/>
      <c r="MJY83" s="137"/>
      <c r="MJZ83" s="137"/>
      <c r="MKA83" s="137"/>
      <c r="MKB83" s="137"/>
      <c r="MKC83" s="137"/>
      <c r="MKD83" s="137"/>
      <c r="MKE83" s="137"/>
      <c r="MKF83" s="137"/>
      <c r="MKG83" s="137"/>
      <c r="MKH83" s="137"/>
      <c r="MKI83" s="137"/>
      <c r="MKJ83" s="137"/>
      <c r="MKK83" s="137"/>
      <c r="MKL83" s="137"/>
      <c r="MKM83" s="137"/>
      <c r="MKN83" s="137"/>
      <c r="MKO83" s="137"/>
      <c r="MKP83" s="137"/>
      <c r="MKQ83" s="137"/>
      <c r="MKR83" s="137"/>
      <c r="MKS83" s="137"/>
      <c r="MKT83" s="137"/>
      <c r="MKU83" s="137"/>
      <c r="MKV83" s="137"/>
      <c r="MKW83" s="137"/>
      <c r="MKX83" s="137"/>
      <c r="MKY83" s="137"/>
      <c r="MKZ83" s="137"/>
      <c r="MLA83" s="137"/>
      <c r="MLB83" s="137"/>
      <c r="MLC83" s="137"/>
      <c r="MLD83" s="137"/>
      <c r="MLE83" s="137"/>
      <c r="MLF83" s="137"/>
      <c r="MLG83" s="137"/>
      <c r="MLH83" s="137"/>
      <c r="MLI83" s="137"/>
      <c r="MLJ83" s="137"/>
      <c r="MLK83" s="137"/>
      <c r="MLL83" s="137"/>
      <c r="MLM83" s="137"/>
      <c r="MLN83" s="137"/>
      <c r="MLO83" s="137"/>
      <c r="MLP83" s="137"/>
      <c r="MLQ83" s="137"/>
      <c r="MLR83" s="137"/>
      <c r="MLS83" s="137"/>
      <c r="MLT83" s="137"/>
      <c r="MLU83" s="137"/>
      <c r="MLV83" s="137"/>
      <c r="MLW83" s="137"/>
      <c r="MLX83" s="137"/>
      <c r="MLY83" s="137"/>
      <c r="MLZ83" s="137"/>
      <c r="MMA83" s="137"/>
      <c r="MMB83" s="137"/>
      <c r="MMC83" s="137"/>
      <c r="MMD83" s="137"/>
      <c r="MME83" s="137"/>
      <c r="MMF83" s="137"/>
      <c r="MMG83" s="137"/>
      <c r="MMH83" s="137"/>
      <c r="MMI83" s="137"/>
      <c r="MMJ83" s="137"/>
      <c r="MMK83" s="137"/>
      <c r="MML83" s="137"/>
      <c r="MMM83" s="137"/>
      <c r="MMN83" s="137"/>
      <c r="MMO83" s="137"/>
      <c r="MMP83" s="137"/>
      <c r="MMQ83" s="137"/>
      <c r="MMR83" s="137"/>
      <c r="MMS83" s="137"/>
      <c r="MMT83" s="137"/>
      <c r="MMU83" s="137"/>
      <c r="MMV83" s="137"/>
      <c r="MMW83" s="137"/>
      <c r="MMX83" s="137"/>
      <c r="MMY83" s="137"/>
      <c r="MMZ83" s="137"/>
      <c r="MNA83" s="137"/>
      <c r="MNB83" s="137"/>
      <c r="MNC83" s="137"/>
      <c r="MND83" s="137"/>
      <c r="MNE83" s="137"/>
      <c r="MNF83" s="137"/>
      <c r="MNG83" s="137"/>
      <c r="MNH83" s="137"/>
      <c r="MNI83" s="137"/>
      <c r="MNJ83" s="137"/>
      <c r="MNK83" s="137"/>
      <c r="MNL83" s="137"/>
      <c r="MNM83" s="137"/>
      <c r="MNN83" s="137"/>
      <c r="MNO83" s="137"/>
      <c r="MNP83" s="137"/>
      <c r="MNQ83" s="137"/>
      <c r="MNR83" s="137"/>
      <c r="MNS83" s="137"/>
      <c r="MNT83" s="137"/>
      <c r="MNU83" s="137"/>
      <c r="MNV83" s="137"/>
      <c r="MNW83" s="137"/>
      <c r="MNX83" s="137"/>
      <c r="MNY83" s="137"/>
      <c r="MNZ83" s="137"/>
      <c r="MOA83" s="137"/>
      <c r="MOB83" s="137"/>
      <c r="MOC83" s="137"/>
      <c r="MOD83" s="137"/>
      <c r="MOE83" s="137"/>
      <c r="MOF83" s="137"/>
      <c r="MOG83" s="137"/>
      <c r="MOH83" s="137"/>
      <c r="MOI83" s="137"/>
      <c r="MOJ83" s="137"/>
      <c r="MOK83" s="137"/>
      <c r="MOL83" s="137"/>
      <c r="MOM83" s="137"/>
      <c r="MON83" s="137"/>
      <c r="MOO83" s="137"/>
      <c r="MOP83" s="137"/>
      <c r="MOQ83" s="137"/>
      <c r="MOR83" s="137"/>
      <c r="MOS83" s="137"/>
      <c r="MOT83" s="137"/>
      <c r="MOU83" s="137"/>
      <c r="MOV83" s="137"/>
      <c r="MOW83" s="137"/>
      <c r="MOX83" s="137"/>
      <c r="MOY83" s="137"/>
      <c r="MOZ83" s="137"/>
      <c r="MPA83" s="137"/>
      <c r="MPB83" s="137"/>
      <c r="MPC83" s="137"/>
      <c r="MPD83" s="137"/>
      <c r="MPE83" s="137"/>
      <c r="MPF83" s="137"/>
      <c r="MPG83" s="137"/>
      <c r="MPH83" s="137"/>
      <c r="MPI83" s="137"/>
      <c r="MPJ83" s="137"/>
      <c r="MPK83" s="137"/>
      <c r="MPL83" s="137"/>
      <c r="MPM83" s="137"/>
      <c r="MPN83" s="137"/>
      <c r="MPO83" s="137"/>
      <c r="MPP83" s="137"/>
      <c r="MPQ83" s="137"/>
      <c r="MPR83" s="137"/>
      <c r="MPS83" s="137"/>
      <c r="MPT83" s="137"/>
      <c r="MPU83" s="137"/>
      <c r="MPV83" s="137"/>
      <c r="MPW83" s="137"/>
      <c r="MPX83" s="137"/>
      <c r="MPY83" s="137"/>
      <c r="MPZ83" s="137"/>
      <c r="MQA83" s="137"/>
      <c r="MQB83" s="137"/>
      <c r="MQC83" s="137"/>
      <c r="MQD83" s="137"/>
      <c r="MQE83" s="137"/>
      <c r="MQF83" s="137"/>
      <c r="MQG83" s="137"/>
      <c r="MQH83" s="137"/>
      <c r="MQI83" s="137"/>
      <c r="MQJ83" s="137"/>
      <c r="MQK83" s="137"/>
      <c r="MQL83" s="137"/>
      <c r="MQM83" s="137"/>
      <c r="MQN83" s="137"/>
      <c r="MQO83" s="137"/>
      <c r="MQP83" s="137"/>
      <c r="MQQ83" s="137"/>
      <c r="MQR83" s="137"/>
      <c r="MQS83" s="137"/>
      <c r="MQT83" s="137"/>
      <c r="MQU83" s="137"/>
      <c r="MQV83" s="137"/>
      <c r="MQW83" s="137"/>
      <c r="MQX83" s="137"/>
      <c r="MQY83" s="137"/>
      <c r="MQZ83" s="137"/>
      <c r="MRA83" s="137"/>
      <c r="MRB83" s="137"/>
      <c r="MRC83" s="137"/>
      <c r="MRD83" s="137"/>
      <c r="MRE83" s="137"/>
      <c r="MRF83" s="137"/>
      <c r="MRG83" s="137"/>
      <c r="MRH83" s="137"/>
      <c r="MRI83" s="137"/>
      <c r="MRJ83" s="137"/>
      <c r="MRK83" s="137"/>
      <c r="MRL83" s="137"/>
      <c r="MRM83" s="137"/>
      <c r="MRN83" s="137"/>
      <c r="MRO83" s="137"/>
      <c r="MRP83" s="137"/>
      <c r="MRQ83" s="137"/>
      <c r="MRR83" s="137"/>
      <c r="MRS83" s="137"/>
      <c r="MRT83" s="137"/>
      <c r="MRU83" s="137"/>
      <c r="MRV83" s="137"/>
      <c r="MRW83" s="137"/>
      <c r="MRX83" s="137"/>
      <c r="MRY83" s="137"/>
      <c r="MRZ83" s="137"/>
      <c r="MSA83" s="137"/>
      <c r="MSB83" s="137"/>
      <c r="MSC83" s="137"/>
      <c r="MSD83" s="137"/>
      <c r="MSE83" s="137"/>
      <c r="MSF83" s="137"/>
      <c r="MSG83" s="137"/>
      <c r="MSH83" s="137"/>
      <c r="MSI83" s="137"/>
      <c r="MSJ83" s="137"/>
      <c r="MSK83" s="137"/>
      <c r="MSL83" s="137"/>
      <c r="MSM83" s="137"/>
      <c r="MSN83" s="137"/>
      <c r="MSO83" s="137"/>
      <c r="MSP83" s="137"/>
      <c r="MSQ83" s="137"/>
      <c r="MSR83" s="137"/>
      <c r="MSS83" s="137"/>
      <c r="MST83" s="137"/>
      <c r="MSU83" s="137"/>
      <c r="MSV83" s="137"/>
      <c r="MSW83" s="137"/>
      <c r="MSX83" s="137"/>
      <c r="MSY83" s="137"/>
      <c r="MSZ83" s="137"/>
      <c r="MTA83" s="137"/>
      <c r="MTB83" s="137"/>
      <c r="MTC83" s="137"/>
      <c r="MTD83" s="137"/>
      <c r="MTE83" s="137"/>
      <c r="MTF83" s="137"/>
      <c r="MTG83" s="137"/>
      <c r="MTH83" s="137"/>
      <c r="MTI83" s="137"/>
      <c r="MTJ83" s="137"/>
      <c r="MTK83" s="137"/>
      <c r="MTL83" s="137"/>
      <c r="MTM83" s="137"/>
      <c r="MTN83" s="137"/>
      <c r="MTO83" s="137"/>
      <c r="MTP83" s="137"/>
      <c r="MTQ83" s="137"/>
      <c r="MTR83" s="137"/>
      <c r="MTS83" s="137"/>
      <c r="MTT83" s="137"/>
      <c r="MTU83" s="137"/>
      <c r="MTV83" s="137"/>
      <c r="MTW83" s="137"/>
      <c r="MTX83" s="137"/>
      <c r="MTY83" s="137"/>
      <c r="MTZ83" s="137"/>
      <c r="MUA83" s="137"/>
      <c r="MUB83" s="137"/>
      <c r="MUC83" s="137"/>
      <c r="MUD83" s="137"/>
      <c r="MUE83" s="137"/>
      <c r="MUF83" s="137"/>
      <c r="MUG83" s="137"/>
      <c r="MUH83" s="137"/>
      <c r="MUI83" s="137"/>
      <c r="MUJ83" s="137"/>
      <c r="MUK83" s="137"/>
      <c r="MUL83" s="137"/>
      <c r="MUM83" s="137"/>
      <c r="MUN83" s="137"/>
      <c r="MUO83" s="137"/>
      <c r="MUP83" s="137"/>
      <c r="MUQ83" s="137"/>
      <c r="MUR83" s="137"/>
      <c r="MUS83" s="137"/>
      <c r="MUT83" s="137"/>
      <c r="MUU83" s="137"/>
      <c r="MUV83" s="137"/>
      <c r="MUW83" s="137"/>
      <c r="MUX83" s="137"/>
      <c r="MUY83" s="137"/>
      <c r="MUZ83" s="137"/>
      <c r="MVA83" s="137"/>
      <c r="MVB83" s="137"/>
      <c r="MVC83" s="137"/>
      <c r="MVD83" s="137"/>
      <c r="MVE83" s="137"/>
      <c r="MVF83" s="137"/>
      <c r="MVG83" s="137"/>
      <c r="MVH83" s="137"/>
      <c r="MVI83" s="137"/>
      <c r="MVJ83" s="137"/>
      <c r="MVK83" s="137"/>
      <c r="MVL83" s="137"/>
      <c r="MVM83" s="137"/>
      <c r="MVN83" s="137"/>
      <c r="MVO83" s="137"/>
      <c r="MVP83" s="137"/>
      <c r="MVQ83" s="137"/>
      <c r="MVR83" s="137"/>
      <c r="MVS83" s="137"/>
      <c r="MVT83" s="137"/>
      <c r="MVU83" s="137"/>
      <c r="MVV83" s="137"/>
      <c r="MVW83" s="137"/>
      <c r="MVX83" s="137"/>
      <c r="MVY83" s="137"/>
      <c r="MVZ83" s="137"/>
      <c r="MWA83" s="137"/>
      <c r="MWB83" s="137"/>
      <c r="MWC83" s="137"/>
      <c r="MWD83" s="137"/>
      <c r="MWE83" s="137"/>
      <c r="MWF83" s="137"/>
      <c r="MWG83" s="137"/>
      <c r="MWH83" s="137"/>
      <c r="MWI83" s="137"/>
      <c r="MWJ83" s="137"/>
      <c r="MWK83" s="137"/>
      <c r="MWL83" s="137"/>
      <c r="MWM83" s="137"/>
      <c r="MWN83" s="137"/>
      <c r="MWO83" s="137"/>
      <c r="MWP83" s="137"/>
      <c r="MWQ83" s="137"/>
      <c r="MWR83" s="137"/>
      <c r="MWS83" s="137"/>
      <c r="MWT83" s="137"/>
      <c r="MWU83" s="137"/>
      <c r="MWV83" s="137"/>
      <c r="MWW83" s="137"/>
      <c r="MWX83" s="137"/>
      <c r="MWY83" s="137"/>
      <c r="MWZ83" s="137"/>
      <c r="MXA83" s="137"/>
      <c r="MXB83" s="137"/>
      <c r="MXC83" s="137"/>
      <c r="MXD83" s="137"/>
      <c r="MXE83" s="137"/>
      <c r="MXF83" s="137"/>
      <c r="MXG83" s="137"/>
      <c r="MXH83" s="137"/>
      <c r="MXI83" s="137"/>
      <c r="MXJ83" s="137"/>
      <c r="MXK83" s="137"/>
      <c r="MXL83" s="137"/>
      <c r="MXM83" s="137"/>
      <c r="MXN83" s="137"/>
      <c r="MXO83" s="137"/>
      <c r="MXP83" s="137"/>
      <c r="MXQ83" s="137"/>
      <c r="MXR83" s="137"/>
      <c r="MXS83" s="137"/>
      <c r="MXT83" s="137"/>
      <c r="MXU83" s="137"/>
      <c r="MXV83" s="137"/>
      <c r="MXW83" s="137"/>
      <c r="MXX83" s="137"/>
      <c r="MXY83" s="137"/>
      <c r="MXZ83" s="137"/>
      <c r="MYA83" s="137"/>
      <c r="MYB83" s="137"/>
      <c r="MYC83" s="137"/>
      <c r="MYD83" s="137"/>
      <c r="MYE83" s="137"/>
      <c r="MYF83" s="137"/>
      <c r="MYG83" s="137"/>
      <c r="MYH83" s="137"/>
      <c r="MYI83" s="137"/>
      <c r="MYJ83" s="137"/>
      <c r="MYK83" s="137"/>
      <c r="MYL83" s="137"/>
      <c r="MYM83" s="137"/>
      <c r="MYN83" s="137"/>
      <c r="MYO83" s="137"/>
      <c r="MYP83" s="137"/>
      <c r="MYQ83" s="137"/>
      <c r="MYR83" s="137"/>
      <c r="MYS83" s="137"/>
      <c r="MYT83" s="137"/>
      <c r="MYU83" s="137"/>
      <c r="MYV83" s="137"/>
      <c r="MYW83" s="137"/>
      <c r="MYX83" s="137"/>
      <c r="MYY83" s="137"/>
      <c r="MYZ83" s="137"/>
      <c r="MZA83" s="137"/>
      <c r="MZB83" s="137"/>
      <c r="MZC83" s="137"/>
      <c r="MZD83" s="137"/>
      <c r="MZE83" s="137"/>
      <c r="MZF83" s="137"/>
      <c r="MZG83" s="137"/>
      <c r="MZH83" s="137"/>
      <c r="MZI83" s="137"/>
      <c r="MZJ83" s="137"/>
      <c r="MZK83" s="137"/>
      <c r="MZL83" s="137"/>
      <c r="MZM83" s="137"/>
      <c r="MZN83" s="137"/>
      <c r="MZO83" s="137"/>
      <c r="MZP83" s="137"/>
      <c r="MZQ83" s="137"/>
      <c r="MZR83" s="137"/>
      <c r="MZS83" s="137"/>
      <c r="MZT83" s="137"/>
      <c r="MZU83" s="137"/>
      <c r="MZV83" s="137"/>
      <c r="MZW83" s="137"/>
      <c r="MZX83" s="137"/>
      <c r="MZY83" s="137"/>
      <c r="MZZ83" s="137"/>
      <c r="NAA83" s="137"/>
      <c r="NAB83" s="137"/>
      <c r="NAC83" s="137"/>
      <c r="NAD83" s="137"/>
      <c r="NAE83" s="137"/>
      <c r="NAF83" s="137"/>
      <c r="NAG83" s="137"/>
      <c r="NAH83" s="137"/>
      <c r="NAI83" s="137"/>
      <c r="NAJ83" s="137"/>
      <c r="NAK83" s="137"/>
      <c r="NAL83" s="137"/>
      <c r="NAM83" s="137"/>
      <c r="NAN83" s="137"/>
      <c r="NAO83" s="137"/>
      <c r="NAP83" s="137"/>
      <c r="NAQ83" s="137"/>
      <c r="NAR83" s="137"/>
      <c r="NAS83" s="137"/>
      <c r="NAT83" s="137"/>
      <c r="NAU83" s="137"/>
      <c r="NAV83" s="137"/>
      <c r="NAW83" s="137"/>
      <c r="NAX83" s="137"/>
      <c r="NAY83" s="137"/>
      <c r="NAZ83" s="137"/>
      <c r="NBA83" s="137"/>
      <c r="NBB83" s="137"/>
      <c r="NBC83" s="137"/>
      <c r="NBD83" s="137"/>
      <c r="NBE83" s="137"/>
      <c r="NBF83" s="137"/>
      <c r="NBG83" s="137"/>
      <c r="NBH83" s="137"/>
      <c r="NBI83" s="137"/>
      <c r="NBJ83" s="137"/>
      <c r="NBK83" s="137"/>
      <c r="NBL83" s="137"/>
      <c r="NBM83" s="137"/>
      <c r="NBN83" s="137"/>
      <c r="NBO83" s="137"/>
      <c r="NBP83" s="137"/>
      <c r="NBQ83" s="137"/>
      <c r="NBR83" s="137"/>
      <c r="NBS83" s="137"/>
      <c r="NBT83" s="137"/>
      <c r="NBU83" s="137"/>
      <c r="NBV83" s="137"/>
      <c r="NBW83" s="137"/>
      <c r="NBX83" s="137"/>
      <c r="NBY83" s="137"/>
      <c r="NBZ83" s="137"/>
      <c r="NCA83" s="137"/>
      <c r="NCB83" s="137"/>
      <c r="NCC83" s="137"/>
      <c r="NCD83" s="137"/>
      <c r="NCE83" s="137"/>
      <c r="NCF83" s="137"/>
      <c r="NCG83" s="137"/>
      <c r="NCH83" s="137"/>
      <c r="NCI83" s="137"/>
      <c r="NCJ83" s="137"/>
      <c r="NCK83" s="137"/>
      <c r="NCL83" s="137"/>
      <c r="NCM83" s="137"/>
      <c r="NCN83" s="137"/>
      <c r="NCO83" s="137"/>
      <c r="NCP83" s="137"/>
      <c r="NCQ83" s="137"/>
      <c r="NCR83" s="137"/>
      <c r="NCS83" s="137"/>
      <c r="NCT83" s="137"/>
      <c r="NCU83" s="137"/>
      <c r="NCV83" s="137"/>
      <c r="NCW83" s="137"/>
      <c r="NCX83" s="137"/>
      <c r="NCY83" s="137"/>
      <c r="NCZ83" s="137"/>
      <c r="NDA83" s="137"/>
      <c r="NDB83" s="137"/>
      <c r="NDC83" s="137"/>
      <c r="NDD83" s="137"/>
      <c r="NDE83" s="137"/>
      <c r="NDF83" s="137"/>
      <c r="NDG83" s="137"/>
      <c r="NDH83" s="137"/>
      <c r="NDI83" s="137"/>
      <c r="NDJ83" s="137"/>
      <c r="NDK83" s="137"/>
      <c r="NDL83" s="137"/>
      <c r="NDM83" s="137"/>
      <c r="NDN83" s="137"/>
      <c r="NDO83" s="137"/>
      <c r="NDP83" s="137"/>
      <c r="NDQ83" s="137"/>
      <c r="NDR83" s="137"/>
      <c r="NDS83" s="137"/>
      <c r="NDT83" s="137"/>
      <c r="NDU83" s="137"/>
      <c r="NDV83" s="137"/>
      <c r="NDW83" s="137"/>
      <c r="NDX83" s="137"/>
      <c r="NDY83" s="137"/>
      <c r="NDZ83" s="137"/>
      <c r="NEA83" s="137"/>
      <c r="NEB83" s="137"/>
      <c r="NEC83" s="137"/>
      <c r="NED83" s="137"/>
      <c r="NEE83" s="137"/>
      <c r="NEF83" s="137"/>
      <c r="NEG83" s="137"/>
      <c r="NEH83" s="137"/>
      <c r="NEI83" s="137"/>
      <c r="NEJ83" s="137"/>
      <c r="NEK83" s="137"/>
      <c r="NEL83" s="137"/>
      <c r="NEM83" s="137"/>
      <c r="NEN83" s="137"/>
      <c r="NEO83" s="137"/>
      <c r="NEP83" s="137"/>
      <c r="NEQ83" s="137"/>
      <c r="NER83" s="137"/>
      <c r="NES83" s="137"/>
      <c r="NET83" s="137"/>
      <c r="NEU83" s="137"/>
      <c r="NEV83" s="137"/>
      <c r="NEW83" s="137"/>
      <c r="NEX83" s="137"/>
      <c r="NEY83" s="137"/>
      <c r="NEZ83" s="137"/>
      <c r="NFA83" s="137"/>
      <c r="NFB83" s="137"/>
      <c r="NFC83" s="137"/>
      <c r="NFD83" s="137"/>
      <c r="NFE83" s="137"/>
      <c r="NFF83" s="137"/>
      <c r="NFG83" s="137"/>
      <c r="NFH83" s="137"/>
      <c r="NFI83" s="137"/>
      <c r="NFJ83" s="137"/>
      <c r="NFK83" s="137"/>
      <c r="NFL83" s="137"/>
      <c r="NFM83" s="137"/>
      <c r="NFN83" s="137"/>
      <c r="NFO83" s="137"/>
      <c r="NFP83" s="137"/>
      <c r="NFQ83" s="137"/>
      <c r="NFR83" s="137"/>
      <c r="NFS83" s="137"/>
      <c r="NFT83" s="137"/>
      <c r="NFU83" s="137"/>
      <c r="NFV83" s="137"/>
      <c r="NFW83" s="137"/>
      <c r="NFX83" s="137"/>
      <c r="NFY83" s="137"/>
      <c r="NFZ83" s="137"/>
      <c r="NGA83" s="137"/>
      <c r="NGB83" s="137"/>
      <c r="NGC83" s="137"/>
      <c r="NGD83" s="137"/>
      <c r="NGE83" s="137"/>
      <c r="NGF83" s="137"/>
      <c r="NGG83" s="137"/>
      <c r="NGH83" s="137"/>
      <c r="NGI83" s="137"/>
      <c r="NGJ83" s="137"/>
      <c r="NGK83" s="137"/>
      <c r="NGL83" s="137"/>
      <c r="NGM83" s="137"/>
      <c r="NGN83" s="137"/>
      <c r="NGO83" s="137"/>
      <c r="NGP83" s="137"/>
      <c r="NGQ83" s="137"/>
      <c r="NGR83" s="137"/>
      <c r="NGS83" s="137"/>
      <c r="NGT83" s="137"/>
      <c r="NGU83" s="137"/>
      <c r="NGV83" s="137"/>
      <c r="NGW83" s="137"/>
      <c r="NGX83" s="137"/>
      <c r="NGY83" s="137"/>
      <c r="NGZ83" s="137"/>
      <c r="NHA83" s="137"/>
      <c r="NHB83" s="137"/>
      <c r="NHC83" s="137"/>
      <c r="NHD83" s="137"/>
      <c r="NHE83" s="137"/>
      <c r="NHF83" s="137"/>
      <c r="NHG83" s="137"/>
      <c r="NHH83" s="137"/>
      <c r="NHI83" s="137"/>
      <c r="NHJ83" s="137"/>
      <c r="NHK83" s="137"/>
      <c r="NHL83" s="137"/>
      <c r="NHM83" s="137"/>
      <c r="NHN83" s="137"/>
      <c r="NHO83" s="137"/>
      <c r="NHP83" s="137"/>
      <c r="NHQ83" s="137"/>
      <c r="NHR83" s="137"/>
      <c r="NHS83" s="137"/>
      <c r="NHT83" s="137"/>
      <c r="NHU83" s="137"/>
      <c r="NHV83" s="137"/>
      <c r="NHW83" s="137"/>
      <c r="NHX83" s="137"/>
      <c r="NHY83" s="137"/>
      <c r="NHZ83" s="137"/>
      <c r="NIA83" s="137"/>
      <c r="NIB83" s="137"/>
      <c r="NIC83" s="137"/>
      <c r="NID83" s="137"/>
      <c r="NIE83" s="137"/>
      <c r="NIF83" s="137"/>
      <c r="NIG83" s="137"/>
      <c r="NIH83" s="137"/>
      <c r="NII83" s="137"/>
      <c r="NIJ83" s="137"/>
      <c r="NIK83" s="137"/>
      <c r="NIL83" s="137"/>
      <c r="NIM83" s="137"/>
      <c r="NIN83" s="137"/>
      <c r="NIO83" s="137"/>
      <c r="NIP83" s="137"/>
      <c r="NIQ83" s="137"/>
      <c r="NIR83" s="137"/>
      <c r="NIS83" s="137"/>
      <c r="NIT83" s="137"/>
      <c r="NIU83" s="137"/>
      <c r="NIV83" s="137"/>
      <c r="NIW83" s="137"/>
      <c r="NIX83" s="137"/>
      <c r="NIY83" s="137"/>
      <c r="NIZ83" s="137"/>
      <c r="NJA83" s="137"/>
      <c r="NJB83" s="137"/>
      <c r="NJC83" s="137"/>
      <c r="NJD83" s="137"/>
      <c r="NJE83" s="137"/>
      <c r="NJF83" s="137"/>
      <c r="NJG83" s="137"/>
      <c r="NJH83" s="137"/>
      <c r="NJI83" s="137"/>
      <c r="NJJ83" s="137"/>
      <c r="NJK83" s="137"/>
      <c r="NJL83" s="137"/>
      <c r="NJM83" s="137"/>
      <c r="NJN83" s="137"/>
      <c r="NJO83" s="137"/>
      <c r="NJP83" s="137"/>
      <c r="NJQ83" s="137"/>
      <c r="NJR83" s="137"/>
      <c r="NJS83" s="137"/>
      <c r="NJT83" s="137"/>
      <c r="NJU83" s="137"/>
      <c r="NJV83" s="137"/>
      <c r="NJW83" s="137"/>
      <c r="NJX83" s="137"/>
      <c r="NJY83" s="137"/>
      <c r="NJZ83" s="137"/>
      <c r="NKA83" s="137"/>
      <c r="NKB83" s="137"/>
      <c r="NKC83" s="137"/>
      <c r="NKD83" s="137"/>
      <c r="NKE83" s="137"/>
      <c r="NKF83" s="137"/>
      <c r="NKG83" s="137"/>
      <c r="NKH83" s="137"/>
      <c r="NKI83" s="137"/>
      <c r="NKJ83" s="137"/>
      <c r="NKK83" s="137"/>
      <c r="NKL83" s="137"/>
      <c r="NKM83" s="137"/>
      <c r="NKN83" s="137"/>
      <c r="NKO83" s="137"/>
      <c r="NKP83" s="137"/>
      <c r="NKQ83" s="137"/>
      <c r="NKR83" s="137"/>
      <c r="NKS83" s="137"/>
      <c r="NKT83" s="137"/>
      <c r="NKU83" s="137"/>
      <c r="NKV83" s="137"/>
      <c r="NKW83" s="137"/>
      <c r="NKX83" s="137"/>
      <c r="NKY83" s="137"/>
      <c r="NKZ83" s="137"/>
      <c r="NLA83" s="137"/>
      <c r="NLB83" s="137"/>
      <c r="NLC83" s="137"/>
      <c r="NLD83" s="137"/>
      <c r="NLE83" s="137"/>
      <c r="NLF83" s="137"/>
      <c r="NLG83" s="137"/>
      <c r="NLH83" s="137"/>
      <c r="NLI83" s="137"/>
      <c r="NLJ83" s="137"/>
      <c r="NLK83" s="137"/>
      <c r="NLL83" s="137"/>
      <c r="NLM83" s="137"/>
      <c r="NLN83" s="137"/>
      <c r="NLO83" s="137"/>
      <c r="NLP83" s="137"/>
      <c r="NLQ83" s="137"/>
      <c r="NLR83" s="137"/>
      <c r="NLS83" s="137"/>
      <c r="NLT83" s="137"/>
      <c r="NLU83" s="137"/>
      <c r="NLV83" s="137"/>
      <c r="NLW83" s="137"/>
      <c r="NLX83" s="137"/>
      <c r="NLY83" s="137"/>
      <c r="NLZ83" s="137"/>
      <c r="NMA83" s="137"/>
      <c r="NMB83" s="137"/>
      <c r="NMC83" s="137"/>
      <c r="NMD83" s="137"/>
      <c r="NME83" s="137"/>
      <c r="NMF83" s="137"/>
      <c r="NMG83" s="137"/>
      <c r="NMH83" s="137"/>
      <c r="NMI83" s="137"/>
      <c r="NMJ83" s="137"/>
      <c r="NMK83" s="137"/>
      <c r="NML83" s="137"/>
      <c r="NMM83" s="137"/>
      <c r="NMN83" s="137"/>
      <c r="NMO83" s="137"/>
      <c r="NMP83" s="137"/>
      <c r="NMQ83" s="137"/>
      <c r="NMR83" s="137"/>
      <c r="NMS83" s="137"/>
      <c r="NMT83" s="137"/>
      <c r="NMU83" s="137"/>
      <c r="NMV83" s="137"/>
      <c r="NMW83" s="137"/>
      <c r="NMX83" s="137"/>
      <c r="NMY83" s="137"/>
      <c r="NMZ83" s="137"/>
      <c r="NNA83" s="137"/>
      <c r="NNB83" s="137"/>
      <c r="NNC83" s="137"/>
      <c r="NND83" s="137"/>
      <c r="NNE83" s="137"/>
      <c r="NNF83" s="137"/>
      <c r="NNG83" s="137"/>
      <c r="NNH83" s="137"/>
      <c r="NNI83" s="137"/>
      <c r="NNJ83" s="137"/>
      <c r="NNK83" s="137"/>
      <c r="NNL83" s="137"/>
      <c r="NNM83" s="137"/>
      <c r="NNN83" s="137"/>
      <c r="NNO83" s="137"/>
      <c r="NNP83" s="137"/>
      <c r="NNQ83" s="137"/>
      <c r="NNR83" s="137"/>
      <c r="NNS83" s="137"/>
      <c r="NNT83" s="137"/>
      <c r="NNU83" s="137"/>
      <c r="NNV83" s="137"/>
      <c r="NNW83" s="137"/>
      <c r="NNX83" s="137"/>
      <c r="NNY83" s="137"/>
      <c r="NNZ83" s="137"/>
      <c r="NOA83" s="137"/>
      <c r="NOB83" s="137"/>
      <c r="NOC83" s="137"/>
      <c r="NOD83" s="137"/>
      <c r="NOE83" s="137"/>
      <c r="NOF83" s="137"/>
      <c r="NOG83" s="137"/>
      <c r="NOH83" s="137"/>
      <c r="NOI83" s="137"/>
      <c r="NOJ83" s="137"/>
      <c r="NOK83" s="137"/>
      <c r="NOL83" s="137"/>
      <c r="NOM83" s="137"/>
      <c r="NON83" s="137"/>
      <c r="NOO83" s="137"/>
      <c r="NOP83" s="137"/>
      <c r="NOQ83" s="137"/>
      <c r="NOR83" s="137"/>
      <c r="NOS83" s="137"/>
      <c r="NOT83" s="137"/>
      <c r="NOU83" s="137"/>
      <c r="NOV83" s="137"/>
      <c r="NOW83" s="137"/>
      <c r="NOX83" s="137"/>
      <c r="NOY83" s="137"/>
      <c r="NOZ83" s="137"/>
      <c r="NPA83" s="137"/>
      <c r="NPB83" s="137"/>
      <c r="NPC83" s="137"/>
      <c r="NPD83" s="137"/>
      <c r="NPE83" s="137"/>
      <c r="NPF83" s="137"/>
      <c r="NPG83" s="137"/>
      <c r="NPH83" s="137"/>
      <c r="NPI83" s="137"/>
      <c r="NPJ83" s="137"/>
      <c r="NPK83" s="137"/>
      <c r="NPL83" s="137"/>
      <c r="NPM83" s="137"/>
      <c r="NPN83" s="137"/>
      <c r="NPO83" s="137"/>
      <c r="NPP83" s="137"/>
      <c r="NPQ83" s="137"/>
      <c r="NPR83" s="137"/>
      <c r="NPS83" s="137"/>
      <c r="NPT83" s="137"/>
      <c r="NPU83" s="137"/>
      <c r="NPV83" s="137"/>
      <c r="NPW83" s="137"/>
      <c r="NPX83" s="137"/>
      <c r="NPY83" s="137"/>
      <c r="NPZ83" s="137"/>
      <c r="NQA83" s="137"/>
      <c r="NQB83" s="137"/>
      <c r="NQC83" s="137"/>
      <c r="NQD83" s="137"/>
      <c r="NQE83" s="137"/>
      <c r="NQF83" s="137"/>
      <c r="NQG83" s="137"/>
      <c r="NQH83" s="137"/>
      <c r="NQI83" s="137"/>
      <c r="NQJ83" s="137"/>
      <c r="NQK83" s="137"/>
      <c r="NQL83" s="137"/>
      <c r="NQM83" s="137"/>
      <c r="NQN83" s="137"/>
      <c r="NQO83" s="137"/>
      <c r="NQP83" s="137"/>
      <c r="NQQ83" s="137"/>
      <c r="NQR83" s="137"/>
      <c r="NQS83" s="137"/>
      <c r="NQT83" s="137"/>
      <c r="NQU83" s="137"/>
      <c r="NQV83" s="137"/>
      <c r="NQW83" s="137"/>
      <c r="NQX83" s="137"/>
      <c r="NQY83" s="137"/>
      <c r="NQZ83" s="137"/>
      <c r="NRA83" s="137"/>
      <c r="NRB83" s="137"/>
      <c r="NRC83" s="137"/>
      <c r="NRD83" s="137"/>
      <c r="NRE83" s="137"/>
      <c r="NRF83" s="137"/>
      <c r="NRG83" s="137"/>
      <c r="NRH83" s="137"/>
      <c r="NRI83" s="137"/>
      <c r="NRJ83" s="137"/>
      <c r="NRK83" s="137"/>
      <c r="NRL83" s="137"/>
      <c r="NRM83" s="137"/>
      <c r="NRN83" s="137"/>
      <c r="NRO83" s="137"/>
      <c r="NRP83" s="137"/>
      <c r="NRQ83" s="137"/>
      <c r="NRR83" s="137"/>
      <c r="NRS83" s="137"/>
      <c r="NRT83" s="137"/>
      <c r="NRU83" s="137"/>
      <c r="NRV83" s="137"/>
      <c r="NRW83" s="137"/>
      <c r="NRX83" s="137"/>
      <c r="NRY83" s="137"/>
      <c r="NRZ83" s="137"/>
      <c r="NSA83" s="137"/>
      <c r="NSB83" s="137"/>
      <c r="NSC83" s="137"/>
      <c r="NSD83" s="137"/>
      <c r="NSE83" s="137"/>
      <c r="NSF83" s="137"/>
      <c r="NSG83" s="137"/>
      <c r="NSH83" s="137"/>
      <c r="NSI83" s="137"/>
      <c r="NSJ83" s="137"/>
      <c r="NSK83" s="137"/>
      <c r="NSL83" s="137"/>
      <c r="NSM83" s="137"/>
      <c r="NSN83" s="137"/>
      <c r="NSO83" s="137"/>
      <c r="NSP83" s="137"/>
      <c r="NSQ83" s="137"/>
      <c r="NSR83" s="137"/>
      <c r="NSS83" s="137"/>
      <c r="NST83" s="137"/>
      <c r="NSU83" s="137"/>
      <c r="NSV83" s="137"/>
      <c r="NSW83" s="137"/>
      <c r="NSX83" s="137"/>
      <c r="NSY83" s="137"/>
      <c r="NSZ83" s="137"/>
      <c r="NTA83" s="137"/>
      <c r="NTB83" s="137"/>
      <c r="NTC83" s="137"/>
      <c r="NTD83" s="137"/>
      <c r="NTE83" s="137"/>
      <c r="NTF83" s="137"/>
      <c r="NTG83" s="137"/>
      <c r="NTH83" s="137"/>
      <c r="NTI83" s="137"/>
      <c r="NTJ83" s="137"/>
      <c r="NTK83" s="137"/>
      <c r="NTL83" s="137"/>
      <c r="NTM83" s="137"/>
      <c r="NTN83" s="137"/>
      <c r="NTO83" s="137"/>
      <c r="NTP83" s="137"/>
      <c r="NTQ83" s="137"/>
      <c r="NTR83" s="137"/>
      <c r="NTS83" s="137"/>
      <c r="NTT83" s="137"/>
      <c r="NTU83" s="137"/>
      <c r="NTV83" s="137"/>
      <c r="NTW83" s="137"/>
      <c r="NTX83" s="137"/>
      <c r="NTY83" s="137"/>
      <c r="NTZ83" s="137"/>
      <c r="NUA83" s="137"/>
      <c r="NUB83" s="137"/>
      <c r="NUC83" s="137"/>
      <c r="NUD83" s="137"/>
      <c r="NUE83" s="137"/>
      <c r="NUF83" s="137"/>
      <c r="NUG83" s="137"/>
      <c r="NUH83" s="137"/>
      <c r="NUI83" s="137"/>
      <c r="NUJ83" s="137"/>
      <c r="NUK83" s="137"/>
      <c r="NUL83" s="137"/>
      <c r="NUM83" s="137"/>
      <c r="NUN83" s="137"/>
      <c r="NUO83" s="137"/>
      <c r="NUP83" s="137"/>
      <c r="NUQ83" s="137"/>
      <c r="NUR83" s="137"/>
      <c r="NUS83" s="137"/>
      <c r="NUT83" s="137"/>
      <c r="NUU83" s="137"/>
      <c r="NUV83" s="137"/>
      <c r="NUW83" s="137"/>
      <c r="NUX83" s="137"/>
      <c r="NUY83" s="137"/>
      <c r="NUZ83" s="137"/>
      <c r="NVA83" s="137"/>
      <c r="NVB83" s="137"/>
      <c r="NVC83" s="137"/>
      <c r="NVD83" s="137"/>
      <c r="NVE83" s="137"/>
      <c r="NVF83" s="137"/>
      <c r="NVG83" s="137"/>
      <c r="NVH83" s="137"/>
      <c r="NVI83" s="137"/>
      <c r="NVJ83" s="137"/>
      <c r="NVK83" s="137"/>
      <c r="NVL83" s="137"/>
      <c r="NVM83" s="137"/>
      <c r="NVN83" s="137"/>
      <c r="NVO83" s="137"/>
      <c r="NVP83" s="137"/>
      <c r="NVQ83" s="137"/>
      <c r="NVR83" s="137"/>
      <c r="NVS83" s="137"/>
      <c r="NVT83" s="137"/>
      <c r="NVU83" s="137"/>
      <c r="NVV83" s="137"/>
      <c r="NVW83" s="137"/>
      <c r="NVX83" s="137"/>
      <c r="NVY83" s="137"/>
      <c r="NVZ83" s="137"/>
      <c r="NWA83" s="137"/>
      <c r="NWB83" s="137"/>
      <c r="NWC83" s="137"/>
      <c r="NWD83" s="137"/>
      <c r="NWE83" s="137"/>
      <c r="NWF83" s="137"/>
      <c r="NWG83" s="137"/>
      <c r="NWH83" s="137"/>
      <c r="NWI83" s="137"/>
      <c r="NWJ83" s="137"/>
      <c r="NWK83" s="137"/>
      <c r="NWL83" s="137"/>
      <c r="NWM83" s="137"/>
      <c r="NWN83" s="137"/>
      <c r="NWO83" s="137"/>
      <c r="NWP83" s="137"/>
      <c r="NWQ83" s="137"/>
      <c r="NWR83" s="137"/>
      <c r="NWS83" s="137"/>
      <c r="NWT83" s="137"/>
      <c r="NWU83" s="137"/>
      <c r="NWV83" s="137"/>
      <c r="NWW83" s="137"/>
      <c r="NWX83" s="137"/>
      <c r="NWY83" s="137"/>
      <c r="NWZ83" s="137"/>
      <c r="NXA83" s="137"/>
      <c r="NXB83" s="137"/>
      <c r="NXC83" s="137"/>
      <c r="NXD83" s="137"/>
      <c r="NXE83" s="137"/>
      <c r="NXF83" s="137"/>
      <c r="NXG83" s="137"/>
      <c r="NXH83" s="137"/>
      <c r="NXI83" s="137"/>
      <c r="NXJ83" s="137"/>
      <c r="NXK83" s="137"/>
      <c r="NXL83" s="137"/>
      <c r="NXM83" s="137"/>
      <c r="NXN83" s="137"/>
      <c r="NXO83" s="137"/>
      <c r="NXP83" s="137"/>
      <c r="NXQ83" s="137"/>
      <c r="NXR83" s="137"/>
      <c r="NXS83" s="137"/>
      <c r="NXT83" s="137"/>
      <c r="NXU83" s="137"/>
      <c r="NXV83" s="137"/>
      <c r="NXW83" s="137"/>
      <c r="NXX83" s="137"/>
      <c r="NXY83" s="137"/>
      <c r="NXZ83" s="137"/>
      <c r="NYA83" s="137"/>
      <c r="NYB83" s="137"/>
      <c r="NYC83" s="137"/>
      <c r="NYD83" s="137"/>
      <c r="NYE83" s="137"/>
      <c r="NYF83" s="137"/>
      <c r="NYG83" s="137"/>
      <c r="NYH83" s="137"/>
      <c r="NYI83" s="137"/>
      <c r="NYJ83" s="137"/>
      <c r="NYK83" s="137"/>
      <c r="NYL83" s="137"/>
      <c r="NYM83" s="137"/>
      <c r="NYN83" s="137"/>
      <c r="NYO83" s="137"/>
      <c r="NYP83" s="137"/>
      <c r="NYQ83" s="137"/>
      <c r="NYR83" s="137"/>
      <c r="NYS83" s="137"/>
      <c r="NYT83" s="137"/>
      <c r="NYU83" s="137"/>
      <c r="NYV83" s="137"/>
      <c r="NYW83" s="137"/>
      <c r="NYX83" s="137"/>
      <c r="NYY83" s="137"/>
      <c r="NYZ83" s="137"/>
      <c r="NZA83" s="137"/>
      <c r="NZB83" s="137"/>
      <c r="NZC83" s="137"/>
      <c r="NZD83" s="137"/>
      <c r="NZE83" s="137"/>
      <c r="NZF83" s="137"/>
      <c r="NZG83" s="137"/>
      <c r="NZH83" s="137"/>
      <c r="NZI83" s="137"/>
      <c r="NZJ83" s="137"/>
      <c r="NZK83" s="137"/>
      <c r="NZL83" s="137"/>
      <c r="NZM83" s="137"/>
      <c r="NZN83" s="137"/>
      <c r="NZO83" s="137"/>
      <c r="NZP83" s="137"/>
      <c r="NZQ83" s="137"/>
      <c r="NZR83" s="137"/>
      <c r="NZS83" s="137"/>
      <c r="NZT83" s="137"/>
      <c r="NZU83" s="137"/>
      <c r="NZV83" s="137"/>
      <c r="NZW83" s="137"/>
      <c r="NZX83" s="137"/>
      <c r="NZY83" s="137"/>
      <c r="NZZ83" s="137"/>
      <c r="OAA83" s="137"/>
      <c r="OAB83" s="137"/>
      <c r="OAC83" s="137"/>
      <c r="OAD83" s="137"/>
      <c r="OAE83" s="137"/>
      <c r="OAF83" s="137"/>
      <c r="OAG83" s="137"/>
      <c r="OAH83" s="137"/>
      <c r="OAI83" s="137"/>
      <c r="OAJ83" s="137"/>
      <c r="OAK83" s="137"/>
      <c r="OAL83" s="137"/>
      <c r="OAM83" s="137"/>
      <c r="OAN83" s="137"/>
      <c r="OAO83" s="137"/>
      <c r="OAP83" s="137"/>
      <c r="OAQ83" s="137"/>
      <c r="OAR83" s="137"/>
      <c r="OAS83" s="137"/>
      <c r="OAT83" s="137"/>
      <c r="OAU83" s="137"/>
      <c r="OAV83" s="137"/>
      <c r="OAW83" s="137"/>
      <c r="OAX83" s="137"/>
      <c r="OAY83" s="137"/>
      <c r="OAZ83" s="137"/>
      <c r="OBA83" s="137"/>
      <c r="OBB83" s="137"/>
      <c r="OBC83" s="137"/>
      <c r="OBD83" s="137"/>
      <c r="OBE83" s="137"/>
      <c r="OBF83" s="137"/>
      <c r="OBG83" s="137"/>
      <c r="OBH83" s="137"/>
      <c r="OBI83" s="137"/>
      <c r="OBJ83" s="137"/>
      <c r="OBK83" s="137"/>
      <c r="OBL83" s="137"/>
      <c r="OBM83" s="137"/>
      <c r="OBN83" s="137"/>
      <c r="OBO83" s="137"/>
      <c r="OBP83" s="137"/>
      <c r="OBQ83" s="137"/>
      <c r="OBR83" s="137"/>
      <c r="OBS83" s="137"/>
      <c r="OBT83" s="137"/>
      <c r="OBU83" s="137"/>
      <c r="OBV83" s="137"/>
      <c r="OBW83" s="137"/>
      <c r="OBX83" s="137"/>
      <c r="OBY83" s="137"/>
      <c r="OBZ83" s="137"/>
      <c r="OCA83" s="137"/>
      <c r="OCB83" s="137"/>
      <c r="OCC83" s="137"/>
      <c r="OCD83" s="137"/>
      <c r="OCE83" s="137"/>
      <c r="OCF83" s="137"/>
      <c r="OCG83" s="137"/>
      <c r="OCH83" s="137"/>
      <c r="OCI83" s="137"/>
      <c r="OCJ83" s="137"/>
      <c r="OCK83" s="137"/>
      <c r="OCL83" s="137"/>
      <c r="OCM83" s="137"/>
      <c r="OCN83" s="137"/>
      <c r="OCO83" s="137"/>
      <c r="OCP83" s="137"/>
      <c r="OCQ83" s="137"/>
      <c r="OCR83" s="137"/>
      <c r="OCS83" s="137"/>
      <c r="OCT83" s="137"/>
      <c r="OCU83" s="137"/>
      <c r="OCV83" s="137"/>
      <c r="OCW83" s="137"/>
      <c r="OCX83" s="137"/>
      <c r="OCY83" s="137"/>
      <c r="OCZ83" s="137"/>
      <c r="ODA83" s="137"/>
      <c r="ODB83" s="137"/>
      <c r="ODC83" s="137"/>
      <c r="ODD83" s="137"/>
      <c r="ODE83" s="137"/>
      <c r="ODF83" s="137"/>
      <c r="ODG83" s="137"/>
      <c r="ODH83" s="137"/>
      <c r="ODI83" s="137"/>
      <c r="ODJ83" s="137"/>
      <c r="ODK83" s="137"/>
      <c r="ODL83" s="137"/>
      <c r="ODM83" s="137"/>
      <c r="ODN83" s="137"/>
      <c r="ODO83" s="137"/>
      <c r="ODP83" s="137"/>
      <c r="ODQ83" s="137"/>
      <c r="ODR83" s="137"/>
      <c r="ODS83" s="137"/>
      <c r="ODT83" s="137"/>
      <c r="ODU83" s="137"/>
      <c r="ODV83" s="137"/>
      <c r="ODW83" s="137"/>
      <c r="ODX83" s="137"/>
      <c r="ODY83" s="137"/>
      <c r="ODZ83" s="137"/>
      <c r="OEA83" s="137"/>
      <c r="OEB83" s="137"/>
      <c r="OEC83" s="137"/>
      <c r="OED83" s="137"/>
      <c r="OEE83" s="137"/>
      <c r="OEF83" s="137"/>
      <c r="OEG83" s="137"/>
      <c r="OEH83" s="137"/>
      <c r="OEI83" s="137"/>
      <c r="OEJ83" s="137"/>
      <c r="OEK83" s="137"/>
      <c r="OEL83" s="137"/>
      <c r="OEM83" s="137"/>
      <c r="OEN83" s="137"/>
      <c r="OEO83" s="137"/>
      <c r="OEP83" s="137"/>
      <c r="OEQ83" s="137"/>
      <c r="OER83" s="137"/>
      <c r="OES83" s="137"/>
      <c r="OET83" s="137"/>
      <c r="OEU83" s="137"/>
      <c r="OEV83" s="137"/>
      <c r="OEW83" s="137"/>
      <c r="OEX83" s="137"/>
      <c r="OEY83" s="137"/>
      <c r="OEZ83" s="137"/>
      <c r="OFA83" s="137"/>
      <c r="OFB83" s="137"/>
      <c r="OFC83" s="137"/>
      <c r="OFD83" s="137"/>
      <c r="OFE83" s="137"/>
      <c r="OFF83" s="137"/>
      <c r="OFG83" s="137"/>
      <c r="OFH83" s="137"/>
      <c r="OFI83" s="137"/>
      <c r="OFJ83" s="137"/>
      <c r="OFK83" s="137"/>
      <c r="OFL83" s="137"/>
      <c r="OFM83" s="137"/>
      <c r="OFN83" s="137"/>
      <c r="OFO83" s="137"/>
      <c r="OFP83" s="137"/>
      <c r="OFQ83" s="137"/>
      <c r="OFR83" s="137"/>
      <c r="OFS83" s="137"/>
      <c r="OFT83" s="137"/>
      <c r="OFU83" s="137"/>
      <c r="OFV83" s="137"/>
      <c r="OFW83" s="137"/>
      <c r="OFX83" s="137"/>
      <c r="OFY83" s="137"/>
      <c r="OFZ83" s="137"/>
      <c r="OGA83" s="137"/>
      <c r="OGB83" s="137"/>
      <c r="OGC83" s="137"/>
      <c r="OGD83" s="137"/>
      <c r="OGE83" s="137"/>
      <c r="OGF83" s="137"/>
      <c r="OGG83" s="137"/>
      <c r="OGH83" s="137"/>
      <c r="OGI83" s="137"/>
      <c r="OGJ83" s="137"/>
      <c r="OGK83" s="137"/>
      <c r="OGL83" s="137"/>
      <c r="OGM83" s="137"/>
      <c r="OGN83" s="137"/>
      <c r="OGO83" s="137"/>
      <c r="OGP83" s="137"/>
      <c r="OGQ83" s="137"/>
      <c r="OGR83" s="137"/>
      <c r="OGS83" s="137"/>
      <c r="OGT83" s="137"/>
      <c r="OGU83" s="137"/>
      <c r="OGV83" s="137"/>
      <c r="OGW83" s="137"/>
      <c r="OGX83" s="137"/>
      <c r="OGY83" s="137"/>
      <c r="OGZ83" s="137"/>
      <c r="OHA83" s="137"/>
      <c r="OHB83" s="137"/>
      <c r="OHC83" s="137"/>
      <c r="OHD83" s="137"/>
      <c r="OHE83" s="137"/>
      <c r="OHF83" s="137"/>
      <c r="OHG83" s="137"/>
      <c r="OHH83" s="137"/>
      <c r="OHI83" s="137"/>
      <c r="OHJ83" s="137"/>
      <c r="OHK83" s="137"/>
      <c r="OHL83" s="137"/>
      <c r="OHM83" s="137"/>
      <c r="OHN83" s="137"/>
      <c r="OHO83" s="137"/>
      <c r="OHP83" s="137"/>
      <c r="OHQ83" s="137"/>
      <c r="OHR83" s="137"/>
      <c r="OHS83" s="137"/>
      <c r="OHT83" s="137"/>
      <c r="OHU83" s="137"/>
      <c r="OHV83" s="137"/>
      <c r="OHW83" s="137"/>
      <c r="OHX83" s="137"/>
      <c r="OHY83" s="137"/>
      <c r="OHZ83" s="137"/>
      <c r="OIA83" s="137"/>
      <c r="OIB83" s="137"/>
      <c r="OIC83" s="137"/>
      <c r="OID83" s="137"/>
      <c r="OIE83" s="137"/>
      <c r="OIF83" s="137"/>
      <c r="OIG83" s="137"/>
      <c r="OIH83" s="137"/>
      <c r="OII83" s="137"/>
      <c r="OIJ83" s="137"/>
      <c r="OIK83" s="137"/>
      <c r="OIL83" s="137"/>
      <c r="OIM83" s="137"/>
      <c r="OIN83" s="137"/>
      <c r="OIO83" s="137"/>
      <c r="OIP83" s="137"/>
      <c r="OIQ83" s="137"/>
      <c r="OIR83" s="137"/>
      <c r="OIS83" s="137"/>
      <c r="OIT83" s="137"/>
      <c r="OIU83" s="137"/>
      <c r="OIV83" s="137"/>
      <c r="OIW83" s="137"/>
      <c r="OIX83" s="137"/>
      <c r="OIY83" s="137"/>
      <c r="OIZ83" s="137"/>
      <c r="OJA83" s="137"/>
      <c r="OJB83" s="137"/>
      <c r="OJC83" s="137"/>
      <c r="OJD83" s="137"/>
      <c r="OJE83" s="137"/>
      <c r="OJF83" s="137"/>
      <c r="OJG83" s="137"/>
      <c r="OJH83" s="137"/>
      <c r="OJI83" s="137"/>
      <c r="OJJ83" s="137"/>
      <c r="OJK83" s="137"/>
      <c r="OJL83" s="137"/>
      <c r="OJM83" s="137"/>
      <c r="OJN83" s="137"/>
      <c r="OJO83" s="137"/>
      <c r="OJP83" s="137"/>
      <c r="OJQ83" s="137"/>
      <c r="OJR83" s="137"/>
      <c r="OJS83" s="137"/>
      <c r="OJT83" s="137"/>
      <c r="OJU83" s="137"/>
      <c r="OJV83" s="137"/>
      <c r="OJW83" s="137"/>
      <c r="OJX83" s="137"/>
      <c r="OJY83" s="137"/>
      <c r="OJZ83" s="137"/>
      <c r="OKA83" s="137"/>
      <c r="OKB83" s="137"/>
      <c r="OKC83" s="137"/>
      <c r="OKD83" s="137"/>
      <c r="OKE83" s="137"/>
      <c r="OKF83" s="137"/>
      <c r="OKG83" s="137"/>
      <c r="OKH83" s="137"/>
      <c r="OKI83" s="137"/>
      <c r="OKJ83" s="137"/>
      <c r="OKK83" s="137"/>
      <c r="OKL83" s="137"/>
      <c r="OKM83" s="137"/>
      <c r="OKN83" s="137"/>
      <c r="OKO83" s="137"/>
      <c r="OKP83" s="137"/>
      <c r="OKQ83" s="137"/>
      <c r="OKR83" s="137"/>
      <c r="OKS83" s="137"/>
      <c r="OKT83" s="137"/>
      <c r="OKU83" s="137"/>
      <c r="OKV83" s="137"/>
      <c r="OKW83" s="137"/>
      <c r="OKX83" s="137"/>
      <c r="OKY83" s="137"/>
      <c r="OKZ83" s="137"/>
      <c r="OLA83" s="137"/>
      <c r="OLB83" s="137"/>
      <c r="OLC83" s="137"/>
      <c r="OLD83" s="137"/>
      <c r="OLE83" s="137"/>
      <c r="OLF83" s="137"/>
      <c r="OLG83" s="137"/>
      <c r="OLH83" s="137"/>
      <c r="OLI83" s="137"/>
      <c r="OLJ83" s="137"/>
      <c r="OLK83" s="137"/>
      <c r="OLL83" s="137"/>
      <c r="OLM83" s="137"/>
      <c r="OLN83" s="137"/>
      <c r="OLO83" s="137"/>
      <c r="OLP83" s="137"/>
      <c r="OLQ83" s="137"/>
      <c r="OLR83" s="137"/>
      <c r="OLS83" s="137"/>
      <c r="OLT83" s="137"/>
      <c r="OLU83" s="137"/>
      <c r="OLV83" s="137"/>
      <c r="OLW83" s="137"/>
      <c r="OLX83" s="137"/>
      <c r="OLY83" s="137"/>
      <c r="OLZ83" s="137"/>
      <c r="OMA83" s="137"/>
      <c r="OMB83" s="137"/>
      <c r="OMC83" s="137"/>
      <c r="OMD83" s="137"/>
      <c r="OME83" s="137"/>
      <c r="OMF83" s="137"/>
      <c r="OMG83" s="137"/>
      <c r="OMH83" s="137"/>
      <c r="OMI83" s="137"/>
      <c r="OMJ83" s="137"/>
      <c r="OMK83" s="137"/>
      <c r="OML83" s="137"/>
      <c r="OMM83" s="137"/>
      <c r="OMN83" s="137"/>
      <c r="OMO83" s="137"/>
      <c r="OMP83" s="137"/>
      <c r="OMQ83" s="137"/>
      <c r="OMR83" s="137"/>
      <c r="OMS83" s="137"/>
      <c r="OMT83" s="137"/>
      <c r="OMU83" s="137"/>
      <c r="OMV83" s="137"/>
      <c r="OMW83" s="137"/>
      <c r="OMX83" s="137"/>
      <c r="OMY83" s="137"/>
      <c r="OMZ83" s="137"/>
      <c r="ONA83" s="137"/>
      <c r="ONB83" s="137"/>
      <c r="ONC83" s="137"/>
      <c r="OND83" s="137"/>
      <c r="ONE83" s="137"/>
      <c r="ONF83" s="137"/>
      <c r="ONG83" s="137"/>
      <c r="ONH83" s="137"/>
      <c r="ONI83" s="137"/>
      <c r="ONJ83" s="137"/>
      <c r="ONK83" s="137"/>
      <c r="ONL83" s="137"/>
      <c r="ONM83" s="137"/>
      <c r="ONN83" s="137"/>
      <c r="ONO83" s="137"/>
      <c r="ONP83" s="137"/>
      <c r="ONQ83" s="137"/>
      <c r="ONR83" s="137"/>
      <c r="ONS83" s="137"/>
      <c r="ONT83" s="137"/>
      <c r="ONU83" s="137"/>
      <c r="ONV83" s="137"/>
      <c r="ONW83" s="137"/>
      <c r="ONX83" s="137"/>
      <c r="ONY83" s="137"/>
      <c r="ONZ83" s="137"/>
      <c r="OOA83" s="137"/>
      <c r="OOB83" s="137"/>
      <c r="OOC83" s="137"/>
      <c r="OOD83" s="137"/>
      <c r="OOE83" s="137"/>
      <c r="OOF83" s="137"/>
      <c r="OOG83" s="137"/>
      <c r="OOH83" s="137"/>
      <c r="OOI83" s="137"/>
      <c r="OOJ83" s="137"/>
      <c r="OOK83" s="137"/>
      <c r="OOL83" s="137"/>
      <c r="OOM83" s="137"/>
      <c r="OON83" s="137"/>
      <c r="OOO83" s="137"/>
      <c r="OOP83" s="137"/>
      <c r="OOQ83" s="137"/>
      <c r="OOR83" s="137"/>
      <c r="OOS83" s="137"/>
      <c r="OOT83" s="137"/>
      <c r="OOU83" s="137"/>
      <c r="OOV83" s="137"/>
      <c r="OOW83" s="137"/>
      <c r="OOX83" s="137"/>
      <c r="OOY83" s="137"/>
      <c r="OOZ83" s="137"/>
      <c r="OPA83" s="137"/>
      <c r="OPB83" s="137"/>
      <c r="OPC83" s="137"/>
      <c r="OPD83" s="137"/>
      <c r="OPE83" s="137"/>
      <c r="OPF83" s="137"/>
      <c r="OPG83" s="137"/>
      <c r="OPH83" s="137"/>
      <c r="OPI83" s="137"/>
      <c r="OPJ83" s="137"/>
      <c r="OPK83" s="137"/>
      <c r="OPL83" s="137"/>
      <c r="OPM83" s="137"/>
      <c r="OPN83" s="137"/>
      <c r="OPO83" s="137"/>
      <c r="OPP83" s="137"/>
      <c r="OPQ83" s="137"/>
      <c r="OPR83" s="137"/>
      <c r="OPS83" s="137"/>
      <c r="OPT83" s="137"/>
      <c r="OPU83" s="137"/>
      <c r="OPV83" s="137"/>
      <c r="OPW83" s="137"/>
      <c r="OPX83" s="137"/>
      <c r="OPY83" s="137"/>
      <c r="OPZ83" s="137"/>
      <c r="OQA83" s="137"/>
      <c r="OQB83" s="137"/>
      <c r="OQC83" s="137"/>
      <c r="OQD83" s="137"/>
      <c r="OQE83" s="137"/>
      <c r="OQF83" s="137"/>
      <c r="OQG83" s="137"/>
      <c r="OQH83" s="137"/>
      <c r="OQI83" s="137"/>
      <c r="OQJ83" s="137"/>
      <c r="OQK83" s="137"/>
      <c r="OQL83" s="137"/>
      <c r="OQM83" s="137"/>
      <c r="OQN83" s="137"/>
      <c r="OQO83" s="137"/>
      <c r="OQP83" s="137"/>
      <c r="OQQ83" s="137"/>
      <c r="OQR83" s="137"/>
      <c r="OQS83" s="137"/>
      <c r="OQT83" s="137"/>
      <c r="OQU83" s="137"/>
      <c r="OQV83" s="137"/>
      <c r="OQW83" s="137"/>
      <c r="OQX83" s="137"/>
      <c r="OQY83" s="137"/>
      <c r="OQZ83" s="137"/>
      <c r="ORA83" s="137"/>
      <c r="ORB83" s="137"/>
      <c r="ORC83" s="137"/>
      <c r="ORD83" s="137"/>
      <c r="ORE83" s="137"/>
      <c r="ORF83" s="137"/>
      <c r="ORG83" s="137"/>
      <c r="ORH83" s="137"/>
      <c r="ORI83" s="137"/>
      <c r="ORJ83" s="137"/>
      <c r="ORK83" s="137"/>
      <c r="ORL83" s="137"/>
      <c r="ORM83" s="137"/>
      <c r="ORN83" s="137"/>
      <c r="ORO83" s="137"/>
      <c r="ORP83" s="137"/>
      <c r="ORQ83" s="137"/>
      <c r="ORR83" s="137"/>
      <c r="ORS83" s="137"/>
      <c r="ORT83" s="137"/>
      <c r="ORU83" s="137"/>
      <c r="ORV83" s="137"/>
      <c r="ORW83" s="137"/>
      <c r="ORX83" s="137"/>
      <c r="ORY83" s="137"/>
      <c r="ORZ83" s="137"/>
      <c r="OSA83" s="137"/>
      <c r="OSB83" s="137"/>
      <c r="OSC83" s="137"/>
      <c r="OSD83" s="137"/>
      <c r="OSE83" s="137"/>
      <c r="OSF83" s="137"/>
      <c r="OSG83" s="137"/>
      <c r="OSH83" s="137"/>
      <c r="OSI83" s="137"/>
      <c r="OSJ83" s="137"/>
      <c r="OSK83" s="137"/>
      <c r="OSL83" s="137"/>
      <c r="OSM83" s="137"/>
      <c r="OSN83" s="137"/>
      <c r="OSO83" s="137"/>
      <c r="OSP83" s="137"/>
      <c r="OSQ83" s="137"/>
      <c r="OSR83" s="137"/>
      <c r="OSS83" s="137"/>
      <c r="OST83" s="137"/>
      <c r="OSU83" s="137"/>
      <c r="OSV83" s="137"/>
      <c r="OSW83" s="137"/>
      <c r="OSX83" s="137"/>
      <c r="OSY83" s="137"/>
      <c r="OSZ83" s="137"/>
      <c r="OTA83" s="137"/>
      <c r="OTB83" s="137"/>
      <c r="OTC83" s="137"/>
      <c r="OTD83" s="137"/>
      <c r="OTE83" s="137"/>
      <c r="OTF83" s="137"/>
      <c r="OTG83" s="137"/>
      <c r="OTH83" s="137"/>
      <c r="OTI83" s="137"/>
      <c r="OTJ83" s="137"/>
      <c r="OTK83" s="137"/>
      <c r="OTL83" s="137"/>
      <c r="OTM83" s="137"/>
      <c r="OTN83" s="137"/>
      <c r="OTO83" s="137"/>
      <c r="OTP83" s="137"/>
      <c r="OTQ83" s="137"/>
      <c r="OTR83" s="137"/>
      <c r="OTS83" s="137"/>
      <c r="OTT83" s="137"/>
      <c r="OTU83" s="137"/>
      <c r="OTV83" s="137"/>
      <c r="OTW83" s="137"/>
      <c r="OTX83" s="137"/>
      <c r="OTY83" s="137"/>
      <c r="OTZ83" s="137"/>
      <c r="OUA83" s="137"/>
      <c r="OUB83" s="137"/>
      <c r="OUC83" s="137"/>
      <c r="OUD83" s="137"/>
      <c r="OUE83" s="137"/>
      <c r="OUF83" s="137"/>
      <c r="OUG83" s="137"/>
      <c r="OUH83" s="137"/>
      <c r="OUI83" s="137"/>
      <c r="OUJ83" s="137"/>
      <c r="OUK83" s="137"/>
      <c r="OUL83" s="137"/>
      <c r="OUM83" s="137"/>
      <c r="OUN83" s="137"/>
      <c r="OUO83" s="137"/>
      <c r="OUP83" s="137"/>
      <c r="OUQ83" s="137"/>
      <c r="OUR83" s="137"/>
      <c r="OUS83" s="137"/>
      <c r="OUT83" s="137"/>
      <c r="OUU83" s="137"/>
      <c r="OUV83" s="137"/>
      <c r="OUW83" s="137"/>
      <c r="OUX83" s="137"/>
      <c r="OUY83" s="137"/>
      <c r="OUZ83" s="137"/>
      <c r="OVA83" s="137"/>
      <c r="OVB83" s="137"/>
      <c r="OVC83" s="137"/>
      <c r="OVD83" s="137"/>
      <c r="OVE83" s="137"/>
      <c r="OVF83" s="137"/>
      <c r="OVG83" s="137"/>
      <c r="OVH83" s="137"/>
      <c r="OVI83" s="137"/>
      <c r="OVJ83" s="137"/>
      <c r="OVK83" s="137"/>
      <c r="OVL83" s="137"/>
      <c r="OVM83" s="137"/>
      <c r="OVN83" s="137"/>
      <c r="OVO83" s="137"/>
      <c r="OVP83" s="137"/>
      <c r="OVQ83" s="137"/>
      <c r="OVR83" s="137"/>
      <c r="OVS83" s="137"/>
      <c r="OVT83" s="137"/>
      <c r="OVU83" s="137"/>
      <c r="OVV83" s="137"/>
      <c r="OVW83" s="137"/>
      <c r="OVX83" s="137"/>
      <c r="OVY83" s="137"/>
      <c r="OVZ83" s="137"/>
      <c r="OWA83" s="137"/>
      <c r="OWB83" s="137"/>
      <c r="OWC83" s="137"/>
      <c r="OWD83" s="137"/>
      <c r="OWE83" s="137"/>
      <c r="OWF83" s="137"/>
      <c r="OWG83" s="137"/>
      <c r="OWH83" s="137"/>
      <c r="OWI83" s="137"/>
      <c r="OWJ83" s="137"/>
      <c r="OWK83" s="137"/>
      <c r="OWL83" s="137"/>
      <c r="OWM83" s="137"/>
      <c r="OWN83" s="137"/>
      <c r="OWO83" s="137"/>
      <c r="OWP83" s="137"/>
      <c r="OWQ83" s="137"/>
      <c r="OWR83" s="137"/>
      <c r="OWS83" s="137"/>
      <c r="OWT83" s="137"/>
      <c r="OWU83" s="137"/>
      <c r="OWV83" s="137"/>
      <c r="OWW83" s="137"/>
      <c r="OWX83" s="137"/>
      <c r="OWY83" s="137"/>
      <c r="OWZ83" s="137"/>
      <c r="OXA83" s="137"/>
      <c r="OXB83" s="137"/>
      <c r="OXC83" s="137"/>
      <c r="OXD83" s="137"/>
      <c r="OXE83" s="137"/>
      <c r="OXF83" s="137"/>
      <c r="OXG83" s="137"/>
      <c r="OXH83" s="137"/>
      <c r="OXI83" s="137"/>
      <c r="OXJ83" s="137"/>
      <c r="OXK83" s="137"/>
      <c r="OXL83" s="137"/>
      <c r="OXM83" s="137"/>
      <c r="OXN83" s="137"/>
      <c r="OXO83" s="137"/>
      <c r="OXP83" s="137"/>
      <c r="OXQ83" s="137"/>
      <c r="OXR83" s="137"/>
      <c r="OXS83" s="137"/>
      <c r="OXT83" s="137"/>
      <c r="OXU83" s="137"/>
      <c r="OXV83" s="137"/>
      <c r="OXW83" s="137"/>
      <c r="OXX83" s="137"/>
      <c r="OXY83" s="137"/>
      <c r="OXZ83" s="137"/>
      <c r="OYA83" s="137"/>
      <c r="OYB83" s="137"/>
      <c r="OYC83" s="137"/>
      <c r="OYD83" s="137"/>
      <c r="OYE83" s="137"/>
      <c r="OYF83" s="137"/>
      <c r="OYG83" s="137"/>
      <c r="OYH83" s="137"/>
      <c r="OYI83" s="137"/>
      <c r="OYJ83" s="137"/>
      <c r="OYK83" s="137"/>
      <c r="OYL83" s="137"/>
      <c r="OYM83" s="137"/>
      <c r="OYN83" s="137"/>
      <c r="OYO83" s="137"/>
      <c r="OYP83" s="137"/>
      <c r="OYQ83" s="137"/>
      <c r="OYR83" s="137"/>
      <c r="OYS83" s="137"/>
      <c r="OYT83" s="137"/>
      <c r="OYU83" s="137"/>
      <c r="OYV83" s="137"/>
      <c r="OYW83" s="137"/>
      <c r="OYX83" s="137"/>
      <c r="OYY83" s="137"/>
      <c r="OYZ83" s="137"/>
      <c r="OZA83" s="137"/>
      <c r="OZB83" s="137"/>
      <c r="OZC83" s="137"/>
      <c r="OZD83" s="137"/>
      <c r="OZE83" s="137"/>
      <c r="OZF83" s="137"/>
      <c r="OZG83" s="137"/>
      <c r="OZH83" s="137"/>
      <c r="OZI83" s="137"/>
      <c r="OZJ83" s="137"/>
      <c r="OZK83" s="137"/>
      <c r="OZL83" s="137"/>
      <c r="OZM83" s="137"/>
      <c r="OZN83" s="137"/>
      <c r="OZO83" s="137"/>
      <c r="OZP83" s="137"/>
      <c r="OZQ83" s="137"/>
      <c r="OZR83" s="137"/>
      <c r="OZS83" s="137"/>
      <c r="OZT83" s="137"/>
      <c r="OZU83" s="137"/>
      <c r="OZV83" s="137"/>
      <c r="OZW83" s="137"/>
      <c r="OZX83" s="137"/>
      <c r="OZY83" s="137"/>
      <c r="OZZ83" s="137"/>
      <c r="PAA83" s="137"/>
      <c r="PAB83" s="137"/>
      <c r="PAC83" s="137"/>
      <c r="PAD83" s="137"/>
      <c r="PAE83" s="137"/>
      <c r="PAF83" s="137"/>
      <c r="PAG83" s="137"/>
      <c r="PAH83" s="137"/>
      <c r="PAI83" s="137"/>
      <c r="PAJ83" s="137"/>
      <c r="PAK83" s="137"/>
      <c r="PAL83" s="137"/>
      <c r="PAM83" s="137"/>
      <c r="PAN83" s="137"/>
      <c r="PAO83" s="137"/>
      <c r="PAP83" s="137"/>
      <c r="PAQ83" s="137"/>
      <c r="PAR83" s="137"/>
      <c r="PAS83" s="137"/>
      <c r="PAT83" s="137"/>
      <c r="PAU83" s="137"/>
      <c r="PAV83" s="137"/>
      <c r="PAW83" s="137"/>
      <c r="PAX83" s="137"/>
      <c r="PAY83" s="137"/>
      <c r="PAZ83" s="137"/>
      <c r="PBA83" s="137"/>
      <c r="PBB83" s="137"/>
      <c r="PBC83" s="137"/>
      <c r="PBD83" s="137"/>
      <c r="PBE83" s="137"/>
      <c r="PBF83" s="137"/>
      <c r="PBG83" s="137"/>
      <c r="PBH83" s="137"/>
      <c r="PBI83" s="137"/>
      <c r="PBJ83" s="137"/>
      <c r="PBK83" s="137"/>
      <c r="PBL83" s="137"/>
      <c r="PBM83" s="137"/>
      <c r="PBN83" s="137"/>
      <c r="PBO83" s="137"/>
      <c r="PBP83" s="137"/>
      <c r="PBQ83" s="137"/>
      <c r="PBR83" s="137"/>
      <c r="PBS83" s="137"/>
      <c r="PBT83" s="137"/>
      <c r="PBU83" s="137"/>
      <c r="PBV83" s="137"/>
      <c r="PBW83" s="137"/>
      <c r="PBX83" s="137"/>
      <c r="PBY83" s="137"/>
      <c r="PBZ83" s="137"/>
      <c r="PCA83" s="137"/>
      <c r="PCB83" s="137"/>
      <c r="PCC83" s="137"/>
      <c r="PCD83" s="137"/>
      <c r="PCE83" s="137"/>
      <c r="PCF83" s="137"/>
      <c r="PCG83" s="137"/>
      <c r="PCH83" s="137"/>
      <c r="PCI83" s="137"/>
      <c r="PCJ83" s="137"/>
      <c r="PCK83" s="137"/>
      <c r="PCL83" s="137"/>
      <c r="PCM83" s="137"/>
      <c r="PCN83" s="137"/>
      <c r="PCO83" s="137"/>
      <c r="PCP83" s="137"/>
      <c r="PCQ83" s="137"/>
      <c r="PCR83" s="137"/>
      <c r="PCS83" s="137"/>
      <c r="PCT83" s="137"/>
      <c r="PCU83" s="137"/>
      <c r="PCV83" s="137"/>
      <c r="PCW83" s="137"/>
      <c r="PCX83" s="137"/>
      <c r="PCY83" s="137"/>
      <c r="PCZ83" s="137"/>
      <c r="PDA83" s="137"/>
      <c r="PDB83" s="137"/>
      <c r="PDC83" s="137"/>
      <c r="PDD83" s="137"/>
      <c r="PDE83" s="137"/>
      <c r="PDF83" s="137"/>
      <c r="PDG83" s="137"/>
      <c r="PDH83" s="137"/>
      <c r="PDI83" s="137"/>
      <c r="PDJ83" s="137"/>
      <c r="PDK83" s="137"/>
      <c r="PDL83" s="137"/>
      <c r="PDM83" s="137"/>
      <c r="PDN83" s="137"/>
      <c r="PDO83" s="137"/>
      <c r="PDP83" s="137"/>
      <c r="PDQ83" s="137"/>
      <c r="PDR83" s="137"/>
      <c r="PDS83" s="137"/>
      <c r="PDT83" s="137"/>
      <c r="PDU83" s="137"/>
      <c r="PDV83" s="137"/>
      <c r="PDW83" s="137"/>
      <c r="PDX83" s="137"/>
      <c r="PDY83" s="137"/>
      <c r="PDZ83" s="137"/>
      <c r="PEA83" s="137"/>
      <c r="PEB83" s="137"/>
      <c r="PEC83" s="137"/>
      <c r="PED83" s="137"/>
      <c r="PEE83" s="137"/>
      <c r="PEF83" s="137"/>
      <c r="PEG83" s="137"/>
      <c r="PEH83" s="137"/>
      <c r="PEI83" s="137"/>
      <c r="PEJ83" s="137"/>
      <c r="PEK83" s="137"/>
      <c r="PEL83" s="137"/>
      <c r="PEM83" s="137"/>
      <c r="PEN83" s="137"/>
      <c r="PEO83" s="137"/>
      <c r="PEP83" s="137"/>
      <c r="PEQ83" s="137"/>
      <c r="PER83" s="137"/>
      <c r="PES83" s="137"/>
      <c r="PET83" s="137"/>
      <c r="PEU83" s="137"/>
      <c r="PEV83" s="137"/>
      <c r="PEW83" s="137"/>
      <c r="PEX83" s="137"/>
      <c r="PEY83" s="137"/>
      <c r="PEZ83" s="137"/>
      <c r="PFA83" s="137"/>
      <c r="PFB83" s="137"/>
      <c r="PFC83" s="137"/>
      <c r="PFD83" s="137"/>
      <c r="PFE83" s="137"/>
      <c r="PFF83" s="137"/>
      <c r="PFG83" s="137"/>
      <c r="PFH83" s="137"/>
      <c r="PFI83" s="137"/>
      <c r="PFJ83" s="137"/>
      <c r="PFK83" s="137"/>
      <c r="PFL83" s="137"/>
      <c r="PFM83" s="137"/>
      <c r="PFN83" s="137"/>
      <c r="PFO83" s="137"/>
      <c r="PFP83" s="137"/>
      <c r="PFQ83" s="137"/>
      <c r="PFR83" s="137"/>
      <c r="PFS83" s="137"/>
      <c r="PFT83" s="137"/>
      <c r="PFU83" s="137"/>
      <c r="PFV83" s="137"/>
      <c r="PFW83" s="137"/>
      <c r="PFX83" s="137"/>
      <c r="PFY83" s="137"/>
      <c r="PFZ83" s="137"/>
      <c r="PGA83" s="137"/>
      <c r="PGB83" s="137"/>
      <c r="PGC83" s="137"/>
      <c r="PGD83" s="137"/>
      <c r="PGE83" s="137"/>
      <c r="PGF83" s="137"/>
      <c r="PGG83" s="137"/>
      <c r="PGH83" s="137"/>
      <c r="PGI83" s="137"/>
      <c r="PGJ83" s="137"/>
      <c r="PGK83" s="137"/>
      <c r="PGL83" s="137"/>
      <c r="PGM83" s="137"/>
      <c r="PGN83" s="137"/>
      <c r="PGO83" s="137"/>
      <c r="PGP83" s="137"/>
      <c r="PGQ83" s="137"/>
      <c r="PGR83" s="137"/>
      <c r="PGS83" s="137"/>
      <c r="PGT83" s="137"/>
      <c r="PGU83" s="137"/>
      <c r="PGV83" s="137"/>
      <c r="PGW83" s="137"/>
      <c r="PGX83" s="137"/>
      <c r="PGY83" s="137"/>
      <c r="PGZ83" s="137"/>
      <c r="PHA83" s="137"/>
      <c r="PHB83" s="137"/>
      <c r="PHC83" s="137"/>
      <c r="PHD83" s="137"/>
      <c r="PHE83" s="137"/>
      <c r="PHF83" s="137"/>
      <c r="PHG83" s="137"/>
      <c r="PHH83" s="137"/>
      <c r="PHI83" s="137"/>
      <c r="PHJ83" s="137"/>
      <c r="PHK83" s="137"/>
      <c r="PHL83" s="137"/>
      <c r="PHM83" s="137"/>
      <c r="PHN83" s="137"/>
      <c r="PHO83" s="137"/>
      <c r="PHP83" s="137"/>
      <c r="PHQ83" s="137"/>
      <c r="PHR83" s="137"/>
      <c r="PHS83" s="137"/>
      <c r="PHT83" s="137"/>
      <c r="PHU83" s="137"/>
      <c r="PHV83" s="137"/>
      <c r="PHW83" s="137"/>
      <c r="PHX83" s="137"/>
      <c r="PHY83" s="137"/>
      <c r="PHZ83" s="137"/>
      <c r="PIA83" s="137"/>
      <c r="PIB83" s="137"/>
      <c r="PIC83" s="137"/>
      <c r="PID83" s="137"/>
      <c r="PIE83" s="137"/>
      <c r="PIF83" s="137"/>
      <c r="PIG83" s="137"/>
      <c r="PIH83" s="137"/>
      <c r="PII83" s="137"/>
      <c r="PIJ83" s="137"/>
      <c r="PIK83" s="137"/>
      <c r="PIL83" s="137"/>
      <c r="PIM83" s="137"/>
      <c r="PIN83" s="137"/>
      <c r="PIO83" s="137"/>
      <c r="PIP83" s="137"/>
      <c r="PIQ83" s="137"/>
      <c r="PIR83" s="137"/>
      <c r="PIS83" s="137"/>
      <c r="PIT83" s="137"/>
      <c r="PIU83" s="137"/>
      <c r="PIV83" s="137"/>
      <c r="PIW83" s="137"/>
      <c r="PIX83" s="137"/>
      <c r="PIY83" s="137"/>
      <c r="PIZ83" s="137"/>
      <c r="PJA83" s="137"/>
      <c r="PJB83" s="137"/>
      <c r="PJC83" s="137"/>
      <c r="PJD83" s="137"/>
      <c r="PJE83" s="137"/>
      <c r="PJF83" s="137"/>
      <c r="PJG83" s="137"/>
      <c r="PJH83" s="137"/>
      <c r="PJI83" s="137"/>
      <c r="PJJ83" s="137"/>
      <c r="PJK83" s="137"/>
      <c r="PJL83" s="137"/>
      <c r="PJM83" s="137"/>
      <c r="PJN83" s="137"/>
      <c r="PJO83" s="137"/>
      <c r="PJP83" s="137"/>
      <c r="PJQ83" s="137"/>
      <c r="PJR83" s="137"/>
      <c r="PJS83" s="137"/>
      <c r="PJT83" s="137"/>
      <c r="PJU83" s="137"/>
      <c r="PJV83" s="137"/>
      <c r="PJW83" s="137"/>
      <c r="PJX83" s="137"/>
      <c r="PJY83" s="137"/>
      <c r="PJZ83" s="137"/>
      <c r="PKA83" s="137"/>
      <c r="PKB83" s="137"/>
      <c r="PKC83" s="137"/>
      <c r="PKD83" s="137"/>
      <c r="PKE83" s="137"/>
      <c r="PKF83" s="137"/>
      <c r="PKG83" s="137"/>
      <c r="PKH83" s="137"/>
      <c r="PKI83" s="137"/>
      <c r="PKJ83" s="137"/>
      <c r="PKK83" s="137"/>
      <c r="PKL83" s="137"/>
      <c r="PKM83" s="137"/>
      <c r="PKN83" s="137"/>
      <c r="PKO83" s="137"/>
      <c r="PKP83" s="137"/>
      <c r="PKQ83" s="137"/>
      <c r="PKR83" s="137"/>
      <c r="PKS83" s="137"/>
      <c r="PKT83" s="137"/>
      <c r="PKU83" s="137"/>
      <c r="PKV83" s="137"/>
      <c r="PKW83" s="137"/>
      <c r="PKX83" s="137"/>
      <c r="PKY83" s="137"/>
      <c r="PKZ83" s="137"/>
      <c r="PLA83" s="137"/>
      <c r="PLB83" s="137"/>
      <c r="PLC83" s="137"/>
      <c r="PLD83" s="137"/>
      <c r="PLE83" s="137"/>
      <c r="PLF83" s="137"/>
      <c r="PLG83" s="137"/>
      <c r="PLH83" s="137"/>
      <c r="PLI83" s="137"/>
      <c r="PLJ83" s="137"/>
      <c r="PLK83" s="137"/>
      <c r="PLL83" s="137"/>
      <c r="PLM83" s="137"/>
      <c r="PLN83" s="137"/>
      <c r="PLO83" s="137"/>
      <c r="PLP83" s="137"/>
      <c r="PLQ83" s="137"/>
      <c r="PLR83" s="137"/>
      <c r="PLS83" s="137"/>
      <c r="PLT83" s="137"/>
      <c r="PLU83" s="137"/>
      <c r="PLV83" s="137"/>
      <c r="PLW83" s="137"/>
      <c r="PLX83" s="137"/>
      <c r="PLY83" s="137"/>
      <c r="PLZ83" s="137"/>
      <c r="PMA83" s="137"/>
      <c r="PMB83" s="137"/>
      <c r="PMC83" s="137"/>
      <c r="PMD83" s="137"/>
      <c r="PME83" s="137"/>
      <c r="PMF83" s="137"/>
      <c r="PMG83" s="137"/>
      <c r="PMH83" s="137"/>
      <c r="PMI83" s="137"/>
      <c r="PMJ83" s="137"/>
      <c r="PMK83" s="137"/>
      <c r="PML83" s="137"/>
      <c r="PMM83" s="137"/>
      <c r="PMN83" s="137"/>
      <c r="PMO83" s="137"/>
      <c r="PMP83" s="137"/>
      <c r="PMQ83" s="137"/>
      <c r="PMR83" s="137"/>
      <c r="PMS83" s="137"/>
      <c r="PMT83" s="137"/>
      <c r="PMU83" s="137"/>
      <c r="PMV83" s="137"/>
      <c r="PMW83" s="137"/>
      <c r="PMX83" s="137"/>
      <c r="PMY83" s="137"/>
      <c r="PMZ83" s="137"/>
      <c r="PNA83" s="137"/>
      <c r="PNB83" s="137"/>
      <c r="PNC83" s="137"/>
      <c r="PND83" s="137"/>
      <c r="PNE83" s="137"/>
      <c r="PNF83" s="137"/>
      <c r="PNG83" s="137"/>
      <c r="PNH83" s="137"/>
      <c r="PNI83" s="137"/>
      <c r="PNJ83" s="137"/>
      <c r="PNK83" s="137"/>
      <c r="PNL83" s="137"/>
      <c r="PNM83" s="137"/>
      <c r="PNN83" s="137"/>
      <c r="PNO83" s="137"/>
      <c r="PNP83" s="137"/>
      <c r="PNQ83" s="137"/>
      <c r="PNR83" s="137"/>
      <c r="PNS83" s="137"/>
      <c r="PNT83" s="137"/>
      <c r="PNU83" s="137"/>
      <c r="PNV83" s="137"/>
      <c r="PNW83" s="137"/>
      <c r="PNX83" s="137"/>
      <c r="PNY83" s="137"/>
      <c r="PNZ83" s="137"/>
      <c r="POA83" s="137"/>
      <c r="POB83" s="137"/>
      <c r="POC83" s="137"/>
      <c r="POD83" s="137"/>
      <c r="POE83" s="137"/>
      <c r="POF83" s="137"/>
      <c r="POG83" s="137"/>
      <c r="POH83" s="137"/>
      <c r="POI83" s="137"/>
      <c r="POJ83" s="137"/>
      <c r="POK83" s="137"/>
      <c r="POL83" s="137"/>
      <c r="POM83" s="137"/>
      <c r="PON83" s="137"/>
      <c r="POO83" s="137"/>
      <c r="POP83" s="137"/>
      <c r="POQ83" s="137"/>
      <c r="POR83" s="137"/>
      <c r="POS83" s="137"/>
      <c r="POT83" s="137"/>
      <c r="POU83" s="137"/>
      <c r="POV83" s="137"/>
      <c r="POW83" s="137"/>
      <c r="POX83" s="137"/>
      <c r="POY83" s="137"/>
      <c r="POZ83" s="137"/>
      <c r="PPA83" s="137"/>
      <c r="PPB83" s="137"/>
      <c r="PPC83" s="137"/>
      <c r="PPD83" s="137"/>
      <c r="PPE83" s="137"/>
      <c r="PPF83" s="137"/>
      <c r="PPG83" s="137"/>
      <c r="PPH83" s="137"/>
      <c r="PPI83" s="137"/>
      <c r="PPJ83" s="137"/>
      <c r="PPK83" s="137"/>
      <c r="PPL83" s="137"/>
      <c r="PPM83" s="137"/>
      <c r="PPN83" s="137"/>
      <c r="PPO83" s="137"/>
      <c r="PPP83" s="137"/>
      <c r="PPQ83" s="137"/>
      <c r="PPR83" s="137"/>
      <c r="PPS83" s="137"/>
      <c r="PPT83" s="137"/>
      <c r="PPU83" s="137"/>
      <c r="PPV83" s="137"/>
      <c r="PPW83" s="137"/>
      <c r="PPX83" s="137"/>
      <c r="PPY83" s="137"/>
      <c r="PPZ83" s="137"/>
      <c r="PQA83" s="137"/>
      <c r="PQB83" s="137"/>
      <c r="PQC83" s="137"/>
      <c r="PQD83" s="137"/>
      <c r="PQE83" s="137"/>
      <c r="PQF83" s="137"/>
      <c r="PQG83" s="137"/>
      <c r="PQH83" s="137"/>
      <c r="PQI83" s="137"/>
      <c r="PQJ83" s="137"/>
      <c r="PQK83" s="137"/>
      <c r="PQL83" s="137"/>
      <c r="PQM83" s="137"/>
      <c r="PQN83" s="137"/>
      <c r="PQO83" s="137"/>
      <c r="PQP83" s="137"/>
      <c r="PQQ83" s="137"/>
      <c r="PQR83" s="137"/>
      <c r="PQS83" s="137"/>
      <c r="PQT83" s="137"/>
      <c r="PQU83" s="137"/>
      <c r="PQV83" s="137"/>
      <c r="PQW83" s="137"/>
      <c r="PQX83" s="137"/>
      <c r="PQY83" s="137"/>
      <c r="PQZ83" s="137"/>
      <c r="PRA83" s="137"/>
      <c r="PRB83" s="137"/>
      <c r="PRC83" s="137"/>
      <c r="PRD83" s="137"/>
      <c r="PRE83" s="137"/>
      <c r="PRF83" s="137"/>
      <c r="PRG83" s="137"/>
      <c r="PRH83" s="137"/>
      <c r="PRI83" s="137"/>
      <c r="PRJ83" s="137"/>
      <c r="PRK83" s="137"/>
      <c r="PRL83" s="137"/>
      <c r="PRM83" s="137"/>
      <c r="PRN83" s="137"/>
      <c r="PRO83" s="137"/>
      <c r="PRP83" s="137"/>
      <c r="PRQ83" s="137"/>
      <c r="PRR83" s="137"/>
      <c r="PRS83" s="137"/>
      <c r="PRT83" s="137"/>
      <c r="PRU83" s="137"/>
      <c r="PRV83" s="137"/>
      <c r="PRW83" s="137"/>
      <c r="PRX83" s="137"/>
      <c r="PRY83" s="137"/>
      <c r="PRZ83" s="137"/>
      <c r="PSA83" s="137"/>
      <c r="PSB83" s="137"/>
      <c r="PSC83" s="137"/>
      <c r="PSD83" s="137"/>
      <c r="PSE83" s="137"/>
      <c r="PSF83" s="137"/>
      <c r="PSG83" s="137"/>
      <c r="PSH83" s="137"/>
      <c r="PSI83" s="137"/>
      <c r="PSJ83" s="137"/>
      <c r="PSK83" s="137"/>
      <c r="PSL83" s="137"/>
      <c r="PSM83" s="137"/>
      <c r="PSN83" s="137"/>
      <c r="PSO83" s="137"/>
      <c r="PSP83" s="137"/>
      <c r="PSQ83" s="137"/>
      <c r="PSR83" s="137"/>
      <c r="PSS83" s="137"/>
      <c r="PST83" s="137"/>
      <c r="PSU83" s="137"/>
      <c r="PSV83" s="137"/>
      <c r="PSW83" s="137"/>
      <c r="PSX83" s="137"/>
      <c r="PSY83" s="137"/>
      <c r="PSZ83" s="137"/>
      <c r="PTA83" s="137"/>
      <c r="PTB83" s="137"/>
      <c r="PTC83" s="137"/>
      <c r="PTD83" s="137"/>
      <c r="PTE83" s="137"/>
      <c r="PTF83" s="137"/>
      <c r="PTG83" s="137"/>
      <c r="PTH83" s="137"/>
      <c r="PTI83" s="137"/>
      <c r="PTJ83" s="137"/>
      <c r="PTK83" s="137"/>
      <c r="PTL83" s="137"/>
      <c r="PTM83" s="137"/>
      <c r="PTN83" s="137"/>
      <c r="PTO83" s="137"/>
      <c r="PTP83" s="137"/>
      <c r="PTQ83" s="137"/>
      <c r="PTR83" s="137"/>
      <c r="PTS83" s="137"/>
      <c r="PTT83" s="137"/>
      <c r="PTU83" s="137"/>
      <c r="PTV83" s="137"/>
      <c r="PTW83" s="137"/>
      <c r="PTX83" s="137"/>
      <c r="PTY83" s="137"/>
      <c r="PTZ83" s="137"/>
      <c r="PUA83" s="137"/>
      <c r="PUB83" s="137"/>
      <c r="PUC83" s="137"/>
      <c r="PUD83" s="137"/>
      <c r="PUE83" s="137"/>
      <c r="PUF83" s="137"/>
      <c r="PUG83" s="137"/>
      <c r="PUH83" s="137"/>
      <c r="PUI83" s="137"/>
      <c r="PUJ83" s="137"/>
      <c r="PUK83" s="137"/>
      <c r="PUL83" s="137"/>
      <c r="PUM83" s="137"/>
      <c r="PUN83" s="137"/>
      <c r="PUO83" s="137"/>
      <c r="PUP83" s="137"/>
      <c r="PUQ83" s="137"/>
      <c r="PUR83" s="137"/>
      <c r="PUS83" s="137"/>
      <c r="PUT83" s="137"/>
      <c r="PUU83" s="137"/>
      <c r="PUV83" s="137"/>
      <c r="PUW83" s="137"/>
      <c r="PUX83" s="137"/>
      <c r="PUY83" s="137"/>
      <c r="PUZ83" s="137"/>
      <c r="PVA83" s="137"/>
      <c r="PVB83" s="137"/>
      <c r="PVC83" s="137"/>
      <c r="PVD83" s="137"/>
      <c r="PVE83" s="137"/>
      <c r="PVF83" s="137"/>
      <c r="PVG83" s="137"/>
      <c r="PVH83" s="137"/>
      <c r="PVI83" s="137"/>
      <c r="PVJ83" s="137"/>
      <c r="PVK83" s="137"/>
      <c r="PVL83" s="137"/>
      <c r="PVM83" s="137"/>
      <c r="PVN83" s="137"/>
      <c r="PVO83" s="137"/>
      <c r="PVP83" s="137"/>
      <c r="PVQ83" s="137"/>
      <c r="PVR83" s="137"/>
      <c r="PVS83" s="137"/>
      <c r="PVT83" s="137"/>
      <c r="PVU83" s="137"/>
      <c r="PVV83" s="137"/>
      <c r="PVW83" s="137"/>
      <c r="PVX83" s="137"/>
      <c r="PVY83" s="137"/>
      <c r="PVZ83" s="137"/>
      <c r="PWA83" s="137"/>
      <c r="PWB83" s="137"/>
      <c r="PWC83" s="137"/>
      <c r="PWD83" s="137"/>
      <c r="PWE83" s="137"/>
      <c r="PWF83" s="137"/>
      <c r="PWG83" s="137"/>
      <c r="PWH83" s="137"/>
      <c r="PWI83" s="137"/>
      <c r="PWJ83" s="137"/>
      <c r="PWK83" s="137"/>
      <c r="PWL83" s="137"/>
      <c r="PWM83" s="137"/>
      <c r="PWN83" s="137"/>
      <c r="PWO83" s="137"/>
      <c r="PWP83" s="137"/>
      <c r="PWQ83" s="137"/>
      <c r="PWR83" s="137"/>
      <c r="PWS83" s="137"/>
      <c r="PWT83" s="137"/>
      <c r="PWU83" s="137"/>
      <c r="PWV83" s="137"/>
      <c r="PWW83" s="137"/>
      <c r="PWX83" s="137"/>
      <c r="PWY83" s="137"/>
      <c r="PWZ83" s="137"/>
      <c r="PXA83" s="137"/>
      <c r="PXB83" s="137"/>
      <c r="PXC83" s="137"/>
      <c r="PXD83" s="137"/>
      <c r="PXE83" s="137"/>
      <c r="PXF83" s="137"/>
      <c r="PXG83" s="137"/>
      <c r="PXH83" s="137"/>
      <c r="PXI83" s="137"/>
      <c r="PXJ83" s="137"/>
      <c r="PXK83" s="137"/>
      <c r="PXL83" s="137"/>
      <c r="PXM83" s="137"/>
      <c r="PXN83" s="137"/>
      <c r="PXO83" s="137"/>
      <c r="PXP83" s="137"/>
      <c r="PXQ83" s="137"/>
      <c r="PXR83" s="137"/>
      <c r="PXS83" s="137"/>
      <c r="PXT83" s="137"/>
      <c r="PXU83" s="137"/>
      <c r="PXV83" s="137"/>
      <c r="PXW83" s="137"/>
      <c r="PXX83" s="137"/>
      <c r="PXY83" s="137"/>
      <c r="PXZ83" s="137"/>
      <c r="PYA83" s="137"/>
      <c r="PYB83" s="137"/>
      <c r="PYC83" s="137"/>
      <c r="PYD83" s="137"/>
      <c r="PYE83" s="137"/>
      <c r="PYF83" s="137"/>
      <c r="PYG83" s="137"/>
      <c r="PYH83" s="137"/>
      <c r="PYI83" s="137"/>
      <c r="PYJ83" s="137"/>
      <c r="PYK83" s="137"/>
      <c r="PYL83" s="137"/>
      <c r="PYM83" s="137"/>
      <c r="PYN83" s="137"/>
      <c r="PYO83" s="137"/>
      <c r="PYP83" s="137"/>
      <c r="PYQ83" s="137"/>
      <c r="PYR83" s="137"/>
      <c r="PYS83" s="137"/>
      <c r="PYT83" s="137"/>
      <c r="PYU83" s="137"/>
      <c r="PYV83" s="137"/>
      <c r="PYW83" s="137"/>
      <c r="PYX83" s="137"/>
      <c r="PYY83" s="137"/>
      <c r="PYZ83" s="137"/>
      <c r="PZA83" s="137"/>
      <c r="PZB83" s="137"/>
      <c r="PZC83" s="137"/>
      <c r="PZD83" s="137"/>
      <c r="PZE83" s="137"/>
      <c r="PZF83" s="137"/>
      <c r="PZG83" s="137"/>
      <c r="PZH83" s="137"/>
      <c r="PZI83" s="137"/>
      <c r="PZJ83" s="137"/>
      <c r="PZK83" s="137"/>
      <c r="PZL83" s="137"/>
      <c r="PZM83" s="137"/>
      <c r="PZN83" s="137"/>
      <c r="PZO83" s="137"/>
      <c r="PZP83" s="137"/>
      <c r="PZQ83" s="137"/>
      <c r="PZR83" s="137"/>
      <c r="PZS83" s="137"/>
      <c r="PZT83" s="137"/>
      <c r="PZU83" s="137"/>
      <c r="PZV83" s="137"/>
      <c r="PZW83" s="137"/>
      <c r="PZX83" s="137"/>
      <c r="PZY83" s="137"/>
      <c r="PZZ83" s="137"/>
      <c r="QAA83" s="137"/>
      <c r="QAB83" s="137"/>
      <c r="QAC83" s="137"/>
      <c r="QAD83" s="137"/>
      <c r="QAE83" s="137"/>
      <c r="QAF83" s="137"/>
      <c r="QAG83" s="137"/>
      <c r="QAH83" s="137"/>
      <c r="QAI83" s="137"/>
      <c r="QAJ83" s="137"/>
      <c r="QAK83" s="137"/>
      <c r="QAL83" s="137"/>
      <c r="QAM83" s="137"/>
      <c r="QAN83" s="137"/>
      <c r="QAO83" s="137"/>
      <c r="QAP83" s="137"/>
      <c r="QAQ83" s="137"/>
      <c r="QAR83" s="137"/>
      <c r="QAS83" s="137"/>
      <c r="QAT83" s="137"/>
      <c r="QAU83" s="137"/>
      <c r="QAV83" s="137"/>
      <c r="QAW83" s="137"/>
      <c r="QAX83" s="137"/>
      <c r="QAY83" s="137"/>
      <c r="QAZ83" s="137"/>
      <c r="QBA83" s="137"/>
      <c r="QBB83" s="137"/>
      <c r="QBC83" s="137"/>
      <c r="QBD83" s="137"/>
      <c r="QBE83" s="137"/>
      <c r="QBF83" s="137"/>
      <c r="QBG83" s="137"/>
      <c r="QBH83" s="137"/>
      <c r="QBI83" s="137"/>
      <c r="QBJ83" s="137"/>
      <c r="QBK83" s="137"/>
      <c r="QBL83" s="137"/>
      <c r="QBM83" s="137"/>
      <c r="QBN83" s="137"/>
      <c r="QBO83" s="137"/>
      <c r="QBP83" s="137"/>
      <c r="QBQ83" s="137"/>
      <c r="QBR83" s="137"/>
      <c r="QBS83" s="137"/>
      <c r="QBT83" s="137"/>
      <c r="QBU83" s="137"/>
      <c r="QBV83" s="137"/>
      <c r="QBW83" s="137"/>
      <c r="QBX83" s="137"/>
      <c r="QBY83" s="137"/>
      <c r="QBZ83" s="137"/>
      <c r="QCA83" s="137"/>
      <c r="QCB83" s="137"/>
      <c r="QCC83" s="137"/>
      <c r="QCD83" s="137"/>
      <c r="QCE83" s="137"/>
      <c r="QCF83" s="137"/>
      <c r="QCG83" s="137"/>
      <c r="QCH83" s="137"/>
      <c r="QCI83" s="137"/>
      <c r="QCJ83" s="137"/>
      <c r="QCK83" s="137"/>
      <c r="QCL83" s="137"/>
      <c r="QCM83" s="137"/>
      <c r="QCN83" s="137"/>
      <c r="QCO83" s="137"/>
      <c r="QCP83" s="137"/>
      <c r="QCQ83" s="137"/>
      <c r="QCR83" s="137"/>
      <c r="QCS83" s="137"/>
      <c r="QCT83" s="137"/>
      <c r="QCU83" s="137"/>
      <c r="QCV83" s="137"/>
      <c r="QCW83" s="137"/>
      <c r="QCX83" s="137"/>
      <c r="QCY83" s="137"/>
      <c r="QCZ83" s="137"/>
      <c r="QDA83" s="137"/>
      <c r="QDB83" s="137"/>
      <c r="QDC83" s="137"/>
      <c r="QDD83" s="137"/>
      <c r="QDE83" s="137"/>
      <c r="QDF83" s="137"/>
      <c r="QDG83" s="137"/>
      <c r="QDH83" s="137"/>
      <c r="QDI83" s="137"/>
      <c r="QDJ83" s="137"/>
      <c r="QDK83" s="137"/>
      <c r="QDL83" s="137"/>
      <c r="QDM83" s="137"/>
      <c r="QDN83" s="137"/>
      <c r="QDO83" s="137"/>
      <c r="QDP83" s="137"/>
      <c r="QDQ83" s="137"/>
      <c r="QDR83" s="137"/>
      <c r="QDS83" s="137"/>
      <c r="QDT83" s="137"/>
      <c r="QDU83" s="137"/>
      <c r="QDV83" s="137"/>
      <c r="QDW83" s="137"/>
      <c r="QDX83" s="137"/>
      <c r="QDY83" s="137"/>
      <c r="QDZ83" s="137"/>
      <c r="QEA83" s="137"/>
      <c r="QEB83" s="137"/>
      <c r="QEC83" s="137"/>
      <c r="QED83" s="137"/>
      <c r="QEE83" s="137"/>
      <c r="QEF83" s="137"/>
      <c r="QEG83" s="137"/>
      <c r="QEH83" s="137"/>
      <c r="QEI83" s="137"/>
      <c r="QEJ83" s="137"/>
      <c r="QEK83" s="137"/>
      <c r="QEL83" s="137"/>
      <c r="QEM83" s="137"/>
      <c r="QEN83" s="137"/>
      <c r="QEO83" s="137"/>
      <c r="QEP83" s="137"/>
      <c r="QEQ83" s="137"/>
      <c r="QER83" s="137"/>
      <c r="QES83" s="137"/>
      <c r="QET83" s="137"/>
      <c r="QEU83" s="137"/>
      <c r="QEV83" s="137"/>
      <c r="QEW83" s="137"/>
      <c r="QEX83" s="137"/>
      <c r="QEY83" s="137"/>
      <c r="QEZ83" s="137"/>
      <c r="QFA83" s="137"/>
      <c r="QFB83" s="137"/>
      <c r="QFC83" s="137"/>
      <c r="QFD83" s="137"/>
      <c r="QFE83" s="137"/>
      <c r="QFF83" s="137"/>
      <c r="QFG83" s="137"/>
      <c r="QFH83" s="137"/>
      <c r="QFI83" s="137"/>
      <c r="QFJ83" s="137"/>
      <c r="QFK83" s="137"/>
      <c r="QFL83" s="137"/>
      <c r="QFM83" s="137"/>
      <c r="QFN83" s="137"/>
      <c r="QFO83" s="137"/>
      <c r="QFP83" s="137"/>
      <c r="QFQ83" s="137"/>
      <c r="QFR83" s="137"/>
      <c r="QFS83" s="137"/>
      <c r="QFT83" s="137"/>
      <c r="QFU83" s="137"/>
      <c r="QFV83" s="137"/>
      <c r="QFW83" s="137"/>
      <c r="QFX83" s="137"/>
      <c r="QFY83" s="137"/>
      <c r="QFZ83" s="137"/>
      <c r="QGA83" s="137"/>
      <c r="QGB83" s="137"/>
      <c r="QGC83" s="137"/>
      <c r="QGD83" s="137"/>
      <c r="QGE83" s="137"/>
      <c r="QGF83" s="137"/>
      <c r="QGG83" s="137"/>
      <c r="QGH83" s="137"/>
      <c r="QGI83" s="137"/>
      <c r="QGJ83" s="137"/>
      <c r="QGK83" s="137"/>
      <c r="QGL83" s="137"/>
      <c r="QGM83" s="137"/>
      <c r="QGN83" s="137"/>
      <c r="QGO83" s="137"/>
      <c r="QGP83" s="137"/>
      <c r="QGQ83" s="137"/>
      <c r="QGR83" s="137"/>
      <c r="QGS83" s="137"/>
      <c r="QGT83" s="137"/>
      <c r="QGU83" s="137"/>
      <c r="QGV83" s="137"/>
      <c r="QGW83" s="137"/>
      <c r="QGX83" s="137"/>
      <c r="QGY83" s="137"/>
      <c r="QGZ83" s="137"/>
      <c r="QHA83" s="137"/>
      <c r="QHB83" s="137"/>
      <c r="QHC83" s="137"/>
      <c r="QHD83" s="137"/>
      <c r="QHE83" s="137"/>
      <c r="QHF83" s="137"/>
      <c r="QHG83" s="137"/>
      <c r="QHH83" s="137"/>
      <c r="QHI83" s="137"/>
      <c r="QHJ83" s="137"/>
      <c r="QHK83" s="137"/>
      <c r="QHL83" s="137"/>
      <c r="QHM83" s="137"/>
      <c r="QHN83" s="137"/>
      <c r="QHO83" s="137"/>
      <c r="QHP83" s="137"/>
      <c r="QHQ83" s="137"/>
      <c r="QHR83" s="137"/>
      <c r="QHS83" s="137"/>
      <c r="QHT83" s="137"/>
      <c r="QHU83" s="137"/>
      <c r="QHV83" s="137"/>
      <c r="QHW83" s="137"/>
      <c r="QHX83" s="137"/>
      <c r="QHY83" s="137"/>
      <c r="QHZ83" s="137"/>
      <c r="QIA83" s="137"/>
      <c r="QIB83" s="137"/>
      <c r="QIC83" s="137"/>
      <c r="QID83" s="137"/>
      <c r="QIE83" s="137"/>
      <c r="QIF83" s="137"/>
      <c r="QIG83" s="137"/>
      <c r="QIH83" s="137"/>
      <c r="QII83" s="137"/>
      <c r="QIJ83" s="137"/>
      <c r="QIK83" s="137"/>
      <c r="QIL83" s="137"/>
      <c r="QIM83" s="137"/>
      <c r="QIN83" s="137"/>
      <c r="QIO83" s="137"/>
      <c r="QIP83" s="137"/>
      <c r="QIQ83" s="137"/>
      <c r="QIR83" s="137"/>
      <c r="QIS83" s="137"/>
      <c r="QIT83" s="137"/>
      <c r="QIU83" s="137"/>
      <c r="QIV83" s="137"/>
      <c r="QIW83" s="137"/>
      <c r="QIX83" s="137"/>
      <c r="QIY83" s="137"/>
      <c r="QIZ83" s="137"/>
      <c r="QJA83" s="137"/>
      <c r="QJB83" s="137"/>
      <c r="QJC83" s="137"/>
      <c r="QJD83" s="137"/>
      <c r="QJE83" s="137"/>
      <c r="QJF83" s="137"/>
      <c r="QJG83" s="137"/>
      <c r="QJH83" s="137"/>
      <c r="QJI83" s="137"/>
      <c r="QJJ83" s="137"/>
      <c r="QJK83" s="137"/>
      <c r="QJL83" s="137"/>
      <c r="QJM83" s="137"/>
      <c r="QJN83" s="137"/>
      <c r="QJO83" s="137"/>
      <c r="QJP83" s="137"/>
      <c r="QJQ83" s="137"/>
      <c r="QJR83" s="137"/>
      <c r="QJS83" s="137"/>
      <c r="QJT83" s="137"/>
      <c r="QJU83" s="137"/>
      <c r="QJV83" s="137"/>
      <c r="QJW83" s="137"/>
      <c r="QJX83" s="137"/>
      <c r="QJY83" s="137"/>
      <c r="QJZ83" s="137"/>
      <c r="QKA83" s="137"/>
      <c r="QKB83" s="137"/>
      <c r="QKC83" s="137"/>
      <c r="QKD83" s="137"/>
      <c r="QKE83" s="137"/>
      <c r="QKF83" s="137"/>
      <c r="QKG83" s="137"/>
      <c r="QKH83" s="137"/>
      <c r="QKI83" s="137"/>
      <c r="QKJ83" s="137"/>
      <c r="QKK83" s="137"/>
      <c r="QKL83" s="137"/>
      <c r="QKM83" s="137"/>
      <c r="QKN83" s="137"/>
      <c r="QKO83" s="137"/>
      <c r="QKP83" s="137"/>
      <c r="QKQ83" s="137"/>
      <c r="QKR83" s="137"/>
      <c r="QKS83" s="137"/>
      <c r="QKT83" s="137"/>
      <c r="QKU83" s="137"/>
      <c r="QKV83" s="137"/>
      <c r="QKW83" s="137"/>
      <c r="QKX83" s="137"/>
      <c r="QKY83" s="137"/>
      <c r="QKZ83" s="137"/>
      <c r="QLA83" s="137"/>
      <c r="QLB83" s="137"/>
      <c r="QLC83" s="137"/>
      <c r="QLD83" s="137"/>
      <c r="QLE83" s="137"/>
      <c r="QLF83" s="137"/>
      <c r="QLG83" s="137"/>
      <c r="QLH83" s="137"/>
      <c r="QLI83" s="137"/>
      <c r="QLJ83" s="137"/>
      <c r="QLK83" s="137"/>
      <c r="QLL83" s="137"/>
      <c r="QLM83" s="137"/>
      <c r="QLN83" s="137"/>
      <c r="QLO83" s="137"/>
      <c r="QLP83" s="137"/>
      <c r="QLQ83" s="137"/>
      <c r="QLR83" s="137"/>
      <c r="QLS83" s="137"/>
      <c r="QLT83" s="137"/>
      <c r="QLU83" s="137"/>
      <c r="QLV83" s="137"/>
      <c r="QLW83" s="137"/>
      <c r="QLX83" s="137"/>
      <c r="QLY83" s="137"/>
      <c r="QLZ83" s="137"/>
      <c r="QMA83" s="137"/>
      <c r="QMB83" s="137"/>
      <c r="QMC83" s="137"/>
      <c r="QMD83" s="137"/>
      <c r="QME83" s="137"/>
      <c r="QMF83" s="137"/>
      <c r="QMG83" s="137"/>
      <c r="QMH83" s="137"/>
      <c r="QMI83" s="137"/>
      <c r="QMJ83" s="137"/>
      <c r="QMK83" s="137"/>
      <c r="QML83" s="137"/>
      <c r="QMM83" s="137"/>
      <c r="QMN83" s="137"/>
      <c r="QMO83" s="137"/>
      <c r="QMP83" s="137"/>
      <c r="QMQ83" s="137"/>
      <c r="QMR83" s="137"/>
      <c r="QMS83" s="137"/>
      <c r="QMT83" s="137"/>
      <c r="QMU83" s="137"/>
      <c r="QMV83" s="137"/>
      <c r="QMW83" s="137"/>
      <c r="QMX83" s="137"/>
      <c r="QMY83" s="137"/>
      <c r="QMZ83" s="137"/>
      <c r="QNA83" s="137"/>
      <c r="QNB83" s="137"/>
      <c r="QNC83" s="137"/>
      <c r="QND83" s="137"/>
      <c r="QNE83" s="137"/>
      <c r="QNF83" s="137"/>
      <c r="QNG83" s="137"/>
      <c r="QNH83" s="137"/>
      <c r="QNI83" s="137"/>
      <c r="QNJ83" s="137"/>
      <c r="QNK83" s="137"/>
      <c r="QNL83" s="137"/>
      <c r="QNM83" s="137"/>
      <c r="QNN83" s="137"/>
      <c r="QNO83" s="137"/>
      <c r="QNP83" s="137"/>
      <c r="QNQ83" s="137"/>
      <c r="QNR83" s="137"/>
      <c r="QNS83" s="137"/>
      <c r="QNT83" s="137"/>
      <c r="QNU83" s="137"/>
      <c r="QNV83" s="137"/>
      <c r="QNW83" s="137"/>
      <c r="QNX83" s="137"/>
      <c r="QNY83" s="137"/>
      <c r="QNZ83" s="137"/>
      <c r="QOA83" s="137"/>
      <c r="QOB83" s="137"/>
      <c r="QOC83" s="137"/>
      <c r="QOD83" s="137"/>
      <c r="QOE83" s="137"/>
      <c r="QOF83" s="137"/>
      <c r="QOG83" s="137"/>
      <c r="QOH83" s="137"/>
      <c r="QOI83" s="137"/>
      <c r="QOJ83" s="137"/>
      <c r="QOK83" s="137"/>
      <c r="QOL83" s="137"/>
      <c r="QOM83" s="137"/>
      <c r="QON83" s="137"/>
      <c r="QOO83" s="137"/>
      <c r="QOP83" s="137"/>
      <c r="QOQ83" s="137"/>
      <c r="QOR83" s="137"/>
      <c r="QOS83" s="137"/>
      <c r="QOT83" s="137"/>
      <c r="QOU83" s="137"/>
      <c r="QOV83" s="137"/>
      <c r="QOW83" s="137"/>
      <c r="QOX83" s="137"/>
      <c r="QOY83" s="137"/>
      <c r="QOZ83" s="137"/>
      <c r="QPA83" s="137"/>
      <c r="QPB83" s="137"/>
      <c r="QPC83" s="137"/>
      <c r="QPD83" s="137"/>
      <c r="QPE83" s="137"/>
      <c r="QPF83" s="137"/>
      <c r="QPG83" s="137"/>
      <c r="QPH83" s="137"/>
      <c r="QPI83" s="137"/>
      <c r="QPJ83" s="137"/>
      <c r="QPK83" s="137"/>
      <c r="QPL83" s="137"/>
      <c r="QPM83" s="137"/>
      <c r="QPN83" s="137"/>
      <c r="QPO83" s="137"/>
      <c r="QPP83" s="137"/>
      <c r="QPQ83" s="137"/>
      <c r="QPR83" s="137"/>
      <c r="QPS83" s="137"/>
      <c r="QPT83" s="137"/>
      <c r="QPU83" s="137"/>
      <c r="QPV83" s="137"/>
      <c r="QPW83" s="137"/>
      <c r="QPX83" s="137"/>
      <c r="QPY83" s="137"/>
      <c r="QPZ83" s="137"/>
      <c r="QQA83" s="137"/>
      <c r="QQB83" s="137"/>
      <c r="QQC83" s="137"/>
      <c r="QQD83" s="137"/>
      <c r="QQE83" s="137"/>
      <c r="QQF83" s="137"/>
      <c r="QQG83" s="137"/>
      <c r="QQH83" s="137"/>
      <c r="QQI83" s="137"/>
      <c r="QQJ83" s="137"/>
      <c r="QQK83" s="137"/>
      <c r="QQL83" s="137"/>
      <c r="QQM83" s="137"/>
      <c r="QQN83" s="137"/>
      <c r="QQO83" s="137"/>
      <c r="QQP83" s="137"/>
      <c r="QQQ83" s="137"/>
      <c r="QQR83" s="137"/>
      <c r="QQS83" s="137"/>
      <c r="QQT83" s="137"/>
      <c r="QQU83" s="137"/>
      <c r="QQV83" s="137"/>
      <c r="QQW83" s="137"/>
      <c r="QQX83" s="137"/>
      <c r="QQY83" s="137"/>
      <c r="QQZ83" s="137"/>
      <c r="QRA83" s="137"/>
      <c r="QRB83" s="137"/>
      <c r="QRC83" s="137"/>
      <c r="QRD83" s="137"/>
      <c r="QRE83" s="137"/>
      <c r="QRF83" s="137"/>
      <c r="QRG83" s="137"/>
      <c r="QRH83" s="137"/>
      <c r="QRI83" s="137"/>
      <c r="QRJ83" s="137"/>
      <c r="QRK83" s="137"/>
      <c r="QRL83" s="137"/>
      <c r="QRM83" s="137"/>
      <c r="QRN83" s="137"/>
      <c r="QRO83" s="137"/>
      <c r="QRP83" s="137"/>
      <c r="QRQ83" s="137"/>
      <c r="QRR83" s="137"/>
      <c r="QRS83" s="137"/>
      <c r="QRT83" s="137"/>
      <c r="QRU83" s="137"/>
      <c r="QRV83" s="137"/>
      <c r="QRW83" s="137"/>
      <c r="QRX83" s="137"/>
      <c r="QRY83" s="137"/>
      <c r="QRZ83" s="137"/>
      <c r="QSA83" s="137"/>
      <c r="QSB83" s="137"/>
      <c r="QSC83" s="137"/>
      <c r="QSD83" s="137"/>
      <c r="QSE83" s="137"/>
      <c r="QSF83" s="137"/>
      <c r="QSG83" s="137"/>
      <c r="QSH83" s="137"/>
      <c r="QSI83" s="137"/>
      <c r="QSJ83" s="137"/>
      <c r="QSK83" s="137"/>
      <c r="QSL83" s="137"/>
      <c r="QSM83" s="137"/>
      <c r="QSN83" s="137"/>
      <c r="QSO83" s="137"/>
      <c r="QSP83" s="137"/>
      <c r="QSQ83" s="137"/>
      <c r="QSR83" s="137"/>
      <c r="QSS83" s="137"/>
      <c r="QST83" s="137"/>
      <c r="QSU83" s="137"/>
      <c r="QSV83" s="137"/>
      <c r="QSW83" s="137"/>
      <c r="QSX83" s="137"/>
      <c r="QSY83" s="137"/>
      <c r="QSZ83" s="137"/>
      <c r="QTA83" s="137"/>
      <c r="QTB83" s="137"/>
      <c r="QTC83" s="137"/>
      <c r="QTD83" s="137"/>
      <c r="QTE83" s="137"/>
      <c r="QTF83" s="137"/>
      <c r="QTG83" s="137"/>
      <c r="QTH83" s="137"/>
      <c r="QTI83" s="137"/>
      <c r="QTJ83" s="137"/>
      <c r="QTK83" s="137"/>
      <c r="QTL83" s="137"/>
      <c r="QTM83" s="137"/>
      <c r="QTN83" s="137"/>
      <c r="QTO83" s="137"/>
      <c r="QTP83" s="137"/>
      <c r="QTQ83" s="137"/>
      <c r="QTR83" s="137"/>
      <c r="QTS83" s="137"/>
      <c r="QTT83" s="137"/>
      <c r="QTU83" s="137"/>
      <c r="QTV83" s="137"/>
      <c r="QTW83" s="137"/>
      <c r="QTX83" s="137"/>
      <c r="QTY83" s="137"/>
      <c r="QTZ83" s="137"/>
      <c r="QUA83" s="137"/>
      <c r="QUB83" s="137"/>
      <c r="QUC83" s="137"/>
      <c r="QUD83" s="137"/>
      <c r="QUE83" s="137"/>
      <c r="QUF83" s="137"/>
      <c r="QUG83" s="137"/>
      <c r="QUH83" s="137"/>
      <c r="QUI83" s="137"/>
      <c r="QUJ83" s="137"/>
      <c r="QUK83" s="137"/>
      <c r="QUL83" s="137"/>
      <c r="QUM83" s="137"/>
      <c r="QUN83" s="137"/>
      <c r="QUO83" s="137"/>
      <c r="QUP83" s="137"/>
      <c r="QUQ83" s="137"/>
      <c r="QUR83" s="137"/>
      <c r="QUS83" s="137"/>
      <c r="QUT83" s="137"/>
      <c r="QUU83" s="137"/>
      <c r="QUV83" s="137"/>
      <c r="QUW83" s="137"/>
      <c r="QUX83" s="137"/>
      <c r="QUY83" s="137"/>
      <c r="QUZ83" s="137"/>
      <c r="QVA83" s="137"/>
      <c r="QVB83" s="137"/>
      <c r="QVC83" s="137"/>
      <c r="QVD83" s="137"/>
      <c r="QVE83" s="137"/>
      <c r="QVF83" s="137"/>
      <c r="QVG83" s="137"/>
      <c r="QVH83" s="137"/>
      <c r="QVI83" s="137"/>
      <c r="QVJ83" s="137"/>
      <c r="QVK83" s="137"/>
      <c r="QVL83" s="137"/>
      <c r="QVM83" s="137"/>
      <c r="QVN83" s="137"/>
      <c r="QVO83" s="137"/>
      <c r="QVP83" s="137"/>
      <c r="QVQ83" s="137"/>
      <c r="QVR83" s="137"/>
      <c r="QVS83" s="137"/>
      <c r="QVT83" s="137"/>
      <c r="QVU83" s="137"/>
      <c r="QVV83" s="137"/>
      <c r="QVW83" s="137"/>
      <c r="QVX83" s="137"/>
      <c r="QVY83" s="137"/>
      <c r="QVZ83" s="137"/>
      <c r="QWA83" s="137"/>
      <c r="QWB83" s="137"/>
      <c r="QWC83" s="137"/>
      <c r="QWD83" s="137"/>
      <c r="QWE83" s="137"/>
      <c r="QWF83" s="137"/>
      <c r="QWG83" s="137"/>
      <c r="QWH83" s="137"/>
      <c r="QWI83" s="137"/>
      <c r="QWJ83" s="137"/>
      <c r="QWK83" s="137"/>
      <c r="QWL83" s="137"/>
      <c r="QWM83" s="137"/>
      <c r="QWN83" s="137"/>
      <c r="QWO83" s="137"/>
      <c r="QWP83" s="137"/>
      <c r="QWQ83" s="137"/>
      <c r="QWR83" s="137"/>
      <c r="QWS83" s="137"/>
      <c r="QWT83" s="137"/>
      <c r="QWU83" s="137"/>
      <c r="QWV83" s="137"/>
      <c r="QWW83" s="137"/>
      <c r="QWX83" s="137"/>
      <c r="QWY83" s="137"/>
      <c r="QWZ83" s="137"/>
      <c r="QXA83" s="137"/>
      <c r="QXB83" s="137"/>
      <c r="QXC83" s="137"/>
      <c r="QXD83" s="137"/>
      <c r="QXE83" s="137"/>
      <c r="QXF83" s="137"/>
      <c r="QXG83" s="137"/>
      <c r="QXH83" s="137"/>
      <c r="QXI83" s="137"/>
      <c r="QXJ83" s="137"/>
      <c r="QXK83" s="137"/>
      <c r="QXL83" s="137"/>
      <c r="QXM83" s="137"/>
      <c r="QXN83" s="137"/>
      <c r="QXO83" s="137"/>
      <c r="QXP83" s="137"/>
      <c r="QXQ83" s="137"/>
      <c r="QXR83" s="137"/>
      <c r="QXS83" s="137"/>
      <c r="QXT83" s="137"/>
      <c r="QXU83" s="137"/>
      <c r="QXV83" s="137"/>
      <c r="QXW83" s="137"/>
      <c r="QXX83" s="137"/>
      <c r="QXY83" s="137"/>
      <c r="QXZ83" s="137"/>
      <c r="QYA83" s="137"/>
      <c r="QYB83" s="137"/>
      <c r="QYC83" s="137"/>
      <c r="QYD83" s="137"/>
      <c r="QYE83" s="137"/>
      <c r="QYF83" s="137"/>
      <c r="QYG83" s="137"/>
      <c r="QYH83" s="137"/>
      <c r="QYI83" s="137"/>
      <c r="QYJ83" s="137"/>
      <c r="QYK83" s="137"/>
      <c r="QYL83" s="137"/>
      <c r="QYM83" s="137"/>
      <c r="QYN83" s="137"/>
      <c r="QYO83" s="137"/>
      <c r="QYP83" s="137"/>
      <c r="QYQ83" s="137"/>
      <c r="QYR83" s="137"/>
      <c r="QYS83" s="137"/>
      <c r="QYT83" s="137"/>
      <c r="QYU83" s="137"/>
      <c r="QYV83" s="137"/>
      <c r="QYW83" s="137"/>
      <c r="QYX83" s="137"/>
      <c r="QYY83" s="137"/>
      <c r="QYZ83" s="137"/>
      <c r="QZA83" s="137"/>
      <c r="QZB83" s="137"/>
      <c r="QZC83" s="137"/>
      <c r="QZD83" s="137"/>
      <c r="QZE83" s="137"/>
      <c r="QZF83" s="137"/>
      <c r="QZG83" s="137"/>
      <c r="QZH83" s="137"/>
      <c r="QZI83" s="137"/>
      <c r="QZJ83" s="137"/>
      <c r="QZK83" s="137"/>
      <c r="QZL83" s="137"/>
      <c r="QZM83" s="137"/>
      <c r="QZN83" s="137"/>
      <c r="QZO83" s="137"/>
      <c r="QZP83" s="137"/>
      <c r="QZQ83" s="137"/>
      <c r="QZR83" s="137"/>
      <c r="QZS83" s="137"/>
      <c r="QZT83" s="137"/>
      <c r="QZU83" s="137"/>
      <c r="QZV83" s="137"/>
      <c r="QZW83" s="137"/>
      <c r="QZX83" s="137"/>
      <c r="QZY83" s="137"/>
      <c r="QZZ83" s="137"/>
      <c r="RAA83" s="137"/>
      <c r="RAB83" s="137"/>
      <c r="RAC83" s="137"/>
      <c r="RAD83" s="137"/>
      <c r="RAE83" s="137"/>
      <c r="RAF83" s="137"/>
      <c r="RAG83" s="137"/>
      <c r="RAH83" s="137"/>
      <c r="RAI83" s="137"/>
      <c r="RAJ83" s="137"/>
      <c r="RAK83" s="137"/>
      <c r="RAL83" s="137"/>
      <c r="RAM83" s="137"/>
      <c r="RAN83" s="137"/>
      <c r="RAO83" s="137"/>
      <c r="RAP83" s="137"/>
      <c r="RAQ83" s="137"/>
      <c r="RAR83" s="137"/>
      <c r="RAS83" s="137"/>
      <c r="RAT83" s="137"/>
      <c r="RAU83" s="137"/>
      <c r="RAV83" s="137"/>
      <c r="RAW83" s="137"/>
      <c r="RAX83" s="137"/>
      <c r="RAY83" s="137"/>
      <c r="RAZ83" s="137"/>
      <c r="RBA83" s="137"/>
      <c r="RBB83" s="137"/>
      <c r="RBC83" s="137"/>
      <c r="RBD83" s="137"/>
      <c r="RBE83" s="137"/>
      <c r="RBF83" s="137"/>
      <c r="RBG83" s="137"/>
      <c r="RBH83" s="137"/>
      <c r="RBI83" s="137"/>
      <c r="RBJ83" s="137"/>
      <c r="RBK83" s="137"/>
      <c r="RBL83" s="137"/>
      <c r="RBM83" s="137"/>
      <c r="RBN83" s="137"/>
      <c r="RBO83" s="137"/>
      <c r="RBP83" s="137"/>
      <c r="RBQ83" s="137"/>
      <c r="RBR83" s="137"/>
      <c r="RBS83" s="137"/>
      <c r="RBT83" s="137"/>
      <c r="RBU83" s="137"/>
      <c r="RBV83" s="137"/>
      <c r="RBW83" s="137"/>
      <c r="RBX83" s="137"/>
      <c r="RBY83" s="137"/>
      <c r="RBZ83" s="137"/>
      <c r="RCA83" s="137"/>
      <c r="RCB83" s="137"/>
      <c r="RCC83" s="137"/>
      <c r="RCD83" s="137"/>
      <c r="RCE83" s="137"/>
      <c r="RCF83" s="137"/>
      <c r="RCG83" s="137"/>
      <c r="RCH83" s="137"/>
      <c r="RCI83" s="137"/>
      <c r="RCJ83" s="137"/>
      <c r="RCK83" s="137"/>
      <c r="RCL83" s="137"/>
      <c r="RCM83" s="137"/>
      <c r="RCN83" s="137"/>
      <c r="RCO83" s="137"/>
      <c r="RCP83" s="137"/>
      <c r="RCQ83" s="137"/>
      <c r="RCR83" s="137"/>
      <c r="RCS83" s="137"/>
      <c r="RCT83" s="137"/>
      <c r="RCU83" s="137"/>
      <c r="RCV83" s="137"/>
      <c r="RCW83" s="137"/>
      <c r="RCX83" s="137"/>
      <c r="RCY83" s="137"/>
      <c r="RCZ83" s="137"/>
      <c r="RDA83" s="137"/>
      <c r="RDB83" s="137"/>
      <c r="RDC83" s="137"/>
      <c r="RDD83" s="137"/>
      <c r="RDE83" s="137"/>
      <c r="RDF83" s="137"/>
      <c r="RDG83" s="137"/>
      <c r="RDH83" s="137"/>
      <c r="RDI83" s="137"/>
      <c r="RDJ83" s="137"/>
      <c r="RDK83" s="137"/>
      <c r="RDL83" s="137"/>
      <c r="RDM83" s="137"/>
      <c r="RDN83" s="137"/>
      <c r="RDO83" s="137"/>
      <c r="RDP83" s="137"/>
      <c r="RDQ83" s="137"/>
      <c r="RDR83" s="137"/>
      <c r="RDS83" s="137"/>
      <c r="RDT83" s="137"/>
      <c r="RDU83" s="137"/>
      <c r="RDV83" s="137"/>
      <c r="RDW83" s="137"/>
      <c r="RDX83" s="137"/>
      <c r="RDY83" s="137"/>
      <c r="RDZ83" s="137"/>
      <c r="REA83" s="137"/>
      <c r="REB83" s="137"/>
      <c r="REC83" s="137"/>
      <c r="RED83" s="137"/>
      <c r="REE83" s="137"/>
      <c r="REF83" s="137"/>
      <c r="REG83" s="137"/>
      <c r="REH83" s="137"/>
      <c r="REI83" s="137"/>
      <c r="REJ83" s="137"/>
      <c r="REK83" s="137"/>
      <c r="REL83" s="137"/>
      <c r="REM83" s="137"/>
      <c r="REN83" s="137"/>
      <c r="REO83" s="137"/>
      <c r="REP83" s="137"/>
      <c r="REQ83" s="137"/>
      <c r="RER83" s="137"/>
      <c r="RES83" s="137"/>
      <c r="RET83" s="137"/>
      <c r="REU83" s="137"/>
      <c r="REV83" s="137"/>
      <c r="REW83" s="137"/>
      <c r="REX83" s="137"/>
      <c r="REY83" s="137"/>
      <c r="REZ83" s="137"/>
      <c r="RFA83" s="137"/>
      <c r="RFB83" s="137"/>
      <c r="RFC83" s="137"/>
      <c r="RFD83" s="137"/>
      <c r="RFE83" s="137"/>
      <c r="RFF83" s="137"/>
      <c r="RFG83" s="137"/>
      <c r="RFH83" s="137"/>
      <c r="RFI83" s="137"/>
      <c r="RFJ83" s="137"/>
      <c r="RFK83" s="137"/>
      <c r="RFL83" s="137"/>
      <c r="RFM83" s="137"/>
      <c r="RFN83" s="137"/>
      <c r="RFO83" s="137"/>
      <c r="RFP83" s="137"/>
      <c r="RFQ83" s="137"/>
      <c r="RFR83" s="137"/>
      <c r="RFS83" s="137"/>
      <c r="RFT83" s="137"/>
      <c r="RFU83" s="137"/>
      <c r="RFV83" s="137"/>
      <c r="RFW83" s="137"/>
      <c r="RFX83" s="137"/>
      <c r="RFY83" s="137"/>
      <c r="RFZ83" s="137"/>
      <c r="RGA83" s="137"/>
      <c r="RGB83" s="137"/>
      <c r="RGC83" s="137"/>
      <c r="RGD83" s="137"/>
      <c r="RGE83" s="137"/>
      <c r="RGF83" s="137"/>
      <c r="RGG83" s="137"/>
      <c r="RGH83" s="137"/>
      <c r="RGI83" s="137"/>
      <c r="RGJ83" s="137"/>
      <c r="RGK83" s="137"/>
      <c r="RGL83" s="137"/>
      <c r="RGM83" s="137"/>
      <c r="RGN83" s="137"/>
      <c r="RGO83" s="137"/>
      <c r="RGP83" s="137"/>
      <c r="RGQ83" s="137"/>
      <c r="RGR83" s="137"/>
      <c r="RGS83" s="137"/>
      <c r="RGT83" s="137"/>
      <c r="RGU83" s="137"/>
      <c r="RGV83" s="137"/>
      <c r="RGW83" s="137"/>
      <c r="RGX83" s="137"/>
      <c r="RGY83" s="137"/>
      <c r="RGZ83" s="137"/>
      <c r="RHA83" s="137"/>
      <c r="RHB83" s="137"/>
      <c r="RHC83" s="137"/>
      <c r="RHD83" s="137"/>
      <c r="RHE83" s="137"/>
      <c r="RHF83" s="137"/>
      <c r="RHG83" s="137"/>
      <c r="RHH83" s="137"/>
      <c r="RHI83" s="137"/>
      <c r="RHJ83" s="137"/>
      <c r="RHK83" s="137"/>
      <c r="RHL83" s="137"/>
      <c r="RHM83" s="137"/>
      <c r="RHN83" s="137"/>
      <c r="RHO83" s="137"/>
      <c r="RHP83" s="137"/>
      <c r="RHQ83" s="137"/>
      <c r="RHR83" s="137"/>
      <c r="RHS83" s="137"/>
      <c r="RHT83" s="137"/>
      <c r="RHU83" s="137"/>
      <c r="RHV83" s="137"/>
      <c r="RHW83" s="137"/>
      <c r="RHX83" s="137"/>
      <c r="RHY83" s="137"/>
      <c r="RHZ83" s="137"/>
      <c r="RIA83" s="137"/>
      <c r="RIB83" s="137"/>
      <c r="RIC83" s="137"/>
      <c r="RID83" s="137"/>
      <c r="RIE83" s="137"/>
      <c r="RIF83" s="137"/>
      <c r="RIG83" s="137"/>
      <c r="RIH83" s="137"/>
      <c r="RII83" s="137"/>
      <c r="RIJ83" s="137"/>
      <c r="RIK83" s="137"/>
      <c r="RIL83" s="137"/>
      <c r="RIM83" s="137"/>
      <c r="RIN83" s="137"/>
      <c r="RIO83" s="137"/>
      <c r="RIP83" s="137"/>
      <c r="RIQ83" s="137"/>
      <c r="RIR83" s="137"/>
      <c r="RIS83" s="137"/>
      <c r="RIT83" s="137"/>
      <c r="RIU83" s="137"/>
      <c r="RIV83" s="137"/>
      <c r="RIW83" s="137"/>
      <c r="RIX83" s="137"/>
      <c r="RIY83" s="137"/>
      <c r="RIZ83" s="137"/>
      <c r="RJA83" s="137"/>
      <c r="RJB83" s="137"/>
      <c r="RJC83" s="137"/>
      <c r="RJD83" s="137"/>
      <c r="RJE83" s="137"/>
      <c r="RJF83" s="137"/>
      <c r="RJG83" s="137"/>
      <c r="RJH83" s="137"/>
      <c r="RJI83" s="137"/>
      <c r="RJJ83" s="137"/>
      <c r="RJK83" s="137"/>
      <c r="RJL83" s="137"/>
      <c r="RJM83" s="137"/>
      <c r="RJN83" s="137"/>
      <c r="RJO83" s="137"/>
      <c r="RJP83" s="137"/>
      <c r="RJQ83" s="137"/>
      <c r="RJR83" s="137"/>
      <c r="RJS83" s="137"/>
      <c r="RJT83" s="137"/>
      <c r="RJU83" s="137"/>
      <c r="RJV83" s="137"/>
      <c r="RJW83" s="137"/>
      <c r="RJX83" s="137"/>
      <c r="RJY83" s="137"/>
      <c r="RJZ83" s="137"/>
      <c r="RKA83" s="137"/>
      <c r="RKB83" s="137"/>
      <c r="RKC83" s="137"/>
      <c r="RKD83" s="137"/>
      <c r="RKE83" s="137"/>
      <c r="RKF83" s="137"/>
      <c r="RKG83" s="137"/>
      <c r="RKH83" s="137"/>
      <c r="RKI83" s="137"/>
      <c r="RKJ83" s="137"/>
      <c r="RKK83" s="137"/>
      <c r="RKL83" s="137"/>
      <c r="RKM83" s="137"/>
      <c r="RKN83" s="137"/>
      <c r="RKO83" s="137"/>
      <c r="RKP83" s="137"/>
      <c r="RKQ83" s="137"/>
      <c r="RKR83" s="137"/>
      <c r="RKS83" s="137"/>
      <c r="RKT83" s="137"/>
      <c r="RKU83" s="137"/>
      <c r="RKV83" s="137"/>
      <c r="RKW83" s="137"/>
      <c r="RKX83" s="137"/>
      <c r="RKY83" s="137"/>
      <c r="RKZ83" s="137"/>
      <c r="RLA83" s="137"/>
      <c r="RLB83" s="137"/>
      <c r="RLC83" s="137"/>
      <c r="RLD83" s="137"/>
      <c r="RLE83" s="137"/>
      <c r="RLF83" s="137"/>
      <c r="RLG83" s="137"/>
      <c r="RLH83" s="137"/>
      <c r="RLI83" s="137"/>
      <c r="RLJ83" s="137"/>
      <c r="RLK83" s="137"/>
      <c r="RLL83" s="137"/>
      <c r="RLM83" s="137"/>
      <c r="RLN83" s="137"/>
      <c r="RLO83" s="137"/>
      <c r="RLP83" s="137"/>
      <c r="RLQ83" s="137"/>
      <c r="RLR83" s="137"/>
      <c r="RLS83" s="137"/>
      <c r="RLT83" s="137"/>
      <c r="RLU83" s="137"/>
      <c r="RLV83" s="137"/>
      <c r="RLW83" s="137"/>
      <c r="RLX83" s="137"/>
      <c r="RLY83" s="137"/>
      <c r="RLZ83" s="137"/>
      <c r="RMA83" s="137"/>
      <c r="RMB83" s="137"/>
      <c r="RMC83" s="137"/>
      <c r="RMD83" s="137"/>
      <c r="RME83" s="137"/>
      <c r="RMF83" s="137"/>
      <c r="RMG83" s="137"/>
      <c r="RMH83" s="137"/>
      <c r="RMI83" s="137"/>
      <c r="RMJ83" s="137"/>
      <c r="RMK83" s="137"/>
      <c r="RML83" s="137"/>
      <c r="RMM83" s="137"/>
      <c r="RMN83" s="137"/>
      <c r="RMO83" s="137"/>
      <c r="RMP83" s="137"/>
      <c r="RMQ83" s="137"/>
      <c r="RMR83" s="137"/>
      <c r="RMS83" s="137"/>
      <c r="RMT83" s="137"/>
      <c r="RMU83" s="137"/>
      <c r="RMV83" s="137"/>
      <c r="RMW83" s="137"/>
      <c r="RMX83" s="137"/>
      <c r="RMY83" s="137"/>
      <c r="RMZ83" s="137"/>
      <c r="RNA83" s="137"/>
      <c r="RNB83" s="137"/>
      <c r="RNC83" s="137"/>
      <c r="RND83" s="137"/>
      <c r="RNE83" s="137"/>
      <c r="RNF83" s="137"/>
      <c r="RNG83" s="137"/>
      <c r="RNH83" s="137"/>
      <c r="RNI83" s="137"/>
      <c r="RNJ83" s="137"/>
      <c r="RNK83" s="137"/>
      <c r="RNL83" s="137"/>
      <c r="RNM83" s="137"/>
      <c r="RNN83" s="137"/>
      <c r="RNO83" s="137"/>
      <c r="RNP83" s="137"/>
      <c r="RNQ83" s="137"/>
      <c r="RNR83" s="137"/>
      <c r="RNS83" s="137"/>
      <c r="RNT83" s="137"/>
      <c r="RNU83" s="137"/>
      <c r="RNV83" s="137"/>
      <c r="RNW83" s="137"/>
      <c r="RNX83" s="137"/>
      <c r="RNY83" s="137"/>
      <c r="RNZ83" s="137"/>
      <c r="ROA83" s="137"/>
      <c r="ROB83" s="137"/>
      <c r="ROC83" s="137"/>
      <c r="ROD83" s="137"/>
      <c r="ROE83" s="137"/>
      <c r="ROF83" s="137"/>
      <c r="ROG83" s="137"/>
      <c r="ROH83" s="137"/>
      <c r="ROI83" s="137"/>
      <c r="ROJ83" s="137"/>
      <c r="ROK83" s="137"/>
      <c r="ROL83" s="137"/>
      <c r="ROM83" s="137"/>
      <c r="RON83" s="137"/>
      <c r="ROO83" s="137"/>
      <c r="ROP83" s="137"/>
      <c r="ROQ83" s="137"/>
      <c r="ROR83" s="137"/>
      <c r="ROS83" s="137"/>
      <c r="ROT83" s="137"/>
      <c r="ROU83" s="137"/>
      <c r="ROV83" s="137"/>
      <c r="ROW83" s="137"/>
      <c r="ROX83" s="137"/>
      <c r="ROY83" s="137"/>
      <c r="ROZ83" s="137"/>
      <c r="RPA83" s="137"/>
      <c r="RPB83" s="137"/>
      <c r="RPC83" s="137"/>
      <c r="RPD83" s="137"/>
      <c r="RPE83" s="137"/>
      <c r="RPF83" s="137"/>
      <c r="RPG83" s="137"/>
      <c r="RPH83" s="137"/>
      <c r="RPI83" s="137"/>
      <c r="RPJ83" s="137"/>
      <c r="RPK83" s="137"/>
      <c r="RPL83" s="137"/>
      <c r="RPM83" s="137"/>
      <c r="RPN83" s="137"/>
      <c r="RPO83" s="137"/>
      <c r="RPP83" s="137"/>
      <c r="RPQ83" s="137"/>
      <c r="RPR83" s="137"/>
      <c r="RPS83" s="137"/>
      <c r="RPT83" s="137"/>
      <c r="RPU83" s="137"/>
      <c r="RPV83" s="137"/>
      <c r="RPW83" s="137"/>
      <c r="RPX83" s="137"/>
      <c r="RPY83" s="137"/>
      <c r="RPZ83" s="137"/>
      <c r="RQA83" s="137"/>
      <c r="RQB83" s="137"/>
      <c r="RQC83" s="137"/>
      <c r="RQD83" s="137"/>
      <c r="RQE83" s="137"/>
      <c r="RQF83" s="137"/>
      <c r="RQG83" s="137"/>
      <c r="RQH83" s="137"/>
      <c r="RQI83" s="137"/>
      <c r="RQJ83" s="137"/>
      <c r="RQK83" s="137"/>
      <c r="RQL83" s="137"/>
      <c r="RQM83" s="137"/>
      <c r="RQN83" s="137"/>
      <c r="RQO83" s="137"/>
      <c r="RQP83" s="137"/>
      <c r="RQQ83" s="137"/>
      <c r="RQR83" s="137"/>
      <c r="RQS83" s="137"/>
      <c r="RQT83" s="137"/>
      <c r="RQU83" s="137"/>
      <c r="RQV83" s="137"/>
      <c r="RQW83" s="137"/>
      <c r="RQX83" s="137"/>
      <c r="RQY83" s="137"/>
      <c r="RQZ83" s="137"/>
      <c r="RRA83" s="137"/>
      <c r="RRB83" s="137"/>
      <c r="RRC83" s="137"/>
      <c r="RRD83" s="137"/>
      <c r="RRE83" s="137"/>
      <c r="RRF83" s="137"/>
      <c r="RRG83" s="137"/>
      <c r="RRH83" s="137"/>
      <c r="RRI83" s="137"/>
      <c r="RRJ83" s="137"/>
      <c r="RRK83" s="137"/>
      <c r="RRL83" s="137"/>
      <c r="RRM83" s="137"/>
      <c r="RRN83" s="137"/>
      <c r="RRO83" s="137"/>
      <c r="RRP83" s="137"/>
      <c r="RRQ83" s="137"/>
      <c r="RRR83" s="137"/>
      <c r="RRS83" s="137"/>
      <c r="RRT83" s="137"/>
      <c r="RRU83" s="137"/>
      <c r="RRV83" s="137"/>
      <c r="RRW83" s="137"/>
      <c r="RRX83" s="137"/>
      <c r="RRY83" s="137"/>
      <c r="RRZ83" s="137"/>
      <c r="RSA83" s="137"/>
      <c r="RSB83" s="137"/>
      <c r="RSC83" s="137"/>
      <c r="RSD83" s="137"/>
      <c r="RSE83" s="137"/>
      <c r="RSF83" s="137"/>
      <c r="RSG83" s="137"/>
      <c r="RSH83" s="137"/>
      <c r="RSI83" s="137"/>
      <c r="RSJ83" s="137"/>
      <c r="RSK83" s="137"/>
      <c r="RSL83" s="137"/>
      <c r="RSM83" s="137"/>
      <c r="RSN83" s="137"/>
      <c r="RSO83" s="137"/>
      <c r="RSP83" s="137"/>
      <c r="RSQ83" s="137"/>
      <c r="RSR83" s="137"/>
      <c r="RSS83" s="137"/>
      <c r="RST83" s="137"/>
      <c r="RSU83" s="137"/>
      <c r="RSV83" s="137"/>
      <c r="RSW83" s="137"/>
      <c r="RSX83" s="137"/>
      <c r="RSY83" s="137"/>
      <c r="RSZ83" s="137"/>
      <c r="RTA83" s="137"/>
      <c r="RTB83" s="137"/>
      <c r="RTC83" s="137"/>
      <c r="RTD83" s="137"/>
      <c r="RTE83" s="137"/>
      <c r="RTF83" s="137"/>
      <c r="RTG83" s="137"/>
      <c r="RTH83" s="137"/>
      <c r="RTI83" s="137"/>
      <c r="RTJ83" s="137"/>
      <c r="RTK83" s="137"/>
      <c r="RTL83" s="137"/>
      <c r="RTM83" s="137"/>
      <c r="RTN83" s="137"/>
      <c r="RTO83" s="137"/>
      <c r="RTP83" s="137"/>
      <c r="RTQ83" s="137"/>
      <c r="RTR83" s="137"/>
      <c r="RTS83" s="137"/>
      <c r="RTT83" s="137"/>
      <c r="RTU83" s="137"/>
      <c r="RTV83" s="137"/>
      <c r="RTW83" s="137"/>
      <c r="RTX83" s="137"/>
      <c r="RTY83" s="137"/>
      <c r="RTZ83" s="137"/>
      <c r="RUA83" s="137"/>
      <c r="RUB83" s="137"/>
      <c r="RUC83" s="137"/>
      <c r="RUD83" s="137"/>
      <c r="RUE83" s="137"/>
      <c r="RUF83" s="137"/>
      <c r="RUG83" s="137"/>
      <c r="RUH83" s="137"/>
      <c r="RUI83" s="137"/>
      <c r="RUJ83" s="137"/>
      <c r="RUK83" s="137"/>
      <c r="RUL83" s="137"/>
      <c r="RUM83" s="137"/>
      <c r="RUN83" s="137"/>
      <c r="RUO83" s="137"/>
      <c r="RUP83" s="137"/>
      <c r="RUQ83" s="137"/>
      <c r="RUR83" s="137"/>
      <c r="RUS83" s="137"/>
      <c r="RUT83" s="137"/>
      <c r="RUU83" s="137"/>
      <c r="RUV83" s="137"/>
      <c r="RUW83" s="137"/>
      <c r="RUX83" s="137"/>
      <c r="RUY83" s="137"/>
      <c r="RUZ83" s="137"/>
      <c r="RVA83" s="137"/>
      <c r="RVB83" s="137"/>
      <c r="RVC83" s="137"/>
      <c r="RVD83" s="137"/>
      <c r="RVE83" s="137"/>
      <c r="RVF83" s="137"/>
      <c r="RVG83" s="137"/>
      <c r="RVH83" s="137"/>
      <c r="RVI83" s="137"/>
      <c r="RVJ83" s="137"/>
      <c r="RVK83" s="137"/>
      <c r="RVL83" s="137"/>
      <c r="RVM83" s="137"/>
      <c r="RVN83" s="137"/>
      <c r="RVO83" s="137"/>
      <c r="RVP83" s="137"/>
      <c r="RVQ83" s="137"/>
      <c r="RVR83" s="137"/>
      <c r="RVS83" s="137"/>
      <c r="RVT83" s="137"/>
      <c r="RVU83" s="137"/>
      <c r="RVV83" s="137"/>
      <c r="RVW83" s="137"/>
      <c r="RVX83" s="137"/>
      <c r="RVY83" s="137"/>
      <c r="RVZ83" s="137"/>
      <c r="RWA83" s="137"/>
      <c r="RWB83" s="137"/>
      <c r="RWC83" s="137"/>
      <c r="RWD83" s="137"/>
      <c r="RWE83" s="137"/>
      <c r="RWF83" s="137"/>
      <c r="RWG83" s="137"/>
      <c r="RWH83" s="137"/>
      <c r="RWI83" s="137"/>
      <c r="RWJ83" s="137"/>
      <c r="RWK83" s="137"/>
      <c r="RWL83" s="137"/>
      <c r="RWM83" s="137"/>
      <c r="RWN83" s="137"/>
      <c r="RWO83" s="137"/>
      <c r="RWP83" s="137"/>
      <c r="RWQ83" s="137"/>
      <c r="RWR83" s="137"/>
      <c r="RWS83" s="137"/>
      <c r="RWT83" s="137"/>
      <c r="RWU83" s="137"/>
      <c r="RWV83" s="137"/>
      <c r="RWW83" s="137"/>
      <c r="RWX83" s="137"/>
      <c r="RWY83" s="137"/>
      <c r="RWZ83" s="137"/>
      <c r="RXA83" s="137"/>
      <c r="RXB83" s="137"/>
      <c r="RXC83" s="137"/>
      <c r="RXD83" s="137"/>
      <c r="RXE83" s="137"/>
      <c r="RXF83" s="137"/>
      <c r="RXG83" s="137"/>
      <c r="RXH83" s="137"/>
      <c r="RXI83" s="137"/>
      <c r="RXJ83" s="137"/>
      <c r="RXK83" s="137"/>
      <c r="RXL83" s="137"/>
      <c r="RXM83" s="137"/>
      <c r="RXN83" s="137"/>
      <c r="RXO83" s="137"/>
      <c r="RXP83" s="137"/>
      <c r="RXQ83" s="137"/>
      <c r="RXR83" s="137"/>
      <c r="RXS83" s="137"/>
      <c r="RXT83" s="137"/>
      <c r="RXU83" s="137"/>
      <c r="RXV83" s="137"/>
      <c r="RXW83" s="137"/>
      <c r="RXX83" s="137"/>
      <c r="RXY83" s="137"/>
      <c r="RXZ83" s="137"/>
      <c r="RYA83" s="137"/>
      <c r="RYB83" s="137"/>
      <c r="RYC83" s="137"/>
      <c r="RYD83" s="137"/>
      <c r="RYE83" s="137"/>
      <c r="RYF83" s="137"/>
      <c r="RYG83" s="137"/>
      <c r="RYH83" s="137"/>
      <c r="RYI83" s="137"/>
      <c r="RYJ83" s="137"/>
      <c r="RYK83" s="137"/>
      <c r="RYL83" s="137"/>
      <c r="RYM83" s="137"/>
      <c r="RYN83" s="137"/>
      <c r="RYO83" s="137"/>
      <c r="RYP83" s="137"/>
      <c r="RYQ83" s="137"/>
      <c r="RYR83" s="137"/>
      <c r="RYS83" s="137"/>
      <c r="RYT83" s="137"/>
      <c r="RYU83" s="137"/>
      <c r="RYV83" s="137"/>
      <c r="RYW83" s="137"/>
      <c r="RYX83" s="137"/>
      <c r="RYY83" s="137"/>
      <c r="RYZ83" s="137"/>
      <c r="RZA83" s="137"/>
      <c r="RZB83" s="137"/>
      <c r="RZC83" s="137"/>
      <c r="RZD83" s="137"/>
      <c r="RZE83" s="137"/>
      <c r="RZF83" s="137"/>
      <c r="RZG83" s="137"/>
      <c r="RZH83" s="137"/>
      <c r="RZI83" s="137"/>
      <c r="RZJ83" s="137"/>
      <c r="RZK83" s="137"/>
      <c r="RZL83" s="137"/>
      <c r="RZM83" s="137"/>
      <c r="RZN83" s="137"/>
      <c r="RZO83" s="137"/>
      <c r="RZP83" s="137"/>
      <c r="RZQ83" s="137"/>
      <c r="RZR83" s="137"/>
      <c r="RZS83" s="137"/>
      <c r="RZT83" s="137"/>
      <c r="RZU83" s="137"/>
      <c r="RZV83" s="137"/>
      <c r="RZW83" s="137"/>
      <c r="RZX83" s="137"/>
      <c r="RZY83" s="137"/>
      <c r="RZZ83" s="137"/>
      <c r="SAA83" s="137"/>
      <c r="SAB83" s="137"/>
      <c r="SAC83" s="137"/>
      <c r="SAD83" s="137"/>
      <c r="SAE83" s="137"/>
      <c r="SAF83" s="137"/>
      <c r="SAG83" s="137"/>
      <c r="SAH83" s="137"/>
      <c r="SAI83" s="137"/>
      <c r="SAJ83" s="137"/>
      <c r="SAK83" s="137"/>
      <c r="SAL83" s="137"/>
      <c r="SAM83" s="137"/>
      <c r="SAN83" s="137"/>
      <c r="SAO83" s="137"/>
      <c r="SAP83" s="137"/>
      <c r="SAQ83" s="137"/>
      <c r="SAR83" s="137"/>
      <c r="SAS83" s="137"/>
      <c r="SAT83" s="137"/>
      <c r="SAU83" s="137"/>
      <c r="SAV83" s="137"/>
      <c r="SAW83" s="137"/>
      <c r="SAX83" s="137"/>
      <c r="SAY83" s="137"/>
      <c r="SAZ83" s="137"/>
      <c r="SBA83" s="137"/>
      <c r="SBB83" s="137"/>
      <c r="SBC83" s="137"/>
      <c r="SBD83" s="137"/>
      <c r="SBE83" s="137"/>
      <c r="SBF83" s="137"/>
      <c r="SBG83" s="137"/>
      <c r="SBH83" s="137"/>
      <c r="SBI83" s="137"/>
      <c r="SBJ83" s="137"/>
      <c r="SBK83" s="137"/>
      <c r="SBL83" s="137"/>
      <c r="SBM83" s="137"/>
      <c r="SBN83" s="137"/>
      <c r="SBO83" s="137"/>
      <c r="SBP83" s="137"/>
      <c r="SBQ83" s="137"/>
      <c r="SBR83" s="137"/>
      <c r="SBS83" s="137"/>
      <c r="SBT83" s="137"/>
      <c r="SBU83" s="137"/>
      <c r="SBV83" s="137"/>
      <c r="SBW83" s="137"/>
      <c r="SBX83" s="137"/>
      <c r="SBY83" s="137"/>
      <c r="SBZ83" s="137"/>
      <c r="SCA83" s="137"/>
      <c r="SCB83" s="137"/>
      <c r="SCC83" s="137"/>
      <c r="SCD83" s="137"/>
      <c r="SCE83" s="137"/>
      <c r="SCF83" s="137"/>
      <c r="SCG83" s="137"/>
      <c r="SCH83" s="137"/>
      <c r="SCI83" s="137"/>
      <c r="SCJ83" s="137"/>
      <c r="SCK83" s="137"/>
      <c r="SCL83" s="137"/>
      <c r="SCM83" s="137"/>
      <c r="SCN83" s="137"/>
      <c r="SCO83" s="137"/>
      <c r="SCP83" s="137"/>
      <c r="SCQ83" s="137"/>
      <c r="SCR83" s="137"/>
      <c r="SCS83" s="137"/>
      <c r="SCT83" s="137"/>
      <c r="SCU83" s="137"/>
      <c r="SCV83" s="137"/>
      <c r="SCW83" s="137"/>
      <c r="SCX83" s="137"/>
      <c r="SCY83" s="137"/>
      <c r="SCZ83" s="137"/>
      <c r="SDA83" s="137"/>
      <c r="SDB83" s="137"/>
      <c r="SDC83" s="137"/>
      <c r="SDD83" s="137"/>
      <c r="SDE83" s="137"/>
      <c r="SDF83" s="137"/>
      <c r="SDG83" s="137"/>
      <c r="SDH83" s="137"/>
      <c r="SDI83" s="137"/>
      <c r="SDJ83" s="137"/>
      <c r="SDK83" s="137"/>
      <c r="SDL83" s="137"/>
      <c r="SDM83" s="137"/>
      <c r="SDN83" s="137"/>
      <c r="SDO83" s="137"/>
      <c r="SDP83" s="137"/>
      <c r="SDQ83" s="137"/>
      <c r="SDR83" s="137"/>
      <c r="SDS83" s="137"/>
      <c r="SDT83" s="137"/>
      <c r="SDU83" s="137"/>
      <c r="SDV83" s="137"/>
      <c r="SDW83" s="137"/>
      <c r="SDX83" s="137"/>
      <c r="SDY83" s="137"/>
      <c r="SDZ83" s="137"/>
      <c r="SEA83" s="137"/>
      <c r="SEB83" s="137"/>
      <c r="SEC83" s="137"/>
      <c r="SED83" s="137"/>
      <c r="SEE83" s="137"/>
      <c r="SEF83" s="137"/>
      <c r="SEG83" s="137"/>
      <c r="SEH83" s="137"/>
      <c r="SEI83" s="137"/>
      <c r="SEJ83" s="137"/>
      <c r="SEK83" s="137"/>
      <c r="SEL83" s="137"/>
      <c r="SEM83" s="137"/>
      <c r="SEN83" s="137"/>
      <c r="SEO83" s="137"/>
      <c r="SEP83" s="137"/>
      <c r="SEQ83" s="137"/>
      <c r="SER83" s="137"/>
      <c r="SES83" s="137"/>
      <c r="SET83" s="137"/>
      <c r="SEU83" s="137"/>
      <c r="SEV83" s="137"/>
      <c r="SEW83" s="137"/>
      <c r="SEX83" s="137"/>
      <c r="SEY83" s="137"/>
      <c r="SEZ83" s="137"/>
      <c r="SFA83" s="137"/>
      <c r="SFB83" s="137"/>
      <c r="SFC83" s="137"/>
      <c r="SFD83" s="137"/>
      <c r="SFE83" s="137"/>
      <c r="SFF83" s="137"/>
      <c r="SFG83" s="137"/>
      <c r="SFH83" s="137"/>
      <c r="SFI83" s="137"/>
      <c r="SFJ83" s="137"/>
      <c r="SFK83" s="137"/>
      <c r="SFL83" s="137"/>
      <c r="SFM83" s="137"/>
      <c r="SFN83" s="137"/>
      <c r="SFO83" s="137"/>
      <c r="SFP83" s="137"/>
      <c r="SFQ83" s="137"/>
      <c r="SFR83" s="137"/>
      <c r="SFS83" s="137"/>
      <c r="SFT83" s="137"/>
      <c r="SFU83" s="137"/>
      <c r="SFV83" s="137"/>
      <c r="SFW83" s="137"/>
      <c r="SFX83" s="137"/>
      <c r="SFY83" s="137"/>
      <c r="SFZ83" s="137"/>
      <c r="SGA83" s="137"/>
      <c r="SGB83" s="137"/>
      <c r="SGC83" s="137"/>
      <c r="SGD83" s="137"/>
      <c r="SGE83" s="137"/>
      <c r="SGF83" s="137"/>
      <c r="SGG83" s="137"/>
      <c r="SGH83" s="137"/>
      <c r="SGI83" s="137"/>
      <c r="SGJ83" s="137"/>
      <c r="SGK83" s="137"/>
      <c r="SGL83" s="137"/>
      <c r="SGM83" s="137"/>
      <c r="SGN83" s="137"/>
      <c r="SGO83" s="137"/>
      <c r="SGP83" s="137"/>
      <c r="SGQ83" s="137"/>
      <c r="SGR83" s="137"/>
      <c r="SGS83" s="137"/>
      <c r="SGT83" s="137"/>
      <c r="SGU83" s="137"/>
      <c r="SGV83" s="137"/>
      <c r="SGW83" s="137"/>
      <c r="SGX83" s="137"/>
      <c r="SGY83" s="137"/>
      <c r="SGZ83" s="137"/>
      <c r="SHA83" s="137"/>
      <c r="SHB83" s="137"/>
      <c r="SHC83" s="137"/>
      <c r="SHD83" s="137"/>
      <c r="SHE83" s="137"/>
      <c r="SHF83" s="137"/>
      <c r="SHG83" s="137"/>
      <c r="SHH83" s="137"/>
      <c r="SHI83" s="137"/>
      <c r="SHJ83" s="137"/>
      <c r="SHK83" s="137"/>
      <c r="SHL83" s="137"/>
      <c r="SHM83" s="137"/>
      <c r="SHN83" s="137"/>
      <c r="SHO83" s="137"/>
      <c r="SHP83" s="137"/>
      <c r="SHQ83" s="137"/>
      <c r="SHR83" s="137"/>
      <c r="SHS83" s="137"/>
      <c r="SHT83" s="137"/>
      <c r="SHU83" s="137"/>
      <c r="SHV83" s="137"/>
      <c r="SHW83" s="137"/>
      <c r="SHX83" s="137"/>
      <c r="SHY83" s="137"/>
      <c r="SHZ83" s="137"/>
      <c r="SIA83" s="137"/>
      <c r="SIB83" s="137"/>
      <c r="SIC83" s="137"/>
      <c r="SID83" s="137"/>
      <c r="SIE83" s="137"/>
      <c r="SIF83" s="137"/>
      <c r="SIG83" s="137"/>
      <c r="SIH83" s="137"/>
      <c r="SII83" s="137"/>
      <c r="SIJ83" s="137"/>
      <c r="SIK83" s="137"/>
      <c r="SIL83" s="137"/>
      <c r="SIM83" s="137"/>
      <c r="SIN83" s="137"/>
      <c r="SIO83" s="137"/>
      <c r="SIP83" s="137"/>
      <c r="SIQ83" s="137"/>
      <c r="SIR83" s="137"/>
      <c r="SIS83" s="137"/>
      <c r="SIT83" s="137"/>
      <c r="SIU83" s="137"/>
      <c r="SIV83" s="137"/>
      <c r="SIW83" s="137"/>
      <c r="SIX83" s="137"/>
      <c r="SIY83" s="137"/>
      <c r="SIZ83" s="137"/>
      <c r="SJA83" s="137"/>
      <c r="SJB83" s="137"/>
      <c r="SJC83" s="137"/>
      <c r="SJD83" s="137"/>
      <c r="SJE83" s="137"/>
      <c r="SJF83" s="137"/>
      <c r="SJG83" s="137"/>
      <c r="SJH83" s="137"/>
      <c r="SJI83" s="137"/>
      <c r="SJJ83" s="137"/>
      <c r="SJK83" s="137"/>
      <c r="SJL83" s="137"/>
      <c r="SJM83" s="137"/>
      <c r="SJN83" s="137"/>
      <c r="SJO83" s="137"/>
      <c r="SJP83" s="137"/>
      <c r="SJQ83" s="137"/>
      <c r="SJR83" s="137"/>
      <c r="SJS83" s="137"/>
      <c r="SJT83" s="137"/>
      <c r="SJU83" s="137"/>
      <c r="SJV83" s="137"/>
      <c r="SJW83" s="137"/>
      <c r="SJX83" s="137"/>
      <c r="SJY83" s="137"/>
      <c r="SJZ83" s="137"/>
      <c r="SKA83" s="137"/>
      <c r="SKB83" s="137"/>
      <c r="SKC83" s="137"/>
      <c r="SKD83" s="137"/>
      <c r="SKE83" s="137"/>
      <c r="SKF83" s="137"/>
      <c r="SKG83" s="137"/>
      <c r="SKH83" s="137"/>
      <c r="SKI83" s="137"/>
      <c r="SKJ83" s="137"/>
      <c r="SKK83" s="137"/>
      <c r="SKL83" s="137"/>
      <c r="SKM83" s="137"/>
      <c r="SKN83" s="137"/>
      <c r="SKO83" s="137"/>
      <c r="SKP83" s="137"/>
      <c r="SKQ83" s="137"/>
      <c r="SKR83" s="137"/>
      <c r="SKS83" s="137"/>
      <c r="SKT83" s="137"/>
      <c r="SKU83" s="137"/>
      <c r="SKV83" s="137"/>
      <c r="SKW83" s="137"/>
      <c r="SKX83" s="137"/>
      <c r="SKY83" s="137"/>
      <c r="SKZ83" s="137"/>
      <c r="SLA83" s="137"/>
      <c r="SLB83" s="137"/>
      <c r="SLC83" s="137"/>
      <c r="SLD83" s="137"/>
      <c r="SLE83" s="137"/>
      <c r="SLF83" s="137"/>
      <c r="SLG83" s="137"/>
      <c r="SLH83" s="137"/>
      <c r="SLI83" s="137"/>
      <c r="SLJ83" s="137"/>
      <c r="SLK83" s="137"/>
      <c r="SLL83" s="137"/>
      <c r="SLM83" s="137"/>
      <c r="SLN83" s="137"/>
      <c r="SLO83" s="137"/>
      <c r="SLP83" s="137"/>
      <c r="SLQ83" s="137"/>
      <c r="SLR83" s="137"/>
      <c r="SLS83" s="137"/>
      <c r="SLT83" s="137"/>
      <c r="SLU83" s="137"/>
      <c r="SLV83" s="137"/>
      <c r="SLW83" s="137"/>
      <c r="SLX83" s="137"/>
      <c r="SLY83" s="137"/>
      <c r="SLZ83" s="137"/>
      <c r="SMA83" s="137"/>
      <c r="SMB83" s="137"/>
      <c r="SMC83" s="137"/>
      <c r="SMD83" s="137"/>
      <c r="SME83" s="137"/>
      <c r="SMF83" s="137"/>
      <c r="SMG83" s="137"/>
      <c r="SMH83" s="137"/>
      <c r="SMI83" s="137"/>
      <c r="SMJ83" s="137"/>
      <c r="SMK83" s="137"/>
      <c r="SML83" s="137"/>
      <c r="SMM83" s="137"/>
      <c r="SMN83" s="137"/>
      <c r="SMO83" s="137"/>
      <c r="SMP83" s="137"/>
      <c r="SMQ83" s="137"/>
      <c r="SMR83" s="137"/>
      <c r="SMS83" s="137"/>
      <c r="SMT83" s="137"/>
      <c r="SMU83" s="137"/>
      <c r="SMV83" s="137"/>
      <c r="SMW83" s="137"/>
      <c r="SMX83" s="137"/>
      <c r="SMY83" s="137"/>
      <c r="SMZ83" s="137"/>
      <c r="SNA83" s="137"/>
      <c r="SNB83" s="137"/>
      <c r="SNC83" s="137"/>
      <c r="SND83" s="137"/>
      <c r="SNE83" s="137"/>
      <c r="SNF83" s="137"/>
      <c r="SNG83" s="137"/>
      <c r="SNH83" s="137"/>
      <c r="SNI83" s="137"/>
      <c r="SNJ83" s="137"/>
      <c r="SNK83" s="137"/>
      <c r="SNL83" s="137"/>
      <c r="SNM83" s="137"/>
      <c r="SNN83" s="137"/>
      <c r="SNO83" s="137"/>
      <c r="SNP83" s="137"/>
      <c r="SNQ83" s="137"/>
      <c r="SNR83" s="137"/>
      <c r="SNS83" s="137"/>
      <c r="SNT83" s="137"/>
      <c r="SNU83" s="137"/>
      <c r="SNV83" s="137"/>
      <c r="SNW83" s="137"/>
      <c r="SNX83" s="137"/>
      <c r="SNY83" s="137"/>
      <c r="SNZ83" s="137"/>
      <c r="SOA83" s="137"/>
      <c r="SOB83" s="137"/>
      <c r="SOC83" s="137"/>
      <c r="SOD83" s="137"/>
      <c r="SOE83" s="137"/>
      <c r="SOF83" s="137"/>
      <c r="SOG83" s="137"/>
      <c r="SOH83" s="137"/>
      <c r="SOI83" s="137"/>
      <c r="SOJ83" s="137"/>
      <c r="SOK83" s="137"/>
      <c r="SOL83" s="137"/>
      <c r="SOM83" s="137"/>
      <c r="SON83" s="137"/>
      <c r="SOO83" s="137"/>
      <c r="SOP83" s="137"/>
      <c r="SOQ83" s="137"/>
      <c r="SOR83" s="137"/>
      <c r="SOS83" s="137"/>
      <c r="SOT83" s="137"/>
      <c r="SOU83" s="137"/>
      <c r="SOV83" s="137"/>
      <c r="SOW83" s="137"/>
      <c r="SOX83" s="137"/>
      <c r="SOY83" s="137"/>
      <c r="SOZ83" s="137"/>
      <c r="SPA83" s="137"/>
      <c r="SPB83" s="137"/>
      <c r="SPC83" s="137"/>
      <c r="SPD83" s="137"/>
      <c r="SPE83" s="137"/>
      <c r="SPF83" s="137"/>
      <c r="SPG83" s="137"/>
      <c r="SPH83" s="137"/>
      <c r="SPI83" s="137"/>
      <c r="SPJ83" s="137"/>
      <c r="SPK83" s="137"/>
      <c r="SPL83" s="137"/>
      <c r="SPM83" s="137"/>
      <c r="SPN83" s="137"/>
      <c r="SPO83" s="137"/>
      <c r="SPP83" s="137"/>
      <c r="SPQ83" s="137"/>
      <c r="SPR83" s="137"/>
      <c r="SPS83" s="137"/>
      <c r="SPT83" s="137"/>
      <c r="SPU83" s="137"/>
      <c r="SPV83" s="137"/>
      <c r="SPW83" s="137"/>
      <c r="SPX83" s="137"/>
      <c r="SPY83" s="137"/>
      <c r="SPZ83" s="137"/>
      <c r="SQA83" s="137"/>
      <c r="SQB83" s="137"/>
      <c r="SQC83" s="137"/>
      <c r="SQD83" s="137"/>
      <c r="SQE83" s="137"/>
      <c r="SQF83" s="137"/>
      <c r="SQG83" s="137"/>
      <c r="SQH83" s="137"/>
      <c r="SQI83" s="137"/>
      <c r="SQJ83" s="137"/>
      <c r="SQK83" s="137"/>
      <c r="SQL83" s="137"/>
      <c r="SQM83" s="137"/>
      <c r="SQN83" s="137"/>
      <c r="SQO83" s="137"/>
      <c r="SQP83" s="137"/>
      <c r="SQQ83" s="137"/>
      <c r="SQR83" s="137"/>
      <c r="SQS83" s="137"/>
      <c r="SQT83" s="137"/>
      <c r="SQU83" s="137"/>
      <c r="SQV83" s="137"/>
      <c r="SQW83" s="137"/>
      <c r="SQX83" s="137"/>
      <c r="SQY83" s="137"/>
      <c r="SQZ83" s="137"/>
      <c r="SRA83" s="137"/>
      <c r="SRB83" s="137"/>
      <c r="SRC83" s="137"/>
      <c r="SRD83" s="137"/>
      <c r="SRE83" s="137"/>
      <c r="SRF83" s="137"/>
      <c r="SRG83" s="137"/>
      <c r="SRH83" s="137"/>
      <c r="SRI83" s="137"/>
      <c r="SRJ83" s="137"/>
      <c r="SRK83" s="137"/>
      <c r="SRL83" s="137"/>
      <c r="SRM83" s="137"/>
      <c r="SRN83" s="137"/>
      <c r="SRO83" s="137"/>
      <c r="SRP83" s="137"/>
      <c r="SRQ83" s="137"/>
      <c r="SRR83" s="137"/>
      <c r="SRS83" s="137"/>
      <c r="SRT83" s="137"/>
      <c r="SRU83" s="137"/>
      <c r="SRV83" s="137"/>
      <c r="SRW83" s="137"/>
      <c r="SRX83" s="137"/>
      <c r="SRY83" s="137"/>
      <c r="SRZ83" s="137"/>
      <c r="SSA83" s="137"/>
      <c r="SSB83" s="137"/>
      <c r="SSC83" s="137"/>
      <c r="SSD83" s="137"/>
      <c r="SSE83" s="137"/>
      <c r="SSF83" s="137"/>
      <c r="SSG83" s="137"/>
      <c r="SSH83" s="137"/>
      <c r="SSI83" s="137"/>
      <c r="SSJ83" s="137"/>
      <c r="SSK83" s="137"/>
      <c r="SSL83" s="137"/>
      <c r="SSM83" s="137"/>
      <c r="SSN83" s="137"/>
      <c r="SSO83" s="137"/>
      <c r="SSP83" s="137"/>
      <c r="SSQ83" s="137"/>
      <c r="SSR83" s="137"/>
      <c r="SSS83" s="137"/>
      <c r="SST83" s="137"/>
      <c r="SSU83" s="137"/>
      <c r="SSV83" s="137"/>
      <c r="SSW83" s="137"/>
      <c r="SSX83" s="137"/>
      <c r="SSY83" s="137"/>
      <c r="SSZ83" s="137"/>
      <c r="STA83" s="137"/>
      <c r="STB83" s="137"/>
      <c r="STC83" s="137"/>
      <c r="STD83" s="137"/>
      <c r="STE83" s="137"/>
      <c r="STF83" s="137"/>
      <c r="STG83" s="137"/>
      <c r="STH83" s="137"/>
      <c r="STI83" s="137"/>
      <c r="STJ83" s="137"/>
      <c r="STK83" s="137"/>
      <c r="STL83" s="137"/>
      <c r="STM83" s="137"/>
      <c r="STN83" s="137"/>
      <c r="STO83" s="137"/>
      <c r="STP83" s="137"/>
      <c r="STQ83" s="137"/>
      <c r="STR83" s="137"/>
      <c r="STS83" s="137"/>
      <c r="STT83" s="137"/>
      <c r="STU83" s="137"/>
      <c r="STV83" s="137"/>
      <c r="STW83" s="137"/>
      <c r="STX83" s="137"/>
      <c r="STY83" s="137"/>
      <c r="STZ83" s="137"/>
      <c r="SUA83" s="137"/>
      <c r="SUB83" s="137"/>
      <c r="SUC83" s="137"/>
      <c r="SUD83" s="137"/>
      <c r="SUE83" s="137"/>
      <c r="SUF83" s="137"/>
      <c r="SUG83" s="137"/>
      <c r="SUH83" s="137"/>
      <c r="SUI83" s="137"/>
      <c r="SUJ83" s="137"/>
      <c r="SUK83" s="137"/>
      <c r="SUL83" s="137"/>
      <c r="SUM83" s="137"/>
      <c r="SUN83" s="137"/>
      <c r="SUO83" s="137"/>
      <c r="SUP83" s="137"/>
      <c r="SUQ83" s="137"/>
      <c r="SUR83" s="137"/>
      <c r="SUS83" s="137"/>
      <c r="SUT83" s="137"/>
      <c r="SUU83" s="137"/>
      <c r="SUV83" s="137"/>
      <c r="SUW83" s="137"/>
      <c r="SUX83" s="137"/>
      <c r="SUY83" s="137"/>
      <c r="SUZ83" s="137"/>
      <c r="SVA83" s="137"/>
      <c r="SVB83" s="137"/>
      <c r="SVC83" s="137"/>
      <c r="SVD83" s="137"/>
      <c r="SVE83" s="137"/>
      <c r="SVF83" s="137"/>
      <c r="SVG83" s="137"/>
      <c r="SVH83" s="137"/>
      <c r="SVI83" s="137"/>
      <c r="SVJ83" s="137"/>
      <c r="SVK83" s="137"/>
      <c r="SVL83" s="137"/>
      <c r="SVM83" s="137"/>
      <c r="SVN83" s="137"/>
      <c r="SVO83" s="137"/>
      <c r="SVP83" s="137"/>
      <c r="SVQ83" s="137"/>
      <c r="SVR83" s="137"/>
      <c r="SVS83" s="137"/>
      <c r="SVT83" s="137"/>
      <c r="SVU83" s="137"/>
      <c r="SVV83" s="137"/>
      <c r="SVW83" s="137"/>
      <c r="SVX83" s="137"/>
      <c r="SVY83" s="137"/>
      <c r="SVZ83" s="137"/>
      <c r="SWA83" s="137"/>
      <c r="SWB83" s="137"/>
      <c r="SWC83" s="137"/>
      <c r="SWD83" s="137"/>
      <c r="SWE83" s="137"/>
      <c r="SWF83" s="137"/>
      <c r="SWG83" s="137"/>
      <c r="SWH83" s="137"/>
      <c r="SWI83" s="137"/>
      <c r="SWJ83" s="137"/>
      <c r="SWK83" s="137"/>
      <c r="SWL83" s="137"/>
      <c r="SWM83" s="137"/>
      <c r="SWN83" s="137"/>
      <c r="SWO83" s="137"/>
      <c r="SWP83" s="137"/>
      <c r="SWQ83" s="137"/>
      <c r="SWR83" s="137"/>
      <c r="SWS83" s="137"/>
      <c r="SWT83" s="137"/>
      <c r="SWU83" s="137"/>
      <c r="SWV83" s="137"/>
      <c r="SWW83" s="137"/>
      <c r="SWX83" s="137"/>
      <c r="SWY83" s="137"/>
      <c r="SWZ83" s="137"/>
      <c r="SXA83" s="137"/>
      <c r="SXB83" s="137"/>
      <c r="SXC83" s="137"/>
      <c r="SXD83" s="137"/>
      <c r="SXE83" s="137"/>
      <c r="SXF83" s="137"/>
      <c r="SXG83" s="137"/>
      <c r="SXH83" s="137"/>
      <c r="SXI83" s="137"/>
      <c r="SXJ83" s="137"/>
      <c r="SXK83" s="137"/>
      <c r="SXL83" s="137"/>
      <c r="SXM83" s="137"/>
      <c r="SXN83" s="137"/>
      <c r="SXO83" s="137"/>
      <c r="SXP83" s="137"/>
      <c r="SXQ83" s="137"/>
      <c r="SXR83" s="137"/>
      <c r="SXS83" s="137"/>
      <c r="SXT83" s="137"/>
      <c r="SXU83" s="137"/>
      <c r="SXV83" s="137"/>
      <c r="SXW83" s="137"/>
      <c r="SXX83" s="137"/>
      <c r="SXY83" s="137"/>
      <c r="SXZ83" s="137"/>
      <c r="SYA83" s="137"/>
      <c r="SYB83" s="137"/>
      <c r="SYC83" s="137"/>
      <c r="SYD83" s="137"/>
      <c r="SYE83" s="137"/>
      <c r="SYF83" s="137"/>
      <c r="SYG83" s="137"/>
      <c r="SYH83" s="137"/>
      <c r="SYI83" s="137"/>
      <c r="SYJ83" s="137"/>
      <c r="SYK83" s="137"/>
      <c r="SYL83" s="137"/>
      <c r="SYM83" s="137"/>
      <c r="SYN83" s="137"/>
      <c r="SYO83" s="137"/>
      <c r="SYP83" s="137"/>
      <c r="SYQ83" s="137"/>
      <c r="SYR83" s="137"/>
      <c r="SYS83" s="137"/>
      <c r="SYT83" s="137"/>
      <c r="SYU83" s="137"/>
      <c r="SYV83" s="137"/>
      <c r="SYW83" s="137"/>
      <c r="SYX83" s="137"/>
      <c r="SYY83" s="137"/>
      <c r="SYZ83" s="137"/>
      <c r="SZA83" s="137"/>
      <c r="SZB83" s="137"/>
      <c r="SZC83" s="137"/>
      <c r="SZD83" s="137"/>
      <c r="SZE83" s="137"/>
      <c r="SZF83" s="137"/>
      <c r="SZG83" s="137"/>
      <c r="SZH83" s="137"/>
      <c r="SZI83" s="137"/>
      <c r="SZJ83" s="137"/>
      <c r="SZK83" s="137"/>
      <c r="SZL83" s="137"/>
      <c r="SZM83" s="137"/>
      <c r="SZN83" s="137"/>
      <c r="SZO83" s="137"/>
      <c r="SZP83" s="137"/>
      <c r="SZQ83" s="137"/>
      <c r="SZR83" s="137"/>
      <c r="SZS83" s="137"/>
      <c r="SZT83" s="137"/>
      <c r="SZU83" s="137"/>
      <c r="SZV83" s="137"/>
      <c r="SZW83" s="137"/>
      <c r="SZX83" s="137"/>
      <c r="SZY83" s="137"/>
      <c r="SZZ83" s="137"/>
      <c r="TAA83" s="137"/>
      <c r="TAB83" s="137"/>
      <c r="TAC83" s="137"/>
      <c r="TAD83" s="137"/>
      <c r="TAE83" s="137"/>
      <c r="TAF83" s="137"/>
      <c r="TAG83" s="137"/>
      <c r="TAH83" s="137"/>
      <c r="TAI83" s="137"/>
      <c r="TAJ83" s="137"/>
      <c r="TAK83" s="137"/>
      <c r="TAL83" s="137"/>
      <c r="TAM83" s="137"/>
      <c r="TAN83" s="137"/>
      <c r="TAO83" s="137"/>
      <c r="TAP83" s="137"/>
      <c r="TAQ83" s="137"/>
      <c r="TAR83" s="137"/>
      <c r="TAS83" s="137"/>
      <c r="TAT83" s="137"/>
      <c r="TAU83" s="137"/>
      <c r="TAV83" s="137"/>
      <c r="TAW83" s="137"/>
      <c r="TAX83" s="137"/>
      <c r="TAY83" s="137"/>
      <c r="TAZ83" s="137"/>
      <c r="TBA83" s="137"/>
      <c r="TBB83" s="137"/>
      <c r="TBC83" s="137"/>
      <c r="TBD83" s="137"/>
      <c r="TBE83" s="137"/>
      <c r="TBF83" s="137"/>
      <c r="TBG83" s="137"/>
      <c r="TBH83" s="137"/>
      <c r="TBI83" s="137"/>
      <c r="TBJ83" s="137"/>
      <c r="TBK83" s="137"/>
      <c r="TBL83" s="137"/>
      <c r="TBM83" s="137"/>
      <c r="TBN83" s="137"/>
      <c r="TBO83" s="137"/>
      <c r="TBP83" s="137"/>
      <c r="TBQ83" s="137"/>
      <c r="TBR83" s="137"/>
      <c r="TBS83" s="137"/>
      <c r="TBT83" s="137"/>
      <c r="TBU83" s="137"/>
      <c r="TBV83" s="137"/>
      <c r="TBW83" s="137"/>
      <c r="TBX83" s="137"/>
      <c r="TBY83" s="137"/>
      <c r="TBZ83" s="137"/>
      <c r="TCA83" s="137"/>
      <c r="TCB83" s="137"/>
      <c r="TCC83" s="137"/>
      <c r="TCD83" s="137"/>
      <c r="TCE83" s="137"/>
      <c r="TCF83" s="137"/>
      <c r="TCG83" s="137"/>
      <c r="TCH83" s="137"/>
      <c r="TCI83" s="137"/>
      <c r="TCJ83" s="137"/>
      <c r="TCK83" s="137"/>
      <c r="TCL83" s="137"/>
      <c r="TCM83" s="137"/>
      <c r="TCN83" s="137"/>
      <c r="TCO83" s="137"/>
      <c r="TCP83" s="137"/>
      <c r="TCQ83" s="137"/>
      <c r="TCR83" s="137"/>
      <c r="TCS83" s="137"/>
      <c r="TCT83" s="137"/>
      <c r="TCU83" s="137"/>
      <c r="TCV83" s="137"/>
      <c r="TCW83" s="137"/>
      <c r="TCX83" s="137"/>
      <c r="TCY83" s="137"/>
      <c r="TCZ83" s="137"/>
      <c r="TDA83" s="137"/>
      <c r="TDB83" s="137"/>
      <c r="TDC83" s="137"/>
      <c r="TDD83" s="137"/>
      <c r="TDE83" s="137"/>
      <c r="TDF83" s="137"/>
      <c r="TDG83" s="137"/>
      <c r="TDH83" s="137"/>
      <c r="TDI83" s="137"/>
      <c r="TDJ83" s="137"/>
      <c r="TDK83" s="137"/>
      <c r="TDL83" s="137"/>
      <c r="TDM83" s="137"/>
      <c r="TDN83" s="137"/>
      <c r="TDO83" s="137"/>
      <c r="TDP83" s="137"/>
      <c r="TDQ83" s="137"/>
      <c r="TDR83" s="137"/>
      <c r="TDS83" s="137"/>
      <c r="TDT83" s="137"/>
      <c r="TDU83" s="137"/>
      <c r="TDV83" s="137"/>
      <c r="TDW83" s="137"/>
      <c r="TDX83" s="137"/>
      <c r="TDY83" s="137"/>
      <c r="TDZ83" s="137"/>
      <c r="TEA83" s="137"/>
      <c r="TEB83" s="137"/>
      <c r="TEC83" s="137"/>
      <c r="TED83" s="137"/>
      <c r="TEE83" s="137"/>
      <c r="TEF83" s="137"/>
      <c r="TEG83" s="137"/>
      <c r="TEH83" s="137"/>
      <c r="TEI83" s="137"/>
      <c r="TEJ83" s="137"/>
      <c r="TEK83" s="137"/>
      <c r="TEL83" s="137"/>
      <c r="TEM83" s="137"/>
      <c r="TEN83" s="137"/>
      <c r="TEO83" s="137"/>
      <c r="TEP83" s="137"/>
      <c r="TEQ83" s="137"/>
      <c r="TER83" s="137"/>
      <c r="TES83" s="137"/>
      <c r="TET83" s="137"/>
      <c r="TEU83" s="137"/>
      <c r="TEV83" s="137"/>
      <c r="TEW83" s="137"/>
      <c r="TEX83" s="137"/>
      <c r="TEY83" s="137"/>
      <c r="TEZ83" s="137"/>
      <c r="TFA83" s="137"/>
      <c r="TFB83" s="137"/>
      <c r="TFC83" s="137"/>
      <c r="TFD83" s="137"/>
      <c r="TFE83" s="137"/>
      <c r="TFF83" s="137"/>
      <c r="TFG83" s="137"/>
      <c r="TFH83" s="137"/>
      <c r="TFI83" s="137"/>
      <c r="TFJ83" s="137"/>
      <c r="TFK83" s="137"/>
      <c r="TFL83" s="137"/>
      <c r="TFM83" s="137"/>
      <c r="TFN83" s="137"/>
      <c r="TFO83" s="137"/>
      <c r="TFP83" s="137"/>
      <c r="TFQ83" s="137"/>
      <c r="TFR83" s="137"/>
      <c r="TFS83" s="137"/>
      <c r="TFT83" s="137"/>
      <c r="TFU83" s="137"/>
      <c r="TFV83" s="137"/>
      <c r="TFW83" s="137"/>
      <c r="TFX83" s="137"/>
      <c r="TFY83" s="137"/>
      <c r="TFZ83" s="137"/>
      <c r="TGA83" s="137"/>
      <c r="TGB83" s="137"/>
      <c r="TGC83" s="137"/>
      <c r="TGD83" s="137"/>
      <c r="TGE83" s="137"/>
      <c r="TGF83" s="137"/>
      <c r="TGG83" s="137"/>
      <c r="TGH83" s="137"/>
      <c r="TGI83" s="137"/>
      <c r="TGJ83" s="137"/>
      <c r="TGK83" s="137"/>
      <c r="TGL83" s="137"/>
      <c r="TGM83" s="137"/>
      <c r="TGN83" s="137"/>
      <c r="TGO83" s="137"/>
      <c r="TGP83" s="137"/>
      <c r="TGQ83" s="137"/>
      <c r="TGR83" s="137"/>
      <c r="TGS83" s="137"/>
      <c r="TGT83" s="137"/>
      <c r="TGU83" s="137"/>
      <c r="TGV83" s="137"/>
      <c r="TGW83" s="137"/>
      <c r="TGX83" s="137"/>
      <c r="TGY83" s="137"/>
      <c r="TGZ83" s="137"/>
      <c r="THA83" s="137"/>
      <c r="THB83" s="137"/>
      <c r="THC83" s="137"/>
      <c r="THD83" s="137"/>
      <c r="THE83" s="137"/>
      <c r="THF83" s="137"/>
      <c r="THG83" s="137"/>
      <c r="THH83" s="137"/>
      <c r="THI83" s="137"/>
      <c r="THJ83" s="137"/>
      <c r="THK83" s="137"/>
      <c r="THL83" s="137"/>
      <c r="THM83" s="137"/>
      <c r="THN83" s="137"/>
      <c r="THO83" s="137"/>
      <c r="THP83" s="137"/>
      <c r="THQ83" s="137"/>
      <c r="THR83" s="137"/>
      <c r="THS83" s="137"/>
      <c r="THT83" s="137"/>
      <c r="THU83" s="137"/>
      <c r="THV83" s="137"/>
      <c r="THW83" s="137"/>
      <c r="THX83" s="137"/>
      <c r="THY83" s="137"/>
      <c r="THZ83" s="137"/>
      <c r="TIA83" s="137"/>
      <c r="TIB83" s="137"/>
      <c r="TIC83" s="137"/>
      <c r="TID83" s="137"/>
      <c r="TIE83" s="137"/>
      <c r="TIF83" s="137"/>
      <c r="TIG83" s="137"/>
      <c r="TIH83" s="137"/>
      <c r="TII83" s="137"/>
      <c r="TIJ83" s="137"/>
      <c r="TIK83" s="137"/>
      <c r="TIL83" s="137"/>
      <c r="TIM83" s="137"/>
      <c r="TIN83" s="137"/>
      <c r="TIO83" s="137"/>
      <c r="TIP83" s="137"/>
      <c r="TIQ83" s="137"/>
      <c r="TIR83" s="137"/>
      <c r="TIS83" s="137"/>
      <c r="TIT83" s="137"/>
      <c r="TIU83" s="137"/>
      <c r="TIV83" s="137"/>
      <c r="TIW83" s="137"/>
      <c r="TIX83" s="137"/>
      <c r="TIY83" s="137"/>
      <c r="TIZ83" s="137"/>
      <c r="TJA83" s="137"/>
      <c r="TJB83" s="137"/>
      <c r="TJC83" s="137"/>
      <c r="TJD83" s="137"/>
      <c r="TJE83" s="137"/>
      <c r="TJF83" s="137"/>
      <c r="TJG83" s="137"/>
      <c r="TJH83" s="137"/>
      <c r="TJI83" s="137"/>
      <c r="TJJ83" s="137"/>
      <c r="TJK83" s="137"/>
      <c r="TJL83" s="137"/>
      <c r="TJM83" s="137"/>
      <c r="TJN83" s="137"/>
      <c r="TJO83" s="137"/>
      <c r="TJP83" s="137"/>
      <c r="TJQ83" s="137"/>
      <c r="TJR83" s="137"/>
      <c r="TJS83" s="137"/>
      <c r="TJT83" s="137"/>
      <c r="TJU83" s="137"/>
      <c r="TJV83" s="137"/>
      <c r="TJW83" s="137"/>
      <c r="TJX83" s="137"/>
      <c r="TJY83" s="137"/>
      <c r="TJZ83" s="137"/>
      <c r="TKA83" s="137"/>
      <c r="TKB83" s="137"/>
      <c r="TKC83" s="137"/>
      <c r="TKD83" s="137"/>
      <c r="TKE83" s="137"/>
      <c r="TKF83" s="137"/>
      <c r="TKG83" s="137"/>
      <c r="TKH83" s="137"/>
      <c r="TKI83" s="137"/>
      <c r="TKJ83" s="137"/>
      <c r="TKK83" s="137"/>
      <c r="TKL83" s="137"/>
      <c r="TKM83" s="137"/>
      <c r="TKN83" s="137"/>
      <c r="TKO83" s="137"/>
      <c r="TKP83" s="137"/>
      <c r="TKQ83" s="137"/>
      <c r="TKR83" s="137"/>
      <c r="TKS83" s="137"/>
      <c r="TKT83" s="137"/>
      <c r="TKU83" s="137"/>
      <c r="TKV83" s="137"/>
      <c r="TKW83" s="137"/>
      <c r="TKX83" s="137"/>
      <c r="TKY83" s="137"/>
      <c r="TKZ83" s="137"/>
      <c r="TLA83" s="137"/>
      <c r="TLB83" s="137"/>
      <c r="TLC83" s="137"/>
      <c r="TLD83" s="137"/>
      <c r="TLE83" s="137"/>
      <c r="TLF83" s="137"/>
      <c r="TLG83" s="137"/>
      <c r="TLH83" s="137"/>
      <c r="TLI83" s="137"/>
      <c r="TLJ83" s="137"/>
      <c r="TLK83" s="137"/>
      <c r="TLL83" s="137"/>
      <c r="TLM83" s="137"/>
      <c r="TLN83" s="137"/>
      <c r="TLO83" s="137"/>
      <c r="TLP83" s="137"/>
      <c r="TLQ83" s="137"/>
      <c r="TLR83" s="137"/>
      <c r="TLS83" s="137"/>
      <c r="TLT83" s="137"/>
      <c r="TLU83" s="137"/>
      <c r="TLV83" s="137"/>
      <c r="TLW83" s="137"/>
      <c r="TLX83" s="137"/>
      <c r="TLY83" s="137"/>
      <c r="TLZ83" s="137"/>
      <c r="TMA83" s="137"/>
      <c r="TMB83" s="137"/>
      <c r="TMC83" s="137"/>
      <c r="TMD83" s="137"/>
      <c r="TME83" s="137"/>
      <c r="TMF83" s="137"/>
      <c r="TMG83" s="137"/>
      <c r="TMH83" s="137"/>
      <c r="TMI83" s="137"/>
      <c r="TMJ83" s="137"/>
      <c r="TMK83" s="137"/>
      <c r="TML83" s="137"/>
      <c r="TMM83" s="137"/>
      <c r="TMN83" s="137"/>
      <c r="TMO83" s="137"/>
      <c r="TMP83" s="137"/>
      <c r="TMQ83" s="137"/>
      <c r="TMR83" s="137"/>
      <c r="TMS83" s="137"/>
      <c r="TMT83" s="137"/>
      <c r="TMU83" s="137"/>
      <c r="TMV83" s="137"/>
      <c r="TMW83" s="137"/>
      <c r="TMX83" s="137"/>
      <c r="TMY83" s="137"/>
      <c r="TMZ83" s="137"/>
      <c r="TNA83" s="137"/>
      <c r="TNB83" s="137"/>
      <c r="TNC83" s="137"/>
      <c r="TND83" s="137"/>
      <c r="TNE83" s="137"/>
      <c r="TNF83" s="137"/>
      <c r="TNG83" s="137"/>
      <c r="TNH83" s="137"/>
      <c r="TNI83" s="137"/>
      <c r="TNJ83" s="137"/>
      <c r="TNK83" s="137"/>
      <c r="TNL83" s="137"/>
      <c r="TNM83" s="137"/>
      <c r="TNN83" s="137"/>
      <c r="TNO83" s="137"/>
      <c r="TNP83" s="137"/>
      <c r="TNQ83" s="137"/>
      <c r="TNR83" s="137"/>
      <c r="TNS83" s="137"/>
      <c r="TNT83" s="137"/>
      <c r="TNU83" s="137"/>
      <c r="TNV83" s="137"/>
      <c r="TNW83" s="137"/>
      <c r="TNX83" s="137"/>
      <c r="TNY83" s="137"/>
      <c r="TNZ83" s="137"/>
      <c r="TOA83" s="137"/>
      <c r="TOB83" s="137"/>
      <c r="TOC83" s="137"/>
      <c r="TOD83" s="137"/>
      <c r="TOE83" s="137"/>
      <c r="TOF83" s="137"/>
      <c r="TOG83" s="137"/>
      <c r="TOH83" s="137"/>
      <c r="TOI83" s="137"/>
      <c r="TOJ83" s="137"/>
      <c r="TOK83" s="137"/>
      <c r="TOL83" s="137"/>
      <c r="TOM83" s="137"/>
      <c r="TON83" s="137"/>
      <c r="TOO83" s="137"/>
      <c r="TOP83" s="137"/>
      <c r="TOQ83" s="137"/>
      <c r="TOR83" s="137"/>
      <c r="TOS83" s="137"/>
      <c r="TOT83" s="137"/>
      <c r="TOU83" s="137"/>
      <c r="TOV83" s="137"/>
      <c r="TOW83" s="137"/>
      <c r="TOX83" s="137"/>
      <c r="TOY83" s="137"/>
      <c r="TOZ83" s="137"/>
      <c r="TPA83" s="137"/>
      <c r="TPB83" s="137"/>
      <c r="TPC83" s="137"/>
      <c r="TPD83" s="137"/>
      <c r="TPE83" s="137"/>
      <c r="TPF83" s="137"/>
      <c r="TPG83" s="137"/>
      <c r="TPH83" s="137"/>
      <c r="TPI83" s="137"/>
      <c r="TPJ83" s="137"/>
      <c r="TPK83" s="137"/>
      <c r="TPL83" s="137"/>
      <c r="TPM83" s="137"/>
      <c r="TPN83" s="137"/>
      <c r="TPO83" s="137"/>
      <c r="TPP83" s="137"/>
      <c r="TPQ83" s="137"/>
      <c r="TPR83" s="137"/>
      <c r="TPS83" s="137"/>
      <c r="TPT83" s="137"/>
      <c r="TPU83" s="137"/>
      <c r="TPV83" s="137"/>
      <c r="TPW83" s="137"/>
      <c r="TPX83" s="137"/>
      <c r="TPY83" s="137"/>
      <c r="TPZ83" s="137"/>
      <c r="TQA83" s="137"/>
      <c r="TQB83" s="137"/>
      <c r="TQC83" s="137"/>
      <c r="TQD83" s="137"/>
      <c r="TQE83" s="137"/>
      <c r="TQF83" s="137"/>
      <c r="TQG83" s="137"/>
      <c r="TQH83" s="137"/>
      <c r="TQI83" s="137"/>
      <c r="TQJ83" s="137"/>
      <c r="TQK83" s="137"/>
      <c r="TQL83" s="137"/>
      <c r="TQM83" s="137"/>
      <c r="TQN83" s="137"/>
      <c r="TQO83" s="137"/>
      <c r="TQP83" s="137"/>
      <c r="TQQ83" s="137"/>
      <c r="TQR83" s="137"/>
      <c r="TQS83" s="137"/>
      <c r="TQT83" s="137"/>
      <c r="TQU83" s="137"/>
      <c r="TQV83" s="137"/>
      <c r="TQW83" s="137"/>
      <c r="TQX83" s="137"/>
      <c r="TQY83" s="137"/>
      <c r="TQZ83" s="137"/>
      <c r="TRA83" s="137"/>
      <c r="TRB83" s="137"/>
      <c r="TRC83" s="137"/>
      <c r="TRD83" s="137"/>
      <c r="TRE83" s="137"/>
      <c r="TRF83" s="137"/>
      <c r="TRG83" s="137"/>
      <c r="TRH83" s="137"/>
      <c r="TRI83" s="137"/>
      <c r="TRJ83" s="137"/>
      <c r="TRK83" s="137"/>
      <c r="TRL83" s="137"/>
      <c r="TRM83" s="137"/>
      <c r="TRN83" s="137"/>
      <c r="TRO83" s="137"/>
      <c r="TRP83" s="137"/>
      <c r="TRQ83" s="137"/>
      <c r="TRR83" s="137"/>
      <c r="TRS83" s="137"/>
      <c r="TRT83" s="137"/>
      <c r="TRU83" s="137"/>
      <c r="TRV83" s="137"/>
      <c r="TRW83" s="137"/>
      <c r="TRX83" s="137"/>
      <c r="TRY83" s="137"/>
      <c r="TRZ83" s="137"/>
      <c r="TSA83" s="137"/>
      <c r="TSB83" s="137"/>
      <c r="TSC83" s="137"/>
      <c r="TSD83" s="137"/>
      <c r="TSE83" s="137"/>
      <c r="TSF83" s="137"/>
      <c r="TSG83" s="137"/>
      <c r="TSH83" s="137"/>
      <c r="TSI83" s="137"/>
      <c r="TSJ83" s="137"/>
      <c r="TSK83" s="137"/>
      <c r="TSL83" s="137"/>
      <c r="TSM83" s="137"/>
      <c r="TSN83" s="137"/>
      <c r="TSO83" s="137"/>
      <c r="TSP83" s="137"/>
      <c r="TSQ83" s="137"/>
      <c r="TSR83" s="137"/>
      <c r="TSS83" s="137"/>
      <c r="TST83" s="137"/>
      <c r="TSU83" s="137"/>
      <c r="TSV83" s="137"/>
      <c r="TSW83" s="137"/>
      <c r="TSX83" s="137"/>
      <c r="TSY83" s="137"/>
      <c r="TSZ83" s="137"/>
      <c r="TTA83" s="137"/>
      <c r="TTB83" s="137"/>
      <c r="TTC83" s="137"/>
      <c r="TTD83" s="137"/>
      <c r="TTE83" s="137"/>
      <c r="TTF83" s="137"/>
      <c r="TTG83" s="137"/>
      <c r="TTH83" s="137"/>
      <c r="TTI83" s="137"/>
      <c r="TTJ83" s="137"/>
      <c r="TTK83" s="137"/>
      <c r="TTL83" s="137"/>
      <c r="TTM83" s="137"/>
      <c r="TTN83" s="137"/>
      <c r="TTO83" s="137"/>
      <c r="TTP83" s="137"/>
      <c r="TTQ83" s="137"/>
      <c r="TTR83" s="137"/>
      <c r="TTS83" s="137"/>
      <c r="TTT83" s="137"/>
      <c r="TTU83" s="137"/>
      <c r="TTV83" s="137"/>
      <c r="TTW83" s="137"/>
      <c r="TTX83" s="137"/>
      <c r="TTY83" s="137"/>
      <c r="TTZ83" s="137"/>
      <c r="TUA83" s="137"/>
      <c r="TUB83" s="137"/>
      <c r="TUC83" s="137"/>
      <c r="TUD83" s="137"/>
      <c r="TUE83" s="137"/>
      <c r="TUF83" s="137"/>
      <c r="TUG83" s="137"/>
      <c r="TUH83" s="137"/>
      <c r="TUI83" s="137"/>
      <c r="TUJ83" s="137"/>
      <c r="TUK83" s="137"/>
      <c r="TUL83" s="137"/>
      <c r="TUM83" s="137"/>
      <c r="TUN83" s="137"/>
      <c r="TUO83" s="137"/>
      <c r="TUP83" s="137"/>
      <c r="TUQ83" s="137"/>
      <c r="TUR83" s="137"/>
      <c r="TUS83" s="137"/>
      <c r="TUT83" s="137"/>
      <c r="TUU83" s="137"/>
      <c r="TUV83" s="137"/>
      <c r="TUW83" s="137"/>
      <c r="TUX83" s="137"/>
      <c r="TUY83" s="137"/>
      <c r="TUZ83" s="137"/>
      <c r="TVA83" s="137"/>
      <c r="TVB83" s="137"/>
      <c r="TVC83" s="137"/>
      <c r="TVD83" s="137"/>
      <c r="TVE83" s="137"/>
      <c r="TVF83" s="137"/>
      <c r="TVG83" s="137"/>
      <c r="TVH83" s="137"/>
      <c r="TVI83" s="137"/>
      <c r="TVJ83" s="137"/>
      <c r="TVK83" s="137"/>
      <c r="TVL83" s="137"/>
      <c r="TVM83" s="137"/>
      <c r="TVN83" s="137"/>
      <c r="TVO83" s="137"/>
      <c r="TVP83" s="137"/>
      <c r="TVQ83" s="137"/>
      <c r="TVR83" s="137"/>
      <c r="TVS83" s="137"/>
      <c r="TVT83" s="137"/>
      <c r="TVU83" s="137"/>
      <c r="TVV83" s="137"/>
      <c r="TVW83" s="137"/>
      <c r="TVX83" s="137"/>
      <c r="TVY83" s="137"/>
      <c r="TVZ83" s="137"/>
      <c r="TWA83" s="137"/>
      <c r="TWB83" s="137"/>
      <c r="TWC83" s="137"/>
      <c r="TWD83" s="137"/>
      <c r="TWE83" s="137"/>
      <c r="TWF83" s="137"/>
      <c r="TWG83" s="137"/>
      <c r="TWH83" s="137"/>
      <c r="TWI83" s="137"/>
      <c r="TWJ83" s="137"/>
      <c r="TWK83" s="137"/>
      <c r="TWL83" s="137"/>
      <c r="TWM83" s="137"/>
      <c r="TWN83" s="137"/>
      <c r="TWO83" s="137"/>
      <c r="TWP83" s="137"/>
      <c r="TWQ83" s="137"/>
      <c r="TWR83" s="137"/>
      <c r="TWS83" s="137"/>
      <c r="TWT83" s="137"/>
      <c r="TWU83" s="137"/>
      <c r="TWV83" s="137"/>
      <c r="TWW83" s="137"/>
      <c r="TWX83" s="137"/>
      <c r="TWY83" s="137"/>
      <c r="TWZ83" s="137"/>
      <c r="TXA83" s="137"/>
      <c r="TXB83" s="137"/>
      <c r="TXC83" s="137"/>
      <c r="TXD83" s="137"/>
      <c r="TXE83" s="137"/>
      <c r="TXF83" s="137"/>
      <c r="TXG83" s="137"/>
      <c r="TXH83" s="137"/>
      <c r="TXI83" s="137"/>
      <c r="TXJ83" s="137"/>
      <c r="TXK83" s="137"/>
      <c r="TXL83" s="137"/>
      <c r="TXM83" s="137"/>
      <c r="TXN83" s="137"/>
      <c r="TXO83" s="137"/>
      <c r="TXP83" s="137"/>
      <c r="TXQ83" s="137"/>
      <c r="TXR83" s="137"/>
      <c r="TXS83" s="137"/>
      <c r="TXT83" s="137"/>
      <c r="TXU83" s="137"/>
      <c r="TXV83" s="137"/>
      <c r="TXW83" s="137"/>
      <c r="TXX83" s="137"/>
      <c r="TXY83" s="137"/>
      <c r="TXZ83" s="137"/>
      <c r="TYA83" s="137"/>
      <c r="TYB83" s="137"/>
      <c r="TYC83" s="137"/>
      <c r="TYD83" s="137"/>
      <c r="TYE83" s="137"/>
      <c r="TYF83" s="137"/>
      <c r="TYG83" s="137"/>
      <c r="TYH83" s="137"/>
      <c r="TYI83" s="137"/>
      <c r="TYJ83" s="137"/>
      <c r="TYK83" s="137"/>
      <c r="TYL83" s="137"/>
      <c r="TYM83" s="137"/>
      <c r="TYN83" s="137"/>
      <c r="TYO83" s="137"/>
      <c r="TYP83" s="137"/>
      <c r="TYQ83" s="137"/>
      <c r="TYR83" s="137"/>
      <c r="TYS83" s="137"/>
      <c r="TYT83" s="137"/>
      <c r="TYU83" s="137"/>
      <c r="TYV83" s="137"/>
      <c r="TYW83" s="137"/>
      <c r="TYX83" s="137"/>
      <c r="TYY83" s="137"/>
      <c r="TYZ83" s="137"/>
      <c r="TZA83" s="137"/>
      <c r="TZB83" s="137"/>
      <c r="TZC83" s="137"/>
      <c r="TZD83" s="137"/>
      <c r="TZE83" s="137"/>
      <c r="TZF83" s="137"/>
      <c r="TZG83" s="137"/>
      <c r="TZH83" s="137"/>
      <c r="TZI83" s="137"/>
      <c r="TZJ83" s="137"/>
      <c r="TZK83" s="137"/>
      <c r="TZL83" s="137"/>
      <c r="TZM83" s="137"/>
      <c r="TZN83" s="137"/>
      <c r="TZO83" s="137"/>
      <c r="TZP83" s="137"/>
      <c r="TZQ83" s="137"/>
      <c r="TZR83" s="137"/>
      <c r="TZS83" s="137"/>
      <c r="TZT83" s="137"/>
      <c r="TZU83" s="137"/>
      <c r="TZV83" s="137"/>
      <c r="TZW83" s="137"/>
      <c r="TZX83" s="137"/>
      <c r="TZY83" s="137"/>
      <c r="TZZ83" s="137"/>
      <c r="UAA83" s="137"/>
      <c r="UAB83" s="137"/>
      <c r="UAC83" s="137"/>
      <c r="UAD83" s="137"/>
      <c r="UAE83" s="137"/>
      <c r="UAF83" s="137"/>
      <c r="UAG83" s="137"/>
      <c r="UAH83" s="137"/>
      <c r="UAI83" s="137"/>
      <c r="UAJ83" s="137"/>
      <c r="UAK83" s="137"/>
      <c r="UAL83" s="137"/>
      <c r="UAM83" s="137"/>
      <c r="UAN83" s="137"/>
      <c r="UAO83" s="137"/>
      <c r="UAP83" s="137"/>
      <c r="UAQ83" s="137"/>
      <c r="UAR83" s="137"/>
      <c r="UAS83" s="137"/>
      <c r="UAT83" s="137"/>
      <c r="UAU83" s="137"/>
      <c r="UAV83" s="137"/>
      <c r="UAW83" s="137"/>
      <c r="UAX83" s="137"/>
      <c r="UAY83" s="137"/>
      <c r="UAZ83" s="137"/>
      <c r="UBA83" s="137"/>
      <c r="UBB83" s="137"/>
      <c r="UBC83" s="137"/>
      <c r="UBD83" s="137"/>
      <c r="UBE83" s="137"/>
      <c r="UBF83" s="137"/>
      <c r="UBG83" s="137"/>
      <c r="UBH83" s="137"/>
      <c r="UBI83" s="137"/>
      <c r="UBJ83" s="137"/>
      <c r="UBK83" s="137"/>
      <c r="UBL83" s="137"/>
      <c r="UBM83" s="137"/>
      <c r="UBN83" s="137"/>
      <c r="UBO83" s="137"/>
      <c r="UBP83" s="137"/>
      <c r="UBQ83" s="137"/>
      <c r="UBR83" s="137"/>
      <c r="UBS83" s="137"/>
      <c r="UBT83" s="137"/>
      <c r="UBU83" s="137"/>
      <c r="UBV83" s="137"/>
      <c r="UBW83" s="137"/>
      <c r="UBX83" s="137"/>
      <c r="UBY83" s="137"/>
      <c r="UBZ83" s="137"/>
      <c r="UCA83" s="137"/>
      <c r="UCB83" s="137"/>
      <c r="UCC83" s="137"/>
      <c r="UCD83" s="137"/>
      <c r="UCE83" s="137"/>
      <c r="UCF83" s="137"/>
      <c r="UCG83" s="137"/>
      <c r="UCH83" s="137"/>
      <c r="UCI83" s="137"/>
      <c r="UCJ83" s="137"/>
      <c r="UCK83" s="137"/>
      <c r="UCL83" s="137"/>
      <c r="UCM83" s="137"/>
      <c r="UCN83" s="137"/>
      <c r="UCO83" s="137"/>
      <c r="UCP83" s="137"/>
      <c r="UCQ83" s="137"/>
      <c r="UCR83" s="137"/>
      <c r="UCS83" s="137"/>
      <c r="UCT83" s="137"/>
      <c r="UCU83" s="137"/>
      <c r="UCV83" s="137"/>
      <c r="UCW83" s="137"/>
      <c r="UCX83" s="137"/>
      <c r="UCY83" s="137"/>
      <c r="UCZ83" s="137"/>
      <c r="UDA83" s="137"/>
      <c r="UDB83" s="137"/>
      <c r="UDC83" s="137"/>
      <c r="UDD83" s="137"/>
      <c r="UDE83" s="137"/>
      <c r="UDF83" s="137"/>
      <c r="UDG83" s="137"/>
      <c r="UDH83" s="137"/>
      <c r="UDI83" s="137"/>
      <c r="UDJ83" s="137"/>
      <c r="UDK83" s="137"/>
      <c r="UDL83" s="137"/>
      <c r="UDM83" s="137"/>
      <c r="UDN83" s="137"/>
      <c r="UDO83" s="137"/>
      <c r="UDP83" s="137"/>
      <c r="UDQ83" s="137"/>
      <c r="UDR83" s="137"/>
      <c r="UDS83" s="137"/>
      <c r="UDT83" s="137"/>
      <c r="UDU83" s="137"/>
      <c r="UDV83" s="137"/>
      <c r="UDW83" s="137"/>
      <c r="UDX83" s="137"/>
      <c r="UDY83" s="137"/>
      <c r="UDZ83" s="137"/>
      <c r="UEA83" s="137"/>
      <c r="UEB83" s="137"/>
      <c r="UEC83" s="137"/>
      <c r="UED83" s="137"/>
      <c r="UEE83" s="137"/>
      <c r="UEF83" s="137"/>
      <c r="UEG83" s="137"/>
      <c r="UEH83" s="137"/>
      <c r="UEI83" s="137"/>
      <c r="UEJ83" s="137"/>
      <c r="UEK83" s="137"/>
      <c r="UEL83" s="137"/>
      <c r="UEM83" s="137"/>
      <c r="UEN83" s="137"/>
      <c r="UEO83" s="137"/>
      <c r="UEP83" s="137"/>
      <c r="UEQ83" s="137"/>
      <c r="UER83" s="137"/>
      <c r="UES83" s="137"/>
      <c r="UET83" s="137"/>
      <c r="UEU83" s="137"/>
      <c r="UEV83" s="137"/>
      <c r="UEW83" s="137"/>
      <c r="UEX83" s="137"/>
      <c r="UEY83" s="137"/>
      <c r="UEZ83" s="137"/>
      <c r="UFA83" s="137"/>
      <c r="UFB83" s="137"/>
      <c r="UFC83" s="137"/>
      <c r="UFD83" s="137"/>
      <c r="UFE83" s="137"/>
      <c r="UFF83" s="137"/>
      <c r="UFG83" s="137"/>
      <c r="UFH83" s="137"/>
      <c r="UFI83" s="137"/>
      <c r="UFJ83" s="137"/>
      <c r="UFK83" s="137"/>
      <c r="UFL83" s="137"/>
      <c r="UFM83" s="137"/>
      <c r="UFN83" s="137"/>
      <c r="UFO83" s="137"/>
      <c r="UFP83" s="137"/>
      <c r="UFQ83" s="137"/>
      <c r="UFR83" s="137"/>
      <c r="UFS83" s="137"/>
      <c r="UFT83" s="137"/>
      <c r="UFU83" s="137"/>
      <c r="UFV83" s="137"/>
      <c r="UFW83" s="137"/>
      <c r="UFX83" s="137"/>
      <c r="UFY83" s="137"/>
      <c r="UFZ83" s="137"/>
      <c r="UGA83" s="137"/>
      <c r="UGB83" s="137"/>
      <c r="UGC83" s="137"/>
      <c r="UGD83" s="137"/>
      <c r="UGE83" s="137"/>
      <c r="UGF83" s="137"/>
      <c r="UGG83" s="137"/>
      <c r="UGH83" s="137"/>
      <c r="UGI83" s="137"/>
      <c r="UGJ83" s="137"/>
      <c r="UGK83" s="137"/>
      <c r="UGL83" s="137"/>
      <c r="UGM83" s="137"/>
      <c r="UGN83" s="137"/>
      <c r="UGO83" s="137"/>
      <c r="UGP83" s="137"/>
      <c r="UGQ83" s="137"/>
      <c r="UGR83" s="137"/>
      <c r="UGS83" s="137"/>
      <c r="UGT83" s="137"/>
      <c r="UGU83" s="137"/>
      <c r="UGV83" s="137"/>
      <c r="UGW83" s="137"/>
      <c r="UGX83" s="137"/>
      <c r="UGY83" s="137"/>
      <c r="UGZ83" s="137"/>
      <c r="UHA83" s="137"/>
      <c r="UHB83" s="137"/>
      <c r="UHC83" s="137"/>
      <c r="UHD83" s="137"/>
      <c r="UHE83" s="137"/>
      <c r="UHF83" s="137"/>
      <c r="UHG83" s="137"/>
      <c r="UHH83" s="137"/>
      <c r="UHI83" s="137"/>
      <c r="UHJ83" s="137"/>
      <c r="UHK83" s="137"/>
      <c r="UHL83" s="137"/>
      <c r="UHM83" s="137"/>
      <c r="UHN83" s="137"/>
      <c r="UHO83" s="137"/>
      <c r="UHP83" s="137"/>
      <c r="UHQ83" s="137"/>
      <c r="UHR83" s="137"/>
      <c r="UHS83" s="137"/>
      <c r="UHT83" s="137"/>
      <c r="UHU83" s="137"/>
      <c r="UHV83" s="137"/>
      <c r="UHW83" s="137"/>
      <c r="UHX83" s="137"/>
      <c r="UHY83" s="137"/>
      <c r="UHZ83" s="137"/>
      <c r="UIA83" s="137"/>
      <c r="UIB83" s="137"/>
      <c r="UIC83" s="137"/>
      <c r="UID83" s="137"/>
      <c r="UIE83" s="137"/>
      <c r="UIF83" s="137"/>
      <c r="UIG83" s="137"/>
      <c r="UIH83" s="137"/>
      <c r="UII83" s="137"/>
      <c r="UIJ83" s="137"/>
      <c r="UIK83" s="137"/>
      <c r="UIL83" s="137"/>
      <c r="UIM83" s="137"/>
      <c r="UIN83" s="137"/>
      <c r="UIO83" s="137"/>
      <c r="UIP83" s="137"/>
      <c r="UIQ83" s="137"/>
      <c r="UIR83" s="137"/>
      <c r="UIS83" s="137"/>
      <c r="UIT83" s="137"/>
      <c r="UIU83" s="137"/>
      <c r="UIV83" s="137"/>
      <c r="UIW83" s="137"/>
      <c r="UIX83" s="137"/>
      <c r="UIY83" s="137"/>
      <c r="UIZ83" s="137"/>
      <c r="UJA83" s="137"/>
      <c r="UJB83" s="137"/>
      <c r="UJC83" s="137"/>
      <c r="UJD83" s="137"/>
      <c r="UJE83" s="137"/>
      <c r="UJF83" s="137"/>
      <c r="UJG83" s="137"/>
      <c r="UJH83" s="137"/>
      <c r="UJI83" s="137"/>
      <c r="UJJ83" s="137"/>
      <c r="UJK83" s="137"/>
      <c r="UJL83" s="137"/>
      <c r="UJM83" s="137"/>
      <c r="UJN83" s="137"/>
      <c r="UJO83" s="137"/>
      <c r="UJP83" s="137"/>
      <c r="UJQ83" s="137"/>
      <c r="UJR83" s="137"/>
      <c r="UJS83" s="137"/>
      <c r="UJT83" s="137"/>
      <c r="UJU83" s="137"/>
      <c r="UJV83" s="137"/>
      <c r="UJW83" s="137"/>
      <c r="UJX83" s="137"/>
      <c r="UJY83" s="137"/>
      <c r="UJZ83" s="137"/>
      <c r="UKA83" s="137"/>
      <c r="UKB83" s="137"/>
      <c r="UKC83" s="137"/>
      <c r="UKD83" s="137"/>
      <c r="UKE83" s="137"/>
      <c r="UKF83" s="137"/>
      <c r="UKG83" s="137"/>
      <c r="UKH83" s="137"/>
      <c r="UKI83" s="137"/>
      <c r="UKJ83" s="137"/>
      <c r="UKK83" s="137"/>
      <c r="UKL83" s="137"/>
      <c r="UKM83" s="137"/>
      <c r="UKN83" s="137"/>
      <c r="UKO83" s="137"/>
      <c r="UKP83" s="137"/>
      <c r="UKQ83" s="137"/>
      <c r="UKR83" s="137"/>
      <c r="UKS83" s="137"/>
      <c r="UKT83" s="137"/>
      <c r="UKU83" s="137"/>
      <c r="UKV83" s="137"/>
      <c r="UKW83" s="137"/>
      <c r="UKX83" s="137"/>
      <c r="UKY83" s="137"/>
      <c r="UKZ83" s="137"/>
      <c r="ULA83" s="137"/>
      <c r="ULB83" s="137"/>
      <c r="ULC83" s="137"/>
      <c r="ULD83" s="137"/>
      <c r="ULE83" s="137"/>
      <c r="ULF83" s="137"/>
      <c r="ULG83" s="137"/>
      <c r="ULH83" s="137"/>
      <c r="ULI83" s="137"/>
      <c r="ULJ83" s="137"/>
      <c r="ULK83" s="137"/>
      <c r="ULL83" s="137"/>
      <c r="ULM83" s="137"/>
      <c r="ULN83" s="137"/>
      <c r="ULO83" s="137"/>
      <c r="ULP83" s="137"/>
      <c r="ULQ83" s="137"/>
      <c r="ULR83" s="137"/>
      <c r="ULS83" s="137"/>
      <c r="ULT83" s="137"/>
      <c r="ULU83" s="137"/>
      <c r="ULV83" s="137"/>
      <c r="ULW83" s="137"/>
      <c r="ULX83" s="137"/>
      <c r="ULY83" s="137"/>
      <c r="ULZ83" s="137"/>
      <c r="UMA83" s="137"/>
      <c r="UMB83" s="137"/>
      <c r="UMC83" s="137"/>
      <c r="UMD83" s="137"/>
      <c r="UME83" s="137"/>
      <c r="UMF83" s="137"/>
      <c r="UMG83" s="137"/>
      <c r="UMH83" s="137"/>
      <c r="UMI83" s="137"/>
      <c r="UMJ83" s="137"/>
      <c r="UMK83" s="137"/>
      <c r="UML83" s="137"/>
      <c r="UMM83" s="137"/>
      <c r="UMN83" s="137"/>
      <c r="UMO83" s="137"/>
      <c r="UMP83" s="137"/>
      <c r="UMQ83" s="137"/>
      <c r="UMR83" s="137"/>
      <c r="UMS83" s="137"/>
      <c r="UMT83" s="137"/>
      <c r="UMU83" s="137"/>
      <c r="UMV83" s="137"/>
      <c r="UMW83" s="137"/>
      <c r="UMX83" s="137"/>
      <c r="UMY83" s="137"/>
      <c r="UMZ83" s="137"/>
      <c r="UNA83" s="137"/>
      <c r="UNB83" s="137"/>
      <c r="UNC83" s="137"/>
      <c r="UND83" s="137"/>
      <c r="UNE83" s="137"/>
      <c r="UNF83" s="137"/>
      <c r="UNG83" s="137"/>
      <c r="UNH83" s="137"/>
      <c r="UNI83" s="137"/>
      <c r="UNJ83" s="137"/>
      <c r="UNK83" s="137"/>
      <c r="UNL83" s="137"/>
      <c r="UNM83" s="137"/>
      <c r="UNN83" s="137"/>
      <c r="UNO83" s="137"/>
      <c r="UNP83" s="137"/>
      <c r="UNQ83" s="137"/>
      <c r="UNR83" s="137"/>
      <c r="UNS83" s="137"/>
      <c r="UNT83" s="137"/>
      <c r="UNU83" s="137"/>
      <c r="UNV83" s="137"/>
      <c r="UNW83" s="137"/>
      <c r="UNX83" s="137"/>
      <c r="UNY83" s="137"/>
      <c r="UNZ83" s="137"/>
      <c r="UOA83" s="137"/>
      <c r="UOB83" s="137"/>
      <c r="UOC83" s="137"/>
      <c r="UOD83" s="137"/>
      <c r="UOE83" s="137"/>
      <c r="UOF83" s="137"/>
      <c r="UOG83" s="137"/>
      <c r="UOH83" s="137"/>
      <c r="UOI83" s="137"/>
      <c r="UOJ83" s="137"/>
      <c r="UOK83" s="137"/>
      <c r="UOL83" s="137"/>
      <c r="UOM83" s="137"/>
      <c r="UON83" s="137"/>
      <c r="UOO83" s="137"/>
      <c r="UOP83" s="137"/>
      <c r="UOQ83" s="137"/>
      <c r="UOR83" s="137"/>
      <c r="UOS83" s="137"/>
      <c r="UOT83" s="137"/>
      <c r="UOU83" s="137"/>
      <c r="UOV83" s="137"/>
      <c r="UOW83" s="137"/>
      <c r="UOX83" s="137"/>
      <c r="UOY83" s="137"/>
      <c r="UOZ83" s="137"/>
      <c r="UPA83" s="137"/>
      <c r="UPB83" s="137"/>
      <c r="UPC83" s="137"/>
      <c r="UPD83" s="137"/>
      <c r="UPE83" s="137"/>
      <c r="UPF83" s="137"/>
      <c r="UPG83" s="137"/>
      <c r="UPH83" s="137"/>
      <c r="UPI83" s="137"/>
      <c r="UPJ83" s="137"/>
      <c r="UPK83" s="137"/>
      <c r="UPL83" s="137"/>
      <c r="UPM83" s="137"/>
      <c r="UPN83" s="137"/>
      <c r="UPO83" s="137"/>
      <c r="UPP83" s="137"/>
      <c r="UPQ83" s="137"/>
      <c r="UPR83" s="137"/>
      <c r="UPS83" s="137"/>
      <c r="UPT83" s="137"/>
      <c r="UPU83" s="137"/>
      <c r="UPV83" s="137"/>
      <c r="UPW83" s="137"/>
      <c r="UPX83" s="137"/>
      <c r="UPY83" s="137"/>
      <c r="UPZ83" s="137"/>
      <c r="UQA83" s="137"/>
      <c r="UQB83" s="137"/>
      <c r="UQC83" s="137"/>
      <c r="UQD83" s="137"/>
      <c r="UQE83" s="137"/>
      <c r="UQF83" s="137"/>
      <c r="UQG83" s="137"/>
      <c r="UQH83" s="137"/>
      <c r="UQI83" s="137"/>
      <c r="UQJ83" s="137"/>
      <c r="UQK83" s="137"/>
      <c r="UQL83" s="137"/>
      <c r="UQM83" s="137"/>
      <c r="UQN83" s="137"/>
      <c r="UQO83" s="137"/>
      <c r="UQP83" s="137"/>
      <c r="UQQ83" s="137"/>
      <c r="UQR83" s="137"/>
      <c r="UQS83" s="137"/>
      <c r="UQT83" s="137"/>
      <c r="UQU83" s="137"/>
      <c r="UQV83" s="137"/>
      <c r="UQW83" s="137"/>
      <c r="UQX83" s="137"/>
      <c r="UQY83" s="137"/>
      <c r="UQZ83" s="137"/>
      <c r="URA83" s="137"/>
      <c r="URB83" s="137"/>
      <c r="URC83" s="137"/>
      <c r="URD83" s="137"/>
      <c r="URE83" s="137"/>
      <c r="URF83" s="137"/>
      <c r="URG83" s="137"/>
      <c r="URH83" s="137"/>
      <c r="URI83" s="137"/>
      <c r="URJ83" s="137"/>
      <c r="URK83" s="137"/>
      <c r="URL83" s="137"/>
      <c r="URM83" s="137"/>
      <c r="URN83" s="137"/>
      <c r="URO83" s="137"/>
      <c r="URP83" s="137"/>
      <c r="URQ83" s="137"/>
      <c r="URR83" s="137"/>
      <c r="URS83" s="137"/>
      <c r="URT83" s="137"/>
      <c r="URU83" s="137"/>
      <c r="URV83" s="137"/>
      <c r="URW83" s="137"/>
      <c r="URX83" s="137"/>
      <c r="URY83" s="137"/>
      <c r="URZ83" s="137"/>
      <c r="USA83" s="137"/>
      <c r="USB83" s="137"/>
      <c r="USC83" s="137"/>
      <c r="USD83" s="137"/>
      <c r="USE83" s="137"/>
      <c r="USF83" s="137"/>
      <c r="USG83" s="137"/>
      <c r="USH83" s="137"/>
      <c r="USI83" s="137"/>
      <c r="USJ83" s="137"/>
      <c r="USK83" s="137"/>
      <c r="USL83" s="137"/>
      <c r="USM83" s="137"/>
      <c r="USN83" s="137"/>
      <c r="USO83" s="137"/>
      <c r="USP83" s="137"/>
      <c r="USQ83" s="137"/>
      <c r="USR83" s="137"/>
      <c r="USS83" s="137"/>
      <c r="UST83" s="137"/>
      <c r="USU83" s="137"/>
      <c r="USV83" s="137"/>
      <c r="USW83" s="137"/>
      <c r="USX83" s="137"/>
      <c r="USY83" s="137"/>
      <c r="USZ83" s="137"/>
      <c r="UTA83" s="137"/>
      <c r="UTB83" s="137"/>
      <c r="UTC83" s="137"/>
      <c r="UTD83" s="137"/>
      <c r="UTE83" s="137"/>
      <c r="UTF83" s="137"/>
      <c r="UTG83" s="137"/>
      <c r="UTH83" s="137"/>
      <c r="UTI83" s="137"/>
      <c r="UTJ83" s="137"/>
      <c r="UTK83" s="137"/>
      <c r="UTL83" s="137"/>
      <c r="UTM83" s="137"/>
      <c r="UTN83" s="137"/>
      <c r="UTO83" s="137"/>
      <c r="UTP83" s="137"/>
      <c r="UTQ83" s="137"/>
      <c r="UTR83" s="137"/>
      <c r="UTS83" s="137"/>
      <c r="UTT83" s="137"/>
      <c r="UTU83" s="137"/>
      <c r="UTV83" s="137"/>
      <c r="UTW83" s="137"/>
      <c r="UTX83" s="137"/>
      <c r="UTY83" s="137"/>
      <c r="UTZ83" s="137"/>
      <c r="UUA83" s="137"/>
      <c r="UUB83" s="137"/>
      <c r="UUC83" s="137"/>
      <c r="UUD83" s="137"/>
      <c r="UUE83" s="137"/>
      <c r="UUF83" s="137"/>
      <c r="UUG83" s="137"/>
      <c r="UUH83" s="137"/>
      <c r="UUI83" s="137"/>
      <c r="UUJ83" s="137"/>
      <c r="UUK83" s="137"/>
      <c r="UUL83" s="137"/>
      <c r="UUM83" s="137"/>
      <c r="UUN83" s="137"/>
      <c r="UUO83" s="137"/>
      <c r="UUP83" s="137"/>
      <c r="UUQ83" s="137"/>
      <c r="UUR83" s="137"/>
      <c r="UUS83" s="137"/>
      <c r="UUT83" s="137"/>
      <c r="UUU83" s="137"/>
      <c r="UUV83" s="137"/>
      <c r="UUW83" s="137"/>
      <c r="UUX83" s="137"/>
      <c r="UUY83" s="137"/>
      <c r="UUZ83" s="137"/>
      <c r="UVA83" s="137"/>
      <c r="UVB83" s="137"/>
      <c r="UVC83" s="137"/>
      <c r="UVD83" s="137"/>
      <c r="UVE83" s="137"/>
      <c r="UVF83" s="137"/>
      <c r="UVG83" s="137"/>
      <c r="UVH83" s="137"/>
      <c r="UVI83" s="137"/>
      <c r="UVJ83" s="137"/>
      <c r="UVK83" s="137"/>
      <c r="UVL83" s="137"/>
      <c r="UVM83" s="137"/>
      <c r="UVN83" s="137"/>
      <c r="UVO83" s="137"/>
      <c r="UVP83" s="137"/>
      <c r="UVQ83" s="137"/>
      <c r="UVR83" s="137"/>
      <c r="UVS83" s="137"/>
      <c r="UVT83" s="137"/>
      <c r="UVU83" s="137"/>
      <c r="UVV83" s="137"/>
      <c r="UVW83" s="137"/>
      <c r="UVX83" s="137"/>
      <c r="UVY83" s="137"/>
      <c r="UVZ83" s="137"/>
      <c r="UWA83" s="137"/>
      <c r="UWB83" s="137"/>
      <c r="UWC83" s="137"/>
      <c r="UWD83" s="137"/>
      <c r="UWE83" s="137"/>
      <c r="UWF83" s="137"/>
      <c r="UWG83" s="137"/>
      <c r="UWH83" s="137"/>
      <c r="UWI83" s="137"/>
      <c r="UWJ83" s="137"/>
      <c r="UWK83" s="137"/>
      <c r="UWL83" s="137"/>
      <c r="UWM83" s="137"/>
      <c r="UWN83" s="137"/>
      <c r="UWO83" s="137"/>
      <c r="UWP83" s="137"/>
      <c r="UWQ83" s="137"/>
      <c r="UWR83" s="137"/>
      <c r="UWS83" s="137"/>
      <c r="UWT83" s="137"/>
      <c r="UWU83" s="137"/>
      <c r="UWV83" s="137"/>
      <c r="UWW83" s="137"/>
      <c r="UWX83" s="137"/>
      <c r="UWY83" s="137"/>
      <c r="UWZ83" s="137"/>
      <c r="UXA83" s="137"/>
      <c r="UXB83" s="137"/>
      <c r="UXC83" s="137"/>
      <c r="UXD83" s="137"/>
      <c r="UXE83" s="137"/>
      <c r="UXF83" s="137"/>
      <c r="UXG83" s="137"/>
      <c r="UXH83" s="137"/>
      <c r="UXI83" s="137"/>
      <c r="UXJ83" s="137"/>
      <c r="UXK83" s="137"/>
      <c r="UXL83" s="137"/>
      <c r="UXM83" s="137"/>
      <c r="UXN83" s="137"/>
      <c r="UXO83" s="137"/>
      <c r="UXP83" s="137"/>
      <c r="UXQ83" s="137"/>
      <c r="UXR83" s="137"/>
      <c r="UXS83" s="137"/>
      <c r="UXT83" s="137"/>
      <c r="UXU83" s="137"/>
      <c r="UXV83" s="137"/>
      <c r="UXW83" s="137"/>
      <c r="UXX83" s="137"/>
      <c r="UXY83" s="137"/>
      <c r="UXZ83" s="137"/>
      <c r="UYA83" s="137"/>
      <c r="UYB83" s="137"/>
      <c r="UYC83" s="137"/>
      <c r="UYD83" s="137"/>
      <c r="UYE83" s="137"/>
      <c r="UYF83" s="137"/>
      <c r="UYG83" s="137"/>
      <c r="UYH83" s="137"/>
      <c r="UYI83" s="137"/>
      <c r="UYJ83" s="137"/>
      <c r="UYK83" s="137"/>
      <c r="UYL83" s="137"/>
      <c r="UYM83" s="137"/>
      <c r="UYN83" s="137"/>
      <c r="UYO83" s="137"/>
      <c r="UYP83" s="137"/>
      <c r="UYQ83" s="137"/>
      <c r="UYR83" s="137"/>
      <c r="UYS83" s="137"/>
      <c r="UYT83" s="137"/>
      <c r="UYU83" s="137"/>
      <c r="UYV83" s="137"/>
      <c r="UYW83" s="137"/>
      <c r="UYX83" s="137"/>
      <c r="UYY83" s="137"/>
      <c r="UYZ83" s="137"/>
      <c r="UZA83" s="137"/>
      <c r="UZB83" s="137"/>
      <c r="UZC83" s="137"/>
      <c r="UZD83" s="137"/>
      <c r="UZE83" s="137"/>
      <c r="UZF83" s="137"/>
      <c r="UZG83" s="137"/>
      <c r="UZH83" s="137"/>
      <c r="UZI83" s="137"/>
      <c r="UZJ83" s="137"/>
      <c r="UZK83" s="137"/>
      <c r="UZL83" s="137"/>
      <c r="UZM83" s="137"/>
      <c r="UZN83" s="137"/>
      <c r="UZO83" s="137"/>
      <c r="UZP83" s="137"/>
      <c r="UZQ83" s="137"/>
      <c r="UZR83" s="137"/>
      <c r="UZS83" s="137"/>
      <c r="UZT83" s="137"/>
      <c r="UZU83" s="137"/>
      <c r="UZV83" s="137"/>
      <c r="UZW83" s="137"/>
      <c r="UZX83" s="137"/>
      <c r="UZY83" s="137"/>
      <c r="UZZ83" s="137"/>
      <c r="VAA83" s="137"/>
      <c r="VAB83" s="137"/>
      <c r="VAC83" s="137"/>
      <c r="VAD83" s="137"/>
      <c r="VAE83" s="137"/>
      <c r="VAF83" s="137"/>
      <c r="VAG83" s="137"/>
      <c r="VAH83" s="137"/>
      <c r="VAI83" s="137"/>
      <c r="VAJ83" s="137"/>
      <c r="VAK83" s="137"/>
      <c r="VAL83" s="137"/>
      <c r="VAM83" s="137"/>
      <c r="VAN83" s="137"/>
      <c r="VAO83" s="137"/>
      <c r="VAP83" s="137"/>
      <c r="VAQ83" s="137"/>
      <c r="VAR83" s="137"/>
      <c r="VAS83" s="137"/>
      <c r="VAT83" s="137"/>
      <c r="VAU83" s="137"/>
      <c r="VAV83" s="137"/>
      <c r="VAW83" s="137"/>
      <c r="VAX83" s="137"/>
      <c r="VAY83" s="137"/>
      <c r="VAZ83" s="137"/>
      <c r="VBA83" s="137"/>
      <c r="VBB83" s="137"/>
      <c r="VBC83" s="137"/>
      <c r="VBD83" s="137"/>
      <c r="VBE83" s="137"/>
      <c r="VBF83" s="137"/>
      <c r="VBG83" s="137"/>
      <c r="VBH83" s="137"/>
      <c r="VBI83" s="137"/>
      <c r="VBJ83" s="137"/>
      <c r="VBK83" s="137"/>
      <c r="VBL83" s="137"/>
      <c r="VBM83" s="137"/>
      <c r="VBN83" s="137"/>
      <c r="VBO83" s="137"/>
      <c r="VBP83" s="137"/>
      <c r="VBQ83" s="137"/>
      <c r="VBR83" s="137"/>
      <c r="VBS83" s="137"/>
      <c r="VBT83" s="137"/>
      <c r="VBU83" s="137"/>
      <c r="VBV83" s="137"/>
      <c r="VBW83" s="137"/>
      <c r="VBX83" s="137"/>
      <c r="VBY83" s="137"/>
      <c r="VBZ83" s="137"/>
      <c r="VCA83" s="137"/>
      <c r="VCB83" s="137"/>
      <c r="VCC83" s="137"/>
      <c r="VCD83" s="137"/>
      <c r="VCE83" s="137"/>
      <c r="VCF83" s="137"/>
      <c r="VCG83" s="137"/>
      <c r="VCH83" s="137"/>
      <c r="VCI83" s="137"/>
      <c r="VCJ83" s="137"/>
      <c r="VCK83" s="137"/>
      <c r="VCL83" s="137"/>
      <c r="VCM83" s="137"/>
      <c r="VCN83" s="137"/>
      <c r="VCO83" s="137"/>
      <c r="VCP83" s="137"/>
      <c r="VCQ83" s="137"/>
      <c r="VCR83" s="137"/>
      <c r="VCS83" s="137"/>
      <c r="VCT83" s="137"/>
      <c r="VCU83" s="137"/>
      <c r="VCV83" s="137"/>
      <c r="VCW83" s="137"/>
      <c r="VCX83" s="137"/>
      <c r="VCY83" s="137"/>
      <c r="VCZ83" s="137"/>
      <c r="VDA83" s="137"/>
      <c r="VDB83" s="137"/>
      <c r="VDC83" s="137"/>
      <c r="VDD83" s="137"/>
      <c r="VDE83" s="137"/>
      <c r="VDF83" s="137"/>
      <c r="VDG83" s="137"/>
      <c r="VDH83" s="137"/>
      <c r="VDI83" s="137"/>
      <c r="VDJ83" s="137"/>
      <c r="VDK83" s="137"/>
      <c r="VDL83" s="137"/>
      <c r="VDM83" s="137"/>
      <c r="VDN83" s="137"/>
      <c r="VDO83" s="137"/>
      <c r="VDP83" s="137"/>
      <c r="VDQ83" s="137"/>
      <c r="VDR83" s="137"/>
      <c r="VDS83" s="137"/>
      <c r="VDT83" s="137"/>
      <c r="VDU83" s="137"/>
      <c r="VDV83" s="137"/>
      <c r="VDW83" s="137"/>
      <c r="VDX83" s="137"/>
      <c r="VDY83" s="137"/>
      <c r="VDZ83" s="137"/>
      <c r="VEA83" s="137"/>
      <c r="VEB83" s="137"/>
      <c r="VEC83" s="137"/>
      <c r="VED83" s="137"/>
      <c r="VEE83" s="137"/>
      <c r="VEF83" s="137"/>
      <c r="VEG83" s="137"/>
      <c r="VEH83" s="137"/>
      <c r="VEI83" s="137"/>
      <c r="VEJ83" s="137"/>
      <c r="VEK83" s="137"/>
      <c r="VEL83" s="137"/>
      <c r="VEM83" s="137"/>
      <c r="VEN83" s="137"/>
      <c r="VEO83" s="137"/>
      <c r="VEP83" s="137"/>
      <c r="VEQ83" s="137"/>
      <c r="VER83" s="137"/>
      <c r="VES83" s="137"/>
      <c r="VET83" s="137"/>
      <c r="VEU83" s="137"/>
      <c r="VEV83" s="137"/>
      <c r="VEW83" s="137"/>
      <c r="VEX83" s="137"/>
      <c r="VEY83" s="137"/>
      <c r="VEZ83" s="137"/>
      <c r="VFA83" s="137"/>
      <c r="VFB83" s="137"/>
      <c r="VFC83" s="137"/>
      <c r="VFD83" s="137"/>
      <c r="VFE83" s="137"/>
      <c r="VFF83" s="137"/>
      <c r="VFG83" s="137"/>
      <c r="VFH83" s="137"/>
      <c r="VFI83" s="137"/>
      <c r="VFJ83" s="137"/>
      <c r="VFK83" s="137"/>
      <c r="VFL83" s="137"/>
      <c r="VFM83" s="137"/>
      <c r="VFN83" s="137"/>
      <c r="VFO83" s="137"/>
      <c r="VFP83" s="137"/>
      <c r="VFQ83" s="137"/>
      <c r="VFR83" s="137"/>
      <c r="VFS83" s="137"/>
      <c r="VFT83" s="137"/>
      <c r="VFU83" s="137"/>
      <c r="VFV83" s="137"/>
      <c r="VFW83" s="137"/>
      <c r="VFX83" s="137"/>
      <c r="VFY83" s="137"/>
      <c r="VFZ83" s="137"/>
      <c r="VGA83" s="137"/>
      <c r="VGB83" s="137"/>
      <c r="VGC83" s="137"/>
      <c r="VGD83" s="137"/>
      <c r="VGE83" s="137"/>
      <c r="VGF83" s="137"/>
      <c r="VGG83" s="137"/>
      <c r="VGH83" s="137"/>
      <c r="VGI83" s="137"/>
      <c r="VGJ83" s="137"/>
      <c r="VGK83" s="137"/>
      <c r="VGL83" s="137"/>
      <c r="VGM83" s="137"/>
      <c r="VGN83" s="137"/>
      <c r="VGO83" s="137"/>
      <c r="VGP83" s="137"/>
      <c r="VGQ83" s="137"/>
      <c r="VGR83" s="137"/>
      <c r="VGS83" s="137"/>
      <c r="VGT83" s="137"/>
      <c r="VGU83" s="137"/>
      <c r="VGV83" s="137"/>
      <c r="VGW83" s="137"/>
      <c r="VGX83" s="137"/>
      <c r="VGY83" s="137"/>
      <c r="VGZ83" s="137"/>
      <c r="VHA83" s="137"/>
      <c r="VHB83" s="137"/>
      <c r="VHC83" s="137"/>
      <c r="VHD83" s="137"/>
      <c r="VHE83" s="137"/>
      <c r="VHF83" s="137"/>
      <c r="VHG83" s="137"/>
      <c r="VHH83" s="137"/>
      <c r="VHI83" s="137"/>
      <c r="VHJ83" s="137"/>
      <c r="VHK83" s="137"/>
      <c r="VHL83" s="137"/>
      <c r="VHM83" s="137"/>
      <c r="VHN83" s="137"/>
      <c r="VHO83" s="137"/>
      <c r="VHP83" s="137"/>
      <c r="VHQ83" s="137"/>
      <c r="VHR83" s="137"/>
      <c r="VHS83" s="137"/>
      <c r="VHT83" s="137"/>
      <c r="VHU83" s="137"/>
      <c r="VHV83" s="137"/>
      <c r="VHW83" s="137"/>
      <c r="VHX83" s="137"/>
      <c r="VHY83" s="137"/>
      <c r="VHZ83" s="137"/>
      <c r="VIA83" s="137"/>
      <c r="VIB83" s="137"/>
      <c r="VIC83" s="137"/>
      <c r="VID83" s="137"/>
      <c r="VIE83" s="137"/>
      <c r="VIF83" s="137"/>
      <c r="VIG83" s="137"/>
      <c r="VIH83" s="137"/>
      <c r="VII83" s="137"/>
      <c r="VIJ83" s="137"/>
      <c r="VIK83" s="137"/>
      <c r="VIL83" s="137"/>
      <c r="VIM83" s="137"/>
      <c r="VIN83" s="137"/>
      <c r="VIO83" s="137"/>
      <c r="VIP83" s="137"/>
      <c r="VIQ83" s="137"/>
      <c r="VIR83" s="137"/>
      <c r="VIS83" s="137"/>
      <c r="VIT83" s="137"/>
      <c r="VIU83" s="137"/>
      <c r="VIV83" s="137"/>
      <c r="VIW83" s="137"/>
      <c r="VIX83" s="137"/>
      <c r="VIY83" s="137"/>
      <c r="VIZ83" s="137"/>
      <c r="VJA83" s="137"/>
      <c r="VJB83" s="137"/>
      <c r="VJC83" s="137"/>
      <c r="VJD83" s="137"/>
      <c r="VJE83" s="137"/>
      <c r="VJF83" s="137"/>
      <c r="VJG83" s="137"/>
      <c r="VJH83" s="137"/>
      <c r="VJI83" s="137"/>
      <c r="VJJ83" s="137"/>
      <c r="VJK83" s="137"/>
      <c r="VJL83" s="137"/>
      <c r="VJM83" s="137"/>
      <c r="VJN83" s="137"/>
      <c r="VJO83" s="137"/>
      <c r="VJP83" s="137"/>
      <c r="VJQ83" s="137"/>
      <c r="VJR83" s="137"/>
      <c r="VJS83" s="137"/>
      <c r="VJT83" s="137"/>
      <c r="VJU83" s="137"/>
      <c r="VJV83" s="137"/>
      <c r="VJW83" s="137"/>
      <c r="VJX83" s="137"/>
      <c r="VJY83" s="137"/>
      <c r="VJZ83" s="137"/>
      <c r="VKA83" s="137"/>
      <c r="VKB83" s="137"/>
      <c r="VKC83" s="137"/>
      <c r="VKD83" s="137"/>
      <c r="VKE83" s="137"/>
      <c r="VKF83" s="137"/>
      <c r="VKG83" s="137"/>
      <c r="VKH83" s="137"/>
      <c r="VKI83" s="137"/>
      <c r="VKJ83" s="137"/>
      <c r="VKK83" s="137"/>
      <c r="VKL83" s="137"/>
      <c r="VKM83" s="137"/>
      <c r="VKN83" s="137"/>
      <c r="VKO83" s="137"/>
      <c r="VKP83" s="137"/>
      <c r="VKQ83" s="137"/>
      <c r="VKR83" s="137"/>
      <c r="VKS83" s="137"/>
      <c r="VKT83" s="137"/>
      <c r="VKU83" s="137"/>
      <c r="VKV83" s="137"/>
      <c r="VKW83" s="137"/>
      <c r="VKX83" s="137"/>
      <c r="VKY83" s="137"/>
      <c r="VKZ83" s="137"/>
      <c r="VLA83" s="137"/>
      <c r="VLB83" s="137"/>
      <c r="VLC83" s="137"/>
      <c r="VLD83" s="137"/>
      <c r="VLE83" s="137"/>
      <c r="VLF83" s="137"/>
      <c r="VLG83" s="137"/>
      <c r="VLH83" s="137"/>
      <c r="VLI83" s="137"/>
      <c r="VLJ83" s="137"/>
      <c r="VLK83" s="137"/>
      <c r="VLL83" s="137"/>
      <c r="VLM83" s="137"/>
      <c r="VLN83" s="137"/>
      <c r="VLO83" s="137"/>
      <c r="VLP83" s="137"/>
      <c r="VLQ83" s="137"/>
      <c r="VLR83" s="137"/>
      <c r="VLS83" s="137"/>
      <c r="VLT83" s="137"/>
      <c r="VLU83" s="137"/>
      <c r="VLV83" s="137"/>
      <c r="VLW83" s="137"/>
      <c r="VLX83" s="137"/>
      <c r="VLY83" s="137"/>
      <c r="VLZ83" s="137"/>
      <c r="VMA83" s="137"/>
      <c r="VMB83" s="137"/>
      <c r="VMC83" s="137"/>
      <c r="VMD83" s="137"/>
      <c r="VME83" s="137"/>
      <c r="VMF83" s="137"/>
      <c r="VMG83" s="137"/>
      <c r="VMH83" s="137"/>
      <c r="VMI83" s="137"/>
      <c r="VMJ83" s="137"/>
      <c r="VMK83" s="137"/>
      <c r="VML83" s="137"/>
      <c r="VMM83" s="137"/>
      <c r="VMN83" s="137"/>
      <c r="VMO83" s="137"/>
      <c r="VMP83" s="137"/>
      <c r="VMQ83" s="137"/>
      <c r="VMR83" s="137"/>
      <c r="VMS83" s="137"/>
      <c r="VMT83" s="137"/>
      <c r="VMU83" s="137"/>
      <c r="VMV83" s="137"/>
      <c r="VMW83" s="137"/>
      <c r="VMX83" s="137"/>
      <c r="VMY83" s="137"/>
      <c r="VMZ83" s="137"/>
      <c r="VNA83" s="137"/>
      <c r="VNB83" s="137"/>
      <c r="VNC83" s="137"/>
      <c r="VND83" s="137"/>
      <c r="VNE83" s="137"/>
      <c r="VNF83" s="137"/>
      <c r="VNG83" s="137"/>
      <c r="VNH83" s="137"/>
      <c r="VNI83" s="137"/>
      <c r="VNJ83" s="137"/>
      <c r="VNK83" s="137"/>
      <c r="VNL83" s="137"/>
      <c r="VNM83" s="137"/>
      <c r="VNN83" s="137"/>
      <c r="VNO83" s="137"/>
      <c r="VNP83" s="137"/>
      <c r="VNQ83" s="137"/>
      <c r="VNR83" s="137"/>
      <c r="VNS83" s="137"/>
      <c r="VNT83" s="137"/>
      <c r="VNU83" s="137"/>
      <c r="VNV83" s="137"/>
      <c r="VNW83" s="137"/>
      <c r="VNX83" s="137"/>
      <c r="VNY83" s="137"/>
      <c r="VNZ83" s="137"/>
      <c r="VOA83" s="137"/>
      <c r="VOB83" s="137"/>
      <c r="VOC83" s="137"/>
      <c r="VOD83" s="137"/>
      <c r="VOE83" s="137"/>
      <c r="VOF83" s="137"/>
      <c r="VOG83" s="137"/>
      <c r="VOH83" s="137"/>
      <c r="VOI83" s="137"/>
      <c r="VOJ83" s="137"/>
      <c r="VOK83" s="137"/>
      <c r="VOL83" s="137"/>
      <c r="VOM83" s="137"/>
      <c r="VON83" s="137"/>
      <c r="VOO83" s="137"/>
      <c r="VOP83" s="137"/>
      <c r="VOQ83" s="137"/>
      <c r="VOR83" s="137"/>
      <c r="VOS83" s="137"/>
      <c r="VOT83" s="137"/>
      <c r="VOU83" s="137"/>
      <c r="VOV83" s="137"/>
      <c r="VOW83" s="137"/>
      <c r="VOX83" s="137"/>
      <c r="VOY83" s="137"/>
      <c r="VOZ83" s="137"/>
      <c r="VPA83" s="137"/>
      <c r="VPB83" s="137"/>
      <c r="VPC83" s="137"/>
      <c r="VPD83" s="137"/>
      <c r="VPE83" s="137"/>
      <c r="VPF83" s="137"/>
      <c r="VPG83" s="137"/>
      <c r="VPH83" s="137"/>
      <c r="VPI83" s="137"/>
      <c r="VPJ83" s="137"/>
      <c r="VPK83" s="137"/>
      <c r="VPL83" s="137"/>
      <c r="VPM83" s="137"/>
      <c r="VPN83" s="137"/>
      <c r="VPO83" s="137"/>
      <c r="VPP83" s="137"/>
      <c r="VPQ83" s="137"/>
      <c r="VPR83" s="137"/>
      <c r="VPS83" s="137"/>
      <c r="VPT83" s="137"/>
      <c r="VPU83" s="137"/>
      <c r="VPV83" s="137"/>
      <c r="VPW83" s="137"/>
      <c r="VPX83" s="137"/>
      <c r="VPY83" s="137"/>
      <c r="VPZ83" s="137"/>
      <c r="VQA83" s="137"/>
      <c r="VQB83" s="137"/>
      <c r="VQC83" s="137"/>
      <c r="VQD83" s="137"/>
      <c r="VQE83" s="137"/>
      <c r="VQF83" s="137"/>
      <c r="VQG83" s="137"/>
      <c r="VQH83" s="137"/>
      <c r="VQI83" s="137"/>
      <c r="VQJ83" s="137"/>
      <c r="VQK83" s="137"/>
      <c r="VQL83" s="137"/>
      <c r="VQM83" s="137"/>
      <c r="VQN83" s="137"/>
      <c r="VQO83" s="137"/>
      <c r="VQP83" s="137"/>
      <c r="VQQ83" s="137"/>
      <c r="VQR83" s="137"/>
      <c r="VQS83" s="137"/>
      <c r="VQT83" s="137"/>
      <c r="VQU83" s="137"/>
      <c r="VQV83" s="137"/>
      <c r="VQW83" s="137"/>
      <c r="VQX83" s="137"/>
      <c r="VQY83" s="137"/>
      <c r="VQZ83" s="137"/>
      <c r="VRA83" s="137"/>
      <c r="VRB83" s="137"/>
      <c r="VRC83" s="137"/>
      <c r="VRD83" s="137"/>
      <c r="VRE83" s="137"/>
      <c r="VRF83" s="137"/>
      <c r="VRG83" s="137"/>
      <c r="VRH83" s="137"/>
      <c r="VRI83" s="137"/>
      <c r="VRJ83" s="137"/>
      <c r="VRK83" s="137"/>
      <c r="VRL83" s="137"/>
      <c r="VRM83" s="137"/>
      <c r="VRN83" s="137"/>
      <c r="VRO83" s="137"/>
      <c r="VRP83" s="137"/>
      <c r="VRQ83" s="137"/>
      <c r="VRR83" s="137"/>
      <c r="VRS83" s="137"/>
      <c r="VRT83" s="137"/>
      <c r="VRU83" s="137"/>
      <c r="VRV83" s="137"/>
      <c r="VRW83" s="137"/>
      <c r="VRX83" s="137"/>
      <c r="VRY83" s="137"/>
      <c r="VRZ83" s="137"/>
      <c r="VSA83" s="137"/>
      <c r="VSB83" s="137"/>
      <c r="VSC83" s="137"/>
      <c r="VSD83" s="137"/>
      <c r="VSE83" s="137"/>
      <c r="VSF83" s="137"/>
      <c r="VSG83" s="137"/>
      <c r="VSH83" s="137"/>
      <c r="VSI83" s="137"/>
      <c r="VSJ83" s="137"/>
      <c r="VSK83" s="137"/>
      <c r="VSL83" s="137"/>
      <c r="VSM83" s="137"/>
      <c r="VSN83" s="137"/>
      <c r="VSO83" s="137"/>
      <c r="VSP83" s="137"/>
      <c r="VSQ83" s="137"/>
      <c r="VSR83" s="137"/>
      <c r="VSS83" s="137"/>
      <c r="VST83" s="137"/>
      <c r="VSU83" s="137"/>
      <c r="VSV83" s="137"/>
      <c r="VSW83" s="137"/>
      <c r="VSX83" s="137"/>
      <c r="VSY83" s="137"/>
      <c r="VSZ83" s="137"/>
      <c r="VTA83" s="137"/>
      <c r="VTB83" s="137"/>
      <c r="VTC83" s="137"/>
      <c r="VTD83" s="137"/>
      <c r="VTE83" s="137"/>
      <c r="VTF83" s="137"/>
      <c r="VTG83" s="137"/>
      <c r="VTH83" s="137"/>
      <c r="VTI83" s="137"/>
      <c r="VTJ83" s="137"/>
      <c r="VTK83" s="137"/>
      <c r="VTL83" s="137"/>
      <c r="VTM83" s="137"/>
      <c r="VTN83" s="137"/>
      <c r="VTO83" s="137"/>
      <c r="VTP83" s="137"/>
      <c r="VTQ83" s="137"/>
      <c r="VTR83" s="137"/>
      <c r="VTS83" s="137"/>
      <c r="VTT83" s="137"/>
      <c r="VTU83" s="137"/>
      <c r="VTV83" s="137"/>
      <c r="VTW83" s="137"/>
      <c r="VTX83" s="137"/>
      <c r="VTY83" s="137"/>
      <c r="VTZ83" s="137"/>
      <c r="VUA83" s="137"/>
      <c r="VUB83" s="137"/>
      <c r="VUC83" s="137"/>
      <c r="VUD83" s="137"/>
      <c r="VUE83" s="137"/>
      <c r="VUF83" s="137"/>
      <c r="VUG83" s="137"/>
      <c r="VUH83" s="137"/>
      <c r="VUI83" s="137"/>
      <c r="VUJ83" s="137"/>
      <c r="VUK83" s="137"/>
      <c r="VUL83" s="137"/>
      <c r="VUM83" s="137"/>
      <c r="VUN83" s="137"/>
      <c r="VUO83" s="137"/>
      <c r="VUP83" s="137"/>
      <c r="VUQ83" s="137"/>
      <c r="VUR83" s="137"/>
      <c r="VUS83" s="137"/>
      <c r="VUT83" s="137"/>
      <c r="VUU83" s="137"/>
      <c r="VUV83" s="137"/>
      <c r="VUW83" s="137"/>
      <c r="VUX83" s="137"/>
      <c r="VUY83" s="137"/>
      <c r="VUZ83" s="137"/>
      <c r="VVA83" s="137"/>
      <c r="VVB83" s="137"/>
      <c r="VVC83" s="137"/>
      <c r="VVD83" s="137"/>
      <c r="VVE83" s="137"/>
      <c r="VVF83" s="137"/>
      <c r="VVG83" s="137"/>
      <c r="VVH83" s="137"/>
      <c r="VVI83" s="137"/>
      <c r="VVJ83" s="137"/>
      <c r="VVK83" s="137"/>
      <c r="VVL83" s="137"/>
      <c r="VVM83" s="137"/>
      <c r="VVN83" s="137"/>
      <c r="VVO83" s="137"/>
      <c r="VVP83" s="137"/>
      <c r="VVQ83" s="137"/>
      <c r="VVR83" s="137"/>
      <c r="VVS83" s="137"/>
      <c r="VVT83" s="137"/>
      <c r="VVU83" s="137"/>
      <c r="VVV83" s="137"/>
      <c r="VVW83" s="137"/>
      <c r="VVX83" s="137"/>
      <c r="VVY83" s="137"/>
      <c r="VVZ83" s="137"/>
      <c r="VWA83" s="137"/>
      <c r="VWB83" s="137"/>
      <c r="VWC83" s="137"/>
      <c r="VWD83" s="137"/>
      <c r="VWE83" s="137"/>
      <c r="VWF83" s="137"/>
      <c r="VWG83" s="137"/>
      <c r="VWH83" s="137"/>
      <c r="VWI83" s="137"/>
      <c r="VWJ83" s="137"/>
      <c r="VWK83" s="137"/>
      <c r="VWL83" s="137"/>
      <c r="VWM83" s="137"/>
      <c r="VWN83" s="137"/>
      <c r="VWO83" s="137"/>
      <c r="VWP83" s="137"/>
      <c r="VWQ83" s="137"/>
      <c r="VWR83" s="137"/>
      <c r="VWS83" s="137"/>
      <c r="VWT83" s="137"/>
      <c r="VWU83" s="137"/>
      <c r="VWV83" s="137"/>
      <c r="VWW83" s="137"/>
      <c r="VWX83" s="137"/>
      <c r="VWY83" s="137"/>
      <c r="VWZ83" s="137"/>
      <c r="VXA83" s="137"/>
      <c r="VXB83" s="137"/>
      <c r="VXC83" s="137"/>
      <c r="VXD83" s="137"/>
      <c r="VXE83" s="137"/>
      <c r="VXF83" s="137"/>
      <c r="VXG83" s="137"/>
      <c r="VXH83" s="137"/>
      <c r="VXI83" s="137"/>
      <c r="VXJ83" s="137"/>
      <c r="VXK83" s="137"/>
      <c r="VXL83" s="137"/>
      <c r="VXM83" s="137"/>
      <c r="VXN83" s="137"/>
      <c r="VXO83" s="137"/>
      <c r="VXP83" s="137"/>
      <c r="VXQ83" s="137"/>
      <c r="VXR83" s="137"/>
      <c r="VXS83" s="137"/>
      <c r="VXT83" s="137"/>
      <c r="VXU83" s="137"/>
      <c r="VXV83" s="137"/>
      <c r="VXW83" s="137"/>
      <c r="VXX83" s="137"/>
      <c r="VXY83" s="137"/>
      <c r="VXZ83" s="137"/>
      <c r="VYA83" s="137"/>
      <c r="VYB83" s="137"/>
      <c r="VYC83" s="137"/>
      <c r="VYD83" s="137"/>
      <c r="VYE83" s="137"/>
      <c r="VYF83" s="137"/>
      <c r="VYG83" s="137"/>
      <c r="VYH83" s="137"/>
      <c r="VYI83" s="137"/>
      <c r="VYJ83" s="137"/>
      <c r="VYK83" s="137"/>
      <c r="VYL83" s="137"/>
      <c r="VYM83" s="137"/>
      <c r="VYN83" s="137"/>
      <c r="VYO83" s="137"/>
      <c r="VYP83" s="137"/>
      <c r="VYQ83" s="137"/>
      <c r="VYR83" s="137"/>
      <c r="VYS83" s="137"/>
      <c r="VYT83" s="137"/>
      <c r="VYU83" s="137"/>
      <c r="VYV83" s="137"/>
      <c r="VYW83" s="137"/>
      <c r="VYX83" s="137"/>
      <c r="VYY83" s="137"/>
      <c r="VYZ83" s="137"/>
      <c r="VZA83" s="137"/>
      <c r="VZB83" s="137"/>
      <c r="VZC83" s="137"/>
      <c r="VZD83" s="137"/>
      <c r="VZE83" s="137"/>
      <c r="VZF83" s="137"/>
      <c r="VZG83" s="137"/>
      <c r="VZH83" s="137"/>
      <c r="VZI83" s="137"/>
      <c r="VZJ83" s="137"/>
      <c r="VZK83" s="137"/>
      <c r="VZL83" s="137"/>
      <c r="VZM83" s="137"/>
      <c r="VZN83" s="137"/>
      <c r="VZO83" s="137"/>
      <c r="VZP83" s="137"/>
      <c r="VZQ83" s="137"/>
      <c r="VZR83" s="137"/>
      <c r="VZS83" s="137"/>
      <c r="VZT83" s="137"/>
      <c r="VZU83" s="137"/>
      <c r="VZV83" s="137"/>
      <c r="VZW83" s="137"/>
      <c r="VZX83" s="137"/>
      <c r="VZY83" s="137"/>
      <c r="VZZ83" s="137"/>
      <c r="WAA83" s="137"/>
      <c r="WAB83" s="137"/>
      <c r="WAC83" s="137"/>
      <c r="WAD83" s="137"/>
      <c r="WAE83" s="137"/>
      <c r="WAF83" s="137"/>
      <c r="WAG83" s="137"/>
      <c r="WAH83" s="137"/>
      <c r="WAI83" s="137"/>
      <c r="WAJ83" s="137"/>
      <c r="WAK83" s="137"/>
      <c r="WAL83" s="137"/>
      <c r="WAM83" s="137"/>
      <c r="WAN83" s="137"/>
      <c r="WAO83" s="137"/>
      <c r="WAP83" s="137"/>
      <c r="WAQ83" s="137"/>
      <c r="WAR83" s="137"/>
      <c r="WAS83" s="137"/>
      <c r="WAT83" s="137"/>
      <c r="WAU83" s="137"/>
      <c r="WAV83" s="137"/>
      <c r="WAW83" s="137"/>
      <c r="WAX83" s="137"/>
      <c r="WAY83" s="137"/>
      <c r="WAZ83" s="137"/>
      <c r="WBA83" s="137"/>
      <c r="WBB83" s="137"/>
      <c r="WBC83" s="137"/>
      <c r="WBD83" s="137"/>
      <c r="WBE83" s="137"/>
      <c r="WBF83" s="137"/>
      <c r="WBG83" s="137"/>
      <c r="WBH83" s="137"/>
      <c r="WBI83" s="137"/>
      <c r="WBJ83" s="137"/>
      <c r="WBK83" s="137"/>
      <c r="WBL83" s="137"/>
      <c r="WBM83" s="137"/>
      <c r="WBN83" s="137"/>
      <c r="WBO83" s="137"/>
      <c r="WBP83" s="137"/>
      <c r="WBQ83" s="137"/>
      <c r="WBR83" s="137"/>
      <c r="WBS83" s="137"/>
      <c r="WBT83" s="137"/>
      <c r="WBU83" s="137"/>
      <c r="WBV83" s="137"/>
      <c r="WBW83" s="137"/>
      <c r="WBX83" s="137"/>
      <c r="WBY83" s="137"/>
      <c r="WBZ83" s="137"/>
      <c r="WCA83" s="137"/>
      <c r="WCB83" s="137"/>
      <c r="WCC83" s="137"/>
      <c r="WCD83" s="137"/>
      <c r="WCE83" s="137"/>
      <c r="WCF83" s="137"/>
      <c r="WCG83" s="137"/>
      <c r="WCH83" s="137"/>
      <c r="WCI83" s="137"/>
      <c r="WCJ83" s="137"/>
      <c r="WCK83" s="137"/>
      <c r="WCL83" s="137"/>
      <c r="WCM83" s="137"/>
      <c r="WCN83" s="137"/>
      <c r="WCO83" s="137"/>
      <c r="WCP83" s="137"/>
      <c r="WCQ83" s="137"/>
      <c r="WCR83" s="137"/>
      <c r="WCS83" s="137"/>
      <c r="WCT83" s="137"/>
      <c r="WCU83" s="137"/>
      <c r="WCV83" s="137"/>
      <c r="WCW83" s="137"/>
      <c r="WCX83" s="137"/>
      <c r="WCY83" s="137"/>
      <c r="WCZ83" s="137"/>
      <c r="WDA83" s="137"/>
      <c r="WDB83" s="137"/>
      <c r="WDC83" s="137"/>
      <c r="WDD83" s="137"/>
      <c r="WDE83" s="137"/>
      <c r="WDF83" s="137"/>
      <c r="WDG83" s="137"/>
      <c r="WDH83" s="137"/>
      <c r="WDI83" s="137"/>
      <c r="WDJ83" s="137"/>
      <c r="WDK83" s="137"/>
      <c r="WDL83" s="137"/>
      <c r="WDM83" s="137"/>
      <c r="WDN83" s="137"/>
      <c r="WDO83" s="137"/>
      <c r="WDP83" s="137"/>
      <c r="WDQ83" s="137"/>
      <c r="WDR83" s="137"/>
      <c r="WDS83" s="137"/>
      <c r="WDT83" s="137"/>
      <c r="WDU83" s="137"/>
      <c r="WDV83" s="137"/>
      <c r="WDW83" s="137"/>
      <c r="WDX83" s="137"/>
      <c r="WDY83" s="137"/>
      <c r="WDZ83" s="137"/>
      <c r="WEA83" s="137"/>
      <c r="WEB83" s="137"/>
      <c r="WEC83" s="137"/>
      <c r="WED83" s="137"/>
      <c r="WEE83" s="137"/>
      <c r="WEF83" s="137"/>
      <c r="WEG83" s="137"/>
      <c r="WEH83" s="137"/>
      <c r="WEI83" s="137"/>
      <c r="WEJ83" s="137"/>
      <c r="WEK83" s="137"/>
      <c r="WEL83" s="137"/>
      <c r="WEM83" s="137"/>
      <c r="WEN83" s="137"/>
      <c r="WEO83" s="137"/>
      <c r="WEP83" s="137"/>
      <c r="WEQ83" s="137"/>
      <c r="WER83" s="137"/>
      <c r="WES83" s="137"/>
      <c r="WET83" s="137"/>
      <c r="WEU83" s="137"/>
      <c r="WEV83" s="137"/>
      <c r="WEW83" s="137"/>
      <c r="WEX83" s="137"/>
      <c r="WEY83" s="137"/>
      <c r="WEZ83" s="137"/>
      <c r="WFA83" s="137"/>
      <c r="WFB83" s="137"/>
      <c r="WFC83" s="137"/>
      <c r="WFD83" s="137"/>
      <c r="WFE83" s="137"/>
      <c r="WFF83" s="137"/>
      <c r="WFG83" s="137"/>
      <c r="WFH83" s="137"/>
      <c r="WFI83" s="137"/>
      <c r="WFJ83" s="137"/>
      <c r="WFK83" s="137"/>
      <c r="WFL83" s="137"/>
      <c r="WFM83" s="137"/>
      <c r="WFN83" s="137"/>
      <c r="WFO83" s="137"/>
      <c r="WFP83" s="137"/>
      <c r="WFQ83" s="137"/>
      <c r="WFR83" s="137"/>
      <c r="WFS83" s="137"/>
      <c r="WFT83" s="137"/>
      <c r="WFU83" s="137"/>
      <c r="WFV83" s="137"/>
      <c r="WFW83" s="137"/>
      <c r="WFX83" s="137"/>
      <c r="WFY83" s="137"/>
      <c r="WFZ83" s="137"/>
      <c r="WGA83" s="137"/>
      <c r="WGB83" s="137"/>
      <c r="WGC83" s="137"/>
      <c r="WGD83" s="137"/>
      <c r="WGE83" s="137"/>
      <c r="WGF83" s="137"/>
      <c r="WGG83" s="137"/>
      <c r="WGH83" s="137"/>
      <c r="WGI83" s="137"/>
      <c r="WGJ83" s="137"/>
      <c r="WGK83" s="137"/>
      <c r="WGL83" s="137"/>
      <c r="WGM83" s="137"/>
      <c r="WGN83" s="137"/>
      <c r="WGO83" s="137"/>
      <c r="WGP83" s="137"/>
      <c r="WGQ83" s="137"/>
      <c r="WGR83" s="137"/>
      <c r="WGS83" s="137"/>
      <c r="WGT83" s="137"/>
      <c r="WGU83" s="137"/>
      <c r="WGV83" s="137"/>
      <c r="WGW83" s="137"/>
      <c r="WGX83" s="137"/>
      <c r="WGY83" s="137"/>
      <c r="WGZ83" s="137"/>
      <c r="WHA83" s="137"/>
      <c r="WHB83" s="137"/>
      <c r="WHC83" s="137"/>
      <c r="WHD83" s="137"/>
      <c r="WHE83" s="137"/>
      <c r="WHF83" s="137"/>
      <c r="WHG83" s="137"/>
      <c r="WHH83" s="137"/>
      <c r="WHI83" s="137"/>
      <c r="WHJ83" s="137"/>
      <c r="WHK83" s="137"/>
      <c r="WHL83" s="137"/>
      <c r="WHM83" s="137"/>
      <c r="WHN83" s="137"/>
      <c r="WHO83" s="137"/>
      <c r="WHP83" s="137"/>
      <c r="WHQ83" s="137"/>
      <c r="WHR83" s="137"/>
      <c r="WHS83" s="137"/>
      <c r="WHT83" s="137"/>
      <c r="WHU83" s="137"/>
      <c r="WHV83" s="137"/>
      <c r="WHW83" s="137"/>
      <c r="WHX83" s="137"/>
      <c r="WHY83" s="137"/>
      <c r="WHZ83" s="137"/>
      <c r="WIA83" s="137"/>
      <c r="WIB83" s="137"/>
      <c r="WIC83" s="137"/>
      <c r="WID83" s="137"/>
      <c r="WIE83" s="137"/>
      <c r="WIF83" s="137"/>
      <c r="WIG83" s="137"/>
      <c r="WIH83" s="137"/>
      <c r="WII83" s="137"/>
      <c r="WIJ83" s="137"/>
      <c r="WIK83" s="137"/>
      <c r="WIL83" s="137"/>
      <c r="WIM83" s="137"/>
      <c r="WIN83" s="137"/>
      <c r="WIO83" s="137"/>
      <c r="WIP83" s="137"/>
      <c r="WIQ83" s="137"/>
      <c r="WIR83" s="137"/>
      <c r="WIS83" s="137"/>
      <c r="WIT83" s="137"/>
      <c r="WIU83" s="137"/>
      <c r="WIV83" s="137"/>
      <c r="WIW83" s="137"/>
      <c r="WIX83" s="137"/>
      <c r="WIY83" s="137"/>
      <c r="WIZ83" s="137"/>
      <c r="WJA83" s="137"/>
      <c r="WJB83" s="137"/>
      <c r="WJC83" s="137"/>
      <c r="WJD83" s="137"/>
      <c r="WJE83" s="137"/>
      <c r="WJF83" s="137"/>
      <c r="WJG83" s="137"/>
      <c r="WJH83" s="137"/>
      <c r="WJI83" s="137"/>
      <c r="WJJ83" s="137"/>
      <c r="WJK83" s="137"/>
      <c r="WJL83" s="137"/>
      <c r="WJM83" s="137"/>
      <c r="WJN83" s="137"/>
      <c r="WJO83" s="137"/>
      <c r="WJP83" s="137"/>
      <c r="WJQ83" s="137"/>
      <c r="WJR83" s="137"/>
      <c r="WJS83" s="137"/>
      <c r="WJT83" s="137"/>
      <c r="WJU83" s="137"/>
      <c r="WJV83" s="137"/>
      <c r="WJW83" s="137"/>
      <c r="WJX83" s="137"/>
      <c r="WJY83" s="137"/>
      <c r="WJZ83" s="137"/>
      <c r="WKA83" s="137"/>
      <c r="WKB83" s="137"/>
      <c r="WKC83" s="137"/>
      <c r="WKD83" s="137"/>
      <c r="WKE83" s="137"/>
      <c r="WKF83" s="137"/>
      <c r="WKG83" s="137"/>
      <c r="WKH83" s="137"/>
      <c r="WKI83" s="137"/>
      <c r="WKJ83" s="137"/>
      <c r="WKK83" s="137"/>
      <c r="WKL83" s="137"/>
      <c r="WKM83" s="137"/>
      <c r="WKN83" s="137"/>
      <c r="WKO83" s="137"/>
      <c r="WKP83" s="137"/>
      <c r="WKQ83" s="137"/>
      <c r="WKR83" s="137"/>
      <c r="WKS83" s="137"/>
      <c r="WKT83" s="137"/>
      <c r="WKU83" s="137"/>
      <c r="WKV83" s="137"/>
      <c r="WKW83" s="137"/>
      <c r="WKX83" s="137"/>
      <c r="WKY83" s="137"/>
      <c r="WKZ83" s="137"/>
      <c r="WLA83" s="137"/>
      <c r="WLB83" s="137"/>
      <c r="WLC83" s="137"/>
      <c r="WLD83" s="137"/>
      <c r="WLE83" s="137"/>
      <c r="WLF83" s="137"/>
      <c r="WLG83" s="137"/>
      <c r="WLH83" s="137"/>
      <c r="WLI83" s="137"/>
      <c r="WLJ83" s="137"/>
      <c r="WLK83" s="137"/>
      <c r="WLL83" s="137"/>
      <c r="WLM83" s="137"/>
      <c r="WLN83" s="137"/>
      <c r="WLO83" s="137"/>
      <c r="WLP83" s="137"/>
      <c r="WLQ83" s="137"/>
      <c r="WLR83" s="137"/>
      <c r="WLS83" s="137"/>
      <c r="WLT83" s="137"/>
      <c r="WLU83" s="137"/>
      <c r="WLV83" s="137"/>
      <c r="WLW83" s="137"/>
      <c r="WLX83" s="137"/>
      <c r="WLY83" s="137"/>
      <c r="WLZ83" s="137"/>
      <c r="WMA83" s="137"/>
      <c r="WMB83" s="137"/>
      <c r="WMC83" s="137"/>
      <c r="WMD83" s="137"/>
      <c r="WME83" s="137"/>
      <c r="WMF83" s="137"/>
      <c r="WMG83" s="137"/>
      <c r="WMH83" s="137"/>
      <c r="WMI83" s="137"/>
      <c r="WMJ83" s="137"/>
      <c r="WMK83" s="137"/>
      <c r="WML83" s="137"/>
      <c r="WMM83" s="137"/>
      <c r="WMN83" s="137"/>
      <c r="WMO83" s="137"/>
      <c r="WMP83" s="137"/>
      <c r="WMQ83" s="137"/>
      <c r="WMR83" s="137"/>
      <c r="WMS83" s="137"/>
      <c r="WMT83" s="137"/>
      <c r="WMU83" s="137"/>
      <c r="WMV83" s="137"/>
      <c r="WMW83" s="137"/>
      <c r="WMX83" s="137"/>
      <c r="WMY83" s="137"/>
      <c r="WMZ83" s="137"/>
      <c r="WNA83" s="137"/>
      <c r="WNB83" s="137"/>
      <c r="WNC83" s="137"/>
      <c r="WND83" s="137"/>
      <c r="WNE83" s="137"/>
      <c r="WNF83" s="137"/>
      <c r="WNG83" s="137"/>
      <c r="WNH83" s="137"/>
      <c r="WNI83" s="137"/>
      <c r="WNJ83" s="137"/>
      <c r="WNK83" s="137"/>
      <c r="WNL83" s="137"/>
      <c r="WNM83" s="137"/>
      <c r="WNN83" s="137"/>
      <c r="WNO83" s="137"/>
      <c r="WNP83" s="137"/>
      <c r="WNQ83" s="137"/>
      <c r="WNR83" s="137"/>
      <c r="WNS83" s="137"/>
      <c r="WNT83" s="137"/>
      <c r="WNU83" s="137"/>
      <c r="WNV83" s="137"/>
      <c r="WNW83" s="137"/>
      <c r="WNX83" s="137"/>
      <c r="WNY83" s="137"/>
      <c r="WNZ83" s="137"/>
      <c r="WOA83" s="137"/>
      <c r="WOB83" s="137"/>
      <c r="WOC83" s="137"/>
      <c r="WOD83" s="137"/>
      <c r="WOE83" s="137"/>
      <c r="WOF83" s="137"/>
      <c r="WOG83" s="137"/>
      <c r="WOH83" s="137"/>
      <c r="WOI83" s="137"/>
      <c r="WOJ83" s="137"/>
      <c r="WOK83" s="137"/>
      <c r="WOL83" s="137"/>
      <c r="WOM83" s="137"/>
      <c r="WON83" s="137"/>
      <c r="WOO83" s="137"/>
      <c r="WOP83" s="137"/>
      <c r="WOQ83" s="137"/>
      <c r="WOR83" s="137"/>
      <c r="WOS83" s="137"/>
      <c r="WOT83" s="137"/>
      <c r="WOU83" s="137"/>
      <c r="WOV83" s="137"/>
      <c r="WOW83" s="137"/>
      <c r="WOX83" s="137"/>
      <c r="WOY83" s="137"/>
      <c r="WOZ83" s="137"/>
      <c r="WPA83" s="137"/>
      <c r="WPB83" s="137"/>
      <c r="WPC83" s="137"/>
      <c r="WPD83" s="137"/>
      <c r="WPE83" s="137"/>
      <c r="WPF83" s="137"/>
      <c r="WPG83" s="137"/>
      <c r="WPH83" s="137"/>
      <c r="WPI83" s="137"/>
      <c r="WPJ83" s="137"/>
      <c r="WPK83" s="137"/>
      <c r="WPL83" s="137"/>
      <c r="WPM83" s="137"/>
      <c r="WPN83" s="137"/>
      <c r="WPO83" s="137"/>
      <c r="WPP83" s="137"/>
      <c r="WPQ83" s="137"/>
      <c r="WPR83" s="137"/>
      <c r="WPS83" s="137"/>
      <c r="WPT83" s="137"/>
      <c r="WPU83" s="137"/>
      <c r="WPV83" s="137"/>
      <c r="WPW83" s="137"/>
      <c r="WPX83" s="137"/>
      <c r="WPY83" s="137"/>
      <c r="WPZ83" s="137"/>
      <c r="WQA83" s="137"/>
      <c r="WQB83" s="137"/>
      <c r="WQC83" s="137"/>
      <c r="WQD83" s="137"/>
      <c r="WQE83" s="137"/>
      <c r="WQF83" s="137"/>
      <c r="WQG83" s="137"/>
      <c r="WQH83" s="137"/>
      <c r="WQI83" s="137"/>
      <c r="WQJ83" s="137"/>
      <c r="WQK83" s="137"/>
      <c r="WQL83" s="137"/>
      <c r="WQM83" s="137"/>
      <c r="WQN83" s="137"/>
      <c r="WQO83" s="137"/>
      <c r="WQP83" s="137"/>
      <c r="WQQ83" s="137"/>
      <c r="WQR83" s="137"/>
      <c r="WQS83" s="137"/>
      <c r="WQT83" s="137"/>
      <c r="WQU83" s="137"/>
      <c r="WQV83" s="137"/>
      <c r="WQW83" s="137"/>
      <c r="WQX83" s="137"/>
      <c r="WQY83" s="137"/>
      <c r="WQZ83" s="137"/>
      <c r="WRA83" s="137"/>
      <c r="WRB83" s="137"/>
      <c r="WRC83" s="137"/>
      <c r="WRD83" s="137"/>
      <c r="WRE83" s="137"/>
      <c r="WRF83" s="137"/>
      <c r="WRG83" s="137"/>
      <c r="WRH83" s="137"/>
      <c r="WRI83" s="137"/>
      <c r="WRJ83" s="137"/>
      <c r="WRK83" s="137"/>
      <c r="WRL83" s="137"/>
      <c r="WRM83" s="137"/>
      <c r="WRN83" s="137"/>
      <c r="WRO83" s="137"/>
      <c r="WRP83" s="137"/>
      <c r="WRQ83" s="137"/>
      <c r="WRR83" s="137"/>
      <c r="WRS83" s="137"/>
      <c r="WRT83" s="137"/>
      <c r="WRU83" s="137"/>
      <c r="WRV83" s="137"/>
      <c r="WRW83" s="137"/>
      <c r="WRX83" s="137"/>
      <c r="WRY83" s="137"/>
      <c r="WRZ83" s="137"/>
      <c r="WSA83" s="137"/>
      <c r="WSB83" s="137"/>
      <c r="WSC83" s="137"/>
      <c r="WSD83" s="137"/>
      <c r="WSE83" s="137"/>
      <c r="WSF83" s="137"/>
      <c r="WSG83" s="137"/>
      <c r="WSH83" s="137"/>
      <c r="WSI83" s="137"/>
      <c r="WSJ83" s="137"/>
      <c r="WSK83" s="137"/>
      <c r="WSL83" s="137"/>
      <c r="WSM83" s="137"/>
      <c r="WSN83" s="137"/>
      <c r="WSO83" s="137"/>
      <c r="WSP83" s="137"/>
      <c r="WSQ83" s="137"/>
      <c r="WSR83" s="137"/>
      <c r="WSS83" s="137"/>
      <c r="WST83" s="137"/>
      <c r="WSU83" s="137"/>
      <c r="WSV83" s="137"/>
      <c r="WSW83" s="137"/>
      <c r="WSX83" s="137"/>
      <c r="WSY83" s="137"/>
      <c r="WSZ83" s="137"/>
      <c r="WTA83" s="137"/>
      <c r="WTB83" s="137"/>
      <c r="WTC83" s="137"/>
      <c r="WTD83" s="137"/>
      <c r="WTE83" s="137"/>
      <c r="WTF83" s="137"/>
      <c r="WTG83" s="137"/>
      <c r="WTH83" s="137"/>
      <c r="WTI83" s="137"/>
      <c r="WTJ83" s="137"/>
      <c r="WTK83" s="137"/>
      <c r="WTL83" s="137"/>
      <c r="WTM83" s="137"/>
      <c r="WTN83" s="137"/>
      <c r="WTO83" s="137"/>
      <c r="WTP83" s="137"/>
      <c r="WTQ83" s="137"/>
      <c r="WTR83" s="137"/>
      <c r="WTS83" s="137"/>
      <c r="WTT83" s="137"/>
      <c r="WTU83" s="137"/>
      <c r="WTV83" s="137"/>
      <c r="WTW83" s="137"/>
      <c r="WTX83" s="137"/>
      <c r="WTY83" s="137"/>
      <c r="WTZ83" s="137"/>
      <c r="WUA83" s="137"/>
      <c r="WUB83" s="137"/>
      <c r="WUC83" s="137"/>
      <c r="WUD83" s="137"/>
      <c r="WUE83" s="137"/>
      <c r="WUF83" s="137"/>
      <c r="WUG83" s="137"/>
      <c r="WUH83" s="137"/>
      <c r="WUI83" s="137"/>
      <c r="WUJ83" s="137"/>
      <c r="WUK83" s="137"/>
      <c r="WUL83" s="137"/>
      <c r="WUM83" s="137"/>
      <c r="WUN83" s="137"/>
      <c r="WUO83" s="137"/>
      <c r="WUP83" s="137"/>
      <c r="WUQ83" s="137"/>
      <c r="WUR83" s="137"/>
      <c r="WUS83" s="137"/>
      <c r="WUT83" s="137"/>
      <c r="WUU83" s="137"/>
      <c r="WUV83" s="137"/>
      <c r="WUW83" s="137"/>
      <c r="WUX83" s="137"/>
      <c r="WUY83" s="137"/>
      <c r="WUZ83" s="137"/>
      <c r="WVA83" s="137"/>
      <c r="WVB83" s="137"/>
      <c r="WVC83" s="137"/>
      <c r="WVD83" s="137"/>
      <c r="WVE83" s="137"/>
      <c r="WVF83" s="137"/>
      <c r="WVG83" s="137"/>
      <c r="WVH83" s="137"/>
      <c r="WVI83" s="137"/>
      <c r="WVJ83" s="137"/>
      <c r="WVK83" s="137"/>
      <c r="WVL83" s="137"/>
      <c r="WVM83" s="137"/>
      <c r="WVN83" s="137"/>
      <c r="WVO83" s="137"/>
      <c r="WVP83" s="137"/>
      <c r="WVQ83" s="137"/>
      <c r="WVR83" s="137"/>
      <c r="WVS83" s="137"/>
      <c r="WVT83" s="137"/>
      <c r="WVU83" s="137"/>
      <c r="WVV83" s="137"/>
      <c r="WVW83" s="137"/>
      <c r="WVX83" s="137"/>
      <c r="WVY83" s="137"/>
      <c r="WVZ83" s="137"/>
      <c r="WWA83" s="137"/>
      <c r="WWB83" s="137"/>
      <c r="WWC83" s="137"/>
      <c r="WWD83" s="137"/>
      <c r="WWE83" s="137"/>
      <c r="WWF83" s="137"/>
      <c r="WWG83" s="137"/>
      <c r="WWH83" s="137"/>
      <c r="WWI83" s="137"/>
      <c r="WWJ83" s="137"/>
      <c r="WWK83" s="137"/>
      <c r="WWL83" s="137"/>
      <c r="WWM83" s="137"/>
      <c r="WWN83" s="137"/>
      <c r="WWO83" s="137"/>
      <c r="WWP83" s="137"/>
      <c r="WWQ83" s="137"/>
      <c r="WWR83" s="137"/>
      <c r="WWS83" s="137"/>
      <c r="WWT83" s="137"/>
      <c r="WWU83" s="137"/>
      <c r="WWV83" s="137"/>
      <c r="WWW83" s="137"/>
      <c r="WWX83" s="137"/>
      <c r="WWY83" s="137"/>
      <c r="WWZ83" s="137"/>
      <c r="WXA83" s="137"/>
      <c r="WXB83" s="137"/>
      <c r="WXC83" s="137"/>
      <c r="WXD83" s="137"/>
      <c r="WXE83" s="137"/>
      <c r="WXF83" s="137"/>
      <c r="WXG83" s="137"/>
      <c r="WXH83" s="137"/>
      <c r="WXI83" s="137"/>
      <c r="WXJ83" s="137"/>
      <c r="WXK83" s="137"/>
      <c r="WXL83" s="137"/>
      <c r="WXM83" s="137"/>
      <c r="WXN83" s="137"/>
      <c r="WXO83" s="137"/>
      <c r="WXP83" s="137"/>
      <c r="WXQ83" s="137"/>
      <c r="WXR83" s="137"/>
      <c r="WXS83" s="137"/>
      <c r="WXT83" s="137"/>
      <c r="WXU83" s="137"/>
      <c r="WXV83" s="137"/>
      <c r="WXW83" s="137"/>
      <c r="WXX83" s="137"/>
      <c r="WXY83" s="137"/>
      <c r="WXZ83" s="137"/>
      <c r="WYA83" s="137"/>
      <c r="WYB83" s="137"/>
      <c r="WYC83" s="137"/>
      <c r="WYD83" s="137"/>
      <c r="WYE83" s="137"/>
      <c r="WYF83" s="137"/>
      <c r="WYG83" s="137"/>
      <c r="WYH83" s="137"/>
      <c r="WYI83" s="137"/>
      <c r="WYJ83" s="137"/>
      <c r="WYK83" s="137"/>
      <c r="WYL83" s="137"/>
      <c r="WYM83" s="137"/>
      <c r="WYN83" s="137"/>
      <c r="WYO83" s="137"/>
      <c r="WYP83" s="137"/>
      <c r="WYQ83" s="137"/>
      <c r="WYR83" s="137"/>
      <c r="WYS83" s="137"/>
      <c r="WYT83" s="137"/>
      <c r="WYU83" s="137"/>
      <c r="WYV83" s="137"/>
      <c r="WYW83" s="137"/>
      <c r="WYX83" s="137"/>
      <c r="WYY83" s="137"/>
      <c r="WYZ83" s="137"/>
      <c r="WZA83" s="137"/>
      <c r="WZB83" s="137"/>
      <c r="WZC83" s="137"/>
      <c r="WZD83" s="137"/>
      <c r="WZE83" s="137"/>
      <c r="WZF83" s="137"/>
      <c r="WZG83" s="137"/>
      <c r="WZH83" s="137"/>
      <c r="WZI83" s="137"/>
      <c r="WZJ83" s="137"/>
      <c r="WZK83" s="137"/>
      <c r="WZL83" s="137"/>
      <c r="WZM83" s="137"/>
      <c r="WZN83" s="137"/>
      <c r="WZO83" s="137"/>
      <c r="WZP83" s="137"/>
      <c r="WZQ83" s="137"/>
      <c r="WZR83" s="137"/>
      <c r="WZS83" s="137"/>
      <c r="WZT83" s="137"/>
      <c r="WZU83" s="137"/>
      <c r="WZV83" s="137"/>
      <c r="WZW83" s="137"/>
      <c r="WZX83" s="137"/>
      <c r="WZY83" s="137"/>
      <c r="WZZ83" s="137"/>
      <c r="XAA83" s="137"/>
      <c r="XAB83" s="137"/>
      <c r="XAC83" s="137"/>
      <c r="XAD83" s="137"/>
      <c r="XAE83" s="137"/>
      <c r="XAF83" s="137"/>
      <c r="XAG83" s="137"/>
      <c r="XAH83" s="137"/>
      <c r="XAI83" s="137"/>
      <c r="XAJ83" s="137"/>
      <c r="XAK83" s="137"/>
      <c r="XAL83" s="137"/>
      <c r="XAM83" s="137"/>
      <c r="XAN83" s="137"/>
      <c r="XAO83" s="137"/>
      <c r="XAP83" s="137"/>
      <c r="XAQ83" s="137"/>
      <c r="XAR83" s="137"/>
      <c r="XAS83" s="137"/>
      <c r="XAT83" s="137"/>
      <c r="XAU83" s="137"/>
      <c r="XAV83" s="137"/>
      <c r="XAW83" s="137"/>
      <c r="XAX83" s="137"/>
      <c r="XAY83" s="137"/>
      <c r="XAZ83" s="137"/>
      <c r="XBA83" s="137"/>
      <c r="XBB83" s="137"/>
      <c r="XBC83" s="137"/>
      <c r="XBD83" s="137"/>
      <c r="XBE83" s="137"/>
      <c r="XBF83" s="137"/>
      <c r="XBG83" s="137"/>
      <c r="XBH83" s="137"/>
      <c r="XBI83" s="137"/>
      <c r="XBJ83" s="137"/>
      <c r="XBK83" s="137"/>
      <c r="XBL83" s="137"/>
      <c r="XBM83" s="137"/>
      <c r="XBN83" s="137"/>
      <c r="XBO83" s="137"/>
      <c r="XBP83" s="137"/>
      <c r="XBQ83" s="137"/>
      <c r="XBR83" s="137"/>
      <c r="XBS83" s="137"/>
      <c r="XBT83" s="137"/>
      <c r="XBU83" s="137"/>
      <c r="XBV83" s="137"/>
      <c r="XBW83" s="137"/>
      <c r="XBX83" s="137"/>
      <c r="XBY83" s="137"/>
      <c r="XBZ83" s="137"/>
      <c r="XCA83" s="137"/>
      <c r="XCB83" s="137"/>
      <c r="XCC83" s="137"/>
      <c r="XCD83" s="137"/>
      <c r="XCE83" s="137"/>
      <c r="XCF83" s="137"/>
      <c r="XCG83" s="137"/>
      <c r="XCH83" s="137"/>
      <c r="XCI83" s="137"/>
      <c r="XCJ83" s="137"/>
      <c r="XCK83" s="137"/>
      <c r="XCL83" s="137"/>
      <c r="XCM83" s="137"/>
      <c r="XCN83" s="137"/>
      <c r="XCO83" s="137"/>
      <c r="XCP83" s="137"/>
      <c r="XCQ83" s="137"/>
      <c r="XCR83" s="137"/>
      <c r="XCS83" s="137"/>
      <c r="XCT83" s="137"/>
      <c r="XCU83" s="137"/>
      <c r="XCV83" s="137"/>
      <c r="XCW83" s="137"/>
      <c r="XCX83" s="137"/>
      <c r="XCY83" s="137"/>
      <c r="XCZ83" s="137"/>
      <c r="XDA83" s="137"/>
      <c r="XDB83" s="137"/>
      <c r="XDC83" s="137"/>
      <c r="XDD83" s="137"/>
      <c r="XDE83" s="137"/>
      <c r="XDF83" s="137"/>
      <c r="XDG83" s="137"/>
      <c r="XDH83" s="137"/>
      <c r="XDI83" s="137"/>
      <c r="XDJ83" s="137"/>
      <c r="XDK83" s="137"/>
      <c r="XDL83" s="137"/>
      <c r="XDM83" s="137"/>
      <c r="XDN83" s="137"/>
      <c r="XDO83" s="137"/>
      <c r="XDP83" s="137"/>
      <c r="XDQ83" s="137"/>
      <c r="XDR83" s="137"/>
      <c r="XDS83" s="137"/>
      <c r="XDT83" s="137"/>
      <c r="XDU83" s="137"/>
      <c r="XDV83" s="137"/>
      <c r="XDW83" s="137"/>
      <c r="XDX83" s="137"/>
      <c r="XDY83" s="137"/>
      <c r="XDZ83" s="137"/>
      <c r="XEA83" s="137"/>
      <c r="XEB83" s="137"/>
      <c r="XEC83" s="137"/>
      <c r="XED83" s="137"/>
      <c r="XEE83" s="137"/>
      <c r="XEF83" s="137"/>
      <c r="XEG83" s="137"/>
      <c r="XEH83" s="137"/>
      <c r="XEI83" s="137"/>
      <c r="XEJ83" s="137"/>
      <c r="XEK83" s="137"/>
      <c r="XEL83" s="137"/>
      <c r="XEM83" s="137"/>
      <c r="XEN83" s="137"/>
      <c r="XEO83" s="137"/>
      <c r="XEP83" s="137"/>
      <c r="XEQ83" s="137"/>
      <c r="XER83" s="137"/>
      <c r="XES83" s="137"/>
      <c r="XET83" s="137"/>
      <c r="XEU83" s="137"/>
      <c r="XEV83" s="137"/>
      <c r="XEW83" s="137"/>
      <c r="XEX83" s="137"/>
      <c r="XEY83" s="137"/>
      <c r="XEZ83" s="137"/>
      <c r="XFA83" s="137"/>
      <c r="XFB83" s="137"/>
    </row>
    <row r="84" spans="1:16382" ht="26.25" customHeight="1" x14ac:dyDescent="0.25">
      <c r="A84" s="138"/>
      <c r="B84" s="139"/>
      <c r="C84" s="140"/>
      <c r="D84" s="140"/>
      <c r="E84" s="140"/>
      <c r="F84" s="140"/>
      <c r="G84" s="140"/>
      <c r="H84" s="140"/>
      <c r="I84" s="140"/>
      <c r="J84" s="140"/>
      <c r="K84" s="140"/>
      <c r="L84" s="140"/>
      <c r="M84" s="140"/>
      <c r="N84" s="138"/>
      <c r="O84" s="138"/>
      <c r="P84" s="138"/>
      <c r="R84" s="136"/>
      <c r="S84" s="136"/>
      <c r="T84" s="136"/>
      <c r="U84" s="136"/>
      <c r="V84" s="136"/>
      <c r="W84" s="136"/>
      <c r="X84" s="136"/>
      <c r="Y84" s="136"/>
      <c r="Z84" s="136"/>
      <c r="AA84" s="136"/>
      <c r="AB84" s="136"/>
      <c r="AC84" s="136"/>
      <c r="AH84" s="136"/>
      <c r="AI84" s="136"/>
      <c r="AJ84" s="136"/>
      <c r="AK84" s="136"/>
      <c r="AL84" s="136"/>
      <c r="AM84" s="136"/>
      <c r="AN84" s="136"/>
      <c r="AO84" s="136"/>
      <c r="AP84" s="136"/>
      <c r="AQ84" s="136"/>
      <c r="AR84" s="136"/>
      <c r="AS84" s="136"/>
      <c r="AX84" s="136"/>
      <c r="AY84" s="136"/>
      <c r="AZ84" s="136"/>
      <c r="BA84" s="136"/>
      <c r="BB84" s="136"/>
      <c r="BC84" s="136"/>
      <c r="BD84" s="136"/>
      <c r="BE84" s="136"/>
      <c r="BF84" s="136"/>
      <c r="BG84" s="136"/>
      <c r="BH84" s="136"/>
      <c r="BI84" s="136"/>
      <c r="BN84" s="136"/>
      <c r="BO84" s="136"/>
      <c r="BP84" s="136"/>
      <c r="BQ84" s="136"/>
      <c r="BR84" s="136"/>
      <c r="BS84" s="136"/>
      <c r="BT84" s="136"/>
      <c r="BU84" s="136"/>
      <c r="BV84" s="136"/>
      <c r="BW84" s="136"/>
      <c r="BX84" s="136"/>
      <c r="BY84" s="136"/>
      <c r="CD84" s="136"/>
      <c r="CE84" s="136"/>
      <c r="CF84" s="136"/>
      <c r="CG84" s="136"/>
      <c r="CH84" s="136"/>
      <c r="CI84" s="136"/>
      <c r="CJ84" s="136"/>
      <c r="CK84" s="136"/>
      <c r="CL84" s="136"/>
      <c r="CM84" s="136"/>
      <c r="CN84" s="136"/>
      <c r="CO84" s="136"/>
      <c r="CT84" s="136"/>
      <c r="CU84" s="136"/>
      <c r="CV84" s="136"/>
      <c r="CW84" s="136"/>
      <c r="CX84" s="136"/>
      <c r="CY84" s="136"/>
      <c r="CZ84" s="136"/>
      <c r="DA84" s="136"/>
      <c r="DB84" s="136"/>
      <c r="DC84" s="136"/>
      <c r="DD84" s="136"/>
      <c r="DE84" s="136"/>
      <c r="DJ84" s="136"/>
      <c r="DK84" s="136"/>
      <c r="DL84" s="136"/>
      <c r="DM84" s="136"/>
      <c r="DN84" s="136"/>
      <c r="DO84" s="136"/>
      <c r="DP84" s="136"/>
      <c r="DQ84" s="136"/>
      <c r="DR84" s="136"/>
      <c r="DS84" s="136"/>
      <c r="DT84" s="136"/>
      <c r="DU84" s="136"/>
      <c r="DZ84" s="136"/>
      <c r="EA84" s="136"/>
      <c r="EB84" s="136"/>
      <c r="EC84" s="136"/>
      <c r="ED84" s="136"/>
      <c r="EE84" s="136"/>
      <c r="EF84" s="136"/>
      <c r="EG84" s="136"/>
      <c r="EH84" s="136"/>
      <c r="EI84" s="136"/>
      <c r="EJ84" s="136"/>
      <c r="EK84" s="136"/>
      <c r="EP84" s="136"/>
      <c r="EQ84" s="136"/>
      <c r="ER84" s="136"/>
      <c r="ES84" s="136"/>
      <c r="ET84" s="136"/>
      <c r="EU84" s="136"/>
      <c r="EV84" s="136"/>
      <c r="EW84" s="136"/>
      <c r="EX84" s="136"/>
      <c r="EY84" s="136"/>
      <c r="EZ84" s="136"/>
      <c r="FA84" s="136"/>
      <c r="FF84" s="136"/>
      <c r="FG84" s="136"/>
      <c r="FH84" s="136"/>
      <c r="FI84" s="136"/>
      <c r="FJ84" s="136"/>
      <c r="FK84" s="136"/>
      <c r="FL84" s="136"/>
      <c r="FM84" s="136"/>
      <c r="FN84" s="136"/>
      <c r="FO84" s="136"/>
      <c r="FP84" s="136"/>
      <c r="FQ84" s="136"/>
      <c r="FV84" s="136"/>
      <c r="FW84" s="136"/>
      <c r="FX84" s="136"/>
      <c r="FY84" s="136"/>
      <c r="FZ84" s="136"/>
      <c r="GA84" s="136"/>
      <c r="GB84" s="136"/>
      <c r="GC84" s="136"/>
      <c r="GD84" s="136"/>
      <c r="GE84" s="136"/>
      <c r="GF84" s="136"/>
      <c r="GG84" s="136"/>
      <c r="GL84" s="136"/>
      <c r="GM84" s="136"/>
      <c r="GN84" s="136"/>
      <c r="GO84" s="136"/>
      <c r="GP84" s="136"/>
      <c r="GQ84" s="136"/>
      <c r="GR84" s="136"/>
      <c r="GS84" s="136"/>
      <c r="GT84" s="136"/>
      <c r="GU84" s="136"/>
      <c r="GV84" s="136"/>
      <c r="GW84" s="136"/>
      <c r="HB84" s="136"/>
      <c r="HC84" s="136"/>
      <c r="HD84" s="136"/>
      <c r="HE84" s="136"/>
      <c r="HF84" s="136"/>
      <c r="HG84" s="136"/>
      <c r="HH84" s="136"/>
      <c r="HI84" s="136"/>
      <c r="HJ84" s="136"/>
      <c r="HK84" s="136"/>
      <c r="HL84" s="136"/>
      <c r="HM84" s="136"/>
      <c r="HR84" s="136"/>
      <c r="HS84" s="136"/>
      <c r="HT84" s="136"/>
      <c r="HU84" s="136"/>
      <c r="HV84" s="136"/>
      <c r="HW84" s="136"/>
      <c r="HX84" s="136"/>
      <c r="HY84" s="136"/>
      <c r="HZ84" s="136"/>
      <c r="IA84" s="136"/>
      <c r="IB84" s="136"/>
      <c r="IC84" s="136"/>
      <c r="IH84" s="136"/>
      <c r="II84" s="136"/>
      <c r="IJ84" s="136"/>
      <c r="IK84" s="136"/>
      <c r="IL84" s="136"/>
      <c r="IM84" s="136"/>
      <c r="IN84" s="136"/>
      <c r="IO84" s="136"/>
      <c r="IP84" s="136"/>
      <c r="IQ84" s="136"/>
      <c r="IR84" s="136"/>
      <c r="IS84" s="136"/>
      <c r="IX84" s="136"/>
      <c r="IY84" s="136"/>
      <c r="IZ84" s="136"/>
      <c r="JA84" s="136"/>
      <c r="JB84" s="136"/>
      <c r="JC84" s="136"/>
      <c r="JD84" s="136"/>
      <c r="JE84" s="136"/>
      <c r="JF84" s="136"/>
      <c r="JG84" s="136"/>
      <c r="JH84" s="136"/>
      <c r="JI84" s="136"/>
      <c r="JN84" s="136"/>
      <c r="JO84" s="136"/>
      <c r="JP84" s="136"/>
      <c r="JQ84" s="136"/>
      <c r="JR84" s="136"/>
      <c r="JS84" s="136"/>
      <c r="JT84" s="136"/>
      <c r="JU84" s="136"/>
      <c r="JV84" s="136"/>
      <c r="JW84" s="136"/>
      <c r="JX84" s="136"/>
      <c r="JY84" s="136"/>
      <c r="KD84" s="136"/>
      <c r="KE84" s="136"/>
      <c r="KF84" s="136"/>
      <c r="KG84" s="136"/>
      <c r="KH84" s="136"/>
      <c r="KI84" s="136"/>
      <c r="KJ84" s="136"/>
      <c r="KK84" s="136"/>
      <c r="KL84" s="136"/>
      <c r="KM84" s="136"/>
      <c r="KN84" s="136"/>
      <c r="KO84" s="136"/>
      <c r="KT84" s="136"/>
      <c r="KU84" s="136"/>
      <c r="KV84" s="136"/>
      <c r="KW84" s="136"/>
      <c r="KX84" s="136"/>
      <c r="KY84" s="136"/>
      <c r="KZ84" s="136"/>
      <c r="LA84" s="136"/>
      <c r="LB84" s="136"/>
      <c r="LC84" s="136"/>
      <c r="LD84" s="136"/>
      <c r="LE84" s="136"/>
      <c r="LJ84" s="136"/>
      <c r="LK84" s="136"/>
      <c r="LL84" s="136"/>
      <c r="LM84" s="136"/>
      <c r="LN84" s="136"/>
      <c r="LO84" s="136"/>
      <c r="LP84" s="136"/>
      <c r="LQ84" s="136"/>
      <c r="LR84" s="136"/>
      <c r="LS84" s="136"/>
      <c r="LT84" s="136"/>
      <c r="LU84" s="136"/>
      <c r="LZ84" s="136"/>
      <c r="MA84" s="136"/>
      <c r="MB84" s="136"/>
      <c r="MC84" s="136"/>
      <c r="MD84" s="136"/>
      <c r="ME84" s="136"/>
      <c r="MF84" s="136"/>
      <c r="MG84" s="136"/>
      <c r="MH84" s="136"/>
      <c r="MI84" s="136"/>
      <c r="MJ84" s="136"/>
      <c r="MK84" s="136"/>
      <c r="MP84" s="136"/>
      <c r="MQ84" s="136"/>
      <c r="MR84" s="136"/>
      <c r="MS84" s="136"/>
      <c r="MT84" s="136"/>
      <c r="MU84" s="136"/>
      <c r="MV84" s="136"/>
      <c r="MW84" s="136"/>
      <c r="MX84" s="136"/>
      <c r="MY84" s="136"/>
      <c r="MZ84" s="136"/>
      <c r="NA84" s="136"/>
      <c r="NF84" s="136"/>
      <c r="NG84" s="136"/>
      <c r="NH84" s="136"/>
      <c r="NI84" s="136"/>
      <c r="NJ84" s="136"/>
      <c r="NK84" s="136"/>
      <c r="NL84" s="136"/>
      <c r="NM84" s="136"/>
      <c r="NN84" s="136"/>
      <c r="NO84" s="136"/>
      <c r="NP84" s="136"/>
      <c r="NQ84" s="136"/>
      <c r="NV84" s="136"/>
      <c r="NW84" s="136"/>
      <c r="NX84" s="136"/>
      <c r="NY84" s="136"/>
      <c r="NZ84" s="136"/>
      <c r="OA84" s="136"/>
      <c r="OB84" s="136"/>
      <c r="OC84" s="136"/>
      <c r="OD84" s="136"/>
      <c r="OE84" s="136"/>
      <c r="OF84" s="136"/>
      <c r="OG84" s="136"/>
      <c r="OL84" s="136"/>
      <c r="OM84" s="136"/>
      <c r="ON84" s="136"/>
      <c r="OO84" s="136"/>
      <c r="OP84" s="136"/>
      <c r="OQ84" s="136"/>
      <c r="OR84" s="136"/>
      <c r="OS84" s="136"/>
      <c r="OT84" s="136"/>
      <c r="OU84" s="136"/>
      <c r="OV84" s="136"/>
      <c r="OW84" s="136"/>
      <c r="PB84" s="136"/>
      <c r="PC84" s="136"/>
      <c r="PD84" s="136"/>
      <c r="PE84" s="136"/>
      <c r="PF84" s="136"/>
      <c r="PG84" s="136"/>
      <c r="PH84" s="136"/>
      <c r="PI84" s="136"/>
      <c r="PJ84" s="136"/>
      <c r="PK84" s="136"/>
      <c r="PL84" s="136"/>
      <c r="PM84" s="136"/>
      <c r="PR84" s="136"/>
      <c r="PS84" s="136"/>
      <c r="PT84" s="136"/>
      <c r="PU84" s="136"/>
      <c r="PV84" s="136"/>
      <c r="PW84" s="136"/>
      <c r="PX84" s="136"/>
      <c r="PY84" s="136"/>
      <c r="PZ84" s="136"/>
      <c r="QA84" s="136"/>
      <c r="QB84" s="136"/>
      <c r="QC84" s="136"/>
      <c r="QH84" s="136"/>
      <c r="QI84" s="136"/>
      <c r="QJ84" s="136"/>
      <c r="QK84" s="136"/>
      <c r="QL84" s="136"/>
      <c r="QM84" s="136"/>
      <c r="QN84" s="136"/>
      <c r="QO84" s="136"/>
      <c r="QP84" s="136"/>
      <c r="QQ84" s="136"/>
      <c r="QR84" s="136"/>
      <c r="QS84" s="136"/>
      <c r="QX84" s="136"/>
      <c r="QY84" s="136"/>
      <c r="QZ84" s="136"/>
      <c r="RA84" s="136"/>
      <c r="RB84" s="136"/>
      <c r="RC84" s="136"/>
      <c r="RD84" s="136"/>
      <c r="RE84" s="136"/>
      <c r="RF84" s="136"/>
      <c r="RG84" s="136"/>
      <c r="RH84" s="136"/>
      <c r="RI84" s="136"/>
      <c r="RN84" s="136"/>
      <c r="RO84" s="136"/>
      <c r="RP84" s="136"/>
      <c r="RQ84" s="136"/>
      <c r="RR84" s="136"/>
      <c r="RS84" s="136"/>
      <c r="RT84" s="136"/>
      <c r="RU84" s="136"/>
      <c r="RV84" s="136"/>
      <c r="RW84" s="136"/>
      <c r="RX84" s="136"/>
      <c r="RY84" s="136"/>
      <c r="SD84" s="136"/>
      <c r="SE84" s="136"/>
      <c r="SF84" s="136"/>
      <c r="SG84" s="136"/>
      <c r="SH84" s="136"/>
      <c r="SI84" s="136"/>
      <c r="SJ84" s="136"/>
      <c r="SK84" s="136"/>
      <c r="SL84" s="136"/>
      <c r="SM84" s="136"/>
      <c r="SN84" s="136"/>
      <c r="SO84" s="136"/>
      <c r="ST84" s="136"/>
      <c r="SU84" s="136"/>
      <c r="SV84" s="136"/>
      <c r="SW84" s="136"/>
      <c r="SX84" s="136"/>
      <c r="SY84" s="136"/>
      <c r="SZ84" s="136"/>
      <c r="TA84" s="136"/>
      <c r="TB84" s="136"/>
      <c r="TC84" s="136"/>
      <c r="TD84" s="136"/>
      <c r="TE84" s="136"/>
      <c r="TJ84" s="136"/>
      <c r="TK84" s="136"/>
      <c r="TL84" s="136"/>
      <c r="TM84" s="136"/>
      <c r="TN84" s="136"/>
      <c r="TO84" s="136"/>
      <c r="TP84" s="136"/>
      <c r="TQ84" s="136"/>
      <c r="TR84" s="136"/>
      <c r="TS84" s="136"/>
      <c r="TT84" s="136"/>
      <c r="TU84" s="136"/>
      <c r="TZ84" s="136"/>
      <c r="UA84" s="136"/>
      <c r="UB84" s="136"/>
      <c r="UC84" s="136"/>
      <c r="UD84" s="136"/>
      <c r="UE84" s="136"/>
      <c r="UF84" s="136"/>
      <c r="UG84" s="136"/>
      <c r="UH84" s="136"/>
      <c r="UI84" s="136"/>
      <c r="UJ84" s="136"/>
      <c r="UK84" s="136"/>
      <c r="UP84" s="136"/>
      <c r="UQ84" s="136"/>
      <c r="UR84" s="136"/>
      <c r="US84" s="136"/>
      <c r="UT84" s="136"/>
      <c r="UU84" s="136"/>
      <c r="UV84" s="136"/>
      <c r="UW84" s="136"/>
      <c r="UX84" s="136"/>
      <c r="UY84" s="136"/>
      <c r="UZ84" s="136"/>
      <c r="VA84" s="136"/>
      <c r="VF84" s="136"/>
      <c r="VG84" s="136"/>
      <c r="VH84" s="136"/>
      <c r="VI84" s="136"/>
      <c r="VJ84" s="136"/>
      <c r="VK84" s="136"/>
      <c r="VL84" s="136"/>
      <c r="VM84" s="136"/>
      <c r="VN84" s="136"/>
      <c r="VO84" s="136"/>
      <c r="VP84" s="136"/>
      <c r="VQ84" s="136"/>
      <c r="VV84" s="136"/>
      <c r="VW84" s="136"/>
      <c r="VX84" s="136"/>
      <c r="VY84" s="136"/>
      <c r="VZ84" s="136"/>
      <c r="WA84" s="136"/>
      <c r="WB84" s="136"/>
      <c r="WC84" s="136"/>
      <c r="WD84" s="136"/>
      <c r="WE84" s="136"/>
      <c r="WF84" s="136"/>
      <c r="WG84" s="136"/>
      <c r="WL84" s="136"/>
      <c r="WM84" s="136"/>
      <c r="WN84" s="136"/>
      <c r="WO84" s="136"/>
      <c r="WP84" s="136"/>
      <c r="WQ84" s="136"/>
      <c r="WR84" s="136"/>
      <c r="WS84" s="136"/>
      <c r="WT84" s="136"/>
      <c r="WU84" s="136"/>
      <c r="WV84" s="136"/>
      <c r="WW84" s="136"/>
      <c r="XB84" s="136"/>
      <c r="XC84" s="136"/>
      <c r="XD84" s="136"/>
      <c r="XE84" s="136"/>
      <c r="XF84" s="136"/>
      <c r="XG84" s="136"/>
      <c r="XH84" s="136"/>
      <c r="XI84" s="136"/>
      <c r="XJ84" s="136"/>
      <c r="XK84" s="136"/>
      <c r="XL84" s="136"/>
      <c r="XM84" s="136"/>
      <c r="XR84" s="136"/>
      <c r="XS84" s="136"/>
      <c r="XT84" s="136"/>
      <c r="XU84" s="136"/>
      <c r="XV84" s="136"/>
      <c r="XW84" s="136"/>
      <c r="XX84" s="136"/>
      <c r="XY84" s="136"/>
      <c r="XZ84" s="136"/>
      <c r="YA84" s="136"/>
      <c r="YB84" s="136"/>
      <c r="YC84" s="136"/>
      <c r="YH84" s="136"/>
      <c r="YI84" s="136"/>
      <c r="YJ84" s="136"/>
      <c r="YK84" s="136"/>
      <c r="YL84" s="136"/>
      <c r="YM84" s="136"/>
      <c r="YN84" s="136"/>
      <c r="YO84" s="136"/>
      <c r="YP84" s="136"/>
      <c r="YQ84" s="136"/>
      <c r="YR84" s="136"/>
      <c r="YS84" s="136"/>
      <c r="YX84" s="136"/>
      <c r="YY84" s="136"/>
      <c r="YZ84" s="136"/>
      <c r="ZA84" s="136"/>
      <c r="ZB84" s="136"/>
      <c r="ZC84" s="136"/>
      <c r="ZD84" s="136"/>
      <c r="ZE84" s="136"/>
      <c r="ZF84" s="136"/>
      <c r="ZG84" s="136"/>
      <c r="ZH84" s="136"/>
      <c r="ZI84" s="136"/>
      <c r="ZN84" s="136"/>
      <c r="ZO84" s="136"/>
      <c r="ZP84" s="136"/>
      <c r="ZQ84" s="136"/>
      <c r="ZR84" s="136"/>
      <c r="ZS84" s="136"/>
      <c r="ZT84" s="136"/>
      <c r="ZU84" s="136"/>
      <c r="ZV84" s="136"/>
      <c r="ZW84" s="136"/>
      <c r="ZX84" s="136"/>
      <c r="ZY84" s="136"/>
      <c r="AAD84" s="136"/>
      <c r="AAE84" s="136"/>
      <c r="AAF84" s="136"/>
      <c r="AAG84" s="136"/>
      <c r="AAH84" s="136"/>
      <c r="AAI84" s="136"/>
      <c r="AAJ84" s="136"/>
      <c r="AAK84" s="136"/>
      <c r="AAL84" s="136"/>
      <c r="AAM84" s="136"/>
      <c r="AAN84" s="136"/>
      <c r="AAO84" s="136"/>
      <c r="AAT84" s="136"/>
      <c r="AAU84" s="136"/>
      <c r="AAV84" s="136"/>
      <c r="AAW84" s="136"/>
      <c r="AAX84" s="136"/>
      <c r="AAY84" s="136"/>
      <c r="AAZ84" s="136"/>
      <c r="ABA84" s="136"/>
      <c r="ABB84" s="136"/>
      <c r="ABC84" s="136"/>
      <c r="ABD84" s="136"/>
      <c r="ABE84" s="136"/>
      <c r="ABJ84" s="136"/>
      <c r="ABK84" s="136"/>
      <c r="ABL84" s="136"/>
      <c r="ABM84" s="136"/>
      <c r="ABN84" s="136"/>
      <c r="ABO84" s="136"/>
      <c r="ABP84" s="136"/>
      <c r="ABQ84" s="136"/>
      <c r="ABR84" s="136"/>
      <c r="ABS84" s="136"/>
      <c r="ABT84" s="136"/>
      <c r="ABU84" s="136"/>
      <c r="ABZ84" s="136"/>
      <c r="ACA84" s="136"/>
      <c r="ACB84" s="136"/>
      <c r="ACC84" s="136"/>
      <c r="ACD84" s="136"/>
      <c r="ACE84" s="136"/>
      <c r="ACF84" s="136"/>
      <c r="ACG84" s="136"/>
      <c r="ACH84" s="136"/>
      <c r="ACI84" s="136"/>
      <c r="ACJ84" s="136"/>
      <c r="ACK84" s="136"/>
      <c r="ACP84" s="136"/>
      <c r="ACQ84" s="136"/>
      <c r="ACR84" s="136"/>
      <c r="ACS84" s="136"/>
      <c r="ACT84" s="136"/>
      <c r="ACU84" s="136"/>
      <c r="ACV84" s="136"/>
      <c r="ACW84" s="136"/>
      <c r="ACX84" s="136"/>
      <c r="ACY84" s="136"/>
      <c r="ACZ84" s="136"/>
      <c r="ADA84" s="136"/>
      <c r="ADF84" s="136"/>
      <c r="ADG84" s="136"/>
      <c r="ADH84" s="136"/>
      <c r="ADI84" s="136"/>
      <c r="ADJ84" s="136"/>
      <c r="ADK84" s="136"/>
      <c r="ADL84" s="136"/>
      <c r="ADM84" s="136"/>
      <c r="ADN84" s="136"/>
      <c r="ADO84" s="136"/>
      <c r="ADP84" s="136"/>
      <c r="ADQ84" s="136"/>
      <c r="ADV84" s="136"/>
      <c r="ADW84" s="136"/>
      <c r="ADX84" s="136"/>
      <c r="ADY84" s="136"/>
      <c r="ADZ84" s="136"/>
      <c r="AEA84" s="136"/>
      <c r="AEB84" s="136"/>
      <c r="AEC84" s="136"/>
      <c r="AED84" s="136"/>
      <c r="AEE84" s="136"/>
      <c r="AEF84" s="136"/>
      <c r="AEG84" s="136"/>
      <c r="AEL84" s="136"/>
      <c r="AEM84" s="136"/>
      <c r="AEN84" s="136"/>
      <c r="AEO84" s="136"/>
      <c r="AEP84" s="136"/>
      <c r="AEQ84" s="136"/>
      <c r="AER84" s="136"/>
      <c r="AES84" s="136"/>
      <c r="AET84" s="136"/>
      <c r="AEU84" s="136"/>
      <c r="AEV84" s="136"/>
      <c r="AEW84" s="136"/>
      <c r="AFB84" s="136"/>
      <c r="AFC84" s="136"/>
      <c r="AFD84" s="136"/>
      <c r="AFE84" s="136"/>
      <c r="AFF84" s="136"/>
      <c r="AFG84" s="136"/>
      <c r="AFH84" s="136"/>
      <c r="AFI84" s="136"/>
      <c r="AFJ84" s="136"/>
      <c r="AFK84" s="136"/>
      <c r="AFL84" s="136"/>
      <c r="AFM84" s="136"/>
      <c r="AFR84" s="136"/>
      <c r="AFS84" s="136"/>
      <c r="AFT84" s="136"/>
      <c r="AFU84" s="136"/>
      <c r="AFV84" s="136"/>
      <c r="AFW84" s="136"/>
      <c r="AFX84" s="136"/>
      <c r="AFY84" s="136"/>
      <c r="AFZ84" s="136"/>
      <c r="AGA84" s="136"/>
      <c r="AGB84" s="136"/>
      <c r="AGC84" s="136"/>
      <c r="AGH84" s="136"/>
      <c r="AGI84" s="136"/>
      <c r="AGJ84" s="136"/>
      <c r="AGK84" s="136"/>
      <c r="AGL84" s="136"/>
      <c r="AGM84" s="136"/>
      <c r="AGN84" s="136"/>
      <c r="AGO84" s="136"/>
      <c r="AGP84" s="136"/>
      <c r="AGQ84" s="136"/>
      <c r="AGR84" s="136"/>
      <c r="AGS84" s="136"/>
      <c r="AGX84" s="136"/>
      <c r="AGY84" s="136"/>
      <c r="AGZ84" s="136"/>
      <c r="AHA84" s="136"/>
      <c r="AHB84" s="136"/>
      <c r="AHC84" s="136"/>
      <c r="AHD84" s="136"/>
      <c r="AHE84" s="136"/>
      <c r="AHF84" s="136"/>
      <c r="AHG84" s="136"/>
      <c r="AHH84" s="136"/>
      <c r="AHI84" s="136"/>
      <c r="AHN84" s="136"/>
      <c r="AHO84" s="136"/>
      <c r="AHP84" s="136"/>
      <c r="AHQ84" s="136"/>
      <c r="AHR84" s="136"/>
      <c r="AHS84" s="136"/>
      <c r="AHT84" s="136"/>
      <c r="AHU84" s="136"/>
      <c r="AHV84" s="136"/>
      <c r="AIA84" s="136"/>
      <c r="AIB84" s="136"/>
      <c r="AIC84" s="136"/>
      <c r="AID84" s="136"/>
      <c r="AIE84" s="136"/>
      <c r="AIF84" s="136"/>
      <c r="AIG84" s="136"/>
      <c r="AIH84" s="136"/>
      <c r="AII84" s="136"/>
      <c r="AIJ84" s="136"/>
      <c r="AIK84" s="136"/>
      <c r="AIL84" s="136"/>
      <c r="AIQ84" s="136"/>
      <c r="AIR84" s="136"/>
      <c r="AIS84" s="136"/>
      <c r="AIT84" s="136"/>
      <c r="AIU84" s="136"/>
      <c r="AIV84" s="136"/>
      <c r="AIW84" s="136"/>
      <c r="AIX84" s="136"/>
      <c r="AIY84" s="136"/>
      <c r="AIZ84" s="136"/>
      <c r="AJA84" s="136"/>
      <c r="AJB84" s="136"/>
      <c r="AJG84" s="136"/>
      <c r="AJH84" s="136"/>
      <c r="AJI84" s="136"/>
      <c r="AJJ84" s="136"/>
      <c r="AJK84" s="136"/>
      <c r="AJL84" s="136"/>
      <c r="AJM84" s="136"/>
      <c r="AJN84" s="136"/>
      <c r="AJO84" s="136"/>
      <c r="AJP84" s="136"/>
      <c r="AJQ84" s="136"/>
      <c r="AJR84" s="136"/>
      <c r="AJW84" s="136"/>
      <c r="AJX84" s="136"/>
      <c r="AJY84" s="136"/>
      <c r="AJZ84" s="136"/>
      <c r="AKA84" s="136"/>
      <c r="AKB84" s="136"/>
      <c r="AKC84" s="136"/>
      <c r="AKD84" s="136"/>
      <c r="AKE84" s="136"/>
      <c r="AKF84" s="136"/>
      <c r="AKG84" s="136"/>
      <c r="AKH84" s="136"/>
      <c r="AKM84" s="136"/>
      <c r="AKN84" s="136"/>
      <c r="AKO84" s="136"/>
      <c r="AKP84" s="136"/>
      <c r="AKQ84" s="136"/>
      <c r="AKR84" s="136"/>
      <c r="AKS84" s="136"/>
      <c r="AKT84" s="136"/>
      <c r="AKU84" s="136"/>
      <c r="AKV84" s="136"/>
      <c r="AKW84" s="136"/>
      <c r="AKX84" s="136"/>
      <c r="ALC84" s="136"/>
      <c r="ALD84" s="136"/>
      <c r="ALE84" s="136"/>
      <c r="ALF84" s="136"/>
      <c r="ALG84" s="136"/>
      <c r="ALH84" s="136"/>
      <c r="ALI84" s="136"/>
      <c r="ALJ84" s="136"/>
      <c r="ALK84" s="136"/>
      <c r="ALL84" s="136"/>
      <c r="ALM84" s="136"/>
      <c r="ALN84" s="136"/>
      <c r="ALS84" s="136"/>
      <c r="ALT84" s="136"/>
      <c r="ALU84" s="136"/>
      <c r="ALV84" s="136"/>
      <c r="ALW84" s="136"/>
      <c r="ALX84" s="136"/>
      <c r="ALY84" s="136"/>
      <c r="ALZ84" s="136"/>
      <c r="AMA84" s="136"/>
      <c r="AMB84" s="136"/>
      <c r="AMC84" s="136"/>
      <c r="AMD84" s="136"/>
      <c r="AMI84" s="136"/>
      <c r="AMJ84" s="136"/>
      <c r="AMK84" s="136"/>
      <c r="AML84" s="136"/>
      <c r="AMM84" s="136"/>
      <c r="AMN84" s="136"/>
      <c r="AMO84" s="136"/>
      <c r="AMP84" s="136"/>
      <c r="AMQ84" s="136"/>
      <c r="AMR84" s="136"/>
      <c r="AMS84" s="136"/>
      <c r="AMT84" s="136"/>
      <c r="AMY84" s="136"/>
      <c r="AMZ84" s="136"/>
      <c r="ANA84" s="136"/>
      <c r="ANB84" s="136"/>
      <c r="ANC84" s="136"/>
      <c r="AND84" s="136"/>
      <c r="ANE84" s="136"/>
      <c r="ANF84" s="136"/>
      <c r="ANG84" s="136"/>
      <c r="ANH84" s="136"/>
      <c r="ANI84" s="136"/>
      <c r="ANJ84" s="136"/>
      <c r="ANO84" s="136"/>
      <c r="ANP84" s="136"/>
      <c r="ANQ84" s="136"/>
      <c r="ANR84" s="136"/>
      <c r="ANS84" s="136"/>
      <c r="ANT84" s="136"/>
      <c r="ANU84" s="136"/>
      <c r="ANV84" s="136"/>
      <c r="ANW84" s="136"/>
      <c r="ANX84" s="136"/>
      <c r="ANY84" s="136"/>
      <c r="ANZ84" s="136"/>
      <c r="AOE84" s="136"/>
      <c r="AOF84" s="136"/>
      <c r="AOG84" s="136"/>
      <c r="AOH84" s="136"/>
      <c r="AOI84" s="136"/>
      <c r="AOJ84" s="136"/>
      <c r="AOK84" s="136"/>
      <c r="AOL84" s="136"/>
      <c r="AOM84" s="136"/>
      <c r="AON84" s="136"/>
      <c r="AOO84" s="136"/>
      <c r="AOP84" s="136"/>
      <c r="AOU84" s="136"/>
      <c r="AOV84" s="136"/>
      <c r="AOW84" s="136"/>
      <c r="AOX84" s="136"/>
      <c r="AOY84" s="136"/>
      <c r="AOZ84" s="136"/>
      <c r="APA84" s="136"/>
      <c r="APB84" s="136"/>
      <c r="APC84" s="136"/>
      <c r="APD84" s="136"/>
      <c r="APE84" s="136"/>
      <c r="APF84" s="136"/>
      <c r="APK84" s="136"/>
      <c r="APL84" s="136"/>
      <c r="APM84" s="136"/>
      <c r="APN84" s="136"/>
      <c r="APO84" s="136"/>
      <c r="APP84" s="136"/>
      <c r="APQ84" s="136"/>
      <c r="APR84" s="136"/>
      <c r="APS84" s="136"/>
      <c r="APT84" s="136"/>
      <c r="APU84" s="136"/>
      <c r="APV84" s="136"/>
      <c r="AQA84" s="136"/>
      <c r="AQB84" s="136"/>
      <c r="AQC84" s="136"/>
      <c r="AQD84" s="136"/>
      <c r="AQE84" s="136"/>
      <c r="AQF84" s="136"/>
      <c r="AQG84" s="136"/>
      <c r="AQH84" s="136"/>
      <c r="AQI84" s="136"/>
      <c r="AQJ84" s="136"/>
      <c r="AQK84" s="136"/>
      <c r="AQL84" s="136"/>
      <c r="AQQ84" s="136"/>
      <c r="AQR84" s="136"/>
      <c r="AQS84" s="136"/>
      <c r="AQT84" s="136"/>
      <c r="AQU84" s="136"/>
      <c r="AQV84" s="136"/>
      <c r="AQW84" s="136"/>
      <c r="AQX84" s="136"/>
      <c r="AQY84" s="136"/>
      <c r="AQZ84" s="136"/>
      <c r="ARA84" s="136"/>
      <c r="ARB84" s="136"/>
      <c r="ARG84" s="136"/>
      <c r="ARH84" s="136"/>
      <c r="ARI84" s="136"/>
      <c r="ARJ84" s="136"/>
      <c r="ARK84" s="136"/>
      <c r="ARL84" s="136"/>
      <c r="ARM84" s="136"/>
      <c r="ARN84" s="136"/>
      <c r="ARO84" s="136"/>
      <c r="ARP84" s="136"/>
      <c r="ARQ84" s="136"/>
      <c r="ARR84" s="136"/>
      <c r="ARW84" s="136"/>
      <c r="ARX84" s="136"/>
      <c r="ARY84" s="136"/>
      <c r="ARZ84" s="136"/>
      <c r="ASA84" s="136"/>
      <c r="ASB84" s="136"/>
      <c r="ASC84" s="136"/>
      <c r="ASD84" s="136"/>
      <c r="ASE84" s="136"/>
      <c r="ASF84" s="136"/>
      <c r="ASG84" s="136"/>
      <c r="ASH84" s="136"/>
      <c r="ASM84" s="136"/>
      <c r="ASN84" s="136"/>
      <c r="ASO84" s="136"/>
      <c r="ASP84" s="136"/>
      <c r="ASQ84" s="136"/>
      <c r="ASR84" s="136"/>
      <c r="ASS84" s="136"/>
      <c r="AST84" s="136"/>
      <c r="ASU84" s="136"/>
      <c r="ASV84" s="136"/>
      <c r="ASW84" s="136"/>
      <c r="ASX84" s="136"/>
      <c r="ATC84" s="136"/>
      <c r="ATD84" s="136"/>
      <c r="ATE84" s="136"/>
      <c r="ATF84" s="136"/>
      <c r="ATG84" s="136"/>
      <c r="ATH84" s="136"/>
      <c r="ATI84" s="136"/>
      <c r="ATJ84" s="136"/>
      <c r="ATK84" s="136"/>
      <c r="ATL84" s="136"/>
      <c r="ATM84" s="136"/>
      <c r="ATN84" s="136"/>
      <c r="ATS84" s="136"/>
      <c r="ATT84" s="136"/>
      <c r="ATU84" s="136"/>
      <c r="ATV84" s="136"/>
      <c r="ATW84" s="136"/>
      <c r="ATX84" s="136"/>
      <c r="ATY84" s="136"/>
      <c r="ATZ84" s="136"/>
      <c r="AUA84" s="136"/>
      <c r="AUB84" s="136"/>
      <c r="AUC84" s="136"/>
      <c r="AUD84" s="136"/>
      <c r="AUI84" s="136"/>
      <c r="AUJ84" s="136"/>
      <c r="AUK84" s="136"/>
      <c r="AUL84" s="136"/>
      <c r="AUM84" s="136"/>
      <c r="AUN84" s="136"/>
      <c r="AUO84" s="136"/>
      <c r="AUP84" s="136"/>
      <c r="AUQ84" s="136"/>
      <c r="AUR84" s="136"/>
      <c r="AUS84" s="136"/>
      <c r="AUT84" s="136"/>
      <c r="AUY84" s="136"/>
      <c r="AUZ84" s="136"/>
      <c r="AVA84" s="136"/>
      <c r="AVB84" s="136"/>
      <c r="AVC84" s="136"/>
      <c r="AVD84" s="136"/>
      <c r="AVE84" s="136"/>
      <c r="AVF84" s="136"/>
      <c r="AVG84" s="136"/>
      <c r="AVH84" s="136"/>
      <c r="AVI84" s="136"/>
      <c r="AVJ84" s="136"/>
      <c r="AVO84" s="136"/>
      <c r="AVP84" s="136"/>
      <c r="AVQ84" s="136"/>
      <c r="AVR84" s="136"/>
      <c r="AVS84" s="136"/>
      <c r="AVT84" s="136"/>
      <c r="AVU84" s="136"/>
      <c r="AVV84" s="136"/>
      <c r="AVW84" s="136"/>
      <c r="AVX84" s="136"/>
      <c r="AVY84" s="136"/>
      <c r="AVZ84" s="136"/>
      <c r="AWE84" s="136"/>
      <c r="AWF84" s="136"/>
      <c r="AWG84" s="136"/>
      <c r="AWH84" s="136"/>
      <c r="AWI84" s="136"/>
      <c r="AWJ84" s="136"/>
      <c r="AWK84" s="136"/>
      <c r="AWL84" s="136"/>
      <c r="AWM84" s="136"/>
      <c r="AWN84" s="136"/>
      <c r="AWO84" s="136"/>
      <c r="AWP84" s="136"/>
      <c r="AWU84" s="136"/>
      <c r="AWV84" s="136"/>
      <c r="AWW84" s="136"/>
      <c r="AWX84" s="136"/>
      <c r="AWY84" s="136"/>
      <c r="AWZ84" s="136"/>
      <c r="AXA84" s="136"/>
      <c r="AXB84" s="136"/>
      <c r="AXC84" s="136"/>
      <c r="AXD84" s="136"/>
      <c r="AXE84" s="136"/>
      <c r="AXF84" s="136"/>
      <c r="AXK84" s="136"/>
      <c r="AXL84" s="136"/>
      <c r="AXM84" s="136"/>
      <c r="AXN84" s="136"/>
      <c r="AXO84" s="136"/>
      <c r="AXP84" s="136"/>
      <c r="AXQ84" s="136"/>
      <c r="AXR84" s="136"/>
      <c r="AXS84" s="136"/>
      <c r="AXT84" s="136"/>
      <c r="AXU84" s="136"/>
      <c r="AXV84" s="136"/>
      <c r="AYA84" s="136"/>
      <c r="AYB84" s="136"/>
      <c r="AYC84" s="136"/>
      <c r="AYD84" s="136"/>
      <c r="AYE84" s="136"/>
      <c r="AYF84" s="136"/>
      <c r="AYG84" s="136"/>
      <c r="AYH84" s="136"/>
      <c r="AYI84" s="136"/>
      <c r="AYJ84" s="136"/>
      <c r="AYK84" s="136"/>
      <c r="AYL84" s="136"/>
      <c r="AYQ84" s="136"/>
      <c r="AYR84" s="136"/>
      <c r="AYS84" s="136"/>
      <c r="AYT84" s="136"/>
      <c r="AYU84" s="136"/>
      <c r="AYV84" s="136"/>
      <c r="AYW84" s="136"/>
      <c r="AYX84" s="136"/>
      <c r="AYY84" s="136"/>
      <c r="AYZ84" s="136"/>
      <c r="AZA84" s="136"/>
      <c r="AZB84" s="136"/>
      <c r="AZG84" s="136"/>
      <c r="AZH84" s="136"/>
      <c r="AZI84" s="136"/>
      <c r="AZJ84" s="136"/>
      <c r="AZK84" s="136"/>
      <c r="AZL84" s="136"/>
      <c r="AZM84" s="136"/>
      <c r="AZN84" s="136"/>
      <c r="AZO84" s="136"/>
      <c r="AZP84" s="136"/>
      <c r="AZQ84" s="136"/>
      <c r="AZR84" s="136"/>
      <c r="AZW84" s="136"/>
      <c r="AZX84" s="136"/>
      <c r="AZY84" s="136"/>
      <c r="AZZ84" s="136"/>
      <c r="BAA84" s="136"/>
      <c r="BAB84" s="136"/>
      <c r="BAC84" s="136"/>
      <c r="BAD84" s="136"/>
      <c r="BAE84" s="136"/>
      <c r="BAF84" s="136"/>
      <c r="BAG84" s="136"/>
      <c r="BAH84" s="136"/>
      <c r="BAM84" s="136"/>
      <c r="BAN84" s="136"/>
      <c r="BAO84" s="136"/>
      <c r="BAP84" s="136"/>
      <c r="BAQ84" s="136"/>
      <c r="BAR84" s="136"/>
      <c r="BAS84" s="136"/>
      <c r="BAT84" s="136"/>
      <c r="BAU84" s="136"/>
      <c r="BAV84" s="136"/>
      <c r="BAW84" s="136"/>
      <c r="BAX84" s="136"/>
      <c r="BBC84" s="136"/>
      <c r="BBD84" s="136"/>
      <c r="BBE84" s="136"/>
      <c r="BBF84" s="136"/>
      <c r="BBG84" s="136"/>
      <c r="BBH84" s="136"/>
      <c r="BBI84" s="136"/>
      <c r="BBJ84" s="136"/>
      <c r="BBK84" s="136"/>
      <c r="BBL84" s="136"/>
      <c r="BBM84" s="136"/>
      <c r="BBN84" s="136"/>
      <c r="BBS84" s="136"/>
      <c r="BBT84" s="136"/>
      <c r="BBU84" s="136"/>
      <c r="BBV84" s="136"/>
      <c r="BBW84" s="136"/>
      <c r="BBX84" s="136"/>
      <c r="BBY84" s="136"/>
      <c r="BBZ84" s="136"/>
      <c r="BCA84" s="136"/>
      <c r="BCB84" s="136"/>
      <c r="BCC84" s="136"/>
      <c r="BCD84" s="136"/>
      <c r="BCI84" s="136"/>
      <c r="BCJ84" s="136"/>
      <c r="BCK84" s="136"/>
      <c r="BCL84" s="136"/>
      <c r="BCM84" s="136"/>
      <c r="BCN84" s="136"/>
      <c r="BCO84" s="136"/>
      <c r="BCP84" s="136"/>
      <c r="BCQ84" s="136"/>
      <c r="BCR84" s="136"/>
      <c r="BCS84" s="136"/>
      <c r="BCT84" s="136"/>
      <c r="BCY84" s="136"/>
      <c r="BCZ84" s="136"/>
      <c r="BDA84" s="136"/>
      <c r="BDB84" s="136"/>
      <c r="BDC84" s="136"/>
      <c r="BDD84" s="136"/>
      <c r="BDE84" s="136"/>
      <c r="BDF84" s="136"/>
      <c r="BDG84" s="136"/>
      <c r="BDH84" s="136"/>
      <c r="BDI84" s="136"/>
      <c r="BDJ84" s="136"/>
      <c r="BDO84" s="136"/>
      <c r="BDP84" s="136"/>
      <c r="BDQ84" s="136"/>
      <c r="BDR84" s="136"/>
      <c r="BDS84" s="136"/>
      <c r="BDT84" s="136"/>
      <c r="BDU84" s="136"/>
      <c r="BDV84" s="136"/>
      <c r="BDW84" s="136"/>
      <c r="BDX84" s="136"/>
      <c r="BDY84" s="136"/>
      <c r="BDZ84" s="136"/>
      <c r="BEE84" s="136"/>
      <c r="BEF84" s="136"/>
      <c r="BEG84" s="136"/>
      <c r="BEH84" s="136"/>
      <c r="BEI84" s="136"/>
      <c r="BEJ84" s="136"/>
      <c r="BEK84" s="136"/>
      <c r="BEL84" s="136"/>
      <c r="BEM84" s="136"/>
      <c r="BEN84" s="136"/>
      <c r="BEO84" s="136"/>
      <c r="BEP84" s="136"/>
      <c r="BEU84" s="136"/>
      <c r="BEV84" s="136"/>
      <c r="BEW84" s="136"/>
      <c r="BEX84" s="136"/>
      <c r="BEY84" s="136"/>
      <c r="BEZ84" s="136"/>
      <c r="BFA84" s="136"/>
      <c r="BFB84" s="136"/>
      <c r="BFC84" s="136"/>
      <c r="BFD84" s="136"/>
      <c r="BFE84" s="136"/>
      <c r="BFF84" s="136"/>
      <c r="BFK84" s="136"/>
      <c r="BFL84" s="136"/>
      <c r="BFM84" s="136"/>
      <c r="BFN84" s="136"/>
      <c r="BFO84" s="136"/>
      <c r="BFP84" s="136"/>
      <c r="BFQ84" s="136"/>
      <c r="BFR84" s="136"/>
      <c r="BFS84" s="136"/>
      <c r="BFT84" s="136"/>
      <c r="BFU84" s="136"/>
      <c r="BFV84" s="136"/>
      <c r="BGA84" s="136"/>
      <c r="BGB84" s="136"/>
      <c r="BGC84" s="136"/>
      <c r="BGD84" s="136"/>
      <c r="BGE84" s="136"/>
      <c r="BGF84" s="136"/>
      <c r="BGG84" s="136"/>
      <c r="BGH84" s="136"/>
      <c r="BGI84" s="136"/>
      <c r="BGJ84" s="136"/>
      <c r="BGK84" s="136"/>
      <c r="BGL84" s="136"/>
      <c r="BGQ84" s="136"/>
      <c r="BGR84" s="136"/>
      <c r="BGS84" s="136"/>
      <c r="BGT84" s="136"/>
      <c r="BGU84" s="136"/>
      <c r="BGV84" s="136"/>
      <c r="BGW84" s="136"/>
      <c r="BGX84" s="136"/>
      <c r="BGY84" s="136"/>
      <c r="BGZ84" s="136"/>
      <c r="BHA84" s="136"/>
      <c r="BHB84" s="136"/>
      <c r="BHG84" s="136"/>
      <c r="BHH84" s="136"/>
      <c r="BHI84" s="136"/>
      <c r="BHJ84" s="136"/>
      <c r="BHK84" s="136"/>
      <c r="BHL84" s="136"/>
      <c r="BHM84" s="136"/>
      <c r="BHN84" s="136"/>
      <c r="BHO84" s="136"/>
      <c r="BHP84" s="136"/>
      <c r="BHQ84" s="136"/>
      <c r="BHR84" s="136"/>
      <c r="BHW84" s="136"/>
      <c r="BHX84" s="136"/>
      <c r="BHY84" s="136"/>
      <c r="BHZ84" s="136"/>
      <c r="BIA84" s="136"/>
      <c r="BIB84" s="136"/>
      <c r="BIC84" s="136"/>
      <c r="BID84" s="136"/>
      <c r="BIE84" s="136"/>
      <c r="BIF84" s="136"/>
      <c r="BIG84" s="136"/>
      <c r="BIH84" s="136"/>
      <c r="BIM84" s="136"/>
      <c r="BIN84" s="136"/>
      <c r="BIO84" s="136"/>
      <c r="BIP84" s="136"/>
      <c r="BIQ84" s="136"/>
      <c r="BIR84" s="136"/>
      <c r="BIS84" s="136"/>
      <c r="BIT84" s="136"/>
      <c r="BIU84" s="136"/>
      <c r="BIV84" s="136"/>
      <c r="BIW84" s="136"/>
      <c r="BIX84" s="136"/>
      <c r="BJC84" s="136"/>
      <c r="BJD84" s="136"/>
      <c r="BJE84" s="136"/>
      <c r="BJF84" s="136"/>
      <c r="BJG84" s="136"/>
      <c r="BJH84" s="136"/>
      <c r="BJI84" s="136"/>
      <c r="BJJ84" s="136"/>
      <c r="BJK84" s="136"/>
      <c r="BJL84" s="136"/>
      <c r="BJM84" s="136"/>
      <c r="BJN84" s="136"/>
      <c r="BJS84" s="136"/>
      <c r="BJT84" s="136"/>
      <c r="BJU84" s="136"/>
      <c r="BJV84" s="136"/>
      <c r="BJW84" s="136"/>
      <c r="BJX84" s="136"/>
      <c r="BJY84" s="136"/>
      <c r="BJZ84" s="136"/>
      <c r="BKA84" s="136"/>
      <c r="BKB84" s="136"/>
      <c r="BKC84" s="136"/>
      <c r="BKD84" s="136"/>
      <c r="BKI84" s="136"/>
      <c r="BKJ84" s="136"/>
      <c r="BKK84" s="136"/>
      <c r="BKL84" s="136"/>
      <c r="BKM84" s="136"/>
      <c r="BKN84" s="136"/>
      <c r="BKO84" s="136"/>
      <c r="BKP84" s="136"/>
      <c r="BKQ84" s="136"/>
      <c r="BKR84" s="136"/>
      <c r="BKS84" s="136"/>
      <c r="BKT84" s="136"/>
      <c r="BKY84" s="136"/>
      <c r="BKZ84" s="136"/>
      <c r="BLA84" s="136"/>
      <c r="BLB84" s="136"/>
      <c r="BLC84" s="136"/>
      <c r="BLD84" s="136"/>
      <c r="BLE84" s="136"/>
      <c r="BLF84" s="136"/>
      <c r="BLG84" s="136"/>
      <c r="BLH84" s="136"/>
      <c r="BLI84" s="136"/>
      <c r="BLJ84" s="136"/>
      <c r="BLO84" s="136"/>
      <c r="BLP84" s="136"/>
      <c r="BLQ84" s="136"/>
      <c r="BLR84" s="136"/>
      <c r="BLS84" s="136"/>
      <c r="BLT84" s="136"/>
      <c r="BLU84" s="136"/>
      <c r="BLV84" s="136"/>
      <c r="BLW84" s="136"/>
      <c r="BLX84" s="136"/>
      <c r="BLY84" s="136"/>
      <c r="BLZ84" s="136"/>
      <c r="BME84" s="136"/>
      <c r="BMF84" s="136"/>
      <c r="BMG84" s="136"/>
      <c r="BMH84" s="136"/>
      <c r="BMI84" s="136"/>
      <c r="BMJ84" s="136"/>
      <c r="BMK84" s="136"/>
      <c r="BML84" s="136"/>
      <c r="BMM84" s="136"/>
      <c r="BMN84" s="136"/>
      <c r="BMO84" s="136"/>
      <c r="BMP84" s="136"/>
      <c r="BMU84" s="136"/>
      <c r="BMV84" s="136"/>
      <c r="BMW84" s="136"/>
      <c r="BMX84" s="136"/>
      <c r="BMY84" s="136"/>
      <c r="BMZ84" s="136"/>
      <c r="BNA84" s="136"/>
      <c r="BNB84" s="136"/>
      <c r="BNC84" s="136"/>
      <c r="BND84" s="136"/>
      <c r="BNE84" s="136"/>
      <c r="BNF84" s="136"/>
      <c r="BNK84" s="136"/>
      <c r="BNL84" s="136"/>
      <c r="BNM84" s="136"/>
      <c r="BNN84" s="136"/>
      <c r="BNO84" s="136"/>
      <c r="BNP84" s="136"/>
      <c r="BNQ84" s="136"/>
      <c r="BNR84" s="136"/>
      <c r="BNS84" s="136"/>
      <c r="BNT84" s="136"/>
      <c r="BNU84" s="136"/>
      <c r="BNV84" s="136"/>
      <c r="BOA84" s="136"/>
      <c r="BOB84" s="136"/>
      <c r="BOC84" s="136"/>
      <c r="BOD84" s="136"/>
      <c r="BOE84" s="136"/>
      <c r="BOF84" s="136"/>
      <c r="BOG84" s="136"/>
      <c r="BOH84" s="136"/>
      <c r="BOI84" s="136"/>
      <c r="BOJ84" s="136"/>
      <c r="BOK84" s="136"/>
      <c r="BOL84" s="136"/>
      <c r="BOQ84" s="136"/>
      <c r="BOR84" s="136"/>
      <c r="BOS84" s="136"/>
      <c r="BOT84" s="136"/>
      <c r="BOU84" s="136"/>
      <c r="BOV84" s="136"/>
      <c r="BOW84" s="136"/>
      <c r="BOX84" s="136"/>
      <c r="BOY84" s="136"/>
      <c r="BOZ84" s="136"/>
      <c r="BPA84" s="136"/>
      <c r="BPB84" s="136"/>
      <c r="BPG84" s="136"/>
      <c r="BPH84" s="136"/>
      <c r="BPI84" s="136"/>
      <c r="BPJ84" s="136"/>
      <c r="BPK84" s="136"/>
      <c r="BPL84" s="136"/>
      <c r="BPM84" s="136"/>
      <c r="BPN84" s="136"/>
      <c r="BPO84" s="136"/>
      <c r="BPP84" s="136"/>
      <c r="BPQ84" s="136"/>
      <c r="BPR84" s="136"/>
      <c r="BPW84" s="136"/>
      <c r="BPX84" s="136"/>
      <c r="BPY84" s="136"/>
      <c r="BPZ84" s="136"/>
      <c r="BQA84" s="136"/>
      <c r="BQB84" s="136"/>
      <c r="BQC84" s="136"/>
      <c r="BQD84" s="136"/>
      <c r="BQE84" s="136"/>
      <c r="BQF84" s="136"/>
      <c r="BQG84" s="136"/>
      <c r="BQH84" s="136"/>
      <c r="BQM84" s="136"/>
      <c r="BQN84" s="136"/>
      <c r="BQO84" s="136"/>
      <c r="BQP84" s="136"/>
      <c r="BQQ84" s="136"/>
      <c r="BQR84" s="136"/>
      <c r="BQS84" s="136"/>
      <c r="BQT84" s="136"/>
      <c r="BQU84" s="136"/>
      <c r="BQV84" s="136"/>
      <c r="BQW84" s="136"/>
      <c r="BQX84" s="136"/>
      <c r="BRC84" s="136"/>
      <c r="BRD84" s="136"/>
      <c r="BRE84" s="136"/>
      <c r="BRF84" s="136"/>
      <c r="BRG84" s="136"/>
      <c r="BRH84" s="136"/>
      <c r="BRI84" s="136"/>
      <c r="BRJ84" s="136"/>
      <c r="BRK84" s="136"/>
      <c r="BRL84" s="136"/>
      <c r="BRM84" s="136"/>
      <c r="BRN84" s="136"/>
      <c r="BRS84" s="136"/>
      <c r="BRT84" s="136"/>
      <c r="BRU84" s="136"/>
      <c r="BRV84" s="136"/>
      <c r="BRW84" s="136"/>
      <c r="BRX84" s="136"/>
      <c r="BRY84" s="136"/>
      <c r="BRZ84" s="136"/>
      <c r="BSA84" s="136"/>
      <c r="BSB84" s="136"/>
      <c r="BSC84" s="136"/>
      <c r="BSD84" s="136"/>
      <c r="BSI84" s="136"/>
      <c r="BSJ84" s="136"/>
      <c r="BSK84" s="136"/>
      <c r="BSL84" s="136"/>
      <c r="BSM84" s="136"/>
      <c r="BSN84" s="136"/>
      <c r="BSO84" s="136"/>
      <c r="BSP84" s="136"/>
      <c r="BSQ84" s="136"/>
      <c r="BSR84" s="136"/>
      <c r="BSS84" s="136"/>
      <c r="BST84" s="136"/>
      <c r="BSY84" s="136"/>
      <c r="BSZ84" s="136"/>
      <c r="BTA84" s="136"/>
      <c r="BTB84" s="136"/>
      <c r="BTC84" s="136"/>
      <c r="BTD84" s="136"/>
      <c r="BTE84" s="136"/>
      <c r="BTF84" s="136"/>
      <c r="BTG84" s="136"/>
      <c r="BTH84" s="136"/>
      <c r="BTI84" s="136"/>
      <c r="BTJ84" s="136"/>
      <c r="BTO84" s="136"/>
      <c r="BTP84" s="136"/>
      <c r="BTQ84" s="136"/>
      <c r="BTR84" s="136"/>
      <c r="BTS84" s="136"/>
      <c r="BTT84" s="136"/>
      <c r="BTU84" s="136"/>
      <c r="BTV84" s="136"/>
      <c r="BTW84" s="136"/>
      <c r="BTX84" s="136"/>
      <c r="BTY84" s="136"/>
      <c r="BTZ84" s="136"/>
      <c r="BUE84" s="136"/>
      <c r="BUF84" s="136"/>
      <c r="BUG84" s="136"/>
      <c r="BUH84" s="136"/>
      <c r="BUI84" s="136"/>
      <c r="BUJ84" s="136"/>
      <c r="BUK84" s="136"/>
      <c r="BUL84" s="136"/>
      <c r="BUM84" s="136"/>
      <c r="BUN84" s="136"/>
      <c r="BUO84" s="136"/>
      <c r="BUP84" s="136"/>
      <c r="BUU84" s="136"/>
      <c r="BUV84" s="136"/>
      <c r="BUW84" s="136"/>
      <c r="BUX84" s="136"/>
      <c r="BUY84" s="136"/>
      <c r="BUZ84" s="136"/>
      <c r="BVA84" s="136"/>
      <c r="BVB84" s="136"/>
      <c r="BVC84" s="136"/>
      <c r="BVD84" s="136"/>
      <c r="BVE84" s="136"/>
      <c r="BVF84" s="136"/>
      <c r="BVK84" s="136"/>
      <c r="BVL84" s="136"/>
      <c r="BVM84" s="136"/>
      <c r="BVN84" s="136"/>
      <c r="BVO84" s="136"/>
      <c r="BVP84" s="136"/>
      <c r="BVQ84" s="136"/>
      <c r="BVR84" s="136"/>
      <c r="BVS84" s="136"/>
      <c r="BVT84" s="136"/>
      <c r="BVU84" s="136"/>
      <c r="BVV84" s="136"/>
      <c r="BWA84" s="136"/>
      <c r="BWB84" s="136"/>
      <c r="BWC84" s="136"/>
      <c r="BWD84" s="136"/>
      <c r="BWE84" s="136"/>
      <c r="BWF84" s="136"/>
      <c r="BWG84" s="136"/>
      <c r="BWH84" s="136"/>
      <c r="BWI84" s="136"/>
      <c r="BWJ84" s="136"/>
      <c r="BWK84" s="136"/>
      <c r="BWL84" s="136"/>
      <c r="BWQ84" s="136"/>
      <c r="BWR84" s="136"/>
      <c r="BWS84" s="136"/>
      <c r="BWT84" s="136"/>
      <c r="BWU84" s="136"/>
      <c r="BWV84" s="136"/>
      <c r="BWW84" s="136"/>
      <c r="BWX84" s="136"/>
      <c r="BWY84" s="136"/>
      <c r="BWZ84" s="136"/>
      <c r="BXA84" s="136"/>
      <c r="BXB84" s="136"/>
      <c r="BXG84" s="136"/>
      <c r="BXH84" s="136"/>
      <c r="BXI84" s="136"/>
      <c r="BXJ84" s="136"/>
      <c r="BXK84" s="136"/>
      <c r="BXL84" s="136"/>
      <c r="BXM84" s="136"/>
      <c r="BXN84" s="136"/>
      <c r="BXO84" s="136"/>
      <c r="BXP84" s="136"/>
      <c r="BXQ84" s="136"/>
      <c r="BXR84" s="136"/>
      <c r="BXW84" s="136"/>
      <c r="BXX84" s="136"/>
      <c r="BXY84" s="136"/>
      <c r="BXZ84" s="136"/>
      <c r="BYA84" s="136"/>
      <c r="BYB84" s="136"/>
      <c r="BYC84" s="136"/>
      <c r="BYD84" s="136"/>
      <c r="BYE84" s="136"/>
      <c r="BYF84" s="136"/>
      <c r="BYG84" s="136"/>
      <c r="BYH84" s="136"/>
      <c r="BYM84" s="136"/>
      <c r="BYN84" s="136"/>
      <c r="BYO84" s="136"/>
      <c r="BYP84" s="136"/>
      <c r="BYQ84" s="136"/>
      <c r="BYR84" s="136"/>
      <c r="BYS84" s="136"/>
      <c r="BYT84" s="136"/>
      <c r="BYU84" s="136"/>
      <c r="BYV84" s="136"/>
      <c r="BYW84" s="136"/>
      <c r="BYX84" s="136"/>
      <c r="BZC84" s="136"/>
      <c r="BZD84" s="136"/>
      <c r="BZE84" s="136"/>
      <c r="BZF84" s="136"/>
      <c r="BZG84" s="136"/>
      <c r="BZH84" s="136"/>
      <c r="BZI84" s="136"/>
      <c r="BZJ84" s="136"/>
      <c r="BZK84" s="136"/>
      <c r="BZL84" s="136"/>
      <c r="BZM84" s="136"/>
      <c r="BZN84" s="136"/>
      <c r="BZS84" s="136"/>
      <c r="BZT84" s="136"/>
      <c r="BZU84" s="136"/>
      <c r="BZV84" s="136"/>
      <c r="BZW84" s="136"/>
      <c r="BZX84" s="136"/>
      <c r="BZY84" s="136"/>
      <c r="BZZ84" s="136"/>
      <c r="CAA84" s="136"/>
      <c r="CAB84" s="136"/>
      <c r="CAC84" s="136"/>
      <c r="CAD84" s="136"/>
      <c r="CAI84" s="136"/>
      <c r="CAJ84" s="136"/>
      <c r="CAK84" s="136"/>
      <c r="CAL84" s="136"/>
      <c r="CAM84" s="136"/>
      <c r="CAN84" s="136"/>
      <c r="CAO84" s="136"/>
      <c r="CAP84" s="136"/>
      <c r="CAQ84" s="136"/>
      <c r="CAR84" s="136"/>
      <c r="CAS84" s="136"/>
      <c r="CAT84" s="136"/>
      <c r="CAY84" s="136"/>
      <c r="CAZ84" s="136"/>
      <c r="CBA84" s="136"/>
      <c r="CBB84" s="136"/>
      <c r="CBC84" s="136"/>
      <c r="CBD84" s="136"/>
      <c r="CBE84" s="136"/>
      <c r="CBF84" s="136"/>
      <c r="CBG84" s="136"/>
      <c r="CBH84" s="136"/>
      <c r="CBI84" s="136"/>
      <c r="CBJ84" s="136"/>
      <c r="CBO84" s="136"/>
      <c r="CBP84" s="136"/>
      <c r="CBQ84" s="136"/>
      <c r="CBR84" s="136"/>
      <c r="CBS84" s="136"/>
      <c r="CBT84" s="136"/>
      <c r="CBU84" s="136"/>
      <c r="CBV84" s="136"/>
      <c r="CBW84" s="136"/>
      <c r="CBX84" s="136"/>
      <c r="CBY84" s="136"/>
      <c r="CBZ84" s="136"/>
      <c r="CCE84" s="136"/>
      <c r="CCF84" s="136"/>
      <c r="CCG84" s="136"/>
      <c r="CCH84" s="136"/>
      <c r="CCI84" s="136"/>
      <c r="CCJ84" s="136"/>
      <c r="CCK84" s="136"/>
      <c r="CCL84" s="136"/>
      <c r="CCM84" s="136"/>
      <c r="CCN84" s="136"/>
      <c r="CCO84" s="136"/>
      <c r="CCP84" s="136"/>
      <c r="CCU84" s="136"/>
      <c r="CCV84" s="136"/>
      <c r="CCW84" s="136"/>
      <c r="CCX84" s="136"/>
      <c r="CCY84" s="136"/>
      <c r="CCZ84" s="136"/>
      <c r="CDA84" s="136"/>
      <c r="CDB84" s="136"/>
      <c r="CDC84" s="136"/>
      <c r="CDD84" s="136"/>
      <c r="CDE84" s="136"/>
      <c r="CDF84" s="136"/>
      <c r="CDK84" s="136"/>
      <c r="CDL84" s="136"/>
      <c r="CDM84" s="136"/>
      <c r="CDN84" s="136"/>
      <c r="CDO84" s="136"/>
      <c r="CDP84" s="136"/>
      <c r="CDQ84" s="136"/>
      <c r="CDR84" s="136"/>
      <c r="CDS84" s="136"/>
      <c r="CDT84" s="136"/>
      <c r="CDU84" s="136"/>
      <c r="CDV84" s="136"/>
      <c r="CEA84" s="136"/>
      <c r="CEB84" s="136"/>
      <c r="CEC84" s="136"/>
      <c r="CED84" s="136"/>
      <c r="CEE84" s="136"/>
      <c r="CEF84" s="136"/>
      <c r="CEG84" s="136"/>
      <c r="CEH84" s="136"/>
      <c r="CEI84" s="136"/>
      <c r="CEJ84" s="136"/>
      <c r="CEK84" s="136"/>
      <c r="CEL84" s="136"/>
      <c r="CEQ84" s="136"/>
      <c r="CER84" s="136"/>
      <c r="CES84" s="136"/>
      <c r="CET84" s="136"/>
      <c r="CEU84" s="136"/>
      <c r="CEV84" s="136"/>
      <c r="CEW84" s="136"/>
      <c r="CEX84" s="136"/>
      <c r="CEY84" s="136"/>
      <c r="CEZ84" s="136"/>
      <c r="CFA84" s="136"/>
      <c r="CFB84" s="136"/>
      <c r="CFG84" s="136"/>
      <c r="CFH84" s="136"/>
      <c r="CFI84" s="136"/>
      <c r="CFJ84" s="136"/>
      <c r="CFK84" s="136"/>
      <c r="CFL84" s="136"/>
      <c r="CFM84" s="136"/>
      <c r="CFN84" s="136"/>
      <c r="CFO84" s="136"/>
      <c r="CFP84" s="136"/>
      <c r="CFQ84" s="136"/>
      <c r="CFR84" s="136"/>
      <c r="CFW84" s="136"/>
      <c r="CFX84" s="136"/>
      <c r="CFY84" s="136"/>
      <c r="CFZ84" s="136"/>
      <c r="CGA84" s="136"/>
      <c r="CGB84" s="136"/>
      <c r="CGC84" s="136"/>
      <c r="CGD84" s="136"/>
      <c r="CGE84" s="136"/>
      <c r="CGF84" s="136"/>
      <c r="CGG84" s="136"/>
      <c r="CGH84" s="136"/>
      <c r="CGM84" s="136"/>
      <c r="CGN84" s="136"/>
      <c r="CGO84" s="136"/>
      <c r="CGP84" s="136"/>
      <c r="CGQ84" s="136"/>
      <c r="CGR84" s="136"/>
      <c r="CGS84" s="136"/>
      <c r="CGT84" s="136"/>
      <c r="CGU84" s="136"/>
      <c r="CGV84" s="136"/>
      <c r="CGW84" s="136"/>
      <c r="CGX84" s="136"/>
      <c r="CHC84" s="136"/>
      <c r="CHD84" s="136"/>
      <c r="CHE84" s="136"/>
      <c r="CHF84" s="136"/>
      <c r="CHG84" s="136"/>
      <c r="CHH84" s="136"/>
      <c r="CHI84" s="136"/>
      <c r="CHJ84" s="136"/>
      <c r="CHK84" s="136"/>
      <c r="CHL84" s="136"/>
      <c r="CHM84" s="136"/>
      <c r="CHN84" s="136"/>
      <c r="CHS84" s="136"/>
      <c r="CHT84" s="136"/>
      <c r="CHU84" s="136"/>
      <c r="CHV84" s="136"/>
      <c r="CHW84" s="136"/>
      <c r="CHX84" s="136"/>
      <c r="CHY84" s="136"/>
      <c r="CHZ84" s="136"/>
      <c r="CIA84" s="136"/>
      <c r="CIB84" s="136"/>
      <c r="CIC84" s="136"/>
      <c r="CID84" s="136"/>
      <c r="CII84" s="136"/>
      <c r="CIJ84" s="136"/>
      <c r="CIK84" s="136"/>
      <c r="CIL84" s="136"/>
      <c r="CIM84" s="136"/>
      <c r="CIN84" s="136"/>
      <c r="CIO84" s="136"/>
      <c r="CIP84" s="136"/>
      <c r="CIQ84" s="136"/>
      <c r="CIR84" s="136"/>
      <c r="CIS84" s="136"/>
      <c r="CIT84" s="136"/>
      <c r="CIY84" s="136"/>
      <c r="CIZ84" s="136"/>
      <c r="CJA84" s="136"/>
      <c r="CJB84" s="136"/>
      <c r="CJC84" s="136"/>
      <c r="CJD84" s="136"/>
      <c r="CJE84" s="136"/>
      <c r="CJF84" s="136"/>
      <c r="CJG84" s="136"/>
      <c r="CJH84" s="136"/>
      <c r="CJI84" s="136"/>
      <c r="CJJ84" s="136"/>
      <c r="CJO84" s="136"/>
      <c r="CJP84" s="136"/>
      <c r="CJQ84" s="136"/>
      <c r="CJR84" s="136"/>
      <c r="CJS84" s="136"/>
      <c r="CJT84" s="136"/>
      <c r="CJU84" s="136"/>
      <c r="CJV84" s="136"/>
      <c r="CJW84" s="136"/>
      <c r="CJX84" s="136"/>
      <c r="CJY84" s="136"/>
      <c r="CJZ84" s="136"/>
      <c r="CKE84" s="136"/>
      <c r="CKF84" s="136"/>
      <c r="CKG84" s="136"/>
      <c r="CKH84" s="136"/>
      <c r="CKI84" s="136"/>
      <c r="CKJ84" s="136"/>
      <c r="CKK84" s="136"/>
      <c r="CKL84" s="136"/>
      <c r="CKM84" s="136"/>
      <c r="CKN84" s="136"/>
      <c r="CKO84" s="136"/>
      <c r="CKP84" s="136"/>
      <c r="CKU84" s="136"/>
      <c r="CKV84" s="136"/>
      <c r="CKW84" s="136"/>
      <c r="CKX84" s="136"/>
      <c r="CKY84" s="136"/>
      <c r="CKZ84" s="136"/>
      <c r="CLA84" s="136"/>
      <c r="CLB84" s="136"/>
      <c r="CLC84" s="136"/>
      <c r="CLD84" s="136"/>
      <c r="CLE84" s="136"/>
      <c r="CLF84" s="136"/>
      <c r="CLK84" s="136"/>
      <c r="CLL84" s="136"/>
      <c r="CLM84" s="136"/>
      <c r="CLN84" s="136"/>
      <c r="CLO84" s="136"/>
      <c r="CLP84" s="136"/>
      <c r="CLQ84" s="136"/>
      <c r="CLR84" s="136"/>
      <c r="CLS84" s="136"/>
      <c r="CLT84" s="136"/>
      <c r="CLU84" s="136"/>
      <c r="CLV84" s="136"/>
      <c r="CMA84" s="136"/>
      <c r="CMB84" s="136"/>
      <c r="CMC84" s="136"/>
      <c r="CMD84" s="136"/>
      <c r="CME84" s="136"/>
      <c r="CMF84" s="136"/>
      <c r="CMG84" s="136"/>
      <c r="CMH84" s="136"/>
      <c r="CMI84" s="136"/>
      <c r="CMJ84" s="136"/>
      <c r="CMK84" s="136"/>
      <c r="CML84" s="136"/>
      <c r="CMQ84" s="136"/>
      <c r="CMR84" s="136"/>
      <c r="CMS84" s="136"/>
      <c r="CMT84" s="136"/>
      <c r="CMU84" s="136"/>
      <c r="CMV84" s="136"/>
      <c r="CMW84" s="136"/>
      <c r="CMX84" s="136"/>
      <c r="CMY84" s="136"/>
      <c r="CMZ84" s="136"/>
      <c r="CNA84" s="136"/>
      <c r="CNB84" s="136"/>
      <c r="CNG84" s="136"/>
      <c r="CNH84" s="136"/>
      <c r="CNI84" s="136"/>
      <c r="CNJ84" s="136"/>
      <c r="CNK84" s="136"/>
      <c r="CNL84" s="136"/>
      <c r="CNM84" s="136"/>
      <c r="CNN84" s="136"/>
      <c r="CNO84" s="136"/>
      <c r="CNP84" s="136"/>
      <c r="CNQ84" s="136"/>
      <c r="CNR84" s="136"/>
      <c r="CNW84" s="136"/>
      <c r="CNX84" s="136"/>
      <c r="CNY84" s="136"/>
      <c r="CNZ84" s="136"/>
      <c r="COA84" s="136"/>
      <c r="COB84" s="136"/>
      <c r="COC84" s="136"/>
      <c r="COD84" s="136"/>
      <c r="COE84" s="136"/>
      <c r="COF84" s="136"/>
      <c r="COG84" s="136"/>
      <c r="COH84" s="136"/>
      <c r="COM84" s="136"/>
      <c r="CON84" s="136"/>
      <c r="COO84" s="136"/>
      <c r="COP84" s="136"/>
      <c r="COQ84" s="136"/>
      <c r="COR84" s="136"/>
      <c r="COS84" s="136"/>
      <c r="COT84" s="136"/>
      <c r="COU84" s="136"/>
      <c r="COV84" s="136"/>
      <c r="COW84" s="136"/>
      <c r="COX84" s="136"/>
      <c r="CPC84" s="136"/>
      <c r="CPD84" s="136"/>
      <c r="CPE84" s="136"/>
      <c r="CPF84" s="136"/>
      <c r="CPG84" s="136"/>
      <c r="CPH84" s="136"/>
      <c r="CPI84" s="136"/>
      <c r="CPJ84" s="136"/>
      <c r="CPK84" s="136"/>
      <c r="CPL84" s="136"/>
      <c r="CPM84" s="136"/>
      <c r="CPN84" s="136"/>
      <c r="CPS84" s="136"/>
      <c r="CPT84" s="136"/>
      <c r="CPU84" s="136"/>
      <c r="CPV84" s="136"/>
      <c r="CPW84" s="136"/>
      <c r="CPX84" s="136"/>
      <c r="CPY84" s="136"/>
      <c r="CPZ84" s="136"/>
      <c r="CQA84" s="136"/>
      <c r="CQB84" s="136"/>
      <c r="CQC84" s="136"/>
      <c r="CQD84" s="136"/>
      <c r="CQI84" s="136"/>
      <c r="CQJ84" s="136"/>
      <c r="CQK84" s="136"/>
      <c r="CQL84" s="136"/>
      <c r="CQM84" s="136"/>
      <c r="CQN84" s="136"/>
      <c r="CQO84" s="136"/>
      <c r="CQP84" s="136"/>
      <c r="CQQ84" s="136"/>
      <c r="CQR84" s="136"/>
      <c r="CQS84" s="136"/>
      <c r="CQT84" s="136"/>
      <c r="CQY84" s="136"/>
      <c r="CQZ84" s="136"/>
      <c r="CRA84" s="136"/>
      <c r="CRB84" s="136"/>
      <c r="CRC84" s="136"/>
      <c r="CRD84" s="136"/>
      <c r="CRE84" s="136"/>
      <c r="CRF84" s="136"/>
      <c r="CRG84" s="136"/>
      <c r="CRH84" s="136"/>
      <c r="CRI84" s="136"/>
      <c r="CRJ84" s="136"/>
      <c r="CRO84" s="136"/>
      <c r="CRP84" s="136"/>
      <c r="CRQ84" s="136"/>
      <c r="CRR84" s="136"/>
      <c r="CRS84" s="136"/>
      <c r="CRT84" s="136"/>
      <c r="CRU84" s="136"/>
      <c r="CRV84" s="136"/>
      <c r="CRW84" s="136"/>
      <c r="CRX84" s="136"/>
      <c r="CRY84" s="136"/>
      <c r="CRZ84" s="136"/>
      <c r="CSE84" s="136"/>
      <c r="CSF84" s="136"/>
      <c r="CSG84" s="136"/>
      <c r="CSH84" s="136"/>
      <c r="CSI84" s="136"/>
      <c r="CSJ84" s="136"/>
      <c r="CSK84" s="136"/>
      <c r="CSL84" s="136"/>
      <c r="CSM84" s="136"/>
      <c r="CSN84" s="136"/>
      <c r="CSO84" s="136"/>
      <c r="CSP84" s="136"/>
      <c r="CSU84" s="136"/>
      <c r="CSV84" s="136"/>
      <c r="CSW84" s="136"/>
      <c r="CSX84" s="136"/>
      <c r="CSY84" s="136"/>
      <c r="CSZ84" s="136"/>
      <c r="CTA84" s="136"/>
      <c r="CTB84" s="136"/>
      <c r="CTC84" s="136"/>
      <c r="CTD84" s="136"/>
      <c r="CTE84" s="136"/>
      <c r="CTF84" s="136"/>
      <c r="CTK84" s="136"/>
      <c r="CTL84" s="136"/>
      <c r="CTM84" s="136"/>
      <c r="CTN84" s="136"/>
      <c r="CTO84" s="136"/>
      <c r="CTP84" s="136"/>
      <c r="CTQ84" s="136"/>
      <c r="CTR84" s="136"/>
      <c r="CTS84" s="136"/>
      <c r="CTT84" s="136"/>
      <c r="CTU84" s="136"/>
      <c r="CTV84" s="136"/>
      <c r="CUA84" s="136"/>
      <c r="CUB84" s="136"/>
      <c r="CUC84" s="136"/>
      <c r="CUD84" s="136"/>
      <c r="CUE84" s="136"/>
      <c r="CUF84" s="136"/>
      <c r="CUG84" s="136"/>
      <c r="CUH84" s="136"/>
      <c r="CUI84" s="136"/>
      <c r="CUJ84" s="136"/>
      <c r="CUK84" s="136"/>
      <c r="CUL84" s="136"/>
      <c r="CUQ84" s="136"/>
      <c r="CUR84" s="136"/>
      <c r="CUS84" s="136"/>
      <c r="CUT84" s="136"/>
      <c r="CUU84" s="136"/>
      <c r="CUV84" s="136"/>
      <c r="CUW84" s="136"/>
      <c r="CUX84" s="136"/>
      <c r="CUY84" s="136"/>
      <c r="CUZ84" s="136"/>
      <c r="CVA84" s="136"/>
      <c r="CVB84" s="136"/>
      <c r="CVG84" s="136"/>
      <c r="CVH84" s="136"/>
      <c r="CVI84" s="136"/>
      <c r="CVJ84" s="136"/>
      <c r="CVK84" s="136"/>
      <c r="CVL84" s="136"/>
      <c r="CVM84" s="136"/>
      <c r="CVN84" s="136"/>
      <c r="CVO84" s="136"/>
      <c r="CVP84" s="136"/>
      <c r="CVQ84" s="136"/>
      <c r="CVR84" s="136"/>
      <c r="CVW84" s="136"/>
      <c r="CVX84" s="136"/>
      <c r="CVY84" s="136"/>
      <c r="CVZ84" s="136"/>
      <c r="CWA84" s="136"/>
      <c r="CWB84" s="136"/>
      <c r="CWC84" s="136"/>
      <c r="CWD84" s="136"/>
      <c r="CWE84" s="136"/>
      <c r="CWF84" s="136"/>
      <c r="CWG84" s="136"/>
      <c r="CWH84" s="136"/>
      <c r="CWM84" s="136"/>
      <c r="CWN84" s="136"/>
      <c r="CWO84" s="136"/>
      <c r="CWP84" s="136"/>
      <c r="CWQ84" s="136"/>
      <c r="CWR84" s="136"/>
      <c r="CWS84" s="136"/>
      <c r="CWT84" s="136"/>
      <c r="CWU84" s="136"/>
      <c r="CWV84" s="136"/>
      <c r="CWW84" s="136"/>
      <c r="CWX84" s="136"/>
      <c r="CXC84" s="136"/>
      <c r="CXD84" s="136"/>
      <c r="CXE84" s="136"/>
      <c r="CXF84" s="136"/>
      <c r="CXG84" s="136"/>
      <c r="CXH84" s="136"/>
      <c r="CXI84" s="136"/>
      <c r="CXJ84" s="136"/>
      <c r="CXK84" s="136"/>
      <c r="CXL84" s="136"/>
      <c r="CXM84" s="136"/>
      <c r="CXN84" s="136"/>
      <c r="CXS84" s="136"/>
      <c r="CXT84" s="136"/>
      <c r="CXU84" s="136"/>
      <c r="CXV84" s="136"/>
      <c r="CXW84" s="136"/>
      <c r="CXX84" s="136"/>
      <c r="CXY84" s="136"/>
      <c r="CXZ84" s="136"/>
      <c r="CYA84" s="136"/>
      <c r="CYB84" s="136"/>
      <c r="CYC84" s="136"/>
      <c r="CYD84" s="136"/>
      <c r="CYI84" s="136"/>
      <c r="CYJ84" s="136"/>
      <c r="CYK84" s="136"/>
      <c r="CYL84" s="136"/>
      <c r="CYM84" s="136"/>
      <c r="CYN84" s="136"/>
      <c r="CYO84" s="136"/>
      <c r="CYP84" s="136"/>
      <c r="CYQ84" s="136"/>
      <c r="CYR84" s="136"/>
      <c r="CYS84" s="136"/>
      <c r="CYT84" s="136"/>
      <c r="CYY84" s="136"/>
      <c r="CYZ84" s="136"/>
      <c r="CZA84" s="136"/>
      <c r="CZB84" s="136"/>
      <c r="CZC84" s="136"/>
      <c r="CZD84" s="136"/>
      <c r="CZE84" s="136"/>
      <c r="CZF84" s="136"/>
      <c r="CZG84" s="136"/>
      <c r="CZH84" s="136"/>
      <c r="CZI84" s="136"/>
      <c r="CZJ84" s="136"/>
      <c r="CZO84" s="136"/>
      <c r="CZP84" s="136"/>
      <c r="CZQ84" s="136"/>
      <c r="CZR84" s="136"/>
      <c r="CZS84" s="136"/>
      <c r="CZT84" s="136"/>
      <c r="CZU84" s="136"/>
      <c r="CZV84" s="136"/>
      <c r="CZW84" s="136"/>
      <c r="CZX84" s="136"/>
      <c r="CZY84" s="136"/>
      <c r="CZZ84" s="136"/>
      <c r="DAE84" s="136"/>
      <c r="DAF84" s="136"/>
      <c r="DAG84" s="136"/>
      <c r="DAH84" s="136"/>
      <c r="DAI84" s="136"/>
      <c r="DAJ84" s="136"/>
      <c r="DAK84" s="136"/>
      <c r="DAL84" s="136"/>
      <c r="DAM84" s="136"/>
      <c r="DAN84" s="136"/>
      <c r="DAO84" s="136"/>
      <c r="DAP84" s="136"/>
      <c r="DAU84" s="136"/>
      <c r="DAV84" s="136"/>
      <c r="DAW84" s="136"/>
      <c r="DAX84" s="136"/>
      <c r="DAY84" s="136"/>
      <c r="DAZ84" s="136"/>
      <c r="DBA84" s="136"/>
      <c r="DBB84" s="136"/>
      <c r="DBC84" s="136"/>
      <c r="DBD84" s="136"/>
      <c r="DBE84" s="136"/>
      <c r="DBF84" s="136"/>
      <c r="DBK84" s="136"/>
      <c r="DBL84" s="136"/>
      <c r="DBM84" s="136"/>
      <c r="DBN84" s="136"/>
      <c r="DBO84" s="136"/>
      <c r="DBP84" s="136"/>
      <c r="DBQ84" s="136"/>
      <c r="DBR84" s="136"/>
      <c r="DBS84" s="136"/>
      <c r="DBT84" s="136"/>
      <c r="DBU84" s="136"/>
      <c r="DBV84" s="136"/>
      <c r="DCA84" s="136"/>
      <c r="DCB84" s="136"/>
      <c r="DCC84" s="136"/>
      <c r="DCD84" s="136"/>
      <c r="DCE84" s="136"/>
      <c r="DCF84" s="136"/>
      <c r="DCG84" s="136"/>
      <c r="DCH84" s="136"/>
      <c r="DCI84" s="136"/>
      <c r="DCJ84" s="136"/>
      <c r="DCK84" s="136"/>
      <c r="DCL84" s="136"/>
      <c r="DCQ84" s="136"/>
      <c r="DCR84" s="136"/>
      <c r="DCS84" s="136"/>
      <c r="DCT84" s="136"/>
      <c r="DCU84" s="136"/>
      <c r="DCV84" s="136"/>
      <c r="DCW84" s="136"/>
      <c r="DCX84" s="136"/>
      <c r="DCY84" s="136"/>
      <c r="DCZ84" s="136"/>
      <c r="DDA84" s="136"/>
      <c r="DDB84" s="136"/>
      <c r="DDG84" s="136"/>
      <c r="DDH84" s="136"/>
      <c r="DDI84" s="136"/>
      <c r="DDJ84" s="136"/>
      <c r="DDK84" s="136"/>
      <c r="DDL84" s="136"/>
      <c r="DDM84" s="136"/>
      <c r="DDN84" s="136"/>
      <c r="DDO84" s="136"/>
      <c r="DDP84" s="136"/>
      <c r="DDQ84" s="136"/>
      <c r="DDR84" s="136"/>
      <c r="DDW84" s="136"/>
      <c r="DDX84" s="136"/>
      <c r="DDY84" s="136"/>
      <c r="DDZ84" s="136"/>
      <c r="DEA84" s="136"/>
      <c r="DEB84" s="136"/>
      <c r="DEC84" s="136"/>
      <c r="DED84" s="136"/>
      <c r="DEE84" s="136"/>
      <c r="DEF84" s="136"/>
      <c r="DEG84" s="136"/>
      <c r="DEH84" s="136"/>
      <c r="DEM84" s="136"/>
      <c r="DEN84" s="136"/>
      <c r="DEO84" s="136"/>
      <c r="DEP84" s="136"/>
      <c r="DEQ84" s="136"/>
      <c r="DER84" s="136"/>
      <c r="DES84" s="136"/>
      <c r="DET84" s="136"/>
      <c r="DEU84" s="136"/>
      <c r="DEV84" s="136"/>
      <c r="DEW84" s="136"/>
      <c r="DEX84" s="136"/>
      <c r="DFC84" s="136"/>
      <c r="DFD84" s="136"/>
      <c r="DFE84" s="136"/>
      <c r="DFF84" s="136"/>
      <c r="DFG84" s="136"/>
      <c r="DFH84" s="136"/>
      <c r="DFI84" s="136"/>
      <c r="DFJ84" s="136"/>
      <c r="DFK84" s="136"/>
      <c r="DFL84" s="136"/>
      <c r="DFM84" s="136"/>
      <c r="DFN84" s="136"/>
      <c r="DFS84" s="136"/>
      <c r="DFT84" s="136"/>
      <c r="DFU84" s="136"/>
      <c r="DFV84" s="136"/>
      <c r="DFW84" s="136"/>
      <c r="DFX84" s="136"/>
      <c r="DFY84" s="136"/>
      <c r="DFZ84" s="136"/>
      <c r="DGA84" s="136"/>
      <c r="DGB84" s="136"/>
      <c r="DGC84" s="136"/>
      <c r="DGD84" s="136"/>
      <c r="DGI84" s="136"/>
      <c r="DGJ84" s="136"/>
      <c r="DGK84" s="136"/>
      <c r="DGL84" s="136"/>
      <c r="DGM84" s="136"/>
      <c r="DGN84" s="136"/>
      <c r="DGO84" s="136"/>
      <c r="DGP84" s="136"/>
      <c r="DGQ84" s="136"/>
      <c r="DGR84" s="136"/>
      <c r="DGS84" s="136"/>
      <c r="DGT84" s="136"/>
      <c r="DGY84" s="136"/>
      <c r="DGZ84" s="136"/>
      <c r="DHA84" s="136"/>
      <c r="DHB84" s="136"/>
      <c r="DHC84" s="136"/>
      <c r="DHD84" s="136"/>
      <c r="DHE84" s="136"/>
      <c r="DHF84" s="136"/>
      <c r="DHG84" s="136"/>
      <c r="DHH84" s="136"/>
      <c r="DHI84" s="136"/>
      <c r="DHJ84" s="136"/>
      <c r="DHO84" s="136"/>
      <c r="DHP84" s="136"/>
      <c r="DHQ84" s="136"/>
      <c r="DHR84" s="136"/>
      <c r="DHS84" s="136"/>
      <c r="DHT84" s="136"/>
      <c r="DHU84" s="136"/>
      <c r="DHV84" s="136"/>
      <c r="DHW84" s="136"/>
      <c r="DHX84" s="136"/>
      <c r="DHY84" s="136"/>
      <c r="DHZ84" s="136"/>
      <c r="DIE84" s="136"/>
      <c r="DIF84" s="136"/>
      <c r="DIG84" s="136"/>
      <c r="DIH84" s="136"/>
      <c r="DII84" s="136"/>
      <c r="DIJ84" s="136"/>
      <c r="DIK84" s="136"/>
      <c r="DIL84" s="136"/>
      <c r="DIM84" s="136"/>
      <c r="DIN84" s="136"/>
      <c r="DIO84" s="136"/>
      <c r="DIP84" s="136"/>
      <c r="DIU84" s="136"/>
      <c r="DIV84" s="136"/>
      <c r="DIW84" s="136"/>
      <c r="DIX84" s="136"/>
      <c r="DIY84" s="136"/>
      <c r="DIZ84" s="136"/>
      <c r="DJA84" s="136"/>
      <c r="DJB84" s="136"/>
      <c r="DJC84" s="136"/>
      <c r="DJD84" s="136"/>
      <c r="DJE84" s="136"/>
      <c r="DJF84" s="136"/>
      <c r="DJK84" s="136"/>
      <c r="DJL84" s="136"/>
      <c r="DJM84" s="136"/>
      <c r="DJN84" s="136"/>
      <c r="DJO84" s="136"/>
      <c r="DJP84" s="136"/>
      <c r="DJQ84" s="136"/>
      <c r="DJR84" s="136"/>
      <c r="DJS84" s="136"/>
      <c r="DJT84" s="136"/>
      <c r="DJU84" s="136"/>
      <c r="DJV84" s="136"/>
      <c r="DKA84" s="136"/>
      <c r="DKB84" s="136"/>
      <c r="DKC84" s="136"/>
      <c r="DKD84" s="136"/>
      <c r="DKE84" s="136"/>
      <c r="DKF84" s="136"/>
      <c r="DKG84" s="136"/>
      <c r="DKH84" s="136"/>
      <c r="DKI84" s="136"/>
      <c r="DKJ84" s="136"/>
      <c r="DKK84" s="136"/>
      <c r="DKL84" s="136"/>
      <c r="DKQ84" s="136"/>
      <c r="DKR84" s="136"/>
      <c r="DKS84" s="136"/>
      <c r="DKT84" s="136"/>
      <c r="DKU84" s="136"/>
      <c r="DKV84" s="136"/>
      <c r="DKW84" s="136"/>
      <c r="DKX84" s="136"/>
      <c r="DKY84" s="136"/>
      <c r="DKZ84" s="136"/>
      <c r="DLA84" s="136"/>
      <c r="DLB84" s="136"/>
      <c r="DLG84" s="136"/>
      <c r="DLH84" s="136"/>
      <c r="DLI84" s="136"/>
      <c r="DLJ84" s="136"/>
      <c r="DLK84" s="136"/>
      <c r="DLL84" s="136"/>
      <c r="DLM84" s="136"/>
      <c r="DLN84" s="136"/>
      <c r="DLO84" s="136"/>
      <c r="DLP84" s="136"/>
      <c r="DLQ84" s="136"/>
      <c r="DLR84" s="136"/>
      <c r="DLW84" s="136"/>
      <c r="DLX84" s="136"/>
      <c r="DLY84" s="136"/>
      <c r="DLZ84" s="136"/>
      <c r="DMA84" s="136"/>
      <c r="DMB84" s="136"/>
      <c r="DMC84" s="136"/>
      <c r="DMD84" s="136"/>
      <c r="DME84" s="136"/>
      <c r="DMF84" s="136"/>
      <c r="DMG84" s="136"/>
      <c r="DMH84" s="136"/>
      <c r="DMM84" s="136"/>
      <c r="DMN84" s="136"/>
      <c r="DMO84" s="136"/>
      <c r="DMP84" s="136"/>
      <c r="DMQ84" s="136"/>
      <c r="DMR84" s="136"/>
      <c r="DMS84" s="136"/>
      <c r="DMT84" s="136"/>
      <c r="DMU84" s="136"/>
      <c r="DMV84" s="136"/>
      <c r="DMW84" s="136"/>
      <c r="DMX84" s="136"/>
      <c r="DNC84" s="136"/>
      <c r="DND84" s="136"/>
      <c r="DNE84" s="136"/>
      <c r="DNF84" s="136"/>
      <c r="DNG84" s="136"/>
      <c r="DNH84" s="136"/>
      <c r="DNI84" s="136"/>
      <c r="DNJ84" s="136"/>
      <c r="DNK84" s="136"/>
      <c r="DNL84" s="136"/>
      <c r="DNM84" s="136"/>
      <c r="DNN84" s="136"/>
      <c r="DNS84" s="136"/>
      <c r="DNT84" s="136"/>
      <c r="DNU84" s="136"/>
      <c r="DNV84" s="136"/>
      <c r="DNW84" s="136"/>
      <c r="DNX84" s="136"/>
      <c r="DNY84" s="136"/>
      <c r="DNZ84" s="136"/>
      <c r="DOA84" s="136"/>
      <c r="DOB84" s="136"/>
      <c r="DOC84" s="136"/>
      <c r="DOD84" s="136"/>
      <c r="DOI84" s="136"/>
      <c r="DOJ84" s="136"/>
      <c r="DOK84" s="136"/>
      <c r="DOL84" s="136"/>
      <c r="DOM84" s="136"/>
      <c r="DON84" s="136"/>
      <c r="DOO84" s="136"/>
      <c r="DOP84" s="136"/>
      <c r="DOQ84" s="136"/>
      <c r="DOR84" s="136"/>
      <c r="DOS84" s="136"/>
      <c r="DOT84" s="136"/>
      <c r="DOY84" s="136"/>
      <c r="DOZ84" s="136"/>
      <c r="DPA84" s="136"/>
      <c r="DPB84" s="136"/>
      <c r="DPC84" s="136"/>
      <c r="DPD84" s="136"/>
      <c r="DPE84" s="136"/>
      <c r="DPF84" s="136"/>
      <c r="DPG84" s="136"/>
      <c r="DPH84" s="136"/>
      <c r="DPI84" s="136"/>
      <c r="DPJ84" s="136"/>
      <c r="DPO84" s="136"/>
      <c r="DPP84" s="136"/>
      <c r="DPQ84" s="136"/>
      <c r="DPR84" s="136"/>
      <c r="DPS84" s="136"/>
      <c r="DPT84" s="136"/>
      <c r="DPU84" s="136"/>
      <c r="DPV84" s="136"/>
      <c r="DPW84" s="136"/>
      <c r="DPX84" s="136"/>
      <c r="DPY84" s="136"/>
      <c r="DPZ84" s="136"/>
      <c r="DQE84" s="136"/>
      <c r="DQF84" s="136"/>
      <c r="DQG84" s="136"/>
      <c r="DQH84" s="136"/>
      <c r="DQI84" s="136"/>
      <c r="DQJ84" s="136"/>
      <c r="DQK84" s="136"/>
      <c r="DQL84" s="136"/>
      <c r="DQM84" s="136"/>
      <c r="DQN84" s="136"/>
      <c r="DQO84" s="136"/>
      <c r="DQP84" s="136"/>
      <c r="DQU84" s="136"/>
      <c r="DQV84" s="136"/>
      <c r="DQW84" s="136"/>
      <c r="DQX84" s="136"/>
      <c r="DQY84" s="136"/>
      <c r="DQZ84" s="136"/>
      <c r="DRA84" s="136"/>
      <c r="DRB84" s="136"/>
      <c r="DRC84" s="136"/>
      <c r="DRD84" s="136"/>
      <c r="DRE84" s="136"/>
      <c r="DRF84" s="136"/>
      <c r="DRK84" s="136"/>
      <c r="DRL84" s="136"/>
      <c r="DRM84" s="136"/>
      <c r="DRN84" s="136"/>
      <c r="DRO84" s="136"/>
      <c r="DRP84" s="136"/>
      <c r="DRQ84" s="136"/>
      <c r="DRR84" s="136"/>
      <c r="DRS84" s="136"/>
      <c r="DRT84" s="136"/>
      <c r="DRU84" s="136"/>
      <c r="DRV84" s="136"/>
      <c r="DSA84" s="136"/>
      <c r="DSB84" s="136"/>
      <c r="DSC84" s="136"/>
      <c r="DSD84" s="136"/>
      <c r="DSE84" s="136"/>
      <c r="DSF84" s="136"/>
      <c r="DSG84" s="136"/>
      <c r="DSH84" s="136"/>
      <c r="DSI84" s="136"/>
      <c r="DSJ84" s="136"/>
      <c r="DSK84" s="136"/>
      <c r="DSL84" s="136"/>
      <c r="DSQ84" s="136"/>
      <c r="DSR84" s="136"/>
      <c r="DSS84" s="136"/>
      <c r="DST84" s="136"/>
      <c r="DSU84" s="136"/>
      <c r="DSV84" s="136"/>
      <c r="DSW84" s="136"/>
      <c r="DSX84" s="136"/>
      <c r="DSY84" s="136"/>
      <c r="DSZ84" s="136"/>
      <c r="DTA84" s="136"/>
      <c r="DTB84" s="136"/>
      <c r="DTG84" s="136"/>
      <c r="DTH84" s="136"/>
      <c r="DTI84" s="136"/>
      <c r="DTJ84" s="136"/>
      <c r="DTK84" s="136"/>
      <c r="DTL84" s="136"/>
      <c r="DTM84" s="136"/>
      <c r="DTN84" s="136"/>
      <c r="DTO84" s="136"/>
      <c r="DTP84" s="136"/>
      <c r="DTQ84" s="136"/>
      <c r="DTR84" s="136"/>
      <c r="DTW84" s="136"/>
      <c r="DTX84" s="136"/>
      <c r="DTY84" s="136"/>
      <c r="DTZ84" s="136"/>
      <c r="DUA84" s="136"/>
      <c r="DUB84" s="136"/>
      <c r="DUC84" s="136"/>
      <c r="DUD84" s="136"/>
      <c r="DUE84" s="136"/>
      <c r="DUF84" s="136"/>
      <c r="DUG84" s="136"/>
      <c r="DUH84" s="136"/>
      <c r="DUM84" s="136"/>
      <c r="DUN84" s="136"/>
      <c r="DUO84" s="136"/>
      <c r="DUP84" s="136"/>
      <c r="DUQ84" s="136"/>
      <c r="DUR84" s="136"/>
      <c r="DUS84" s="136"/>
      <c r="DUT84" s="136"/>
      <c r="DUU84" s="136"/>
      <c r="DUV84" s="136"/>
      <c r="DUW84" s="136"/>
      <c r="DUX84" s="136"/>
      <c r="DVC84" s="136"/>
      <c r="DVD84" s="136"/>
      <c r="DVE84" s="136"/>
      <c r="DVF84" s="136"/>
      <c r="DVG84" s="136"/>
      <c r="DVH84" s="136"/>
      <c r="DVI84" s="136"/>
      <c r="DVJ84" s="136"/>
      <c r="DVK84" s="136"/>
      <c r="DVL84" s="136"/>
      <c r="DVM84" s="136"/>
      <c r="DVN84" s="136"/>
      <c r="DVS84" s="136"/>
      <c r="DVT84" s="136"/>
      <c r="DVU84" s="136"/>
      <c r="DVV84" s="136"/>
      <c r="DVW84" s="136"/>
      <c r="DVX84" s="136"/>
      <c r="DVY84" s="136"/>
      <c r="DVZ84" s="136"/>
      <c r="DWA84" s="136"/>
      <c r="DWB84" s="136"/>
      <c r="DWC84" s="136"/>
      <c r="DWD84" s="136"/>
      <c r="DWI84" s="136"/>
      <c r="DWJ84" s="136"/>
      <c r="DWK84" s="136"/>
      <c r="DWL84" s="136"/>
      <c r="DWM84" s="136"/>
      <c r="DWN84" s="136"/>
      <c r="DWO84" s="136"/>
      <c r="DWP84" s="136"/>
      <c r="DWQ84" s="136"/>
      <c r="DWR84" s="136"/>
      <c r="DWS84" s="136"/>
      <c r="DWT84" s="136"/>
      <c r="DWY84" s="136"/>
      <c r="DWZ84" s="136"/>
      <c r="DXA84" s="136"/>
      <c r="DXB84" s="136"/>
      <c r="DXC84" s="136"/>
      <c r="DXD84" s="136"/>
      <c r="DXE84" s="136"/>
      <c r="DXF84" s="136"/>
      <c r="DXG84" s="136"/>
      <c r="DXH84" s="136"/>
      <c r="DXI84" s="136"/>
      <c r="DXJ84" s="136"/>
      <c r="DXO84" s="136"/>
      <c r="DXP84" s="136"/>
      <c r="DXQ84" s="136"/>
      <c r="DXR84" s="136"/>
      <c r="DXS84" s="136"/>
      <c r="DXT84" s="136"/>
      <c r="DXU84" s="136"/>
      <c r="DXV84" s="136"/>
      <c r="DXW84" s="136"/>
      <c r="DXX84" s="136"/>
      <c r="DXY84" s="136"/>
      <c r="DXZ84" s="136"/>
      <c r="DYE84" s="136"/>
      <c r="DYF84" s="136"/>
      <c r="DYG84" s="136"/>
      <c r="DYH84" s="136"/>
      <c r="DYI84" s="136"/>
      <c r="DYJ84" s="136"/>
      <c r="DYK84" s="136"/>
      <c r="DYL84" s="136"/>
      <c r="DYM84" s="136"/>
      <c r="DYN84" s="136"/>
      <c r="DYO84" s="136"/>
      <c r="DYP84" s="136"/>
      <c r="DYU84" s="136"/>
      <c r="DYV84" s="136"/>
      <c r="DYW84" s="136"/>
      <c r="DYX84" s="136"/>
      <c r="DYY84" s="136"/>
      <c r="DYZ84" s="136"/>
      <c r="DZA84" s="136"/>
      <c r="DZB84" s="136"/>
      <c r="DZC84" s="136"/>
      <c r="DZD84" s="136"/>
      <c r="DZE84" s="136"/>
      <c r="DZF84" s="136"/>
      <c r="DZK84" s="136"/>
      <c r="DZL84" s="136"/>
      <c r="DZM84" s="136"/>
      <c r="DZN84" s="136"/>
      <c r="DZO84" s="136"/>
      <c r="DZP84" s="136"/>
      <c r="DZQ84" s="136"/>
      <c r="DZR84" s="136"/>
      <c r="DZS84" s="136"/>
      <c r="DZT84" s="136"/>
      <c r="DZU84" s="136"/>
      <c r="DZV84" s="136"/>
      <c r="EAA84" s="136"/>
      <c r="EAB84" s="136"/>
      <c r="EAC84" s="136"/>
      <c r="EAD84" s="136"/>
      <c r="EAE84" s="136"/>
      <c r="EAF84" s="136"/>
      <c r="EAG84" s="136"/>
      <c r="EAH84" s="136"/>
      <c r="EAI84" s="136"/>
      <c r="EAJ84" s="136"/>
      <c r="EAK84" s="136"/>
      <c r="EAL84" s="136"/>
      <c r="EAQ84" s="136"/>
      <c r="EAR84" s="136"/>
      <c r="EAS84" s="136"/>
      <c r="EAT84" s="136"/>
      <c r="EAU84" s="136"/>
      <c r="EAV84" s="136"/>
      <c r="EAW84" s="136"/>
      <c r="EAX84" s="136"/>
      <c r="EAY84" s="136"/>
      <c r="EAZ84" s="136"/>
      <c r="EBA84" s="136"/>
      <c r="EBB84" s="136"/>
      <c r="EBG84" s="136"/>
      <c r="EBH84" s="136"/>
      <c r="EBI84" s="136"/>
      <c r="EBJ84" s="136"/>
      <c r="EBK84" s="136"/>
      <c r="EBL84" s="136"/>
      <c r="EBM84" s="136"/>
      <c r="EBN84" s="136"/>
      <c r="EBO84" s="136"/>
      <c r="EBP84" s="136"/>
      <c r="EBQ84" s="136"/>
      <c r="EBR84" s="136"/>
      <c r="EBW84" s="136"/>
      <c r="EBX84" s="136"/>
      <c r="EBY84" s="136"/>
      <c r="EBZ84" s="136"/>
      <c r="ECA84" s="136"/>
      <c r="ECB84" s="136"/>
      <c r="ECC84" s="136"/>
      <c r="ECD84" s="136"/>
      <c r="ECE84" s="136"/>
      <c r="ECF84" s="136"/>
      <c r="ECG84" s="136"/>
      <c r="ECH84" s="136"/>
      <c r="ECM84" s="136"/>
      <c r="ECN84" s="136"/>
      <c r="ECO84" s="136"/>
      <c r="ECP84" s="136"/>
      <c r="ECQ84" s="136"/>
      <c r="ECR84" s="136"/>
      <c r="ECS84" s="136"/>
      <c r="ECT84" s="136"/>
      <c r="ECU84" s="136"/>
      <c r="ECV84" s="136"/>
      <c r="ECW84" s="136"/>
      <c r="ECX84" s="136"/>
      <c r="EDC84" s="136"/>
      <c r="EDD84" s="136"/>
      <c r="EDE84" s="136"/>
      <c r="EDF84" s="136"/>
      <c r="EDG84" s="136"/>
      <c r="EDH84" s="136"/>
      <c r="EDI84" s="136"/>
      <c r="EDJ84" s="136"/>
      <c r="EDK84" s="136"/>
      <c r="EDL84" s="136"/>
      <c r="EDM84" s="136"/>
      <c r="EDN84" s="136"/>
      <c r="EDS84" s="136"/>
      <c r="EDT84" s="136"/>
      <c r="EDU84" s="136"/>
      <c r="EDV84" s="136"/>
      <c r="EDW84" s="136"/>
      <c r="EDX84" s="136"/>
      <c r="EDY84" s="136"/>
      <c r="EDZ84" s="136"/>
      <c r="EEA84" s="136"/>
      <c r="EEB84" s="136"/>
      <c r="EEC84" s="136"/>
      <c r="EED84" s="136"/>
      <c r="EEI84" s="136"/>
      <c r="EEJ84" s="136"/>
      <c r="EEK84" s="136"/>
      <c r="EEL84" s="136"/>
      <c r="EEM84" s="136"/>
      <c r="EEN84" s="136"/>
      <c r="EEO84" s="136"/>
      <c r="EEP84" s="136"/>
      <c r="EEQ84" s="136"/>
      <c r="EER84" s="136"/>
      <c r="EES84" s="136"/>
      <c r="EET84" s="136"/>
      <c r="EEY84" s="136"/>
      <c r="EEZ84" s="136"/>
      <c r="EFA84" s="136"/>
      <c r="EFB84" s="136"/>
      <c r="EFC84" s="136"/>
      <c r="EFD84" s="136"/>
      <c r="EFE84" s="136"/>
      <c r="EFF84" s="136"/>
      <c r="EFG84" s="136"/>
      <c r="EFH84" s="136"/>
      <c r="EFI84" s="136"/>
      <c r="EFJ84" s="136"/>
      <c r="EFO84" s="136"/>
      <c r="EFP84" s="136"/>
      <c r="EFQ84" s="136"/>
      <c r="EFR84" s="136"/>
      <c r="EFS84" s="136"/>
      <c r="EFT84" s="136"/>
      <c r="EFU84" s="136"/>
      <c r="EFV84" s="136"/>
      <c r="EFW84" s="136"/>
      <c r="EFX84" s="136"/>
      <c r="EFY84" s="136"/>
      <c r="EFZ84" s="136"/>
      <c r="EGE84" s="136"/>
      <c r="EGF84" s="136"/>
      <c r="EGG84" s="136"/>
      <c r="EGH84" s="136"/>
      <c r="EGI84" s="136"/>
      <c r="EGJ84" s="136"/>
      <c r="EGK84" s="136"/>
      <c r="EGL84" s="136"/>
      <c r="EGM84" s="136"/>
      <c r="EGN84" s="136"/>
      <c r="EGO84" s="136"/>
      <c r="EGP84" s="136"/>
      <c r="EGU84" s="136"/>
      <c r="EGV84" s="136"/>
      <c r="EGW84" s="136"/>
      <c r="EGX84" s="136"/>
      <c r="EGY84" s="136"/>
      <c r="EGZ84" s="136"/>
      <c r="EHA84" s="136"/>
      <c r="EHB84" s="136"/>
      <c r="EHC84" s="136"/>
      <c r="EHD84" s="136"/>
      <c r="EHE84" s="136"/>
      <c r="EHF84" s="136"/>
      <c r="EHK84" s="136"/>
      <c r="EHL84" s="136"/>
      <c r="EHM84" s="136"/>
      <c r="EHN84" s="136"/>
      <c r="EHO84" s="136"/>
      <c r="EHP84" s="136"/>
      <c r="EHQ84" s="136"/>
      <c r="EHR84" s="136"/>
      <c r="EHS84" s="136"/>
      <c r="EHT84" s="136"/>
      <c r="EHU84" s="136"/>
      <c r="EHV84" s="136"/>
      <c r="EIA84" s="136"/>
      <c r="EIB84" s="136"/>
      <c r="EIC84" s="136"/>
      <c r="EID84" s="136"/>
      <c r="EIE84" s="136"/>
      <c r="EIF84" s="136"/>
      <c r="EIG84" s="136"/>
      <c r="EIH84" s="136"/>
      <c r="EII84" s="136"/>
      <c r="EIJ84" s="136"/>
      <c r="EIK84" s="136"/>
      <c r="EIL84" s="136"/>
      <c r="EIQ84" s="136"/>
      <c r="EIR84" s="136"/>
      <c r="EIS84" s="136"/>
      <c r="EIT84" s="136"/>
      <c r="EIU84" s="136"/>
      <c r="EIV84" s="136"/>
      <c r="EIW84" s="136"/>
      <c r="EIX84" s="136"/>
      <c r="EIY84" s="136"/>
      <c r="EIZ84" s="136"/>
      <c r="EJA84" s="136"/>
      <c r="EJB84" s="136"/>
      <c r="EJG84" s="136"/>
      <c r="EJH84" s="136"/>
      <c r="EJI84" s="136"/>
      <c r="EJJ84" s="136"/>
      <c r="EJK84" s="136"/>
      <c r="EJL84" s="136"/>
      <c r="EJM84" s="136"/>
      <c r="EJN84" s="136"/>
      <c r="EJO84" s="136"/>
      <c r="EJP84" s="136"/>
      <c r="EJQ84" s="136"/>
      <c r="EJR84" s="136"/>
      <c r="EJW84" s="136"/>
      <c r="EJX84" s="136"/>
      <c r="EJY84" s="136"/>
      <c r="EJZ84" s="136"/>
      <c r="EKA84" s="136"/>
      <c r="EKB84" s="136"/>
      <c r="EKC84" s="136"/>
      <c r="EKD84" s="136"/>
      <c r="EKE84" s="136"/>
      <c r="EKF84" s="136"/>
      <c r="EKG84" s="136"/>
      <c r="EKH84" s="136"/>
      <c r="EKM84" s="136"/>
      <c r="EKN84" s="136"/>
      <c r="EKO84" s="136"/>
      <c r="EKP84" s="136"/>
      <c r="EKQ84" s="136"/>
      <c r="EKR84" s="136"/>
      <c r="EKS84" s="136"/>
      <c r="EKT84" s="136"/>
      <c r="EKU84" s="136"/>
      <c r="EKV84" s="136"/>
      <c r="EKW84" s="136"/>
      <c r="EKX84" s="136"/>
      <c r="ELC84" s="136"/>
      <c r="ELD84" s="136"/>
      <c r="ELE84" s="136"/>
      <c r="ELF84" s="136"/>
      <c r="ELG84" s="136"/>
      <c r="ELH84" s="136"/>
      <c r="ELI84" s="136"/>
      <c r="ELJ84" s="136"/>
      <c r="ELK84" s="136"/>
      <c r="ELL84" s="136"/>
      <c r="ELM84" s="136"/>
      <c r="ELN84" s="136"/>
      <c r="ELS84" s="136"/>
      <c r="ELT84" s="136"/>
      <c r="ELU84" s="136"/>
      <c r="ELV84" s="136"/>
      <c r="ELW84" s="136"/>
      <c r="ELX84" s="136"/>
      <c r="ELY84" s="136"/>
      <c r="ELZ84" s="136"/>
      <c r="EMA84" s="136"/>
      <c r="EMB84" s="136"/>
      <c r="EMC84" s="136"/>
      <c r="EMD84" s="136"/>
      <c r="EMI84" s="136"/>
      <c r="EMJ84" s="136"/>
      <c r="EMK84" s="136"/>
      <c r="EML84" s="136"/>
      <c r="EMM84" s="136"/>
      <c r="EMN84" s="136"/>
      <c r="EMO84" s="136"/>
      <c r="EMP84" s="136"/>
      <c r="EMQ84" s="136"/>
      <c r="EMR84" s="136"/>
      <c r="EMS84" s="136"/>
      <c r="EMT84" s="136"/>
      <c r="EMY84" s="136"/>
      <c r="EMZ84" s="136"/>
      <c r="ENA84" s="136"/>
      <c r="ENB84" s="136"/>
      <c r="ENC84" s="136"/>
      <c r="END84" s="136"/>
      <c r="ENE84" s="136"/>
      <c r="ENF84" s="136"/>
      <c r="ENG84" s="136"/>
      <c r="ENH84" s="136"/>
      <c r="ENI84" s="136"/>
      <c r="ENJ84" s="136"/>
      <c r="ENO84" s="136"/>
      <c r="ENP84" s="136"/>
      <c r="ENQ84" s="136"/>
      <c r="ENR84" s="136"/>
      <c r="ENS84" s="136"/>
      <c r="ENT84" s="136"/>
      <c r="ENU84" s="136"/>
      <c r="ENV84" s="136"/>
      <c r="ENW84" s="136"/>
      <c r="ENX84" s="136"/>
      <c r="ENY84" s="136"/>
      <c r="ENZ84" s="136"/>
      <c r="EOE84" s="136"/>
      <c r="EOF84" s="136"/>
      <c r="EOG84" s="136"/>
      <c r="EOH84" s="136"/>
      <c r="EOI84" s="136"/>
      <c r="EOJ84" s="136"/>
      <c r="EOK84" s="136"/>
      <c r="EOL84" s="136"/>
      <c r="EOM84" s="136"/>
      <c r="EON84" s="136"/>
      <c r="EOO84" s="136"/>
      <c r="EOP84" s="136"/>
      <c r="EOU84" s="136"/>
      <c r="EOV84" s="136"/>
      <c r="EOW84" s="136"/>
      <c r="EOX84" s="136"/>
      <c r="EOY84" s="136"/>
      <c r="EOZ84" s="136"/>
      <c r="EPA84" s="136"/>
      <c r="EPB84" s="136"/>
      <c r="EPC84" s="136"/>
      <c r="EPD84" s="136"/>
      <c r="EPE84" s="136"/>
      <c r="EPF84" s="136"/>
      <c r="EPK84" s="136"/>
      <c r="EPL84" s="136"/>
      <c r="EPM84" s="136"/>
      <c r="EPN84" s="136"/>
      <c r="EPO84" s="136"/>
      <c r="EPP84" s="136"/>
      <c r="EPQ84" s="136"/>
      <c r="EPR84" s="136"/>
      <c r="EPS84" s="136"/>
      <c r="EPT84" s="136"/>
      <c r="EPU84" s="136"/>
      <c r="EPV84" s="136"/>
      <c r="EQA84" s="136"/>
      <c r="EQB84" s="136"/>
      <c r="EQC84" s="136"/>
      <c r="EQD84" s="136"/>
      <c r="EQE84" s="136"/>
      <c r="EQF84" s="136"/>
      <c r="EQG84" s="136"/>
      <c r="EQH84" s="136"/>
      <c r="EQI84" s="136"/>
      <c r="EQJ84" s="136"/>
      <c r="EQK84" s="136"/>
      <c r="EQL84" s="136"/>
      <c r="EQQ84" s="136"/>
      <c r="EQR84" s="136"/>
      <c r="EQS84" s="136"/>
      <c r="EQT84" s="136"/>
      <c r="EQU84" s="136"/>
      <c r="EQV84" s="136"/>
      <c r="EQW84" s="136"/>
      <c r="EQX84" s="136"/>
      <c r="EQY84" s="136"/>
      <c r="EQZ84" s="136"/>
      <c r="ERA84" s="136"/>
      <c r="ERB84" s="136"/>
      <c r="ERG84" s="136"/>
      <c r="ERH84" s="136"/>
      <c r="ERI84" s="136"/>
      <c r="ERJ84" s="136"/>
      <c r="ERK84" s="136"/>
      <c r="ERL84" s="136"/>
      <c r="ERM84" s="136"/>
      <c r="ERN84" s="136"/>
      <c r="ERO84" s="136"/>
      <c r="ERP84" s="136"/>
      <c r="ERQ84" s="136"/>
      <c r="ERR84" s="136"/>
      <c r="ERW84" s="136"/>
      <c r="ERX84" s="136"/>
      <c r="ERY84" s="136"/>
      <c r="ERZ84" s="136"/>
      <c r="ESA84" s="136"/>
      <c r="ESB84" s="136"/>
      <c r="ESC84" s="136"/>
      <c r="ESD84" s="136"/>
      <c r="ESE84" s="136"/>
      <c r="ESF84" s="136"/>
      <c r="ESG84" s="136"/>
      <c r="ESH84" s="136"/>
      <c r="ESM84" s="136"/>
      <c r="ESN84" s="136"/>
      <c r="ESO84" s="136"/>
      <c r="ESP84" s="136"/>
      <c r="ESQ84" s="136"/>
      <c r="ESR84" s="136"/>
      <c r="ESS84" s="136"/>
      <c r="EST84" s="136"/>
      <c r="ESU84" s="136"/>
      <c r="ESV84" s="136"/>
      <c r="ESW84" s="136"/>
      <c r="ESX84" s="136"/>
      <c r="ETC84" s="136"/>
      <c r="ETD84" s="136"/>
      <c r="ETE84" s="136"/>
      <c r="ETF84" s="136"/>
      <c r="ETG84" s="136"/>
      <c r="ETH84" s="136"/>
      <c r="ETI84" s="136"/>
      <c r="ETJ84" s="136"/>
      <c r="ETK84" s="136"/>
      <c r="ETL84" s="136"/>
      <c r="ETM84" s="136"/>
      <c r="ETN84" s="136"/>
      <c r="ETS84" s="136"/>
      <c r="ETT84" s="136"/>
      <c r="ETU84" s="136"/>
      <c r="ETV84" s="136"/>
      <c r="ETW84" s="136"/>
      <c r="ETX84" s="136"/>
      <c r="ETY84" s="136"/>
      <c r="ETZ84" s="136"/>
      <c r="EUA84" s="136"/>
      <c r="EUB84" s="136"/>
      <c r="EUC84" s="136"/>
      <c r="EUD84" s="136"/>
      <c r="EUI84" s="136"/>
      <c r="EUJ84" s="136"/>
      <c r="EUK84" s="136"/>
      <c r="EUL84" s="136"/>
      <c r="EUM84" s="136"/>
      <c r="EUN84" s="136"/>
      <c r="EUO84" s="136"/>
      <c r="EUP84" s="136"/>
      <c r="EUQ84" s="136"/>
      <c r="EUR84" s="136"/>
      <c r="EUS84" s="136"/>
      <c r="EUT84" s="136"/>
      <c r="EUY84" s="136"/>
      <c r="EUZ84" s="136"/>
      <c r="EVA84" s="136"/>
      <c r="EVB84" s="136"/>
      <c r="EVC84" s="136"/>
      <c r="EVD84" s="136"/>
      <c r="EVE84" s="136"/>
      <c r="EVF84" s="136"/>
      <c r="EVG84" s="136"/>
      <c r="EVH84" s="136"/>
      <c r="EVI84" s="136"/>
      <c r="EVJ84" s="136"/>
      <c r="EVO84" s="136"/>
      <c r="EVP84" s="136"/>
      <c r="EVQ84" s="136"/>
      <c r="EVR84" s="136"/>
      <c r="EVS84" s="136"/>
      <c r="EVT84" s="136"/>
      <c r="EVU84" s="136"/>
      <c r="EVV84" s="136"/>
      <c r="EVW84" s="136"/>
      <c r="EVX84" s="136"/>
      <c r="EVY84" s="136"/>
      <c r="EVZ84" s="136"/>
      <c r="EWE84" s="136"/>
      <c r="EWF84" s="136"/>
      <c r="EWG84" s="136"/>
      <c r="EWH84" s="136"/>
      <c r="EWI84" s="136"/>
      <c r="EWJ84" s="136"/>
      <c r="EWK84" s="136"/>
      <c r="EWL84" s="136"/>
      <c r="EWM84" s="136"/>
      <c r="EWN84" s="136"/>
      <c r="EWO84" s="136"/>
      <c r="EWP84" s="136"/>
      <c r="EWU84" s="136"/>
      <c r="EWV84" s="136"/>
      <c r="EWW84" s="136"/>
      <c r="EWX84" s="136"/>
      <c r="EWY84" s="136"/>
      <c r="EWZ84" s="136"/>
      <c r="EXA84" s="136"/>
      <c r="EXB84" s="136"/>
      <c r="EXC84" s="136"/>
      <c r="EXD84" s="136"/>
      <c r="EXE84" s="136"/>
      <c r="EXF84" s="136"/>
      <c r="EXK84" s="136"/>
      <c r="EXL84" s="136"/>
      <c r="EXM84" s="136"/>
      <c r="EXN84" s="136"/>
      <c r="EXO84" s="136"/>
      <c r="EXP84" s="136"/>
      <c r="EXQ84" s="136"/>
      <c r="EXR84" s="136"/>
      <c r="EXS84" s="136"/>
      <c r="EXT84" s="136"/>
      <c r="EXU84" s="136"/>
      <c r="EXV84" s="136"/>
      <c r="EYA84" s="136"/>
      <c r="EYB84" s="136"/>
      <c r="EYC84" s="136"/>
      <c r="EYD84" s="136"/>
      <c r="EYE84" s="136"/>
      <c r="EYF84" s="136"/>
      <c r="EYG84" s="136"/>
      <c r="EYH84" s="136"/>
      <c r="EYI84" s="136"/>
      <c r="EYJ84" s="136"/>
      <c r="EYK84" s="136"/>
      <c r="EYL84" s="136"/>
      <c r="EYQ84" s="136"/>
      <c r="EYR84" s="136"/>
      <c r="EYS84" s="136"/>
      <c r="EYT84" s="136"/>
      <c r="EYU84" s="136"/>
      <c r="EYV84" s="136"/>
      <c r="EYW84" s="136"/>
      <c r="EYX84" s="136"/>
      <c r="EYY84" s="136"/>
      <c r="EYZ84" s="136"/>
      <c r="EZA84" s="136"/>
      <c r="EZB84" s="136"/>
      <c r="EZG84" s="136"/>
      <c r="EZH84" s="136"/>
      <c r="EZI84" s="136"/>
      <c r="EZJ84" s="136"/>
      <c r="EZK84" s="136"/>
      <c r="EZL84" s="136"/>
      <c r="EZM84" s="136"/>
      <c r="EZN84" s="136"/>
      <c r="EZO84" s="136"/>
      <c r="EZP84" s="136"/>
      <c r="EZQ84" s="136"/>
      <c r="EZR84" s="136"/>
      <c r="EZW84" s="136"/>
      <c r="EZX84" s="136"/>
      <c r="EZY84" s="136"/>
      <c r="EZZ84" s="136"/>
      <c r="FAA84" s="136"/>
      <c r="FAB84" s="136"/>
      <c r="FAC84" s="136"/>
      <c r="FAD84" s="136"/>
      <c r="FAE84" s="136"/>
      <c r="FAF84" s="136"/>
      <c r="FAG84" s="136"/>
      <c r="FAH84" s="136"/>
      <c r="FAM84" s="136"/>
      <c r="FAN84" s="136"/>
      <c r="FAO84" s="136"/>
      <c r="FAP84" s="136"/>
      <c r="FAQ84" s="136"/>
      <c r="FAR84" s="136"/>
      <c r="FAS84" s="136"/>
      <c r="FAT84" s="136"/>
      <c r="FAU84" s="136"/>
      <c r="FAV84" s="136"/>
      <c r="FAW84" s="136"/>
      <c r="FAX84" s="136"/>
      <c r="FBC84" s="136"/>
      <c r="FBD84" s="136"/>
      <c r="FBE84" s="136"/>
      <c r="FBF84" s="136"/>
      <c r="FBG84" s="136"/>
      <c r="FBH84" s="136"/>
      <c r="FBI84" s="136"/>
      <c r="FBJ84" s="136"/>
      <c r="FBK84" s="136"/>
      <c r="FBL84" s="136"/>
      <c r="FBM84" s="136"/>
      <c r="FBN84" s="136"/>
      <c r="FBS84" s="136"/>
      <c r="FBT84" s="136"/>
      <c r="FBU84" s="136"/>
      <c r="FBV84" s="136"/>
      <c r="FBW84" s="136"/>
      <c r="FBX84" s="136"/>
      <c r="FBY84" s="136"/>
      <c r="FBZ84" s="136"/>
      <c r="FCA84" s="136"/>
      <c r="FCB84" s="136"/>
      <c r="FCC84" s="136"/>
      <c r="FCD84" s="136"/>
      <c r="FCI84" s="136"/>
      <c r="FCJ84" s="136"/>
      <c r="FCK84" s="136"/>
      <c r="FCL84" s="136"/>
      <c r="FCM84" s="136"/>
      <c r="FCN84" s="136"/>
      <c r="FCO84" s="136"/>
      <c r="FCP84" s="136"/>
      <c r="FCQ84" s="136"/>
      <c r="FCR84" s="136"/>
      <c r="FCS84" s="136"/>
      <c r="FCT84" s="136"/>
      <c r="FCY84" s="136"/>
      <c r="FCZ84" s="136"/>
      <c r="FDA84" s="136"/>
      <c r="FDB84" s="136"/>
      <c r="FDC84" s="136"/>
      <c r="FDD84" s="136"/>
      <c r="FDE84" s="136"/>
      <c r="FDF84" s="136"/>
      <c r="FDG84" s="136"/>
      <c r="FDH84" s="136"/>
      <c r="FDI84" s="136"/>
      <c r="FDJ84" s="136"/>
      <c r="FDO84" s="136"/>
      <c r="FDP84" s="136"/>
      <c r="FDQ84" s="136"/>
      <c r="FDR84" s="136"/>
      <c r="FDS84" s="136"/>
      <c r="FDT84" s="136"/>
      <c r="FDU84" s="136"/>
      <c r="FDV84" s="136"/>
      <c r="FDW84" s="136"/>
      <c r="FDX84" s="136"/>
      <c r="FDY84" s="136"/>
      <c r="FDZ84" s="136"/>
      <c r="FEE84" s="136"/>
      <c r="FEF84" s="136"/>
      <c r="FEG84" s="136"/>
      <c r="FEH84" s="136"/>
      <c r="FEI84" s="136"/>
      <c r="FEJ84" s="136"/>
      <c r="FEK84" s="136"/>
      <c r="FEL84" s="136"/>
      <c r="FEM84" s="136"/>
      <c r="FEN84" s="136"/>
      <c r="FEO84" s="136"/>
      <c r="FEP84" s="136"/>
      <c r="FEU84" s="136"/>
      <c r="FEV84" s="136"/>
      <c r="FEW84" s="136"/>
      <c r="FEX84" s="136"/>
      <c r="FEY84" s="136"/>
      <c r="FEZ84" s="136"/>
      <c r="FFA84" s="136"/>
      <c r="FFB84" s="136"/>
      <c r="FFC84" s="136"/>
      <c r="FFD84" s="136"/>
      <c r="FFE84" s="136"/>
      <c r="FFF84" s="136"/>
      <c r="FFK84" s="136"/>
      <c r="FFL84" s="136"/>
      <c r="FFM84" s="136"/>
      <c r="FFN84" s="136"/>
      <c r="FFO84" s="136"/>
      <c r="FFP84" s="136"/>
      <c r="FFQ84" s="136"/>
      <c r="FFR84" s="136"/>
      <c r="FFS84" s="136"/>
      <c r="FFT84" s="136"/>
      <c r="FFU84" s="136"/>
      <c r="FFV84" s="136"/>
      <c r="FGA84" s="136"/>
      <c r="FGB84" s="136"/>
      <c r="FGC84" s="136"/>
      <c r="FGD84" s="136"/>
      <c r="FGE84" s="136"/>
      <c r="FGF84" s="136"/>
      <c r="FGG84" s="136"/>
      <c r="FGH84" s="136"/>
      <c r="FGI84" s="136"/>
      <c r="FGJ84" s="136"/>
      <c r="FGK84" s="136"/>
      <c r="FGL84" s="136"/>
      <c r="FGQ84" s="136"/>
      <c r="FGR84" s="136"/>
      <c r="FGS84" s="136"/>
      <c r="FGT84" s="136"/>
      <c r="FGU84" s="136"/>
      <c r="FGV84" s="136"/>
      <c r="FGW84" s="136"/>
      <c r="FGX84" s="136"/>
      <c r="FGY84" s="136"/>
      <c r="FGZ84" s="136"/>
      <c r="FHA84" s="136"/>
      <c r="FHB84" s="136"/>
      <c r="FHG84" s="136"/>
      <c r="FHH84" s="136"/>
      <c r="FHI84" s="136"/>
      <c r="FHJ84" s="136"/>
      <c r="FHK84" s="136"/>
      <c r="FHL84" s="136"/>
      <c r="FHM84" s="136"/>
      <c r="FHN84" s="136"/>
      <c r="FHO84" s="136"/>
      <c r="FHP84" s="136"/>
      <c r="FHQ84" s="136"/>
      <c r="FHR84" s="136"/>
      <c r="FHW84" s="136"/>
      <c r="FHX84" s="136"/>
      <c r="FHY84" s="136"/>
      <c r="FHZ84" s="136"/>
      <c r="FIA84" s="136"/>
      <c r="FIB84" s="136"/>
      <c r="FIC84" s="136"/>
      <c r="FID84" s="136"/>
      <c r="FIE84" s="136"/>
      <c r="FIF84" s="136"/>
      <c r="FIG84" s="136"/>
      <c r="FIH84" s="136"/>
      <c r="FIM84" s="136"/>
      <c r="FIN84" s="136"/>
      <c r="FIO84" s="136"/>
      <c r="FIP84" s="136"/>
      <c r="FIQ84" s="136"/>
      <c r="FIR84" s="136"/>
      <c r="FIS84" s="136"/>
      <c r="FIT84" s="136"/>
      <c r="FIU84" s="136"/>
      <c r="FIV84" s="136"/>
      <c r="FIW84" s="136"/>
      <c r="FIX84" s="136"/>
      <c r="FJC84" s="136"/>
      <c r="FJD84" s="136"/>
      <c r="FJE84" s="136"/>
      <c r="FJF84" s="136"/>
      <c r="FJG84" s="136"/>
      <c r="FJH84" s="136"/>
      <c r="FJI84" s="136"/>
      <c r="FJJ84" s="136"/>
      <c r="FJK84" s="136"/>
      <c r="FJL84" s="136"/>
      <c r="FJM84" s="136"/>
      <c r="FJN84" s="136"/>
      <c r="FJS84" s="136"/>
      <c r="FJT84" s="136"/>
      <c r="FJU84" s="136"/>
      <c r="FJV84" s="136"/>
      <c r="FJW84" s="136"/>
      <c r="FJX84" s="136"/>
      <c r="FJY84" s="136"/>
      <c r="FJZ84" s="136"/>
      <c r="FKA84" s="136"/>
      <c r="FKB84" s="136"/>
      <c r="FKC84" s="136"/>
      <c r="FKD84" s="136"/>
      <c r="FKI84" s="136"/>
      <c r="FKJ84" s="136"/>
      <c r="FKK84" s="136"/>
      <c r="FKL84" s="136"/>
      <c r="FKM84" s="136"/>
      <c r="FKN84" s="136"/>
      <c r="FKO84" s="136"/>
      <c r="FKP84" s="136"/>
      <c r="FKQ84" s="136"/>
      <c r="FKR84" s="136"/>
      <c r="FKS84" s="136"/>
      <c r="FKT84" s="136"/>
      <c r="FKY84" s="136"/>
      <c r="FKZ84" s="136"/>
      <c r="FLA84" s="136"/>
      <c r="FLB84" s="136"/>
      <c r="FLC84" s="136"/>
      <c r="FLD84" s="136"/>
      <c r="FLE84" s="136"/>
      <c r="FLF84" s="136"/>
      <c r="FLG84" s="136"/>
      <c r="FLH84" s="136"/>
      <c r="FLI84" s="136"/>
      <c r="FLJ84" s="136"/>
      <c r="FLO84" s="136"/>
      <c r="FLP84" s="136"/>
      <c r="FLQ84" s="136"/>
      <c r="FLR84" s="136"/>
      <c r="FLS84" s="136"/>
      <c r="FLT84" s="136"/>
      <c r="FLU84" s="136"/>
      <c r="FLV84" s="136"/>
      <c r="FLW84" s="136"/>
      <c r="FLX84" s="136"/>
      <c r="FLY84" s="136"/>
      <c r="FLZ84" s="136"/>
      <c r="FME84" s="136"/>
      <c r="FMF84" s="136"/>
      <c r="FMG84" s="136"/>
      <c r="FMH84" s="136"/>
      <c r="FMI84" s="136"/>
      <c r="FMJ84" s="136"/>
      <c r="FMK84" s="136"/>
      <c r="FML84" s="136"/>
      <c r="FMM84" s="136"/>
      <c r="FMN84" s="136"/>
      <c r="FMO84" s="136"/>
      <c r="FMP84" s="136"/>
      <c r="FMU84" s="136"/>
      <c r="FMV84" s="136"/>
      <c r="FMW84" s="136"/>
      <c r="FMX84" s="136"/>
      <c r="FMY84" s="136"/>
      <c r="FMZ84" s="136"/>
      <c r="FNA84" s="136"/>
      <c r="FNB84" s="136"/>
      <c r="FNC84" s="136"/>
      <c r="FND84" s="136"/>
      <c r="FNE84" s="136"/>
      <c r="FNF84" s="136"/>
      <c r="FNK84" s="136"/>
      <c r="FNL84" s="136"/>
      <c r="FNM84" s="136"/>
      <c r="FNN84" s="136"/>
      <c r="FNO84" s="136"/>
      <c r="FNP84" s="136"/>
      <c r="FNQ84" s="136"/>
      <c r="FNR84" s="136"/>
      <c r="FNS84" s="136"/>
      <c r="FNT84" s="136"/>
      <c r="FNU84" s="136"/>
      <c r="FNV84" s="136"/>
      <c r="FOA84" s="136"/>
      <c r="FOB84" s="136"/>
      <c r="FOC84" s="136"/>
      <c r="FOD84" s="136"/>
      <c r="FOE84" s="136"/>
      <c r="FOF84" s="136"/>
      <c r="FOG84" s="136"/>
      <c r="FOH84" s="136"/>
      <c r="FOI84" s="136"/>
      <c r="FOJ84" s="136"/>
      <c r="FOK84" s="136"/>
      <c r="FOL84" s="136"/>
      <c r="FOQ84" s="136"/>
      <c r="FOR84" s="136"/>
      <c r="FOS84" s="136"/>
      <c r="FOT84" s="136"/>
      <c r="FOU84" s="136"/>
      <c r="FOV84" s="136"/>
      <c r="FOW84" s="136"/>
      <c r="FOX84" s="136"/>
      <c r="FOY84" s="136"/>
      <c r="FOZ84" s="136"/>
      <c r="FPA84" s="136"/>
      <c r="FPB84" s="136"/>
      <c r="FPG84" s="136"/>
      <c r="FPH84" s="136"/>
      <c r="FPI84" s="136"/>
      <c r="FPJ84" s="136"/>
      <c r="FPK84" s="136"/>
      <c r="FPL84" s="136"/>
      <c r="FPM84" s="136"/>
      <c r="FPN84" s="136"/>
      <c r="FPO84" s="136"/>
      <c r="FPP84" s="136"/>
      <c r="FPQ84" s="136"/>
      <c r="FPR84" s="136"/>
      <c r="FPW84" s="136"/>
      <c r="FPX84" s="136"/>
      <c r="FPY84" s="136"/>
      <c r="FPZ84" s="136"/>
      <c r="FQA84" s="136"/>
      <c r="FQB84" s="136"/>
      <c r="FQC84" s="136"/>
      <c r="FQD84" s="136"/>
      <c r="FQE84" s="136"/>
      <c r="FQF84" s="136"/>
      <c r="FQG84" s="136"/>
      <c r="FQH84" s="136"/>
      <c r="FQM84" s="136"/>
      <c r="FQN84" s="136"/>
      <c r="FQO84" s="136"/>
      <c r="FQP84" s="136"/>
      <c r="FQQ84" s="136"/>
      <c r="FQR84" s="136"/>
      <c r="FQS84" s="136"/>
      <c r="FQT84" s="136"/>
      <c r="FQU84" s="136"/>
      <c r="FQV84" s="136"/>
      <c r="FQW84" s="136"/>
      <c r="FQX84" s="136"/>
      <c r="FRC84" s="136"/>
      <c r="FRD84" s="136"/>
      <c r="FRE84" s="136"/>
      <c r="FRF84" s="136"/>
      <c r="FRG84" s="136"/>
      <c r="FRH84" s="136"/>
      <c r="FRI84" s="136"/>
      <c r="FRJ84" s="136"/>
      <c r="FRK84" s="136"/>
      <c r="FRL84" s="136"/>
      <c r="FRM84" s="136"/>
      <c r="FRN84" s="136"/>
      <c r="FRS84" s="136"/>
      <c r="FRT84" s="136"/>
      <c r="FRU84" s="136"/>
      <c r="FRV84" s="136"/>
      <c r="FRW84" s="136"/>
      <c r="FRX84" s="136"/>
      <c r="FRY84" s="136"/>
      <c r="FRZ84" s="136"/>
      <c r="FSA84" s="136"/>
      <c r="FSB84" s="136"/>
      <c r="FSC84" s="136"/>
      <c r="FSD84" s="136"/>
      <c r="FSI84" s="136"/>
      <c r="FSJ84" s="136"/>
      <c r="FSK84" s="136"/>
      <c r="FSL84" s="136"/>
      <c r="FSM84" s="136"/>
      <c r="FSN84" s="136"/>
      <c r="FSO84" s="136"/>
      <c r="FSP84" s="136"/>
      <c r="FSQ84" s="136"/>
      <c r="FSR84" s="136"/>
      <c r="FSS84" s="136"/>
      <c r="FST84" s="136"/>
      <c r="FSY84" s="136"/>
      <c r="FSZ84" s="136"/>
      <c r="FTA84" s="136"/>
      <c r="FTB84" s="136"/>
      <c r="FTC84" s="136"/>
      <c r="FTD84" s="136"/>
      <c r="FTE84" s="136"/>
      <c r="FTF84" s="136"/>
      <c r="FTG84" s="136"/>
      <c r="FTH84" s="136"/>
      <c r="FTI84" s="136"/>
      <c r="FTJ84" s="136"/>
      <c r="FTO84" s="136"/>
      <c r="FTP84" s="136"/>
      <c r="FTQ84" s="136"/>
      <c r="FTR84" s="136"/>
      <c r="FTS84" s="136"/>
      <c r="FTT84" s="136"/>
      <c r="FTU84" s="136"/>
      <c r="FTV84" s="136"/>
      <c r="FTW84" s="136"/>
      <c r="FTX84" s="136"/>
      <c r="FTY84" s="136"/>
      <c r="FTZ84" s="136"/>
      <c r="FUE84" s="136"/>
      <c r="FUF84" s="136"/>
      <c r="FUG84" s="136"/>
      <c r="FUH84" s="136"/>
      <c r="FUI84" s="136"/>
      <c r="FUJ84" s="136"/>
      <c r="FUK84" s="136"/>
      <c r="FUL84" s="136"/>
      <c r="FUM84" s="136"/>
      <c r="FUN84" s="136"/>
      <c r="FUO84" s="136"/>
      <c r="FUP84" s="136"/>
      <c r="FUU84" s="136"/>
      <c r="FUV84" s="136"/>
      <c r="FUW84" s="136"/>
      <c r="FUX84" s="136"/>
      <c r="FUY84" s="136"/>
      <c r="FUZ84" s="136"/>
      <c r="FVA84" s="136"/>
      <c r="FVB84" s="136"/>
      <c r="FVC84" s="136"/>
      <c r="FVD84" s="136"/>
      <c r="FVE84" s="136"/>
      <c r="FVF84" s="136"/>
      <c r="FVK84" s="136"/>
      <c r="FVL84" s="136"/>
      <c r="FVM84" s="136"/>
      <c r="FVN84" s="136"/>
      <c r="FVO84" s="136"/>
      <c r="FVP84" s="136"/>
      <c r="FVQ84" s="136"/>
      <c r="FVR84" s="136"/>
      <c r="FVS84" s="136"/>
      <c r="FVT84" s="136"/>
      <c r="FVU84" s="136"/>
      <c r="FVV84" s="136"/>
      <c r="FWA84" s="136"/>
      <c r="FWB84" s="136"/>
      <c r="FWC84" s="136"/>
      <c r="FWD84" s="136"/>
      <c r="FWE84" s="136"/>
      <c r="FWF84" s="136"/>
      <c r="FWG84" s="136"/>
      <c r="FWH84" s="136"/>
      <c r="FWI84" s="136"/>
      <c r="FWJ84" s="136"/>
      <c r="FWK84" s="136"/>
      <c r="FWL84" s="136"/>
      <c r="FWQ84" s="136"/>
      <c r="FWR84" s="136"/>
      <c r="FWS84" s="136"/>
      <c r="FWT84" s="136"/>
      <c r="FWU84" s="136"/>
      <c r="FWV84" s="136"/>
      <c r="FWW84" s="136"/>
      <c r="FWX84" s="136"/>
      <c r="FWY84" s="136"/>
      <c r="FWZ84" s="136"/>
      <c r="FXA84" s="136"/>
      <c r="FXB84" s="136"/>
      <c r="FXG84" s="136"/>
      <c r="FXH84" s="136"/>
      <c r="FXI84" s="136"/>
      <c r="FXJ84" s="136"/>
      <c r="FXK84" s="136"/>
      <c r="FXL84" s="136"/>
      <c r="FXM84" s="136"/>
      <c r="FXN84" s="136"/>
      <c r="FXO84" s="136"/>
      <c r="FXP84" s="136"/>
      <c r="FXQ84" s="136"/>
      <c r="FXR84" s="136"/>
      <c r="FXW84" s="136"/>
      <c r="FXX84" s="136"/>
      <c r="FXY84" s="136"/>
      <c r="FXZ84" s="136"/>
      <c r="FYA84" s="136"/>
      <c r="FYB84" s="136"/>
      <c r="FYC84" s="136"/>
      <c r="FYD84" s="136"/>
      <c r="FYE84" s="136"/>
      <c r="FYF84" s="136"/>
      <c r="FYG84" s="136"/>
      <c r="FYH84" s="136"/>
      <c r="FYM84" s="136"/>
      <c r="FYN84" s="136"/>
      <c r="FYO84" s="136"/>
      <c r="FYP84" s="136"/>
      <c r="FYQ84" s="136"/>
      <c r="FYR84" s="136"/>
      <c r="FYS84" s="136"/>
      <c r="FYT84" s="136"/>
      <c r="FYU84" s="136"/>
      <c r="FYV84" s="136"/>
      <c r="FYW84" s="136"/>
      <c r="FYX84" s="136"/>
      <c r="FZC84" s="136"/>
      <c r="FZD84" s="136"/>
      <c r="FZE84" s="136"/>
      <c r="FZF84" s="136"/>
      <c r="FZG84" s="136"/>
      <c r="FZH84" s="136"/>
      <c r="FZI84" s="136"/>
      <c r="FZJ84" s="136"/>
      <c r="FZK84" s="136"/>
      <c r="FZL84" s="136"/>
      <c r="FZM84" s="136"/>
      <c r="FZN84" s="136"/>
      <c r="FZS84" s="136"/>
      <c r="FZT84" s="136"/>
      <c r="FZU84" s="136"/>
      <c r="FZV84" s="136"/>
      <c r="FZW84" s="136"/>
      <c r="FZX84" s="136"/>
      <c r="FZY84" s="136"/>
      <c r="FZZ84" s="136"/>
      <c r="GAA84" s="136"/>
      <c r="GAB84" s="136"/>
      <c r="GAC84" s="136"/>
      <c r="GAD84" s="136"/>
      <c r="GAI84" s="136"/>
      <c r="GAJ84" s="136"/>
      <c r="GAK84" s="136"/>
      <c r="GAL84" s="136"/>
      <c r="GAM84" s="136"/>
      <c r="GAN84" s="136"/>
      <c r="GAO84" s="136"/>
      <c r="GAP84" s="136"/>
      <c r="GAQ84" s="136"/>
      <c r="GAR84" s="136"/>
      <c r="GAS84" s="136"/>
      <c r="GAT84" s="136"/>
      <c r="GAY84" s="136"/>
      <c r="GAZ84" s="136"/>
      <c r="GBA84" s="136"/>
      <c r="GBB84" s="136"/>
      <c r="GBC84" s="136"/>
      <c r="GBD84" s="136"/>
      <c r="GBE84" s="136"/>
      <c r="GBF84" s="136"/>
      <c r="GBG84" s="136"/>
      <c r="GBH84" s="136"/>
      <c r="GBI84" s="136"/>
      <c r="GBJ84" s="136"/>
      <c r="GBO84" s="136"/>
      <c r="GBP84" s="136"/>
      <c r="GBQ84" s="136"/>
      <c r="GBR84" s="136"/>
      <c r="GBS84" s="136"/>
      <c r="GBT84" s="136"/>
      <c r="GBU84" s="136"/>
      <c r="GBV84" s="136"/>
      <c r="GBW84" s="136"/>
      <c r="GBX84" s="136"/>
      <c r="GBY84" s="136"/>
      <c r="GBZ84" s="136"/>
      <c r="GCE84" s="136"/>
      <c r="GCF84" s="136"/>
      <c r="GCG84" s="136"/>
      <c r="GCH84" s="136"/>
      <c r="GCI84" s="136"/>
      <c r="GCJ84" s="136"/>
      <c r="GCK84" s="136"/>
      <c r="GCL84" s="136"/>
      <c r="GCM84" s="136"/>
      <c r="GCN84" s="136"/>
      <c r="GCO84" s="136"/>
      <c r="GCP84" s="136"/>
      <c r="GCU84" s="136"/>
      <c r="GCV84" s="136"/>
      <c r="GCW84" s="136"/>
      <c r="GCX84" s="136"/>
      <c r="GCY84" s="136"/>
      <c r="GCZ84" s="136"/>
      <c r="GDA84" s="136"/>
      <c r="GDB84" s="136"/>
      <c r="GDC84" s="136"/>
      <c r="GDD84" s="136"/>
      <c r="GDE84" s="136"/>
      <c r="GDF84" s="136"/>
      <c r="GDK84" s="136"/>
      <c r="GDL84" s="136"/>
      <c r="GDM84" s="136"/>
      <c r="GDN84" s="136"/>
      <c r="GDO84" s="136"/>
      <c r="GDP84" s="136"/>
      <c r="GDQ84" s="136"/>
      <c r="GDR84" s="136"/>
      <c r="GDS84" s="136"/>
      <c r="GDT84" s="136"/>
      <c r="GDU84" s="136"/>
      <c r="GDV84" s="136"/>
      <c r="GEA84" s="136"/>
      <c r="GEB84" s="136"/>
      <c r="GEC84" s="136"/>
      <c r="GED84" s="136"/>
      <c r="GEE84" s="136"/>
      <c r="GEF84" s="136"/>
      <c r="GEG84" s="136"/>
      <c r="GEH84" s="136"/>
      <c r="GEI84" s="136"/>
      <c r="GEJ84" s="136"/>
      <c r="GEK84" s="136"/>
      <c r="GEL84" s="136"/>
      <c r="GEQ84" s="136"/>
      <c r="GER84" s="136"/>
      <c r="GES84" s="136"/>
      <c r="GET84" s="136"/>
      <c r="GEU84" s="136"/>
      <c r="GEV84" s="136"/>
      <c r="GEW84" s="136"/>
      <c r="GEX84" s="136"/>
      <c r="GEY84" s="136"/>
      <c r="GEZ84" s="136"/>
      <c r="GFA84" s="136"/>
      <c r="GFB84" s="136"/>
      <c r="GFG84" s="136"/>
      <c r="GFH84" s="136"/>
      <c r="GFI84" s="136"/>
      <c r="GFJ84" s="136"/>
      <c r="GFK84" s="136"/>
      <c r="GFL84" s="136"/>
      <c r="GFM84" s="136"/>
      <c r="GFN84" s="136"/>
      <c r="GFO84" s="136"/>
      <c r="GFP84" s="136"/>
      <c r="GFQ84" s="136"/>
      <c r="GFR84" s="136"/>
      <c r="GFW84" s="136"/>
      <c r="GFX84" s="136"/>
      <c r="GFY84" s="136"/>
      <c r="GFZ84" s="136"/>
      <c r="GGA84" s="136"/>
      <c r="GGB84" s="136"/>
      <c r="GGC84" s="136"/>
      <c r="GGD84" s="136"/>
      <c r="GGE84" s="136"/>
      <c r="GGF84" s="136"/>
      <c r="GGG84" s="136"/>
      <c r="GGH84" s="136"/>
      <c r="GGM84" s="136"/>
      <c r="GGN84" s="136"/>
      <c r="GGO84" s="136"/>
      <c r="GGP84" s="136"/>
      <c r="GGQ84" s="136"/>
      <c r="GGR84" s="136"/>
      <c r="GGS84" s="136"/>
      <c r="GGT84" s="136"/>
      <c r="GGU84" s="136"/>
      <c r="GGV84" s="136"/>
      <c r="GGW84" s="136"/>
      <c r="GGX84" s="136"/>
      <c r="GHC84" s="136"/>
      <c r="GHD84" s="136"/>
      <c r="GHE84" s="136"/>
      <c r="GHF84" s="136"/>
      <c r="GHG84" s="136"/>
      <c r="GHH84" s="136"/>
      <c r="GHI84" s="136"/>
      <c r="GHJ84" s="136"/>
      <c r="GHK84" s="136"/>
      <c r="GHL84" s="136"/>
      <c r="GHM84" s="136"/>
      <c r="GHN84" s="136"/>
      <c r="GHS84" s="136"/>
      <c r="GHT84" s="136"/>
      <c r="GHU84" s="136"/>
      <c r="GHV84" s="136"/>
      <c r="GHW84" s="136"/>
      <c r="GHX84" s="136"/>
      <c r="GHY84" s="136"/>
      <c r="GHZ84" s="136"/>
      <c r="GIA84" s="136"/>
      <c r="GIB84" s="136"/>
      <c r="GIC84" s="136"/>
      <c r="GID84" s="136"/>
      <c r="GII84" s="136"/>
      <c r="GIJ84" s="136"/>
      <c r="GIK84" s="136"/>
      <c r="GIL84" s="136"/>
      <c r="GIM84" s="136"/>
      <c r="GIN84" s="136"/>
      <c r="GIO84" s="136"/>
      <c r="GIP84" s="136"/>
      <c r="GIQ84" s="136"/>
      <c r="GIR84" s="136"/>
      <c r="GIS84" s="136"/>
      <c r="GIT84" s="136"/>
      <c r="GIY84" s="136"/>
      <c r="GIZ84" s="136"/>
      <c r="GJA84" s="136"/>
      <c r="GJB84" s="136"/>
      <c r="GJC84" s="136"/>
      <c r="GJD84" s="136"/>
      <c r="GJE84" s="136"/>
      <c r="GJF84" s="136"/>
      <c r="GJG84" s="136"/>
      <c r="GJH84" s="136"/>
      <c r="GJI84" s="136"/>
      <c r="GJJ84" s="136"/>
      <c r="GJO84" s="136"/>
      <c r="GJP84" s="136"/>
      <c r="GJQ84" s="136"/>
      <c r="GJR84" s="136"/>
      <c r="GJS84" s="136"/>
      <c r="GJT84" s="136"/>
      <c r="GJU84" s="136"/>
      <c r="GJV84" s="136"/>
      <c r="GJW84" s="136"/>
      <c r="GJX84" s="136"/>
      <c r="GJY84" s="136"/>
      <c r="GJZ84" s="136"/>
      <c r="GKE84" s="136"/>
      <c r="GKF84" s="136"/>
      <c r="GKG84" s="136"/>
      <c r="GKH84" s="136"/>
      <c r="GKI84" s="136"/>
      <c r="GKJ84" s="136"/>
      <c r="GKK84" s="136"/>
      <c r="GKL84" s="136"/>
      <c r="GKM84" s="136"/>
      <c r="GKN84" s="136"/>
      <c r="GKO84" s="136"/>
      <c r="GKP84" s="136"/>
      <c r="GKU84" s="136"/>
      <c r="GKV84" s="136"/>
      <c r="GKW84" s="136"/>
      <c r="GKX84" s="136"/>
      <c r="GKY84" s="136"/>
      <c r="GKZ84" s="136"/>
      <c r="GLA84" s="136"/>
      <c r="GLB84" s="136"/>
      <c r="GLC84" s="136"/>
      <c r="GLD84" s="136"/>
      <c r="GLE84" s="136"/>
      <c r="GLF84" s="136"/>
      <c r="GLK84" s="136"/>
      <c r="GLL84" s="136"/>
      <c r="GLM84" s="136"/>
      <c r="GLN84" s="136"/>
      <c r="GLO84" s="136"/>
      <c r="GLP84" s="136"/>
      <c r="GLQ84" s="136"/>
      <c r="GLR84" s="136"/>
      <c r="GLS84" s="136"/>
      <c r="GLT84" s="136"/>
      <c r="GLU84" s="136"/>
      <c r="GLV84" s="136"/>
      <c r="GMA84" s="136"/>
      <c r="GMB84" s="136"/>
      <c r="GMC84" s="136"/>
      <c r="GMD84" s="136"/>
      <c r="GME84" s="136"/>
      <c r="GMF84" s="136"/>
      <c r="GMG84" s="136"/>
      <c r="GMH84" s="136"/>
      <c r="GMI84" s="136"/>
      <c r="GMJ84" s="136"/>
      <c r="GMK84" s="136"/>
      <c r="GML84" s="136"/>
      <c r="GMQ84" s="136"/>
      <c r="GMR84" s="136"/>
      <c r="GMS84" s="136"/>
      <c r="GMT84" s="136"/>
      <c r="GMU84" s="136"/>
      <c r="GMV84" s="136"/>
      <c r="GMW84" s="136"/>
      <c r="GMX84" s="136"/>
      <c r="GMY84" s="136"/>
      <c r="GMZ84" s="136"/>
      <c r="GNA84" s="136"/>
      <c r="GNB84" s="136"/>
      <c r="GNG84" s="136"/>
      <c r="GNH84" s="136"/>
      <c r="GNI84" s="136"/>
      <c r="GNJ84" s="136"/>
      <c r="GNK84" s="136"/>
      <c r="GNL84" s="136"/>
      <c r="GNM84" s="136"/>
      <c r="GNN84" s="136"/>
      <c r="GNO84" s="136"/>
      <c r="GNP84" s="136"/>
      <c r="GNQ84" s="136"/>
      <c r="GNR84" s="136"/>
      <c r="GNW84" s="136"/>
      <c r="GNX84" s="136"/>
      <c r="GNY84" s="136"/>
      <c r="GNZ84" s="136"/>
      <c r="GOA84" s="136"/>
      <c r="GOB84" s="136"/>
      <c r="GOC84" s="136"/>
      <c r="GOD84" s="136"/>
      <c r="GOE84" s="136"/>
      <c r="GOF84" s="136"/>
      <c r="GOG84" s="136"/>
      <c r="GOH84" s="136"/>
      <c r="GOM84" s="136"/>
      <c r="GON84" s="136"/>
      <c r="GOO84" s="136"/>
      <c r="GOP84" s="136"/>
      <c r="GOQ84" s="136"/>
      <c r="GOR84" s="136"/>
      <c r="GOS84" s="136"/>
      <c r="GOT84" s="136"/>
      <c r="GOU84" s="136"/>
      <c r="GOV84" s="136"/>
      <c r="GOW84" s="136"/>
      <c r="GOX84" s="136"/>
      <c r="GPC84" s="136"/>
      <c r="GPD84" s="136"/>
      <c r="GPE84" s="136"/>
      <c r="GPF84" s="136"/>
      <c r="GPG84" s="136"/>
      <c r="GPH84" s="136"/>
      <c r="GPI84" s="136"/>
      <c r="GPJ84" s="136"/>
      <c r="GPK84" s="136"/>
      <c r="GPL84" s="136"/>
      <c r="GPM84" s="136"/>
      <c r="GPN84" s="136"/>
      <c r="GPS84" s="136"/>
      <c r="GPT84" s="136"/>
      <c r="GPU84" s="136"/>
      <c r="GPV84" s="136"/>
      <c r="GPW84" s="136"/>
      <c r="GPX84" s="136"/>
      <c r="GPY84" s="136"/>
      <c r="GPZ84" s="136"/>
      <c r="GQA84" s="136"/>
      <c r="GQB84" s="136"/>
      <c r="GQC84" s="136"/>
      <c r="GQD84" s="136"/>
      <c r="GQI84" s="136"/>
      <c r="GQJ84" s="136"/>
      <c r="GQK84" s="136"/>
      <c r="GQL84" s="136"/>
      <c r="GQM84" s="136"/>
      <c r="GQN84" s="136"/>
      <c r="GQO84" s="136"/>
      <c r="GQP84" s="136"/>
      <c r="GQQ84" s="136"/>
      <c r="GQR84" s="136"/>
      <c r="GQS84" s="136"/>
      <c r="GQT84" s="136"/>
      <c r="GQY84" s="136"/>
      <c r="GQZ84" s="136"/>
      <c r="GRA84" s="136"/>
      <c r="GRB84" s="136"/>
      <c r="GRC84" s="136"/>
      <c r="GRD84" s="136"/>
      <c r="GRE84" s="136"/>
      <c r="GRF84" s="136"/>
      <c r="GRG84" s="136"/>
      <c r="GRH84" s="136"/>
      <c r="GRI84" s="136"/>
      <c r="GRJ84" s="136"/>
      <c r="GRO84" s="136"/>
      <c r="GRP84" s="136"/>
      <c r="GRQ84" s="136"/>
      <c r="GRR84" s="136"/>
      <c r="GRS84" s="136"/>
      <c r="GRT84" s="136"/>
      <c r="GRU84" s="136"/>
      <c r="GRV84" s="136"/>
      <c r="GRW84" s="136"/>
      <c r="GRX84" s="136"/>
      <c r="GRY84" s="136"/>
      <c r="GRZ84" s="136"/>
      <c r="GSE84" s="136"/>
      <c r="GSF84" s="136"/>
      <c r="GSG84" s="136"/>
      <c r="GSH84" s="136"/>
      <c r="GSI84" s="136"/>
      <c r="GSJ84" s="136"/>
      <c r="GSK84" s="136"/>
      <c r="GSL84" s="136"/>
      <c r="GSM84" s="136"/>
      <c r="GSN84" s="136"/>
      <c r="GSO84" s="136"/>
      <c r="GSP84" s="136"/>
      <c r="GSU84" s="136"/>
      <c r="GSV84" s="136"/>
      <c r="GSW84" s="136"/>
      <c r="GSX84" s="136"/>
      <c r="GSY84" s="136"/>
      <c r="GSZ84" s="136"/>
      <c r="GTA84" s="136"/>
      <c r="GTB84" s="136"/>
      <c r="GTC84" s="136"/>
      <c r="GTD84" s="136"/>
      <c r="GTE84" s="136"/>
      <c r="GTF84" s="136"/>
      <c r="GTK84" s="136"/>
      <c r="GTL84" s="136"/>
      <c r="GTM84" s="136"/>
      <c r="GTN84" s="136"/>
      <c r="GTO84" s="136"/>
      <c r="GTP84" s="136"/>
      <c r="GTQ84" s="136"/>
      <c r="GTR84" s="136"/>
      <c r="GTS84" s="136"/>
      <c r="GTT84" s="136"/>
      <c r="GTU84" s="136"/>
      <c r="GTV84" s="136"/>
      <c r="GUA84" s="136"/>
      <c r="GUB84" s="136"/>
      <c r="GUC84" s="136"/>
      <c r="GUD84" s="136"/>
      <c r="GUE84" s="136"/>
      <c r="GUF84" s="136"/>
      <c r="GUG84" s="136"/>
      <c r="GUH84" s="136"/>
      <c r="GUI84" s="136"/>
      <c r="GUJ84" s="136"/>
      <c r="GUK84" s="136"/>
      <c r="GUL84" s="136"/>
      <c r="GUQ84" s="136"/>
      <c r="GUR84" s="136"/>
      <c r="GUS84" s="136"/>
      <c r="GUT84" s="136"/>
      <c r="GUU84" s="136"/>
      <c r="GUV84" s="136"/>
      <c r="GUW84" s="136"/>
      <c r="GUX84" s="136"/>
      <c r="GUY84" s="136"/>
      <c r="GUZ84" s="136"/>
      <c r="GVA84" s="136"/>
      <c r="GVB84" s="136"/>
      <c r="GVG84" s="136"/>
      <c r="GVH84" s="136"/>
      <c r="GVI84" s="136"/>
      <c r="GVJ84" s="136"/>
      <c r="GVK84" s="136"/>
      <c r="GVL84" s="136"/>
      <c r="GVM84" s="136"/>
      <c r="GVN84" s="136"/>
      <c r="GVO84" s="136"/>
      <c r="GVP84" s="136"/>
      <c r="GVQ84" s="136"/>
      <c r="GVR84" s="136"/>
      <c r="GVW84" s="136"/>
      <c r="GVX84" s="136"/>
      <c r="GVY84" s="136"/>
      <c r="GVZ84" s="136"/>
      <c r="GWA84" s="136"/>
      <c r="GWB84" s="136"/>
      <c r="GWC84" s="136"/>
      <c r="GWD84" s="136"/>
      <c r="GWE84" s="136"/>
      <c r="GWF84" s="136"/>
      <c r="GWG84" s="136"/>
      <c r="GWH84" s="136"/>
      <c r="GWM84" s="136"/>
      <c r="GWN84" s="136"/>
      <c r="GWO84" s="136"/>
      <c r="GWP84" s="136"/>
      <c r="GWQ84" s="136"/>
      <c r="GWR84" s="136"/>
      <c r="GWS84" s="136"/>
      <c r="GWT84" s="136"/>
      <c r="GWU84" s="136"/>
      <c r="GWV84" s="136"/>
      <c r="GWW84" s="136"/>
      <c r="GWX84" s="136"/>
      <c r="GXC84" s="136"/>
      <c r="GXD84" s="136"/>
      <c r="GXE84" s="136"/>
      <c r="GXF84" s="136"/>
      <c r="GXG84" s="136"/>
      <c r="GXH84" s="136"/>
      <c r="GXI84" s="136"/>
      <c r="GXJ84" s="136"/>
      <c r="GXK84" s="136"/>
      <c r="GXL84" s="136"/>
      <c r="GXM84" s="136"/>
      <c r="GXN84" s="136"/>
      <c r="GXS84" s="136"/>
      <c r="GXT84" s="136"/>
      <c r="GXU84" s="136"/>
      <c r="GXV84" s="136"/>
      <c r="GXW84" s="136"/>
      <c r="GXX84" s="136"/>
      <c r="GXY84" s="136"/>
      <c r="GXZ84" s="136"/>
      <c r="GYA84" s="136"/>
      <c r="GYB84" s="136"/>
      <c r="GYC84" s="136"/>
      <c r="GYD84" s="136"/>
      <c r="GYI84" s="136"/>
      <c r="GYJ84" s="136"/>
      <c r="GYK84" s="136"/>
      <c r="GYL84" s="136"/>
      <c r="GYM84" s="136"/>
      <c r="GYN84" s="136"/>
      <c r="GYO84" s="136"/>
      <c r="GYP84" s="136"/>
      <c r="GYQ84" s="136"/>
      <c r="GYR84" s="136"/>
      <c r="GYS84" s="136"/>
      <c r="GYT84" s="136"/>
      <c r="GYY84" s="136"/>
      <c r="GYZ84" s="136"/>
      <c r="GZA84" s="136"/>
      <c r="GZB84" s="136"/>
      <c r="GZC84" s="136"/>
      <c r="GZD84" s="136"/>
      <c r="GZE84" s="136"/>
      <c r="GZF84" s="136"/>
      <c r="GZG84" s="136"/>
      <c r="GZH84" s="136"/>
      <c r="GZI84" s="136"/>
      <c r="GZJ84" s="136"/>
      <c r="GZO84" s="136"/>
      <c r="GZP84" s="136"/>
      <c r="GZQ84" s="136"/>
      <c r="GZR84" s="136"/>
      <c r="GZS84" s="136"/>
      <c r="GZT84" s="136"/>
      <c r="GZU84" s="136"/>
      <c r="GZV84" s="136"/>
      <c r="GZW84" s="136"/>
      <c r="GZX84" s="136"/>
      <c r="GZY84" s="136"/>
      <c r="GZZ84" s="136"/>
      <c r="HAE84" s="136"/>
      <c r="HAF84" s="136"/>
      <c r="HAG84" s="136"/>
      <c r="HAH84" s="136"/>
      <c r="HAI84" s="136"/>
      <c r="HAJ84" s="136"/>
      <c r="HAK84" s="136"/>
      <c r="HAL84" s="136"/>
      <c r="HAM84" s="136"/>
      <c r="HAN84" s="136"/>
      <c r="HAO84" s="136"/>
      <c r="HAP84" s="136"/>
      <c r="HAU84" s="136"/>
      <c r="HAV84" s="136"/>
      <c r="HAW84" s="136"/>
      <c r="HAX84" s="136"/>
      <c r="HAY84" s="136"/>
      <c r="HAZ84" s="136"/>
      <c r="HBA84" s="136"/>
      <c r="HBB84" s="136"/>
      <c r="HBC84" s="136"/>
      <c r="HBD84" s="136"/>
      <c r="HBE84" s="136"/>
      <c r="HBF84" s="136"/>
      <c r="HBK84" s="136"/>
      <c r="HBL84" s="136"/>
      <c r="HBM84" s="136"/>
      <c r="HBN84" s="136"/>
      <c r="HBO84" s="136"/>
      <c r="HBP84" s="136"/>
      <c r="HBQ84" s="136"/>
      <c r="HBR84" s="136"/>
      <c r="HBS84" s="136"/>
      <c r="HBT84" s="136"/>
      <c r="HBU84" s="136"/>
      <c r="HBV84" s="136"/>
      <c r="HCA84" s="136"/>
      <c r="HCB84" s="136"/>
      <c r="HCC84" s="136"/>
      <c r="HCD84" s="136"/>
      <c r="HCE84" s="136"/>
      <c r="HCF84" s="136"/>
      <c r="HCG84" s="136"/>
      <c r="HCH84" s="136"/>
      <c r="HCI84" s="136"/>
      <c r="HCJ84" s="136"/>
      <c r="HCK84" s="136"/>
      <c r="HCL84" s="136"/>
      <c r="HCQ84" s="136"/>
      <c r="HCR84" s="136"/>
      <c r="HCS84" s="136"/>
      <c r="HCT84" s="136"/>
      <c r="HCU84" s="136"/>
      <c r="HCV84" s="136"/>
      <c r="HCW84" s="136"/>
      <c r="HCX84" s="136"/>
      <c r="HCY84" s="136"/>
      <c r="HCZ84" s="136"/>
      <c r="HDA84" s="136"/>
      <c r="HDB84" s="136"/>
      <c r="HDG84" s="136"/>
      <c r="HDH84" s="136"/>
      <c r="HDI84" s="136"/>
      <c r="HDJ84" s="136"/>
      <c r="HDK84" s="136"/>
      <c r="HDL84" s="136"/>
      <c r="HDM84" s="136"/>
      <c r="HDN84" s="136"/>
      <c r="HDO84" s="136"/>
      <c r="HDP84" s="136"/>
      <c r="HDQ84" s="136"/>
      <c r="HDR84" s="136"/>
      <c r="HDW84" s="136"/>
      <c r="HDX84" s="136"/>
      <c r="HDY84" s="136"/>
      <c r="HDZ84" s="136"/>
      <c r="HEA84" s="136"/>
      <c r="HEB84" s="136"/>
      <c r="HEC84" s="136"/>
      <c r="HED84" s="136"/>
      <c r="HEE84" s="136"/>
      <c r="HEF84" s="136"/>
      <c r="HEG84" s="136"/>
      <c r="HEH84" s="136"/>
      <c r="HEM84" s="136"/>
      <c r="HEN84" s="136"/>
      <c r="HEO84" s="136"/>
      <c r="HEP84" s="136"/>
      <c r="HEQ84" s="136"/>
      <c r="HER84" s="136"/>
      <c r="HES84" s="136"/>
      <c r="HET84" s="136"/>
      <c r="HEU84" s="136"/>
      <c r="HEV84" s="136"/>
      <c r="HEW84" s="136"/>
      <c r="HEX84" s="136"/>
      <c r="HFC84" s="136"/>
      <c r="HFD84" s="136"/>
      <c r="HFE84" s="136"/>
      <c r="HFF84" s="136"/>
      <c r="HFG84" s="136"/>
      <c r="HFH84" s="136"/>
      <c r="HFI84" s="136"/>
      <c r="HFJ84" s="136"/>
      <c r="HFK84" s="136"/>
      <c r="HFL84" s="136"/>
      <c r="HFM84" s="136"/>
      <c r="HFN84" s="136"/>
      <c r="HFS84" s="136"/>
      <c r="HFT84" s="136"/>
      <c r="HFU84" s="136"/>
      <c r="HFV84" s="136"/>
      <c r="HFW84" s="136"/>
      <c r="HFX84" s="136"/>
      <c r="HFY84" s="136"/>
      <c r="HFZ84" s="136"/>
      <c r="HGA84" s="136"/>
      <c r="HGB84" s="136"/>
      <c r="HGC84" s="136"/>
      <c r="HGD84" s="136"/>
      <c r="HGI84" s="136"/>
      <c r="HGJ84" s="136"/>
      <c r="HGK84" s="136"/>
      <c r="HGL84" s="136"/>
      <c r="HGM84" s="136"/>
      <c r="HGN84" s="136"/>
      <c r="HGO84" s="136"/>
      <c r="HGP84" s="136"/>
      <c r="HGQ84" s="136"/>
      <c r="HGR84" s="136"/>
      <c r="HGS84" s="136"/>
      <c r="HGT84" s="136"/>
      <c r="HGY84" s="136"/>
      <c r="HGZ84" s="136"/>
      <c r="HHA84" s="136"/>
      <c r="HHB84" s="136"/>
      <c r="HHC84" s="136"/>
      <c r="HHD84" s="136"/>
      <c r="HHE84" s="136"/>
      <c r="HHF84" s="136"/>
      <c r="HHG84" s="136"/>
      <c r="HHH84" s="136"/>
      <c r="HHI84" s="136"/>
      <c r="HHJ84" s="136"/>
      <c r="HHO84" s="136"/>
      <c r="HHP84" s="136"/>
      <c r="HHQ84" s="136"/>
      <c r="HHR84" s="136"/>
      <c r="HHS84" s="136"/>
      <c r="HHT84" s="136"/>
      <c r="HHU84" s="136"/>
      <c r="HHV84" s="136"/>
      <c r="HHW84" s="136"/>
      <c r="HHX84" s="136"/>
      <c r="HHY84" s="136"/>
      <c r="HHZ84" s="136"/>
      <c r="HIE84" s="136"/>
      <c r="HIF84" s="136"/>
      <c r="HIG84" s="136"/>
      <c r="HIH84" s="136"/>
      <c r="HII84" s="136"/>
      <c r="HIJ84" s="136"/>
      <c r="HIK84" s="136"/>
      <c r="HIL84" s="136"/>
      <c r="HIM84" s="136"/>
      <c r="HIN84" s="136"/>
      <c r="HIO84" s="136"/>
      <c r="HIP84" s="136"/>
      <c r="HIU84" s="136"/>
      <c r="HIV84" s="136"/>
      <c r="HIW84" s="136"/>
      <c r="HIX84" s="136"/>
      <c r="HIY84" s="136"/>
      <c r="HIZ84" s="136"/>
      <c r="HJA84" s="136"/>
      <c r="HJB84" s="136"/>
      <c r="HJC84" s="136"/>
      <c r="HJD84" s="136"/>
      <c r="HJE84" s="136"/>
      <c r="HJF84" s="136"/>
      <c r="HJK84" s="136"/>
      <c r="HJL84" s="136"/>
      <c r="HJM84" s="136"/>
      <c r="HJN84" s="136"/>
      <c r="HJO84" s="136"/>
      <c r="HJP84" s="136"/>
      <c r="HJQ84" s="136"/>
      <c r="HJR84" s="136"/>
      <c r="HJS84" s="136"/>
      <c r="HJT84" s="136"/>
      <c r="HJU84" s="136"/>
      <c r="HJV84" s="136"/>
      <c r="HKA84" s="136"/>
      <c r="HKB84" s="136"/>
      <c r="HKC84" s="136"/>
      <c r="HKD84" s="136"/>
      <c r="HKE84" s="136"/>
      <c r="HKF84" s="136"/>
      <c r="HKG84" s="136"/>
      <c r="HKH84" s="136"/>
      <c r="HKI84" s="136"/>
      <c r="HKJ84" s="136"/>
      <c r="HKK84" s="136"/>
      <c r="HKL84" s="136"/>
      <c r="HKQ84" s="136"/>
      <c r="HKR84" s="136"/>
      <c r="HKS84" s="136"/>
      <c r="HKT84" s="136"/>
      <c r="HKU84" s="136"/>
      <c r="HKV84" s="136"/>
      <c r="HKW84" s="136"/>
      <c r="HKX84" s="136"/>
      <c r="HKY84" s="136"/>
      <c r="HKZ84" s="136"/>
      <c r="HLA84" s="136"/>
      <c r="HLB84" s="136"/>
      <c r="HLG84" s="136"/>
      <c r="HLH84" s="136"/>
      <c r="HLI84" s="136"/>
      <c r="HLJ84" s="136"/>
      <c r="HLK84" s="136"/>
      <c r="HLL84" s="136"/>
      <c r="HLM84" s="136"/>
      <c r="HLN84" s="136"/>
      <c r="HLO84" s="136"/>
      <c r="HLP84" s="136"/>
      <c r="HLQ84" s="136"/>
      <c r="HLR84" s="136"/>
      <c r="HLW84" s="136"/>
      <c r="HLX84" s="136"/>
      <c r="HLY84" s="136"/>
      <c r="HLZ84" s="136"/>
      <c r="HMA84" s="136"/>
      <c r="HMB84" s="136"/>
      <c r="HMC84" s="136"/>
      <c r="HMD84" s="136"/>
      <c r="HME84" s="136"/>
      <c r="HMF84" s="136"/>
      <c r="HMG84" s="136"/>
      <c r="HMH84" s="136"/>
      <c r="HMM84" s="136"/>
      <c r="HMN84" s="136"/>
      <c r="HMO84" s="136"/>
      <c r="HMP84" s="136"/>
      <c r="HMQ84" s="136"/>
      <c r="HMR84" s="136"/>
      <c r="HMS84" s="136"/>
      <c r="HMT84" s="136"/>
      <c r="HMU84" s="136"/>
      <c r="HMV84" s="136"/>
      <c r="HMW84" s="136"/>
      <c r="HMX84" s="136"/>
      <c r="HNC84" s="136"/>
      <c r="HND84" s="136"/>
      <c r="HNE84" s="136"/>
      <c r="HNF84" s="136"/>
      <c r="HNG84" s="136"/>
      <c r="HNH84" s="136"/>
      <c r="HNI84" s="136"/>
      <c r="HNJ84" s="136"/>
      <c r="HNK84" s="136"/>
      <c r="HNL84" s="136"/>
      <c r="HNM84" s="136"/>
      <c r="HNN84" s="136"/>
      <c r="HNS84" s="136"/>
      <c r="HNT84" s="136"/>
      <c r="HNU84" s="136"/>
      <c r="HNV84" s="136"/>
      <c r="HNW84" s="136"/>
      <c r="HNX84" s="136"/>
      <c r="HNY84" s="136"/>
      <c r="HNZ84" s="136"/>
      <c r="HOA84" s="136"/>
      <c r="HOB84" s="136"/>
      <c r="HOC84" s="136"/>
      <c r="HOD84" s="136"/>
      <c r="HOI84" s="136"/>
      <c r="HOJ84" s="136"/>
      <c r="HOK84" s="136"/>
      <c r="HOL84" s="136"/>
      <c r="HOM84" s="136"/>
      <c r="HON84" s="136"/>
      <c r="HOO84" s="136"/>
      <c r="HOP84" s="136"/>
      <c r="HOQ84" s="136"/>
      <c r="HOR84" s="136"/>
      <c r="HOS84" s="136"/>
      <c r="HOT84" s="136"/>
      <c r="HOY84" s="136"/>
      <c r="HOZ84" s="136"/>
      <c r="HPA84" s="136"/>
      <c r="HPB84" s="136"/>
      <c r="HPC84" s="136"/>
      <c r="HPD84" s="136"/>
      <c r="HPE84" s="136"/>
      <c r="HPF84" s="136"/>
      <c r="HPG84" s="136"/>
      <c r="HPH84" s="136"/>
      <c r="HPI84" s="136"/>
      <c r="HPJ84" s="136"/>
      <c r="HPO84" s="136"/>
      <c r="HPP84" s="136"/>
      <c r="HPQ84" s="136"/>
      <c r="HPR84" s="136"/>
      <c r="HPS84" s="136"/>
      <c r="HPT84" s="136"/>
      <c r="HPU84" s="136"/>
      <c r="HPV84" s="136"/>
      <c r="HPW84" s="136"/>
      <c r="HPX84" s="136"/>
      <c r="HPY84" s="136"/>
      <c r="HPZ84" s="136"/>
      <c r="HQE84" s="136"/>
      <c r="HQF84" s="136"/>
      <c r="HQG84" s="136"/>
      <c r="HQH84" s="136"/>
      <c r="HQI84" s="136"/>
      <c r="HQJ84" s="136"/>
      <c r="HQK84" s="136"/>
      <c r="HQL84" s="136"/>
      <c r="HQM84" s="136"/>
      <c r="HQN84" s="136"/>
      <c r="HQO84" s="136"/>
      <c r="HQP84" s="136"/>
      <c r="HQU84" s="136"/>
      <c r="HQV84" s="136"/>
      <c r="HQW84" s="136"/>
      <c r="HQX84" s="136"/>
      <c r="HQY84" s="136"/>
      <c r="HQZ84" s="136"/>
      <c r="HRA84" s="136"/>
      <c r="HRB84" s="136"/>
      <c r="HRC84" s="136"/>
      <c r="HRD84" s="136"/>
      <c r="HRE84" s="136"/>
      <c r="HRF84" s="136"/>
      <c r="HRK84" s="136"/>
      <c r="HRL84" s="136"/>
      <c r="HRM84" s="136"/>
      <c r="HRN84" s="136"/>
      <c r="HRO84" s="136"/>
      <c r="HRP84" s="136"/>
      <c r="HRQ84" s="136"/>
      <c r="HRR84" s="136"/>
      <c r="HRS84" s="136"/>
      <c r="HRT84" s="136"/>
      <c r="HRU84" s="136"/>
      <c r="HRV84" s="136"/>
      <c r="HSA84" s="136"/>
      <c r="HSB84" s="136"/>
      <c r="HSC84" s="136"/>
      <c r="HSD84" s="136"/>
      <c r="HSE84" s="136"/>
      <c r="HSF84" s="136"/>
      <c r="HSG84" s="136"/>
      <c r="HSH84" s="136"/>
      <c r="HSI84" s="136"/>
      <c r="HSJ84" s="136"/>
      <c r="HSK84" s="136"/>
      <c r="HSL84" s="136"/>
      <c r="HSQ84" s="136"/>
      <c r="HSR84" s="136"/>
      <c r="HSS84" s="136"/>
      <c r="HST84" s="136"/>
      <c r="HSU84" s="136"/>
      <c r="HSV84" s="136"/>
      <c r="HSW84" s="136"/>
      <c r="HSX84" s="136"/>
      <c r="HSY84" s="136"/>
      <c r="HSZ84" s="136"/>
      <c r="HTA84" s="136"/>
      <c r="HTB84" s="136"/>
      <c r="HTG84" s="136"/>
      <c r="HTH84" s="136"/>
      <c r="HTI84" s="136"/>
      <c r="HTJ84" s="136"/>
      <c r="HTK84" s="136"/>
      <c r="HTL84" s="136"/>
      <c r="HTM84" s="136"/>
      <c r="HTN84" s="136"/>
      <c r="HTO84" s="136"/>
      <c r="HTP84" s="136"/>
      <c r="HTQ84" s="136"/>
      <c r="HTR84" s="136"/>
      <c r="HTW84" s="136"/>
      <c r="HTX84" s="136"/>
      <c r="HTY84" s="136"/>
      <c r="HTZ84" s="136"/>
      <c r="HUA84" s="136"/>
      <c r="HUB84" s="136"/>
      <c r="HUC84" s="136"/>
      <c r="HUD84" s="136"/>
      <c r="HUE84" s="136"/>
      <c r="HUF84" s="136"/>
      <c r="HUG84" s="136"/>
      <c r="HUH84" s="136"/>
      <c r="HUM84" s="136"/>
      <c r="HUN84" s="136"/>
      <c r="HUO84" s="136"/>
      <c r="HUP84" s="136"/>
      <c r="HUQ84" s="136"/>
      <c r="HUR84" s="136"/>
      <c r="HUS84" s="136"/>
      <c r="HUT84" s="136"/>
      <c r="HUU84" s="136"/>
      <c r="HUV84" s="136"/>
      <c r="HUW84" s="136"/>
      <c r="HUX84" s="136"/>
      <c r="HVC84" s="136"/>
      <c r="HVD84" s="136"/>
      <c r="HVE84" s="136"/>
      <c r="HVF84" s="136"/>
      <c r="HVG84" s="136"/>
      <c r="HVH84" s="136"/>
      <c r="HVI84" s="136"/>
      <c r="HVJ84" s="136"/>
      <c r="HVK84" s="136"/>
      <c r="HVL84" s="136"/>
      <c r="HVM84" s="136"/>
      <c r="HVN84" s="136"/>
      <c r="HVS84" s="136"/>
      <c r="HVT84" s="136"/>
      <c r="HVU84" s="136"/>
      <c r="HVV84" s="136"/>
      <c r="HVW84" s="136"/>
      <c r="HVX84" s="136"/>
      <c r="HVY84" s="136"/>
      <c r="HVZ84" s="136"/>
      <c r="HWA84" s="136"/>
      <c r="HWB84" s="136"/>
      <c r="HWC84" s="136"/>
      <c r="HWD84" s="136"/>
      <c r="HWI84" s="136"/>
      <c r="HWJ84" s="136"/>
      <c r="HWK84" s="136"/>
      <c r="HWL84" s="136"/>
      <c r="HWM84" s="136"/>
      <c r="HWN84" s="136"/>
      <c r="HWO84" s="136"/>
      <c r="HWP84" s="136"/>
      <c r="HWQ84" s="136"/>
      <c r="HWR84" s="136"/>
      <c r="HWS84" s="136"/>
      <c r="HWT84" s="136"/>
      <c r="HWY84" s="136"/>
      <c r="HWZ84" s="136"/>
      <c r="HXA84" s="136"/>
      <c r="HXB84" s="136"/>
      <c r="HXC84" s="136"/>
      <c r="HXD84" s="136"/>
      <c r="HXE84" s="136"/>
      <c r="HXF84" s="136"/>
      <c r="HXG84" s="136"/>
      <c r="HXH84" s="136"/>
      <c r="HXI84" s="136"/>
      <c r="HXJ84" s="136"/>
      <c r="HXO84" s="136"/>
      <c r="HXP84" s="136"/>
      <c r="HXQ84" s="136"/>
      <c r="HXR84" s="136"/>
      <c r="HXS84" s="136"/>
      <c r="HXT84" s="136"/>
      <c r="HXU84" s="136"/>
      <c r="HXV84" s="136"/>
      <c r="HXW84" s="136"/>
      <c r="HXX84" s="136"/>
      <c r="HXY84" s="136"/>
      <c r="HXZ84" s="136"/>
      <c r="HYE84" s="136"/>
      <c r="HYF84" s="136"/>
      <c r="HYG84" s="136"/>
      <c r="HYH84" s="136"/>
      <c r="HYI84" s="136"/>
      <c r="HYJ84" s="136"/>
      <c r="HYK84" s="136"/>
      <c r="HYL84" s="136"/>
      <c r="HYM84" s="136"/>
      <c r="HYN84" s="136"/>
      <c r="HYO84" s="136"/>
      <c r="HYP84" s="136"/>
      <c r="HYU84" s="136"/>
      <c r="HYV84" s="136"/>
      <c r="HYW84" s="136"/>
      <c r="HYX84" s="136"/>
      <c r="HYY84" s="136"/>
      <c r="HYZ84" s="136"/>
      <c r="HZA84" s="136"/>
      <c r="HZB84" s="136"/>
      <c r="HZC84" s="136"/>
      <c r="HZD84" s="136"/>
      <c r="HZE84" s="136"/>
      <c r="HZF84" s="136"/>
      <c r="HZK84" s="136"/>
      <c r="HZL84" s="136"/>
      <c r="HZM84" s="136"/>
      <c r="HZN84" s="136"/>
      <c r="HZO84" s="136"/>
      <c r="HZP84" s="136"/>
      <c r="HZQ84" s="136"/>
      <c r="HZR84" s="136"/>
      <c r="HZS84" s="136"/>
      <c r="HZT84" s="136"/>
      <c r="HZU84" s="136"/>
      <c r="HZV84" s="136"/>
      <c r="IAA84" s="136"/>
      <c r="IAB84" s="136"/>
      <c r="IAC84" s="136"/>
      <c r="IAD84" s="136"/>
      <c r="IAE84" s="136"/>
      <c r="IAF84" s="136"/>
      <c r="IAG84" s="136"/>
      <c r="IAH84" s="136"/>
      <c r="IAI84" s="136"/>
      <c r="IAJ84" s="136"/>
      <c r="IAK84" s="136"/>
      <c r="IAL84" s="136"/>
      <c r="IAQ84" s="136"/>
      <c r="IAR84" s="136"/>
      <c r="IAS84" s="136"/>
      <c r="IAT84" s="136"/>
      <c r="IAU84" s="136"/>
      <c r="IAV84" s="136"/>
      <c r="IAW84" s="136"/>
      <c r="IAX84" s="136"/>
      <c r="IAY84" s="136"/>
      <c r="IAZ84" s="136"/>
      <c r="IBA84" s="136"/>
      <c r="IBB84" s="136"/>
      <c r="IBG84" s="136"/>
      <c r="IBH84" s="136"/>
      <c r="IBI84" s="136"/>
      <c r="IBJ84" s="136"/>
      <c r="IBK84" s="136"/>
      <c r="IBL84" s="136"/>
      <c r="IBM84" s="136"/>
      <c r="IBN84" s="136"/>
      <c r="IBO84" s="136"/>
      <c r="IBP84" s="136"/>
      <c r="IBQ84" s="136"/>
      <c r="IBR84" s="136"/>
      <c r="IBW84" s="136"/>
      <c r="IBX84" s="136"/>
      <c r="IBY84" s="136"/>
      <c r="IBZ84" s="136"/>
      <c r="ICA84" s="136"/>
      <c r="ICB84" s="136"/>
      <c r="ICC84" s="136"/>
      <c r="ICD84" s="136"/>
      <c r="ICE84" s="136"/>
      <c r="ICF84" s="136"/>
      <c r="ICG84" s="136"/>
      <c r="ICH84" s="136"/>
      <c r="ICM84" s="136"/>
      <c r="ICN84" s="136"/>
      <c r="ICO84" s="136"/>
      <c r="ICP84" s="136"/>
      <c r="ICQ84" s="136"/>
      <c r="ICR84" s="136"/>
      <c r="ICS84" s="136"/>
      <c r="ICT84" s="136"/>
      <c r="ICU84" s="136"/>
      <c r="ICV84" s="136"/>
      <c r="ICW84" s="136"/>
      <c r="ICX84" s="136"/>
      <c r="IDC84" s="136"/>
      <c r="IDD84" s="136"/>
      <c r="IDE84" s="136"/>
      <c r="IDF84" s="136"/>
      <c r="IDG84" s="136"/>
      <c r="IDH84" s="136"/>
      <c r="IDI84" s="136"/>
      <c r="IDJ84" s="136"/>
      <c r="IDK84" s="136"/>
      <c r="IDL84" s="136"/>
      <c r="IDM84" s="136"/>
      <c r="IDN84" s="136"/>
      <c r="IDS84" s="136"/>
      <c r="IDT84" s="136"/>
      <c r="IDU84" s="136"/>
      <c r="IDV84" s="136"/>
      <c r="IDW84" s="136"/>
      <c r="IDX84" s="136"/>
      <c r="IDY84" s="136"/>
      <c r="IDZ84" s="136"/>
      <c r="IEA84" s="136"/>
      <c r="IEB84" s="136"/>
      <c r="IEC84" s="136"/>
      <c r="IED84" s="136"/>
      <c r="IEI84" s="136"/>
      <c r="IEJ84" s="136"/>
      <c r="IEK84" s="136"/>
      <c r="IEL84" s="136"/>
      <c r="IEM84" s="136"/>
      <c r="IEN84" s="136"/>
      <c r="IEO84" s="136"/>
      <c r="IEP84" s="136"/>
      <c r="IEQ84" s="136"/>
      <c r="IER84" s="136"/>
      <c r="IES84" s="136"/>
      <c r="IET84" s="136"/>
      <c r="IEY84" s="136"/>
      <c r="IEZ84" s="136"/>
      <c r="IFA84" s="136"/>
      <c r="IFB84" s="136"/>
      <c r="IFC84" s="136"/>
      <c r="IFD84" s="136"/>
      <c r="IFE84" s="136"/>
      <c r="IFF84" s="136"/>
      <c r="IFG84" s="136"/>
      <c r="IFH84" s="136"/>
      <c r="IFI84" s="136"/>
      <c r="IFJ84" s="136"/>
      <c r="IFO84" s="136"/>
      <c r="IFP84" s="136"/>
      <c r="IFQ84" s="136"/>
      <c r="IFR84" s="136"/>
      <c r="IFS84" s="136"/>
      <c r="IFT84" s="136"/>
      <c r="IFU84" s="136"/>
      <c r="IFV84" s="136"/>
      <c r="IFW84" s="136"/>
      <c r="IFX84" s="136"/>
      <c r="IFY84" s="136"/>
      <c r="IFZ84" s="136"/>
      <c r="IGE84" s="136"/>
      <c r="IGF84" s="136"/>
      <c r="IGG84" s="136"/>
      <c r="IGH84" s="136"/>
      <c r="IGI84" s="136"/>
      <c r="IGJ84" s="136"/>
      <c r="IGK84" s="136"/>
      <c r="IGL84" s="136"/>
      <c r="IGM84" s="136"/>
      <c r="IGN84" s="136"/>
      <c r="IGO84" s="136"/>
      <c r="IGP84" s="136"/>
      <c r="IGU84" s="136"/>
      <c r="IGV84" s="136"/>
      <c r="IGW84" s="136"/>
      <c r="IGX84" s="136"/>
      <c r="IGY84" s="136"/>
      <c r="IGZ84" s="136"/>
      <c r="IHA84" s="136"/>
      <c r="IHB84" s="136"/>
      <c r="IHC84" s="136"/>
      <c r="IHD84" s="136"/>
      <c r="IHE84" s="136"/>
      <c r="IHF84" s="136"/>
      <c r="IHK84" s="136"/>
      <c r="IHL84" s="136"/>
      <c r="IHM84" s="136"/>
      <c r="IHN84" s="136"/>
      <c r="IHO84" s="136"/>
      <c r="IHP84" s="136"/>
      <c r="IHQ84" s="136"/>
      <c r="IHR84" s="136"/>
      <c r="IHS84" s="136"/>
      <c r="IHT84" s="136"/>
      <c r="IHU84" s="136"/>
      <c r="IHV84" s="136"/>
      <c r="IIA84" s="136"/>
      <c r="IIB84" s="136"/>
      <c r="IIC84" s="136"/>
      <c r="IID84" s="136"/>
      <c r="IIE84" s="136"/>
      <c r="IIF84" s="136"/>
      <c r="IIG84" s="136"/>
      <c r="IIH84" s="136"/>
      <c r="III84" s="136"/>
      <c r="IIJ84" s="136"/>
      <c r="IIK84" s="136"/>
      <c r="IIL84" s="136"/>
      <c r="IIQ84" s="136"/>
      <c r="IIR84" s="136"/>
      <c r="IIS84" s="136"/>
      <c r="IIT84" s="136"/>
      <c r="IIU84" s="136"/>
      <c r="IIV84" s="136"/>
      <c r="IIW84" s="136"/>
      <c r="IIX84" s="136"/>
      <c r="IIY84" s="136"/>
      <c r="IIZ84" s="136"/>
      <c r="IJA84" s="136"/>
      <c r="IJB84" s="136"/>
      <c r="IJG84" s="136"/>
      <c r="IJH84" s="136"/>
      <c r="IJI84" s="136"/>
      <c r="IJJ84" s="136"/>
      <c r="IJK84" s="136"/>
      <c r="IJL84" s="136"/>
      <c r="IJM84" s="136"/>
      <c r="IJN84" s="136"/>
      <c r="IJO84" s="136"/>
      <c r="IJP84" s="136"/>
      <c r="IJQ84" s="136"/>
      <c r="IJR84" s="136"/>
      <c r="IJW84" s="136"/>
      <c r="IJX84" s="136"/>
      <c r="IJY84" s="136"/>
      <c r="IJZ84" s="136"/>
      <c r="IKA84" s="136"/>
      <c r="IKB84" s="136"/>
      <c r="IKC84" s="136"/>
      <c r="IKD84" s="136"/>
      <c r="IKE84" s="136"/>
      <c r="IKF84" s="136"/>
      <c r="IKG84" s="136"/>
      <c r="IKH84" s="136"/>
      <c r="IKM84" s="136"/>
      <c r="IKN84" s="136"/>
      <c r="IKO84" s="136"/>
      <c r="IKP84" s="136"/>
      <c r="IKQ84" s="136"/>
      <c r="IKR84" s="136"/>
      <c r="IKS84" s="136"/>
      <c r="IKT84" s="136"/>
      <c r="IKU84" s="136"/>
      <c r="IKV84" s="136"/>
      <c r="IKW84" s="136"/>
      <c r="IKX84" s="136"/>
      <c r="ILC84" s="136"/>
      <c r="ILD84" s="136"/>
      <c r="ILE84" s="136"/>
      <c r="ILF84" s="136"/>
      <c r="ILG84" s="136"/>
      <c r="ILH84" s="136"/>
      <c r="ILI84" s="136"/>
      <c r="ILJ84" s="136"/>
      <c r="ILK84" s="136"/>
      <c r="ILL84" s="136"/>
      <c r="ILM84" s="136"/>
      <c r="ILN84" s="136"/>
      <c r="ILS84" s="136"/>
      <c r="ILT84" s="136"/>
      <c r="ILU84" s="136"/>
      <c r="ILV84" s="136"/>
      <c r="ILW84" s="136"/>
      <c r="ILX84" s="136"/>
      <c r="ILY84" s="136"/>
      <c r="ILZ84" s="136"/>
      <c r="IMA84" s="136"/>
      <c r="IMB84" s="136"/>
      <c r="IMC84" s="136"/>
      <c r="IMD84" s="136"/>
      <c r="IMI84" s="136"/>
      <c r="IMJ84" s="136"/>
      <c r="IMK84" s="136"/>
      <c r="IML84" s="136"/>
      <c r="IMM84" s="136"/>
      <c r="IMN84" s="136"/>
      <c r="IMO84" s="136"/>
      <c r="IMP84" s="136"/>
      <c r="IMQ84" s="136"/>
      <c r="IMR84" s="136"/>
      <c r="IMS84" s="136"/>
      <c r="IMT84" s="136"/>
      <c r="IMY84" s="136"/>
      <c r="IMZ84" s="136"/>
      <c r="INA84" s="136"/>
      <c r="INB84" s="136"/>
      <c r="INC84" s="136"/>
      <c r="IND84" s="136"/>
      <c r="INE84" s="136"/>
      <c r="INF84" s="136"/>
      <c r="ING84" s="136"/>
      <c r="INH84" s="136"/>
      <c r="INI84" s="136"/>
      <c r="INJ84" s="136"/>
      <c r="INO84" s="136"/>
      <c r="INP84" s="136"/>
      <c r="INQ84" s="136"/>
      <c r="INR84" s="136"/>
      <c r="INS84" s="136"/>
      <c r="INT84" s="136"/>
      <c r="INU84" s="136"/>
      <c r="INV84" s="136"/>
      <c r="INW84" s="136"/>
      <c r="INX84" s="136"/>
      <c r="INY84" s="136"/>
      <c r="INZ84" s="136"/>
      <c r="IOE84" s="136"/>
      <c r="IOF84" s="136"/>
      <c r="IOG84" s="136"/>
      <c r="IOH84" s="136"/>
      <c r="IOI84" s="136"/>
      <c r="IOJ84" s="136"/>
      <c r="IOK84" s="136"/>
      <c r="IOL84" s="136"/>
      <c r="IOM84" s="136"/>
      <c r="ION84" s="136"/>
      <c r="IOO84" s="136"/>
      <c r="IOP84" s="136"/>
      <c r="IOU84" s="136"/>
      <c r="IOV84" s="136"/>
      <c r="IOW84" s="136"/>
      <c r="IOX84" s="136"/>
      <c r="IOY84" s="136"/>
      <c r="IOZ84" s="136"/>
      <c r="IPA84" s="136"/>
      <c r="IPB84" s="136"/>
      <c r="IPC84" s="136"/>
      <c r="IPD84" s="136"/>
      <c r="IPE84" s="136"/>
      <c r="IPF84" s="136"/>
      <c r="IPK84" s="136"/>
      <c r="IPL84" s="136"/>
      <c r="IPM84" s="136"/>
      <c r="IPN84" s="136"/>
      <c r="IPO84" s="136"/>
      <c r="IPP84" s="136"/>
      <c r="IPQ84" s="136"/>
      <c r="IPR84" s="136"/>
      <c r="IPS84" s="136"/>
      <c r="IPT84" s="136"/>
      <c r="IPU84" s="136"/>
      <c r="IPV84" s="136"/>
      <c r="IQA84" s="136"/>
      <c r="IQB84" s="136"/>
      <c r="IQC84" s="136"/>
      <c r="IQD84" s="136"/>
      <c r="IQE84" s="136"/>
      <c r="IQF84" s="136"/>
      <c r="IQG84" s="136"/>
      <c r="IQH84" s="136"/>
      <c r="IQI84" s="136"/>
      <c r="IQJ84" s="136"/>
      <c r="IQK84" s="136"/>
      <c r="IQL84" s="136"/>
      <c r="IQQ84" s="136"/>
      <c r="IQR84" s="136"/>
      <c r="IQS84" s="136"/>
      <c r="IQT84" s="136"/>
      <c r="IQU84" s="136"/>
      <c r="IQV84" s="136"/>
      <c r="IQW84" s="136"/>
      <c r="IQX84" s="136"/>
      <c r="IQY84" s="136"/>
      <c r="IQZ84" s="136"/>
      <c r="IRA84" s="136"/>
      <c r="IRB84" s="136"/>
      <c r="IRG84" s="136"/>
      <c r="IRH84" s="136"/>
      <c r="IRI84" s="136"/>
      <c r="IRJ84" s="136"/>
      <c r="IRK84" s="136"/>
      <c r="IRL84" s="136"/>
      <c r="IRM84" s="136"/>
      <c r="IRN84" s="136"/>
      <c r="IRO84" s="136"/>
      <c r="IRP84" s="136"/>
      <c r="IRQ84" s="136"/>
      <c r="IRR84" s="136"/>
      <c r="IRW84" s="136"/>
      <c r="IRX84" s="136"/>
      <c r="IRY84" s="136"/>
      <c r="IRZ84" s="136"/>
      <c r="ISA84" s="136"/>
      <c r="ISB84" s="136"/>
      <c r="ISC84" s="136"/>
      <c r="ISD84" s="136"/>
      <c r="ISE84" s="136"/>
      <c r="ISF84" s="136"/>
      <c r="ISG84" s="136"/>
      <c r="ISH84" s="136"/>
      <c r="ISM84" s="136"/>
      <c r="ISN84" s="136"/>
      <c r="ISO84" s="136"/>
      <c r="ISP84" s="136"/>
      <c r="ISQ84" s="136"/>
      <c r="ISR84" s="136"/>
      <c r="ISS84" s="136"/>
      <c r="IST84" s="136"/>
      <c r="ISU84" s="136"/>
      <c r="ISV84" s="136"/>
      <c r="ISW84" s="136"/>
      <c r="ISX84" s="136"/>
      <c r="ITC84" s="136"/>
      <c r="ITD84" s="136"/>
      <c r="ITE84" s="136"/>
      <c r="ITF84" s="136"/>
      <c r="ITG84" s="136"/>
      <c r="ITH84" s="136"/>
      <c r="ITI84" s="136"/>
      <c r="ITJ84" s="136"/>
      <c r="ITK84" s="136"/>
      <c r="ITL84" s="136"/>
      <c r="ITM84" s="136"/>
      <c r="ITN84" s="136"/>
      <c r="ITS84" s="136"/>
      <c r="ITT84" s="136"/>
      <c r="ITU84" s="136"/>
      <c r="ITV84" s="136"/>
      <c r="ITW84" s="136"/>
      <c r="ITX84" s="136"/>
      <c r="ITY84" s="136"/>
      <c r="ITZ84" s="136"/>
      <c r="IUA84" s="136"/>
      <c r="IUB84" s="136"/>
      <c r="IUC84" s="136"/>
      <c r="IUD84" s="136"/>
      <c r="IUI84" s="136"/>
      <c r="IUJ84" s="136"/>
      <c r="IUK84" s="136"/>
      <c r="IUL84" s="136"/>
      <c r="IUM84" s="136"/>
      <c r="IUN84" s="136"/>
      <c r="IUO84" s="136"/>
      <c r="IUP84" s="136"/>
      <c r="IUQ84" s="136"/>
      <c r="IUR84" s="136"/>
      <c r="IUS84" s="136"/>
      <c r="IUT84" s="136"/>
      <c r="IUY84" s="136"/>
      <c r="IUZ84" s="136"/>
      <c r="IVA84" s="136"/>
      <c r="IVB84" s="136"/>
      <c r="IVC84" s="136"/>
      <c r="IVD84" s="136"/>
      <c r="IVE84" s="136"/>
      <c r="IVF84" s="136"/>
      <c r="IVG84" s="136"/>
      <c r="IVH84" s="136"/>
      <c r="IVI84" s="136"/>
      <c r="IVJ84" s="136"/>
      <c r="IVO84" s="136"/>
      <c r="IVP84" s="136"/>
      <c r="IVQ84" s="136"/>
      <c r="IVR84" s="136"/>
      <c r="IVS84" s="136"/>
      <c r="IVT84" s="136"/>
      <c r="IVU84" s="136"/>
      <c r="IVV84" s="136"/>
      <c r="IVW84" s="136"/>
      <c r="IVX84" s="136"/>
      <c r="IVY84" s="136"/>
      <c r="IVZ84" s="136"/>
      <c r="IWE84" s="136"/>
      <c r="IWF84" s="136"/>
      <c r="IWG84" s="136"/>
      <c r="IWH84" s="136"/>
      <c r="IWI84" s="136"/>
      <c r="IWJ84" s="136"/>
      <c r="IWK84" s="136"/>
      <c r="IWL84" s="136"/>
      <c r="IWM84" s="136"/>
      <c r="IWN84" s="136"/>
      <c r="IWO84" s="136"/>
      <c r="IWP84" s="136"/>
      <c r="IWU84" s="136"/>
      <c r="IWV84" s="136"/>
      <c r="IWW84" s="136"/>
      <c r="IWX84" s="136"/>
      <c r="IWY84" s="136"/>
      <c r="IWZ84" s="136"/>
      <c r="IXA84" s="136"/>
      <c r="IXB84" s="136"/>
      <c r="IXC84" s="136"/>
      <c r="IXD84" s="136"/>
      <c r="IXE84" s="136"/>
      <c r="IXF84" s="136"/>
      <c r="IXK84" s="136"/>
      <c r="IXL84" s="136"/>
      <c r="IXM84" s="136"/>
      <c r="IXN84" s="136"/>
      <c r="IXO84" s="136"/>
      <c r="IXP84" s="136"/>
      <c r="IXQ84" s="136"/>
      <c r="IXR84" s="136"/>
      <c r="IXS84" s="136"/>
      <c r="IXT84" s="136"/>
      <c r="IXU84" s="136"/>
      <c r="IXV84" s="136"/>
      <c r="IYA84" s="136"/>
      <c r="IYB84" s="136"/>
      <c r="IYC84" s="136"/>
      <c r="IYD84" s="136"/>
      <c r="IYE84" s="136"/>
      <c r="IYF84" s="136"/>
      <c r="IYG84" s="136"/>
      <c r="IYH84" s="136"/>
      <c r="IYI84" s="136"/>
      <c r="IYJ84" s="136"/>
      <c r="IYK84" s="136"/>
      <c r="IYL84" s="136"/>
      <c r="IYQ84" s="136"/>
      <c r="IYR84" s="136"/>
      <c r="IYS84" s="136"/>
      <c r="IYT84" s="136"/>
      <c r="IYU84" s="136"/>
      <c r="IYV84" s="136"/>
      <c r="IYW84" s="136"/>
      <c r="IYX84" s="136"/>
      <c r="IYY84" s="136"/>
      <c r="IYZ84" s="136"/>
      <c r="IZA84" s="136"/>
      <c r="IZB84" s="136"/>
      <c r="IZG84" s="136"/>
      <c r="IZH84" s="136"/>
      <c r="IZI84" s="136"/>
      <c r="IZJ84" s="136"/>
      <c r="IZK84" s="136"/>
      <c r="IZL84" s="136"/>
      <c r="IZM84" s="136"/>
      <c r="IZN84" s="136"/>
      <c r="IZO84" s="136"/>
      <c r="IZP84" s="136"/>
      <c r="IZQ84" s="136"/>
      <c r="IZR84" s="136"/>
      <c r="IZW84" s="136"/>
      <c r="IZX84" s="136"/>
      <c r="IZY84" s="136"/>
      <c r="IZZ84" s="136"/>
      <c r="JAA84" s="136"/>
      <c r="JAB84" s="136"/>
      <c r="JAC84" s="136"/>
      <c r="JAD84" s="136"/>
      <c r="JAE84" s="136"/>
      <c r="JAF84" s="136"/>
      <c r="JAG84" s="136"/>
      <c r="JAH84" s="136"/>
      <c r="JAM84" s="136"/>
      <c r="JAN84" s="136"/>
      <c r="JAO84" s="136"/>
      <c r="JAP84" s="136"/>
      <c r="JAQ84" s="136"/>
      <c r="JAR84" s="136"/>
      <c r="JAS84" s="136"/>
      <c r="JAT84" s="136"/>
      <c r="JAU84" s="136"/>
      <c r="JAV84" s="136"/>
      <c r="JAW84" s="136"/>
      <c r="JAX84" s="136"/>
      <c r="JBC84" s="136"/>
      <c r="JBD84" s="136"/>
      <c r="JBE84" s="136"/>
      <c r="JBF84" s="136"/>
      <c r="JBG84" s="136"/>
      <c r="JBH84" s="136"/>
      <c r="JBI84" s="136"/>
      <c r="JBJ84" s="136"/>
      <c r="JBK84" s="136"/>
      <c r="JBL84" s="136"/>
      <c r="JBM84" s="136"/>
      <c r="JBN84" s="136"/>
      <c r="JBS84" s="136"/>
      <c r="JBT84" s="136"/>
      <c r="JBU84" s="136"/>
      <c r="JBV84" s="136"/>
      <c r="JBW84" s="136"/>
      <c r="JBX84" s="136"/>
      <c r="JBY84" s="136"/>
      <c r="JBZ84" s="136"/>
      <c r="JCA84" s="136"/>
      <c r="JCB84" s="136"/>
      <c r="JCC84" s="136"/>
      <c r="JCD84" s="136"/>
      <c r="JCI84" s="136"/>
      <c r="JCJ84" s="136"/>
      <c r="JCK84" s="136"/>
      <c r="JCL84" s="136"/>
      <c r="JCM84" s="136"/>
      <c r="JCN84" s="136"/>
      <c r="JCO84" s="136"/>
      <c r="JCP84" s="136"/>
      <c r="JCQ84" s="136"/>
      <c r="JCR84" s="136"/>
      <c r="JCS84" s="136"/>
      <c r="JCT84" s="136"/>
      <c r="JCY84" s="136"/>
      <c r="JCZ84" s="136"/>
      <c r="JDA84" s="136"/>
      <c r="JDB84" s="136"/>
      <c r="JDC84" s="136"/>
      <c r="JDD84" s="136"/>
      <c r="JDE84" s="136"/>
      <c r="JDF84" s="136"/>
      <c r="JDG84" s="136"/>
      <c r="JDH84" s="136"/>
      <c r="JDI84" s="136"/>
      <c r="JDJ84" s="136"/>
      <c r="JDO84" s="136"/>
      <c r="JDP84" s="136"/>
      <c r="JDQ84" s="136"/>
      <c r="JDR84" s="136"/>
      <c r="JDS84" s="136"/>
      <c r="JDT84" s="136"/>
      <c r="JDU84" s="136"/>
      <c r="JDV84" s="136"/>
      <c r="JDW84" s="136"/>
      <c r="JDX84" s="136"/>
      <c r="JDY84" s="136"/>
      <c r="JDZ84" s="136"/>
      <c r="JEE84" s="136"/>
      <c r="JEF84" s="136"/>
      <c r="JEG84" s="136"/>
      <c r="JEH84" s="136"/>
      <c r="JEI84" s="136"/>
      <c r="JEJ84" s="136"/>
      <c r="JEK84" s="136"/>
      <c r="JEL84" s="136"/>
      <c r="JEM84" s="136"/>
      <c r="JEN84" s="136"/>
      <c r="JEO84" s="136"/>
      <c r="JEP84" s="136"/>
      <c r="JEU84" s="136"/>
      <c r="JEV84" s="136"/>
      <c r="JEW84" s="136"/>
      <c r="JEX84" s="136"/>
      <c r="JEY84" s="136"/>
      <c r="JEZ84" s="136"/>
      <c r="JFA84" s="136"/>
      <c r="JFB84" s="136"/>
      <c r="JFC84" s="136"/>
      <c r="JFD84" s="136"/>
      <c r="JFE84" s="136"/>
      <c r="JFF84" s="136"/>
      <c r="JFK84" s="136"/>
      <c r="JFL84" s="136"/>
      <c r="JFM84" s="136"/>
      <c r="JFN84" s="136"/>
      <c r="JFO84" s="136"/>
      <c r="JFP84" s="136"/>
      <c r="JFQ84" s="136"/>
      <c r="JFR84" s="136"/>
      <c r="JFS84" s="136"/>
      <c r="JFT84" s="136"/>
      <c r="JFU84" s="136"/>
      <c r="JFV84" s="136"/>
      <c r="JGA84" s="136"/>
      <c r="JGB84" s="136"/>
      <c r="JGC84" s="136"/>
      <c r="JGD84" s="136"/>
      <c r="JGE84" s="136"/>
      <c r="JGF84" s="136"/>
      <c r="JGG84" s="136"/>
      <c r="JGH84" s="136"/>
      <c r="JGI84" s="136"/>
      <c r="JGJ84" s="136"/>
      <c r="JGK84" s="136"/>
      <c r="JGL84" s="136"/>
      <c r="JGQ84" s="136"/>
      <c r="JGR84" s="136"/>
      <c r="JGS84" s="136"/>
      <c r="JGT84" s="136"/>
      <c r="JGU84" s="136"/>
      <c r="JGV84" s="136"/>
      <c r="JGW84" s="136"/>
      <c r="JGX84" s="136"/>
      <c r="JGY84" s="136"/>
      <c r="JGZ84" s="136"/>
      <c r="JHA84" s="136"/>
      <c r="JHB84" s="136"/>
      <c r="JHG84" s="136"/>
      <c r="JHH84" s="136"/>
      <c r="JHI84" s="136"/>
      <c r="JHJ84" s="136"/>
      <c r="JHK84" s="136"/>
      <c r="JHL84" s="136"/>
      <c r="JHM84" s="136"/>
      <c r="JHN84" s="136"/>
      <c r="JHO84" s="136"/>
      <c r="JHP84" s="136"/>
      <c r="JHQ84" s="136"/>
      <c r="JHR84" s="136"/>
      <c r="JHW84" s="136"/>
      <c r="JHX84" s="136"/>
      <c r="JHY84" s="136"/>
      <c r="JHZ84" s="136"/>
      <c r="JIA84" s="136"/>
      <c r="JIB84" s="136"/>
      <c r="JIC84" s="136"/>
      <c r="JID84" s="136"/>
      <c r="JIE84" s="136"/>
      <c r="JIF84" s="136"/>
      <c r="JIG84" s="136"/>
      <c r="JIH84" s="136"/>
      <c r="JIM84" s="136"/>
      <c r="JIN84" s="136"/>
      <c r="JIO84" s="136"/>
      <c r="JIP84" s="136"/>
      <c r="JIQ84" s="136"/>
      <c r="JIR84" s="136"/>
      <c r="JIS84" s="136"/>
      <c r="JIT84" s="136"/>
      <c r="JIU84" s="136"/>
      <c r="JIV84" s="136"/>
      <c r="JIW84" s="136"/>
      <c r="JIX84" s="136"/>
      <c r="JJC84" s="136"/>
      <c r="JJD84" s="136"/>
      <c r="JJE84" s="136"/>
      <c r="JJF84" s="136"/>
      <c r="JJG84" s="136"/>
      <c r="JJH84" s="136"/>
      <c r="JJI84" s="136"/>
      <c r="JJJ84" s="136"/>
      <c r="JJK84" s="136"/>
      <c r="JJL84" s="136"/>
      <c r="JJM84" s="136"/>
      <c r="JJN84" s="136"/>
      <c r="JJS84" s="136"/>
      <c r="JJT84" s="136"/>
      <c r="JJU84" s="136"/>
      <c r="JJV84" s="136"/>
      <c r="JJW84" s="136"/>
      <c r="JJX84" s="136"/>
      <c r="JJY84" s="136"/>
      <c r="JJZ84" s="136"/>
      <c r="JKA84" s="136"/>
      <c r="JKB84" s="136"/>
      <c r="JKC84" s="136"/>
      <c r="JKD84" s="136"/>
      <c r="JKI84" s="136"/>
      <c r="JKJ84" s="136"/>
      <c r="JKK84" s="136"/>
      <c r="JKL84" s="136"/>
      <c r="JKM84" s="136"/>
      <c r="JKN84" s="136"/>
      <c r="JKO84" s="136"/>
      <c r="JKP84" s="136"/>
      <c r="JKQ84" s="136"/>
      <c r="JKR84" s="136"/>
      <c r="JKS84" s="136"/>
      <c r="JKT84" s="136"/>
      <c r="JKY84" s="136"/>
      <c r="JKZ84" s="136"/>
      <c r="JLA84" s="136"/>
      <c r="JLB84" s="136"/>
      <c r="JLC84" s="136"/>
      <c r="JLD84" s="136"/>
      <c r="JLE84" s="136"/>
      <c r="JLF84" s="136"/>
      <c r="JLG84" s="136"/>
      <c r="JLH84" s="136"/>
      <c r="JLI84" s="136"/>
      <c r="JLJ84" s="136"/>
      <c r="JLO84" s="136"/>
      <c r="JLP84" s="136"/>
      <c r="JLQ84" s="136"/>
      <c r="JLR84" s="136"/>
      <c r="JLS84" s="136"/>
      <c r="JLT84" s="136"/>
      <c r="JLU84" s="136"/>
      <c r="JLV84" s="136"/>
      <c r="JLW84" s="136"/>
      <c r="JLX84" s="136"/>
      <c r="JLY84" s="136"/>
      <c r="JLZ84" s="136"/>
      <c r="JME84" s="136"/>
      <c r="JMF84" s="136"/>
      <c r="JMG84" s="136"/>
      <c r="JMH84" s="136"/>
      <c r="JMI84" s="136"/>
      <c r="JMJ84" s="136"/>
      <c r="JMK84" s="136"/>
      <c r="JML84" s="136"/>
      <c r="JMM84" s="136"/>
      <c r="JMN84" s="136"/>
      <c r="JMO84" s="136"/>
      <c r="JMP84" s="136"/>
      <c r="JMU84" s="136"/>
      <c r="JMV84" s="136"/>
      <c r="JMW84" s="136"/>
      <c r="JMX84" s="136"/>
      <c r="JMY84" s="136"/>
      <c r="JMZ84" s="136"/>
      <c r="JNA84" s="136"/>
      <c r="JNB84" s="136"/>
      <c r="JNC84" s="136"/>
      <c r="JND84" s="136"/>
      <c r="JNE84" s="136"/>
      <c r="JNF84" s="136"/>
      <c r="JNK84" s="136"/>
      <c r="JNL84" s="136"/>
      <c r="JNM84" s="136"/>
      <c r="JNN84" s="136"/>
      <c r="JNO84" s="136"/>
      <c r="JNP84" s="136"/>
      <c r="JNQ84" s="136"/>
      <c r="JNR84" s="136"/>
      <c r="JNS84" s="136"/>
      <c r="JNT84" s="136"/>
      <c r="JNU84" s="136"/>
      <c r="JNV84" s="136"/>
      <c r="JOA84" s="136"/>
      <c r="JOB84" s="136"/>
      <c r="JOC84" s="136"/>
      <c r="JOD84" s="136"/>
      <c r="JOE84" s="136"/>
      <c r="JOF84" s="136"/>
      <c r="JOG84" s="136"/>
      <c r="JOH84" s="136"/>
      <c r="JOI84" s="136"/>
      <c r="JOJ84" s="136"/>
      <c r="JOK84" s="136"/>
      <c r="JOL84" s="136"/>
      <c r="JOQ84" s="136"/>
      <c r="JOR84" s="136"/>
      <c r="JOS84" s="136"/>
      <c r="JOT84" s="136"/>
      <c r="JOU84" s="136"/>
      <c r="JOV84" s="136"/>
      <c r="JOW84" s="136"/>
      <c r="JOX84" s="136"/>
      <c r="JOY84" s="136"/>
      <c r="JOZ84" s="136"/>
      <c r="JPA84" s="136"/>
      <c r="JPB84" s="136"/>
      <c r="JPG84" s="136"/>
      <c r="JPH84" s="136"/>
      <c r="JPI84" s="136"/>
      <c r="JPJ84" s="136"/>
      <c r="JPK84" s="136"/>
      <c r="JPL84" s="136"/>
      <c r="JPM84" s="136"/>
      <c r="JPN84" s="136"/>
      <c r="JPO84" s="136"/>
      <c r="JPP84" s="136"/>
      <c r="JPQ84" s="136"/>
      <c r="JPR84" s="136"/>
      <c r="JPW84" s="136"/>
      <c r="JPX84" s="136"/>
      <c r="JPY84" s="136"/>
      <c r="JPZ84" s="136"/>
      <c r="JQA84" s="136"/>
      <c r="JQB84" s="136"/>
      <c r="JQC84" s="136"/>
      <c r="JQD84" s="136"/>
      <c r="JQE84" s="136"/>
      <c r="JQF84" s="136"/>
      <c r="JQG84" s="136"/>
      <c r="JQH84" s="136"/>
      <c r="JQM84" s="136"/>
      <c r="JQN84" s="136"/>
      <c r="JQO84" s="136"/>
      <c r="JQP84" s="136"/>
      <c r="JQQ84" s="136"/>
      <c r="JQR84" s="136"/>
      <c r="JQS84" s="136"/>
      <c r="JQT84" s="136"/>
      <c r="JQU84" s="136"/>
      <c r="JQV84" s="136"/>
      <c r="JQW84" s="136"/>
      <c r="JQX84" s="136"/>
      <c r="JRC84" s="136"/>
      <c r="JRD84" s="136"/>
      <c r="JRE84" s="136"/>
      <c r="JRF84" s="136"/>
      <c r="JRG84" s="136"/>
      <c r="JRH84" s="136"/>
      <c r="JRI84" s="136"/>
      <c r="JRJ84" s="136"/>
      <c r="JRK84" s="136"/>
      <c r="JRL84" s="136"/>
      <c r="JRM84" s="136"/>
      <c r="JRN84" s="136"/>
      <c r="JRS84" s="136"/>
      <c r="JRT84" s="136"/>
      <c r="JRU84" s="136"/>
      <c r="JRV84" s="136"/>
      <c r="JRW84" s="136"/>
      <c r="JRX84" s="136"/>
      <c r="JRY84" s="136"/>
      <c r="JRZ84" s="136"/>
      <c r="JSA84" s="136"/>
      <c r="JSB84" s="136"/>
      <c r="JSC84" s="136"/>
      <c r="JSD84" s="136"/>
      <c r="JSI84" s="136"/>
      <c r="JSJ84" s="136"/>
      <c r="JSK84" s="136"/>
      <c r="JSL84" s="136"/>
      <c r="JSM84" s="136"/>
      <c r="JSN84" s="136"/>
      <c r="JSO84" s="136"/>
      <c r="JSP84" s="136"/>
      <c r="JSQ84" s="136"/>
      <c r="JSR84" s="136"/>
      <c r="JSS84" s="136"/>
      <c r="JST84" s="136"/>
      <c r="JSY84" s="136"/>
      <c r="JSZ84" s="136"/>
      <c r="JTA84" s="136"/>
      <c r="JTB84" s="136"/>
      <c r="JTC84" s="136"/>
      <c r="JTD84" s="136"/>
      <c r="JTE84" s="136"/>
      <c r="JTF84" s="136"/>
      <c r="JTG84" s="136"/>
      <c r="JTH84" s="136"/>
      <c r="JTI84" s="136"/>
      <c r="JTJ84" s="136"/>
      <c r="JTO84" s="136"/>
      <c r="JTP84" s="136"/>
      <c r="JTQ84" s="136"/>
      <c r="JTR84" s="136"/>
      <c r="JTS84" s="136"/>
      <c r="JTT84" s="136"/>
      <c r="JTU84" s="136"/>
      <c r="JTV84" s="136"/>
      <c r="JTW84" s="136"/>
      <c r="JTX84" s="136"/>
      <c r="JTY84" s="136"/>
      <c r="JTZ84" s="136"/>
      <c r="JUE84" s="136"/>
      <c r="JUF84" s="136"/>
      <c r="JUG84" s="136"/>
      <c r="JUH84" s="136"/>
      <c r="JUI84" s="136"/>
      <c r="JUJ84" s="136"/>
      <c r="JUK84" s="136"/>
      <c r="JUL84" s="136"/>
      <c r="JUM84" s="136"/>
      <c r="JUN84" s="136"/>
      <c r="JUO84" s="136"/>
      <c r="JUP84" s="136"/>
      <c r="JUU84" s="136"/>
      <c r="JUV84" s="136"/>
      <c r="JUW84" s="136"/>
      <c r="JUX84" s="136"/>
      <c r="JUY84" s="136"/>
      <c r="JUZ84" s="136"/>
      <c r="JVA84" s="136"/>
      <c r="JVB84" s="136"/>
      <c r="JVC84" s="136"/>
      <c r="JVD84" s="136"/>
      <c r="JVE84" s="136"/>
      <c r="JVF84" s="136"/>
      <c r="JVK84" s="136"/>
      <c r="JVL84" s="136"/>
      <c r="JVM84" s="136"/>
      <c r="JVN84" s="136"/>
      <c r="JVO84" s="136"/>
      <c r="JVP84" s="136"/>
      <c r="JVQ84" s="136"/>
      <c r="JVR84" s="136"/>
      <c r="JVS84" s="136"/>
      <c r="JVT84" s="136"/>
      <c r="JVU84" s="136"/>
      <c r="JVV84" s="136"/>
      <c r="JWA84" s="136"/>
      <c r="JWB84" s="136"/>
      <c r="JWC84" s="136"/>
      <c r="JWD84" s="136"/>
      <c r="JWE84" s="136"/>
      <c r="JWF84" s="136"/>
      <c r="JWG84" s="136"/>
      <c r="JWH84" s="136"/>
      <c r="JWI84" s="136"/>
      <c r="JWJ84" s="136"/>
      <c r="JWK84" s="136"/>
      <c r="JWL84" s="136"/>
      <c r="JWQ84" s="136"/>
      <c r="JWR84" s="136"/>
      <c r="JWS84" s="136"/>
      <c r="JWT84" s="136"/>
      <c r="JWU84" s="136"/>
      <c r="JWV84" s="136"/>
      <c r="JWW84" s="136"/>
      <c r="JWX84" s="136"/>
      <c r="JWY84" s="136"/>
      <c r="JWZ84" s="136"/>
      <c r="JXA84" s="136"/>
      <c r="JXB84" s="136"/>
      <c r="JXG84" s="136"/>
      <c r="JXH84" s="136"/>
      <c r="JXI84" s="136"/>
      <c r="JXJ84" s="136"/>
      <c r="JXK84" s="136"/>
      <c r="JXL84" s="136"/>
      <c r="JXM84" s="136"/>
      <c r="JXN84" s="136"/>
      <c r="JXO84" s="136"/>
      <c r="JXP84" s="136"/>
      <c r="JXQ84" s="136"/>
      <c r="JXR84" s="136"/>
      <c r="JXW84" s="136"/>
      <c r="JXX84" s="136"/>
      <c r="JXY84" s="136"/>
      <c r="JXZ84" s="136"/>
      <c r="JYA84" s="136"/>
      <c r="JYB84" s="136"/>
      <c r="JYC84" s="136"/>
      <c r="JYD84" s="136"/>
      <c r="JYE84" s="136"/>
      <c r="JYF84" s="136"/>
      <c r="JYG84" s="136"/>
      <c r="JYH84" s="136"/>
      <c r="JYM84" s="136"/>
      <c r="JYN84" s="136"/>
      <c r="JYO84" s="136"/>
      <c r="JYP84" s="136"/>
      <c r="JYQ84" s="136"/>
      <c r="JYR84" s="136"/>
      <c r="JYS84" s="136"/>
      <c r="JYT84" s="136"/>
      <c r="JYU84" s="136"/>
      <c r="JYV84" s="136"/>
      <c r="JYW84" s="136"/>
      <c r="JYX84" s="136"/>
      <c r="JZC84" s="136"/>
      <c r="JZD84" s="136"/>
      <c r="JZE84" s="136"/>
      <c r="JZF84" s="136"/>
      <c r="JZG84" s="136"/>
      <c r="JZH84" s="136"/>
      <c r="JZI84" s="136"/>
      <c r="JZJ84" s="136"/>
      <c r="JZK84" s="136"/>
      <c r="JZL84" s="136"/>
      <c r="JZM84" s="136"/>
      <c r="JZN84" s="136"/>
      <c r="JZS84" s="136"/>
      <c r="JZT84" s="136"/>
      <c r="JZU84" s="136"/>
      <c r="JZV84" s="136"/>
      <c r="JZW84" s="136"/>
      <c r="JZX84" s="136"/>
      <c r="JZY84" s="136"/>
      <c r="JZZ84" s="136"/>
      <c r="KAA84" s="136"/>
      <c r="KAB84" s="136"/>
      <c r="KAC84" s="136"/>
      <c r="KAD84" s="136"/>
      <c r="KAI84" s="136"/>
      <c r="KAJ84" s="136"/>
      <c r="KAK84" s="136"/>
      <c r="KAL84" s="136"/>
      <c r="KAM84" s="136"/>
      <c r="KAN84" s="136"/>
      <c r="KAO84" s="136"/>
      <c r="KAP84" s="136"/>
      <c r="KAQ84" s="136"/>
      <c r="KAR84" s="136"/>
      <c r="KAS84" s="136"/>
      <c r="KAT84" s="136"/>
      <c r="KAY84" s="136"/>
      <c r="KAZ84" s="136"/>
      <c r="KBA84" s="136"/>
      <c r="KBB84" s="136"/>
      <c r="KBC84" s="136"/>
      <c r="KBD84" s="136"/>
      <c r="KBE84" s="136"/>
      <c r="KBF84" s="136"/>
      <c r="KBG84" s="136"/>
      <c r="KBH84" s="136"/>
      <c r="KBI84" s="136"/>
      <c r="KBJ84" s="136"/>
      <c r="KBO84" s="136"/>
      <c r="KBP84" s="136"/>
      <c r="KBQ84" s="136"/>
      <c r="KBR84" s="136"/>
      <c r="KBS84" s="136"/>
      <c r="KBT84" s="136"/>
      <c r="KBU84" s="136"/>
      <c r="KBV84" s="136"/>
      <c r="KBW84" s="136"/>
      <c r="KBX84" s="136"/>
      <c r="KBY84" s="136"/>
      <c r="KBZ84" s="136"/>
      <c r="KCE84" s="136"/>
      <c r="KCF84" s="136"/>
      <c r="KCG84" s="136"/>
      <c r="KCH84" s="136"/>
      <c r="KCI84" s="136"/>
      <c r="KCJ84" s="136"/>
      <c r="KCK84" s="136"/>
      <c r="KCL84" s="136"/>
      <c r="KCM84" s="136"/>
      <c r="KCN84" s="136"/>
      <c r="KCO84" s="136"/>
      <c r="KCP84" s="136"/>
      <c r="KCU84" s="136"/>
      <c r="KCV84" s="136"/>
      <c r="KCW84" s="136"/>
      <c r="KCX84" s="136"/>
      <c r="KCY84" s="136"/>
      <c r="KCZ84" s="136"/>
      <c r="KDA84" s="136"/>
      <c r="KDB84" s="136"/>
      <c r="KDC84" s="136"/>
      <c r="KDD84" s="136"/>
      <c r="KDE84" s="136"/>
      <c r="KDF84" s="136"/>
      <c r="KDK84" s="136"/>
      <c r="KDL84" s="136"/>
      <c r="KDM84" s="136"/>
      <c r="KDN84" s="136"/>
      <c r="KDO84" s="136"/>
      <c r="KDP84" s="136"/>
      <c r="KDQ84" s="136"/>
      <c r="KDR84" s="136"/>
      <c r="KDS84" s="136"/>
      <c r="KDT84" s="136"/>
      <c r="KDU84" s="136"/>
      <c r="KDV84" s="136"/>
      <c r="KEA84" s="136"/>
      <c r="KEB84" s="136"/>
      <c r="KEC84" s="136"/>
      <c r="KED84" s="136"/>
      <c r="KEE84" s="136"/>
      <c r="KEF84" s="136"/>
      <c r="KEG84" s="136"/>
      <c r="KEH84" s="136"/>
      <c r="KEI84" s="136"/>
      <c r="KEJ84" s="136"/>
      <c r="KEK84" s="136"/>
      <c r="KEL84" s="136"/>
      <c r="KEQ84" s="136"/>
      <c r="KER84" s="136"/>
      <c r="KES84" s="136"/>
      <c r="KET84" s="136"/>
      <c r="KEU84" s="136"/>
      <c r="KEV84" s="136"/>
      <c r="KEW84" s="136"/>
      <c r="KEX84" s="136"/>
      <c r="KEY84" s="136"/>
      <c r="KEZ84" s="136"/>
      <c r="KFA84" s="136"/>
      <c r="KFB84" s="136"/>
      <c r="KFG84" s="136"/>
      <c r="KFH84" s="136"/>
      <c r="KFI84" s="136"/>
      <c r="KFJ84" s="136"/>
      <c r="KFK84" s="136"/>
      <c r="KFL84" s="136"/>
      <c r="KFM84" s="136"/>
      <c r="KFN84" s="136"/>
      <c r="KFO84" s="136"/>
      <c r="KFP84" s="136"/>
      <c r="KFQ84" s="136"/>
      <c r="KFR84" s="136"/>
      <c r="KFW84" s="136"/>
      <c r="KFX84" s="136"/>
      <c r="KFY84" s="136"/>
      <c r="KFZ84" s="136"/>
      <c r="KGA84" s="136"/>
      <c r="KGB84" s="136"/>
      <c r="KGC84" s="136"/>
      <c r="KGD84" s="136"/>
      <c r="KGE84" s="136"/>
      <c r="KGF84" s="136"/>
      <c r="KGG84" s="136"/>
      <c r="KGH84" s="136"/>
      <c r="KGM84" s="136"/>
      <c r="KGN84" s="136"/>
      <c r="KGO84" s="136"/>
      <c r="KGP84" s="136"/>
      <c r="KGQ84" s="136"/>
      <c r="KGR84" s="136"/>
      <c r="KGS84" s="136"/>
      <c r="KGT84" s="136"/>
      <c r="KGU84" s="136"/>
      <c r="KGV84" s="136"/>
      <c r="KGW84" s="136"/>
      <c r="KGX84" s="136"/>
      <c r="KHC84" s="136"/>
      <c r="KHD84" s="136"/>
      <c r="KHE84" s="136"/>
      <c r="KHF84" s="136"/>
      <c r="KHG84" s="136"/>
      <c r="KHH84" s="136"/>
      <c r="KHI84" s="136"/>
      <c r="KHJ84" s="136"/>
      <c r="KHK84" s="136"/>
      <c r="KHL84" s="136"/>
      <c r="KHM84" s="136"/>
      <c r="KHN84" s="136"/>
      <c r="KHS84" s="136"/>
      <c r="KHT84" s="136"/>
      <c r="KHU84" s="136"/>
      <c r="KHV84" s="136"/>
      <c r="KHW84" s="136"/>
      <c r="KHX84" s="136"/>
      <c r="KHY84" s="136"/>
      <c r="KHZ84" s="136"/>
      <c r="KIA84" s="136"/>
      <c r="KIB84" s="136"/>
      <c r="KIC84" s="136"/>
      <c r="KID84" s="136"/>
      <c r="KII84" s="136"/>
      <c r="KIJ84" s="136"/>
      <c r="KIK84" s="136"/>
      <c r="KIL84" s="136"/>
      <c r="KIM84" s="136"/>
      <c r="KIN84" s="136"/>
      <c r="KIO84" s="136"/>
      <c r="KIP84" s="136"/>
      <c r="KIQ84" s="136"/>
      <c r="KIR84" s="136"/>
      <c r="KIS84" s="136"/>
      <c r="KIT84" s="136"/>
      <c r="KIY84" s="136"/>
      <c r="KIZ84" s="136"/>
      <c r="KJA84" s="136"/>
      <c r="KJB84" s="136"/>
      <c r="KJC84" s="136"/>
      <c r="KJD84" s="136"/>
      <c r="KJE84" s="136"/>
      <c r="KJF84" s="136"/>
      <c r="KJG84" s="136"/>
      <c r="KJH84" s="136"/>
      <c r="KJI84" s="136"/>
      <c r="KJJ84" s="136"/>
      <c r="KJO84" s="136"/>
      <c r="KJP84" s="136"/>
      <c r="KJQ84" s="136"/>
      <c r="KJR84" s="136"/>
      <c r="KJS84" s="136"/>
      <c r="KJT84" s="136"/>
      <c r="KJU84" s="136"/>
      <c r="KJV84" s="136"/>
      <c r="KJW84" s="136"/>
      <c r="KJX84" s="136"/>
      <c r="KJY84" s="136"/>
      <c r="KJZ84" s="136"/>
      <c r="KKE84" s="136"/>
      <c r="KKF84" s="136"/>
      <c r="KKG84" s="136"/>
      <c r="KKH84" s="136"/>
      <c r="KKI84" s="136"/>
      <c r="KKJ84" s="136"/>
      <c r="KKK84" s="136"/>
      <c r="KKL84" s="136"/>
      <c r="KKM84" s="136"/>
      <c r="KKN84" s="136"/>
      <c r="KKO84" s="136"/>
      <c r="KKP84" s="136"/>
      <c r="KKU84" s="136"/>
      <c r="KKV84" s="136"/>
      <c r="KKW84" s="136"/>
      <c r="KKX84" s="136"/>
      <c r="KKY84" s="136"/>
      <c r="KKZ84" s="136"/>
      <c r="KLA84" s="136"/>
      <c r="KLB84" s="136"/>
      <c r="KLC84" s="136"/>
      <c r="KLD84" s="136"/>
      <c r="KLE84" s="136"/>
      <c r="KLF84" s="136"/>
      <c r="KLK84" s="136"/>
      <c r="KLL84" s="136"/>
      <c r="KLM84" s="136"/>
      <c r="KLN84" s="136"/>
      <c r="KLO84" s="136"/>
      <c r="KLP84" s="136"/>
      <c r="KLQ84" s="136"/>
      <c r="KLR84" s="136"/>
      <c r="KLS84" s="136"/>
      <c r="KLT84" s="136"/>
      <c r="KLU84" s="136"/>
      <c r="KLV84" s="136"/>
      <c r="KMA84" s="136"/>
      <c r="KMB84" s="136"/>
      <c r="KMC84" s="136"/>
      <c r="KMD84" s="136"/>
      <c r="KME84" s="136"/>
      <c r="KMF84" s="136"/>
      <c r="KMG84" s="136"/>
      <c r="KMH84" s="136"/>
      <c r="KMI84" s="136"/>
      <c r="KMJ84" s="136"/>
      <c r="KMK84" s="136"/>
      <c r="KML84" s="136"/>
      <c r="KMQ84" s="136"/>
      <c r="KMR84" s="136"/>
      <c r="KMS84" s="136"/>
      <c r="KMT84" s="136"/>
      <c r="KMU84" s="136"/>
      <c r="KMV84" s="136"/>
      <c r="KMW84" s="136"/>
      <c r="KMX84" s="136"/>
      <c r="KMY84" s="136"/>
      <c r="KMZ84" s="136"/>
      <c r="KNA84" s="136"/>
      <c r="KNB84" s="136"/>
      <c r="KNG84" s="136"/>
      <c r="KNH84" s="136"/>
      <c r="KNI84" s="136"/>
      <c r="KNJ84" s="136"/>
      <c r="KNK84" s="136"/>
      <c r="KNL84" s="136"/>
      <c r="KNM84" s="136"/>
      <c r="KNN84" s="136"/>
      <c r="KNO84" s="136"/>
      <c r="KNP84" s="136"/>
      <c r="KNQ84" s="136"/>
      <c r="KNR84" s="136"/>
      <c r="KNW84" s="136"/>
      <c r="KNX84" s="136"/>
      <c r="KNY84" s="136"/>
      <c r="KNZ84" s="136"/>
      <c r="KOA84" s="136"/>
      <c r="KOB84" s="136"/>
      <c r="KOC84" s="136"/>
      <c r="KOD84" s="136"/>
      <c r="KOE84" s="136"/>
      <c r="KOF84" s="136"/>
      <c r="KOG84" s="136"/>
      <c r="KOH84" s="136"/>
      <c r="KOM84" s="136"/>
      <c r="KON84" s="136"/>
      <c r="KOO84" s="136"/>
      <c r="KOP84" s="136"/>
      <c r="KOQ84" s="136"/>
      <c r="KOR84" s="136"/>
      <c r="KOS84" s="136"/>
      <c r="KOT84" s="136"/>
      <c r="KOU84" s="136"/>
      <c r="KOV84" s="136"/>
      <c r="KOW84" s="136"/>
      <c r="KOX84" s="136"/>
      <c r="KPC84" s="136"/>
      <c r="KPD84" s="136"/>
      <c r="KPE84" s="136"/>
      <c r="KPF84" s="136"/>
      <c r="KPG84" s="136"/>
      <c r="KPH84" s="136"/>
      <c r="KPI84" s="136"/>
      <c r="KPJ84" s="136"/>
      <c r="KPK84" s="136"/>
      <c r="KPL84" s="136"/>
      <c r="KPM84" s="136"/>
      <c r="KPN84" s="136"/>
      <c r="KPS84" s="136"/>
      <c r="KPT84" s="136"/>
      <c r="KPU84" s="136"/>
      <c r="KPV84" s="136"/>
      <c r="KPW84" s="136"/>
      <c r="KPX84" s="136"/>
      <c r="KPY84" s="136"/>
      <c r="KPZ84" s="136"/>
      <c r="KQA84" s="136"/>
      <c r="KQB84" s="136"/>
      <c r="KQC84" s="136"/>
      <c r="KQD84" s="136"/>
      <c r="KQI84" s="136"/>
      <c r="KQJ84" s="136"/>
      <c r="KQK84" s="136"/>
      <c r="KQL84" s="136"/>
      <c r="KQM84" s="136"/>
      <c r="KQN84" s="136"/>
      <c r="KQO84" s="136"/>
      <c r="KQP84" s="136"/>
      <c r="KQQ84" s="136"/>
      <c r="KQR84" s="136"/>
      <c r="KQS84" s="136"/>
      <c r="KQT84" s="136"/>
      <c r="KQY84" s="136"/>
      <c r="KQZ84" s="136"/>
      <c r="KRA84" s="136"/>
      <c r="KRB84" s="136"/>
      <c r="KRC84" s="136"/>
      <c r="KRD84" s="136"/>
      <c r="KRE84" s="136"/>
      <c r="KRF84" s="136"/>
      <c r="KRG84" s="136"/>
      <c r="KRH84" s="136"/>
      <c r="KRI84" s="136"/>
      <c r="KRJ84" s="136"/>
      <c r="KRO84" s="136"/>
      <c r="KRP84" s="136"/>
      <c r="KRQ84" s="136"/>
      <c r="KRR84" s="136"/>
      <c r="KRS84" s="136"/>
      <c r="KRT84" s="136"/>
      <c r="KRU84" s="136"/>
      <c r="KRV84" s="136"/>
      <c r="KRW84" s="136"/>
      <c r="KRX84" s="136"/>
      <c r="KRY84" s="136"/>
      <c r="KRZ84" s="136"/>
      <c r="KSE84" s="136"/>
      <c r="KSF84" s="136"/>
      <c r="KSG84" s="136"/>
      <c r="KSH84" s="136"/>
      <c r="KSI84" s="136"/>
      <c r="KSJ84" s="136"/>
      <c r="KSK84" s="136"/>
      <c r="KSL84" s="136"/>
      <c r="KSM84" s="136"/>
      <c r="KSN84" s="136"/>
      <c r="KSO84" s="136"/>
      <c r="KSP84" s="136"/>
      <c r="KSU84" s="136"/>
      <c r="KSV84" s="136"/>
      <c r="KSW84" s="136"/>
      <c r="KSX84" s="136"/>
      <c r="KSY84" s="136"/>
      <c r="KSZ84" s="136"/>
      <c r="KTA84" s="136"/>
      <c r="KTB84" s="136"/>
      <c r="KTC84" s="136"/>
      <c r="KTD84" s="136"/>
      <c r="KTE84" s="136"/>
      <c r="KTF84" s="136"/>
      <c r="KTK84" s="136"/>
      <c r="KTL84" s="136"/>
      <c r="KTM84" s="136"/>
      <c r="KTN84" s="136"/>
      <c r="KTO84" s="136"/>
      <c r="KTP84" s="136"/>
      <c r="KTQ84" s="136"/>
      <c r="KTR84" s="136"/>
      <c r="KTS84" s="136"/>
      <c r="KTT84" s="136"/>
      <c r="KTU84" s="136"/>
      <c r="KTV84" s="136"/>
      <c r="KUA84" s="136"/>
      <c r="KUB84" s="136"/>
      <c r="KUC84" s="136"/>
      <c r="KUD84" s="136"/>
      <c r="KUE84" s="136"/>
      <c r="KUF84" s="136"/>
      <c r="KUG84" s="136"/>
      <c r="KUH84" s="136"/>
      <c r="KUI84" s="136"/>
      <c r="KUJ84" s="136"/>
      <c r="KUK84" s="136"/>
      <c r="KUL84" s="136"/>
      <c r="KUQ84" s="136"/>
      <c r="KUR84" s="136"/>
      <c r="KUS84" s="136"/>
      <c r="KUT84" s="136"/>
      <c r="KUU84" s="136"/>
      <c r="KUV84" s="136"/>
      <c r="KUW84" s="136"/>
      <c r="KUX84" s="136"/>
      <c r="KUY84" s="136"/>
      <c r="KUZ84" s="136"/>
      <c r="KVA84" s="136"/>
      <c r="KVB84" s="136"/>
      <c r="KVG84" s="136"/>
      <c r="KVH84" s="136"/>
      <c r="KVI84" s="136"/>
      <c r="KVJ84" s="136"/>
      <c r="KVK84" s="136"/>
      <c r="KVL84" s="136"/>
      <c r="KVM84" s="136"/>
      <c r="KVN84" s="136"/>
      <c r="KVO84" s="136"/>
      <c r="KVP84" s="136"/>
      <c r="KVQ84" s="136"/>
      <c r="KVR84" s="136"/>
      <c r="KVW84" s="136"/>
      <c r="KVX84" s="136"/>
      <c r="KVY84" s="136"/>
      <c r="KVZ84" s="136"/>
      <c r="KWA84" s="136"/>
      <c r="KWB84" s="136"/>
      <c r="KWC84" s="136"/>
      <c r="KWD84" s="136"/>
      <c r="KWE84" s="136"/>
      <c r="KWF84" s="136"/>
      <c r="KWG84" s="136"/>
      <c r="KWH84" s="136"/>
      <c r="KWM84" s="136"/>
      <c r="KWN84" s="136"/>
      <c r="KWO84" s="136"/>
      <c r="KWP84" s="136"/>
      <c r="KWQ84" s="136"/>
      <c r="KWR84" s="136"/>
      <c r="KWS84" s="136"/>
      <c r="KWT84" s="136"/>
      <c r="KWU84" s="136"/>
      <c r="KWV84" s="136"/>
      <c r="KWW84" s="136"/>
      <c r="KWX84" s="136"/>
      <c r="KXC84" s="136"/>
      <c r="KXD84" s="136"/>
      <c r="KXE84" s="136"/>
      <c r="KXF84" s="136"/>
      <c r="KXG84" s="136"/>
      <c r="KXH84" s="136"/>
      <c r="KXI84" s="136"/>
      <c r="KXJ84" s="136"/>
      <c r="KXK84" s="136"/>
      <c r="KXL84" s="136"/>
      <c r="KXM84" s="136"/>
      <c r="KXN84" s="136"/>
      <c r="KXS84" s="136"/>
      <c r="KXT84" s="136"/>
      <c r="KXU84" s="136"/>
      <c r="KXV84" s="136"/>
      <c r="KXW84" s="136"/>
      <c r="KXX84" s="136"/>
      <c r="KXY84" s="136"/>
      <c r="KXZ84" s="136"/>
      <c r="KYA84" s="136"/>
      <c r="KYB84" s="136"/>
      <c r="KYC84" s="136"/>
      <c r="KYD84" s="136"/>
      <c r="KYI84" s="136"/>
      <c r="KYJ84" s="136"/>
      <c r="KYK84" s="136"/>
      <c r="KYL84" s="136"/>
      <c r="KYM84" s="136"/>
      <c r="KYN84" s="136"/>
      <c r="KYO84" s="136"/>
      <c r="KYP84" s="136"/>
      <c r="KYQ84" s="136"/>
      <c r="KYR84" s="136"/>
      <c r="KYS84" s="136"/>
      <c r="KYT84" s="136"/>
      <c r="KYY84" s="136"/>
      <c r="KYZ84" s="136"/>
      <c r="KZA84" s="136"/>
      <c r="KZB84" s="136"/>
      <c r="KZC84" s="136"/>
      <c r="KZD84" s="136"/>
      <c r="KZE84" s="136"/>
      <c r="KZF84" s="136"/>
      <c r="KZG84" s="136"/>
      <c r="KZH84" s="136"/>
      <c r="KZI84" s="136"/>
      <c r="KZJ84" s="136"/>
      <c r="KZO84" s="136"/>
      <c r="KZP84" s="136"/>
      <c r="KZQ84" s="136"/>
      <c r="KZR84" s="136"/>
      <c r="KZS84" s="136"/>
      <c r="KZT84" s="136"/>
      <c r="KZU84" s="136"/>
      <c r="KZV84" s="136"/>
      <c r="KZW84" s="136"/>
      <c r="KZX84" s="136"/>
      <c r="KZY84" s="136"/>
      <c r="KZZ84" s="136"/>
      <c r="LAE84" s="136"/>
      <c r="LAF84" s="136"/>
      <c r="LAG84" s="136"/>
      <c r="LAH84" s="136"/>
      <c r="LAI84" s="136"/>
      <c r="LAJ84" s="136"/>
      <c r="LAK84" s="136"/>
      <c r="LAL84" s="136"/>
      <c r="LAM84" s="136"/>
      <c r="LAN84" s="136"/>
      <c r="LAO84" s="136"/>
      <c r="LAP84" s="136"/>
      <c r="LAU84" s="136"/>
      <c r="LAV84" s="136"/>
      <c r="LAW84" s="136"/>
      <c r="LAX84" s="136"/>
      <c r="LAY84" s="136"/>
      <c r="LAZ84" s="136"/>
      <c r="LBA84" s="136"/>
      <c r="LBB84" s="136"/>
      <c r="LBC84" s="136"/>
      <c r="LBD84" s="136"/>
      <c r="LBE84" s="136"/>
      <c r="LBF84" s="136"/>
      <c r="LBK84" s="136"/>
      <c r="LBL84" s="136"/>
      <c r="LBM84" s="136"/>
      <c r="LBN84" s="136"/>
      <c r="LBO84" s="136"/>
      <c r="LBP84" s="136"/>
      <c r="LBQ84" s="136"/>
      <c r="LBR84" s="136"/>
      <c r="LBS84" s="136"/>
      <c r="LBT84" s="136"/>
      <c r="LBU84" s="136"/>
      <c r="LBV84" s="136"/>
      <c r="LCA84" s="136"/>
      <c r="LCB84" s="136"/>
      <c r="LCC84" s="136"/>
      <c r="LCD84" s="136"/>
      <c r="LCE84" s="136"/>
      <c r="LCF84" s="136"/>
      <c r="LCG84" s="136"/>
      <c r="LCH84" s="136"/>
      <c r="LCI84" s="136"/>
      <c r="LCJ84" s="136"/>
      <c r="LCK84" s="136"/>
      <c r="LCL84" s="136"/>
      <c r="LCQ84" s="136"/>
      <c r="LCR84" s="136"/>
      <c r="LCS84" s="136"/>
      <c r="LCT84" s="136"/>
      <c r="LCU84" s="136"/>
      <c r="LCV84" s="136"/>
      <c r="LCW84" s="136"/>
      <c r="LCX84" s="136"/>
      <c r="LCY84" s="136"/>
      <c r="LCZ84" s="136"/>
      <c r="LDA84" s="136"/>
      <c r="LDB84" s="136"/>
      <c r="LDG84" s="136"/>
      <c r="LDH84" s="136"/>
      <c r="LDI84" s="136"/>
      <c r="LDJ84" s="136"/>
      <c r="LDK84" s="136"/>
      <c r="LDL84" s="136"/>
      <c r="LDM84" s="136"/>
      <c r="LDN84" s="136"/>
      <c r="LDO84" s="136"/>
      <c r="LDP84" s="136"/>
      <c r="LDQ84" s="136"/>
      <c r="LDR84" s="136"/>
      <c r="LDW84" s="136"/>
      <c r="LDX84" s="136"/>
      <c r="LDY84" s="136"/>
      <c r="LDZ84" s="136"/>
      <c r="LEA84" s="136"/>
      <c r="LEB84" s="136"/>
      <c r="LEC84" s="136"/>
      <c r="LED84" s="136"/>
      <c r="LEE84" s="136"/>
      <c r="LEF84" s="136"/>
      <c r="LEG84" s="136"/>
      <c r="LEH84" s="136"/>
      <c r="LEM84" s="136"/>
      <c r="LEN84" s="136"/>
      <c r="LEO84" s="136"/>
      <c r="LEP84" s="136"/>
      <c r="LEQ84" s="136"/>
      <c r="LER84" s="136"/>
      <c r="LES84" s="136"/>
      <c r="LET84" s="136"/>
      <c r="LEU84" s="136"/>
      <c r="LEV84" s="136"/>
      <c r="LEW84" s="136"/>
      <c r="LEX84" s="136"/>
      <c r="LFC84" s="136"/>
      <c r="LFD84" s="136"/>
      <c r="LFE84" s="136"/>
      <c r="LFF84" s="136"/>
      <c r="LFG84" s="136"/>
      <c r="LFH84" s="136"/>
      <c r="LFI84" s="136"/>
      <c r="LFJ84" s="136"/>
      <c r="LFK84" s="136"/>
      <c r="LFL84" s="136"/>
      <c r="LFM84" s="136"/>
      <c r="LFN84" s="136"/>
      <c r="LFS84" s="136"/>
      <c r="LFT84" s="136"/>
      <c r="LFU84" s="136"/>
      <c r="LFV84" s="136"/>
      <c r="LFW84" s="136"/>
      <c r="LFX84" s="136"/>
      <c r="LFY84" s="136"/>
      <c r="LFZ84" s="136"/>
      <c r="LGA84" s="136"/>
      <c r="LGB84" s="136"/>
      <c r="LGC84" s="136"/>
      <c r="LGD84" s="136"/>
      <c r="LGI84" s="136"/>
      <c r="LGJ84" s="136"/>
      <c r="LGK84" s="136"/>
      <c r="LGL84" s="136"/>
      <c r="LGM84" s="136"/>
      <c r="LGN84" s="136"/>
      <c r="LGO84" s="136"/>
      <c r="LGP84" s="136"/>
      <c r="LGQ84" s="136"/>
      <c r="LGR84" s="136"/>
      <c r="LGS84" s="136"/>
      <c r="LGT84" s="136"/>
      <c r="LGY84" s="136"/>
      <c r="LGZ84" s="136"/>
      <c r="LHA84" s="136"/>
      <c r="LHB84" s="136"/>
      <c r="LHC84" s="136"/>
      <c r="LHD84" s="136"/>
      <c r="LHE84" s="136"/>
      <c r="LHF84" s="136"/>
      <c r="LHG84" s="136"/>
      <c r="LHH84" s="136"/>
      <c r="LHI84" s="136"/>
      <c r="LHJ84" s="136"/>
      <c r="LHO84" s="136"/>
      <c r="LHP84" s="136"/>
      <c r="LHQ84" s="136"/>
      <c r="LHR84" s="136"/>
      <c r="LHS84" s="136"/>
      <c r="LHT84" s="136"/>
      <c r="LHU84" s="136"/>
      <c r="LHV84" s="136"/>
      <c r="LHW84" s="136"/>
      <c r="LHX84" s="136"/>
      <c r="LHY84" s="136"/>
      <c r="LHZ84" s="136"/>
      <c r="LIE84" s="136"/>
      <c r="LIF84" s="136"/>
      <c r="LIG84" s="136"/>
      <c r="LIH84" s="136"/>
      <c r="LII84" s="136"/>
      <c r="LIJ84" s="136"/>
      <c r="LIK84" s="136"/>
      <c r="LIL84" s="136"/>
      <c r="LIM84" s="136"/>
      <c r="LIN84" s="136"/>
      <c r="LIO84" s="136"/>
      <c r="LIP84" s="136"/>
      <c r="LIU84" s="136"/>
      <c r="LIV84" s="136"/>
      <c r="LIW84" s="136"/>
      <c r="LIX84" s="136"/>
      <c r="LIY84" s="136"/>
      <c r="LIZ84" s="136"/>
      <c r="LJA84" s="136"/>
      <c r="LJB84" s="136"/>
      <c r="LJC84" s="136"/>
      <c r="LJD84" s="136"/>
      <c r="LJE84" s="136"/>
      <c r="LJF84" s="136"/>
      <c r="LJK84" s="136"/>
      <c r="LJL84" s="136"/>
      <c r="LJM84" s="136"/>
      <c r="LJN84" s="136"/>
      <c r="LJO84" s="136"/>
      <c r="LJP84" s="136"/>
      <c r="LJQ84" s="136"/>
      <c r="LJR84" s="136"/>
      <c r="LJS84" s="136"/>
      <c r="LJT84" s="136"/>
      <c r="LJU84" s="136"/>
      <c r="LJV84" s="136"/>
      <c r="LKA84" s="136"/>
      <c r="LKB84" s="136"/>
      <c r="LKC84" s="136"/>
      <c r="LKD84" s="136"/>
      <c r="LKE84" s="136"/>
      <c r="LKF84" s="136"/>
      <c r="LKG84" s="136"/>
      <c r="LKH84" s="136"/>
      <c r="LKI84" s="136"/>
      <c r="LKJ84" s="136"/>
      <c r="LKK84" s="136"/>
      <c r="LKL84" s="136"/>
      <c r="LKQ84" s="136"/>
      <c r="LKR84" s="136"/>
      <c r="LKS84" s="136"/>
      <c r="LKT84" s="136"/>
      <c r="LKU84" s="136"/>
      <c r="LKV84" s="136"/>
      <c r="LKW84" s="136"/>
      <c r="LKX84" s="136"/>
      <c r="LKY84" s="136"/>
      <c r="LKZ84" s="136"/>
      <c r="LLA84" s="136"/>
      <c r="LLB84" s="136"/>
      <c r="LLG84" s="136"/>
      <c r="LLH84" s="136"/>
      <c r="LLI84" s="136"/>
      <c r="LLJ84" s="136"/>
      <c r="LLK84" s="136"/>
      <c r="LLL84" s="136"/>
      <c r="LLM84" s="136"/>
      <c r="LLN84" s="136"/>
      <c r="LLO84" s="136"/>
      <c r="LLP84" s="136"/>
      <c r="LLQ84" s="136"/>
      <c r="LLR84" s="136"/>
      <c r="LLW84" s="136"/>
      <c r="LLX84" s="136"/>
      <c r="LLY84" s="136"/>
      <c r="LLZ84" s="136"/>
      <c r="LMA84" s="136"/>
      <c r="LMB84" s="136"/>
      <c r="LMC84" s="136"/>
      <c r="LMD84" s="136"/>
      <c r="LME84" s="136"/>
      <c r="LMF84" s="136"/>
      <c r="LMG84" s="136"/>
      <c r="LMH84" s="136"/>
      <c r="LMM84" s="136"/>
      <c r="LMN84" s="136"/>
      <c r="LMO84" s="136"/>
      <c r="LMP84" s="136"/>
      <c r="LMQ84" s="136"/>
      <c r="LMR84" s="136"/>
      <c r="LMS84" s="136"/>
      <c r="LMT84" s="136"/>
      <c r="LMU84" s="136"/>
      <c r="LMV84" s="136"/>
      <c r="LMW84" s="136"/>
      <c r="LMX84" s="136"/>
      <c r="LNC84" s="136"/>
      <c r="LND84" s="136"/>
      <c r="LNE84" s="136"/>
      <c r="LNF84" s="136"/>
      <c r="LNG84" s="136"/>
      <c r="LNH84" s="136"/>
      <c r="LNI84" s="136"/>
      <c r="LNJ84" s="136"/>
      <c r="LNK84" s="136"/>
      <c r="LNL84" s="136"/>
      <c r="LNM84" s="136"/>
      <c r="LNN84" s="136"/>
      <c r="LNS84" s="136"/>
      <c r="LNT84" s="136"/>
      <c r="LNU84" s="136"/>
      <c r="LNV84" s="136"/>
      <c r="LNW84" s="136"/>
      <c r="LNX84" s="136"/>
      <c r="LNY84" s="136"/>
      <c r="LNZ84" s="136"/>
      <c r="LOA84" s="136"/>
      <c r="LOB84" s="136"/>
      <c r="LOC84" s="136"/>
      <c r="LOD84" s="136"/>
      <c r="LOI84" s="136"/>
      <c r="LOJ84" s="136"/>
      <c r="LOK84" s="136"/>
      <c r="LOL84" s="136"/>
      <c r="LOM84" s="136"/>
      <c r="LON84" s="136"/>
      <c r="LOO84" s="136"/>
      <c r="LOP84" s="136"/>
      <c r="LOQ84" s="136"/>
      <c r="LOR84" s="136"/>
      <c r="LOS84" s="136"/>
      <c r="LOT84" s="136"/>
      <c r="LOY84" s="136"/>
      <c r="LOZ84" s="136"/>
      <c r="LPA84" s="136"/>
      <c r="LPB84" s="136"/>
      <c r="LPC84" s="136"/>
      <c r="LPD84" s="136"/>
      <c r="LPE84" s="136"/>
      <c r="LPF84" s="136"/>
      <c r="LPG84" s="136"/>
      <c r="LPH84" s="136"/>
      <c r="LPI84" s="136"/>
      <c r="LPJ84" s="136"/>
      <c r="LPO84" s="136"/>
      <c r="LPP84" s="136"/>
      <c r="LPQ84" s="136"/>
      <c r="LPR84" s="136"/>
      <c r="LPS84" s="136"/>
      <c r="LPT84" s="136"/>
      <c r="LPU84" s="136"/>
      <c r="LPV84" s="136"/>
      <c r="LPW84" s="136"/>
      <c r="LPX84" s="136"/>
      <c r="LPY84" s="136"/>
      <c r="LPZ84" s="136"/>
      <c r="LQE84" s="136"/>
      <c r="LQF84" s="136"/>
      <c r="LQG84" s="136"/>
      <c r="LQH84" s="136"/>
      <c r="LQI84" s="136"/>
      <c r="LQJ84" s="136"/>
      <c r="LQK84" s="136"/>
      <c r="LQL84" s="136"/>
      <c r="LQM84" s="136"/>
      <c r="LQN84" s="136"/>
      <c r="LQO84" s="136"/>
      <c r="LQP84" s="136"/>
      <c r="LQU84" s="136"/>
      <c r="LQV84" s="136"/>
      <c r="LQW84" s="136"/>
      <c r="LQX84" s="136"/>
      <c r="LQY84" s="136"/>
      <c r="LQZ84" s="136"/>
      <c r="LRA84" s="136"/>
      <c r="LRB84" s="136"/>
      <c r="LRC84" s="136"/>
      <c r="LRD84" s="136"/>
      <c r="LRE84" s="136"/>
      <c r="LRF84" s="136"/>
      <c r="LRK84" s="136"/>
      <c r="LRL84" s="136"/>
      <c r="LRM84" s="136"/>
      <c r="LRN84" s="136"/>
      <c r="LRO84" s="136"/>
      <c r="LRP84" s="136"/>
      <c r="LRQ84" s="136"/>
      <c r="LRR84" s="136"/>
      <c r="LRS84" s="136"/>
      <c r="LRT84" s="136"/>
      <c r="LRU84" s="136"/>
      <c r="LRV84" s="136"/>
      <c r="LSA84" s="136"/>
      <c r="LSB84" s="136"/>
      <c r="LSC84" s="136"/>
      <c r="LSD84" s="136"/>
      <c r="LSE84" s="136"/>
      <c r="LSF84" s="136"/>
      <c r="LSG84" s="136"/>
      <c r="LSH84" s="136"/>
      <c r="LSI84" s="136"/>
      <c r="LSJ84" s="136"/>
      <c r="LSK84" s="136"/>
      <c r="LSL84" s="136"/>
      <c r="LSQ84" s="136"/>
      <c r="LSR84" s="136"/>
      <c r="LSS84" s="136"/>
      <c r="LST84" s="136"/>
      <c r="LSU84" s="136"/>
      <c r="LSV84" s="136"/>
      <c r="LSW84" s="136"/>
      <c r="LSX84" s="136"/>
      <c r="LSY84" s="136"/>
      <c r="LSZ84" s="136"/>
      <c r="LTA84" s="136"/>
      <c r="LTB84" s="136"/>
      <c r="LTG84" s="136"/>
      <c r="LTH84" s="136"/>
      <c r="LTI84" s="136"/>
      <c r="LTJ84" s="136"/>
      <c r="LTK84" s="136"/>
      <c r="LTL84" s="136"/>
      <c r="LTM84" s="136"/>
      <c r="LTN84" s="136"/>
      <c r="LTO84" s="136"/>
      <c r="LTP84" s="136"/>
      <c r="LTQ84" s="136"/>
      <c r="LTR84" s="136"/>
      <c r="LTW84" s="136"/>
      <c r="LTX84" s="136"/>
      <c r="LTY84" s="136"/>
      <c r="LTZ84" s="136"/>
      <c r="LUA84" s="136"/>
      <c r="LUB84" s="136"/>
      <c r="LUC84" s="136"/>
      <c r="LUD84" s="136"/>
      <c r="LUE84" s="136"/>
      <c r="LUF84" s="136"/>
      <c r="LUG84" s="136"/>
      <c r="LUH84" s="136"/>
      <c r="LUM84" s="136"/>
      <c r="LUN84" s="136"/>
      <c r="LUO84" s="136"/>
      <c r="LUP84" s="136"/>
      <c r="LUQ84" s="136"/>
      <c r="LUR84" s="136"/>
      <c r="LUS84" s="136"/>
      <c r="LUT84" s="136"/>
      <c r="LUU84" s="136"/>
      <c r="LUV84" s="136"/>
      <c r="LUW84" s="136"/>
      <c r="LUX84" s="136"/>
      <c r="LVC84" s="136"/>
      <c r="LVD84" s="136"/>
      <c r="LVE84" s="136"/>
      <c r="LVF84" s="136"/>
      <c r="LVG84" s="136"/>
      <c r="LVH84" s="136"/>
      <c r="LVI84" s="136"/>
      <c r="LVJ84" s="136"/>
      <c r="LVK84" s="136"/>
      <c r="LVL84" s="136"/>
      <c r="LVM84" s="136"/>
      <c r="LVN84" s="136"/>
      <c r="LVS84" s="136"/>
      <c r="LVT84" s="136"/>
      <c r="LVU84" s="136"/>
      <c r="LVV84" s="136"/>
      <c r="LVW84" s="136"/>
      <c r="LVX84" s="136"/>
      <c r="LVY84" s="136"/>
      <c r="LVZ84" s="136"/>
      <c r="LWA84" s="136"/>
      <c r="LWB84" s="136"/>
      <c r="LWC84" s="136"/>
      <c r="LWD84" s="136"/>
      <c r="LWI84" s="136"/>
      <c r="LWJ84" s="136"/>
      <c r="LWK84" s="136"/>
      <c r="LWL84" s="136"/>
      <c r="LWM84" s="136"/>
      <c r="LWN84" s="136"/>
      <c r="LWO84" s="136"/>
      <c r="LWP84" s="136"/>
      <c r="LWQ84" s="136"/>
      <c r="LWR84" s="136"/>
      <c r="LWS84" s="136"/>
      <c r="LWT84" s="136"/>
      <c r="LWY84" s="136"/>
      <c r="LWZ84" s="136"/>
      <c r="LXA84" s="136"/>
      <c r="LXB84" s="136"/>
      <c r="LXC84" s="136"/>
      <c r="LXD84" s="136"/>
      <c r="LXE84" s="136"/>
      <c r="LXF84" s="136"/>
      <c r="LXG84" s="136"/>
      <c r="LXH84" s="136"/>
      <c r="LXI84" s="136"/>
      <c r="LXJ84" s="136"/>
      <c r="LXO84" s="136"/>
      <c r="LXP84" s="136"/>
      <c r="LXQ84" s="136"/>
      <c r="LXR84" s="136"/>
      <c r="LXS84" s="136"/>
      <c r="LXT84" s="136"/>
      <c r="LXU84" s="136"/>
      <c r="LXV84" s="136"/>
      <c r="LXW84" s="136"/>
      <c r="LXX84" s="136"/>
      <c r="LXY84" s="136"/>
      <c r="LXZ84" s="136"/>
      <c r="LYE84" s="136"/>
      <c r="LYF84" s="136"/>
      <c r="LYG84" s="136"/>
      <c r="LYH84" s="136"/>
      <c r="LYI84" s="136"/>
      <c r="LYJ84" s="136"/>
      <c r="LYK84" s="136"/>
      <c r="LYL84" s="136"/>
      <c r="LYM84" s="136"/>
      <c r="LYN84" s="136"/>
      <c r="LYO84" s="136"/>
      <c r="LYP84" s="136"/>
      <c r="LYU84" s="136"/>
      <c r="LYV84" s="136"/>
      <c r="LYW84" s="136"/>
      <c r="LYX84" s="136"/>
      <c r="LYY84" s="136"/>
      <c r="LYZ84" s="136"/>
      <c r="LZA84" s="136"/>
      <c r="LZB84" s="136"/>
      <c r="LZC84" s="136"/>
      <c r="LZD84" s="136"/>
      <c r="LZE84" s="136"/>
      <c r="LZF84" s="136"/>
      <c r="LZK84" s="136"/>
      <c r="LZL84" s="136"/>
      <c r="LZM84" s="136"/>
      <c r="LZN84" s="136"/>
      <c r="LZO84" s="136"/>
      <c r="LZP84" s="136"/>
      <c r="LZQ84" s="136"/>
      <c r="LZR84" s="136"/>
      <c r="LZS84" s="136"/>
      <c r="LZT84" s="136"/>
      <c r="LZU84" s="136"/>
      <c r="LZV84" s="136"/>
      <c r="MAA84" s="136"/>
      <c r="MAB84" s="136"/>
      <c r="MAC84" s="136"/>
      <c r="MAD84" s="136"/>
      <c r="MAE84" s="136"/>
      <c r="MAF84" s="136"/>
      <c r="MAG84" s="136"/>
      <c r="MAH84" s="136"/>
      <c r="MAI84" s="136"/>
      <c r="MAJ84" s="136"/>
      <c r="MAK84" s="136"/>
      <c r="MAL84" s="136"/>
      <c r="MAQ84" s="136"/>
      <c r="MAR84" s="136"/>
      <c r="MAS84" s="136"/>
      <c r="MAT84" s="136"/>
      <c r="MAU84" s="136"/>
      <c r="MAV84" s="136"/>
      <c r="MAW84" s="136"/>
      <c r="MAX84" s="136"/>
      <c r="MAY84" s="136"/>
      <c r="MAZ84" s="136"/>
      <c r="MBA84" s="136"/>
      <c r="MBB84" s="136"/>
      <c r="MBG84" s="136"/>
      <c r="MBH84" s="136"/>
      <c r="MBI84" s="136"/>
      <c r="MBJ84" s="136"/>
      <c r="MBK84" s="136"/>
      <c r="MBL84" s="136"/>
      <c r="MBM84" s="136"/>
      <c r="MBN84" s="136"/>
      <c r="MBO84" s="136"/>
      <c r="MBP84" s="136"/>
      <c r="MBQ84" s="136"/>
      <c r="MBR84" s="136"/>
      <c r="MBW84" s="136"/>
      <c r="MBX84" s="136"/>
      <c r="MBY84" s="136"/>
      <c r="MBZ84" s="136"/>
      <c r="MCA84" s="136"/>
      <c r="MCB84" s="136"/>
      <c r="MCC84" s="136"/>
      <c r="MCD84" s="136"/>
      <c r="MCE84" s="136"/>
      <c r="MCF84" s="136"/>
      <c r="MCG84" s="136"/>
      <c r="MCH84" s="136"/>
      <c r="MCM84" s="136"/>
      <c r="MCN84" s="136"/>
      <c r="MCO84" s="136"/>
      <c r="MCP84" s="136"/>
      <c r="MCQ84" s="136"/>
      <c r="MCR84" s="136"/>
      <c r="MCS84" s="136"/>
      <c r="MCT84" s="136"/>
      <c r="MCU84" s="136"/>
      <c r="MCV84" s="136"/>
      <c r="MCW84" s="136"/>
      <c r="MCX84" s="136"/>
      <c r="MDC84" s="136"/>
      <c r="MDD84" s="136"/>
      <c r="MDE84" s="136"/>
      <c r="MDF84" s="136"/>
      <c r="MDG84" s="136"/>
      <c r="MDH84" s="136"/>
      <c r="MDI84" s="136"/>
      <c r="MDJ84" s="136"/>
      <c r="MDK84" s="136"/>
      <c r="MDL84" s="136"/>
      <c r="MDM84" s="136"/>
      <c r="MDN84" s="136"/>
      <c r="MDS84" s="136"/>
      <c r="MDT84" s="136"/>
      <c r="MDU84" s="136"/>
      <c r="MDV84" s="136"/>
      <c r="MDW84" s="136"/>
      <c r="MDX84" s="136"/>
      <c r="MDY84" s="136"/>
      <c r="MDZ84" s="136"/>
      <c r="MEA84" s="136"/>
      <c r="MEB84" s="136"/>
      <c r="MEC84" s="136"/>
      <c r="MED84" s="136"/>
      <c r="MEI84" s="136"/>
      <c r="MEJ84" s="136"/>
      <c r="MEK84" s="136"/>
      <c r="MEL84" s="136"/>
      <c r="MEM84" s="136"/>
      <c r="MEN84" s="136"/>
      <c r="MEO84" s="136"/>
      <c r="MEP84" s="136"/>
      <c r="MEQ84" s="136"/>
      <c r="MER84" s="136"/>
      <c r="MES84" s="136"/>
      <c r="MET84" s="136"/>
      <c r="MEY84" s="136"/>
      <c r="MEZ84" s="136"/>
      <c r="MFA84" s="136"/>
      <c r="MFB84" s="136"/>
      <c r="MFC84" s="136"/>
      <c r="MFD84" s="136"/>
      <c r="MFE84" s="136"/>
      <c r="MFF84" s="136"/>
      <c r="MFG84" s="136"/>
      <c r="MFH84" s="136"/>
      <c r="MFI84" s="136"/>
      <c r="MFJ84" s="136"/>
      <c r="MFO84" s="136"/>
      <c r="MFP84" s="136"/>
      <c r="MFQ84" s="136"/>
      <c r="MFR84" s="136"/>
      <c r="MFS84" s="136"/>
      <c r="MFT84" s="136"/>
      <c r="MFU84" s="136"/>
      <c r="MFV84" s="136"/>
      <c r="MFW84" s="136"/>
      <c r="MFX84" s="136"/>
      <c r="MFY84" s="136"/>
      <c r="MFZ84" s="136"/>
      <c r="MGE84" s="136"/>
      <c r="MGF84" s="136"/>
      <c r="MGG84" s="136"/>
      <c r="MGH84" s="136"/>
      <c r="MGI84" s="136"/>
      <c r="MGJ84" s="136"/>
      <c r="MGK84" s="136"/>
      <c r="MGL84" s="136"/>
      <c r="MGM84" s="136"/>
      <c r="MGN84" s="136"/>
      <c r="MGO84" s="136"/>
      <c r="MGP84" s="136"/>
      <c r="MGU84" s="136"/>
      <c r="MGV84" s="136"/>
      <c r="MGW84" s="136"/>
      <c r="MGX84" s="136"/>
      <c r="MGY84" s="136"/>
      <c r="MGZ84" s="136"/>
      <c r="MHA84" s="136"/>
      <c r="MHB84" s="136"/>
      <c r="MHC84" s="136"/>
      <c r="MHD84" s="136"/>
      <c r="MHE84" s="136"/>
      <c r="MHF84" s="136"/>
      <c r="MHK84" s="136"/>
      <c r="MHL84" s="136"/>
      <c r="MHM84" s="136"/>
      <c r="MHN84" s="136"/>
      <c r="MHO84" s="136"/>
      <c r="MHP84" s="136"/>
      <c r="MHQ84" s="136"/>
      <c r="MHR84" s="136"/>
      <c r="MHS84" s="136"/>
      <c r="MHT84" s="136"/>
      <c r="MHU84" s="136"/>
      <c r="MHV84" s="136"/>
      <c r="MIA84" s="136"/>
      <c r="MIB84" s="136"/>
      <c r="MIC84" s="136"/>
      <c r="MID84" s="136"/>
      <c r="MIE84" s="136"/>
      <c r="MIF84" s="136"/>
      <c r="MIG84" s="136"/>
      <c r="MIH84" s="136"/>
      <c r="MII84" s="136"/>
      <c r="MIJ84" s="136"/>
      <c r="MIK84" s="136"/>
      <c r="MIL84" s="136"/>
      <c r="MIQ84" s="136"/>
      <c r="MIR84" s="136"/>
      <c r="MIS84" s="136"/>
      <c r="MIT84" s="136"/>
      <c r="MIU84" s="136"/>
      <c r="MIV84" s="136"/>
      <c r="MIW84" s="136"/>
      <c r="MIX84" s="136"/>
      <c r="MIY84" s="136"/>
      <c r="MIZ84" s="136"/>
      <c r="MJA84" s="136"/>
      <c r="MJB84" s="136"/>
      <c r="MJG84" s="136"/>
      <c r="MJH84" s="136"/>
      <c r="MJI84" s="136"/>
      <c r="MJJ84" s="136"/>
      <c r="MJK84" s="136"/>
      <c r="MJL84" s="136"/>
      <c r="MJM84" s="136"/>
      <c r="MJN84" s="136"/>
      <c r="MJO84" s="136"/>
      <c r="MJP84" s="136"/>
      <c r="MJQ84" s="136"/>
      <c r="MJR84" s="136"/>
      <c r="MJW84" s="136"/>
      <c r="MJX84" s="136"/>
      <c r="MJY84" s="136"/>
      <c r="MJZ84" s="136"/>
      <c r="MKA84" s="136"/>
      <c r="MKB84" s="136"/>
      <c r="MKC84" s="136"/>
      <c r="MKD84" s="136"/>
      <c r="MKE84" s="136"/>
      <c r="MKF84" s="136"/>
      <c r="MKG84" s="136"/>
      <c r="MKH84" s="136"/>
      <c r="MKM84" s="136"/>
      <c r="MKN84" s="136"/>
      <c r="MKO84" s="136"/>
      <c r="MKP84" s="136"/>
      <c r="MKQ84" s="136"/>
      <c r="MKR84" s="136"/>
      <c r="MKS84" s="136"/>
      <c r="MKT84" s="136"/>
      <c r="MKU84" s="136"/>
      <c r="MKV84" s="136"/>
      <c r="MKW84" s="136"/>
      <c r="MKX84" s="136"/>
      <c r="MLC84" s="136"/>
      <c r="MLD84" s="136"/>
      <c r="MLE84" s="136"/>
      <c r="MLF84" s="136"/>
      <c r="MLG84" s="136"/>
      <c r="MLH84" s="136"/>
      <c r="MLI84" s="136"/>
      <c r="MLJ84" s="136"/>
      <c r="MLK84" s="136"/>
      <c r="MLL84" s="136"/>
      <c r="MLM84" s="136"/>
      <c r="MLN84" s="136"/>
      <c r="MLS84" s="136"/>
      <c r="MLT84" s="136"/>
      <c r="MLU84" s="136"/>
      <c r="MLV84" s="136"/>
      <c r="MLW84" s="136"/>
      <c r="MLX84" s="136"/>
      <c r="MLY84" s="136"/>
      <c r="MLZ84" s="136"/>
      <c r="MMA84" s="136"/>
      <c r="MMB84" s="136"/>
      <c r="MMC84" s="136"/>
      <c r="MMD84" s="136"/>
      <c r="MMI84" s="136"/>
      <c r="MMJ84" s="136"/>
      <c r="MMK84" s="136"/>
      <c r="MML84" s="136"/>
      <c r="MMM84" s="136"/>
      <c r="MMN84" s="136"/>
      <c r="MMO84" s="136"/>
      <c r="MMP84" s="136"/>
      <c r="MMQ84" s="136"/>
      <c r="MMR84" s="136"/>
      <c r="MMS84" s="136"/>
      <c r="MMT84" s="136"/>
      <c r="MMY84" s="136"/>
      <c r="MMZ84" s="136"/>
      <c r="MNA84" s="136"/>
      <c r="MNB84" s="136"/>
      <c r="MNC84" s="136"/>
      <c r="MND84" s="136"/>
      <c r="MNE84" s="136"/>
      <c r="MNF84" s="136"/>
      <c r="MNG84" s="136"/>
      <c r="MNH84" s="136"/>
      <c r="MNI84" s="136"/>
      <c r="MNJ84" s="136"/>
      <c r="MNO84" s="136"/>
      <c r="MNP84" s="136"/>
      <c r="MNQ84" s="136"/>
      <c r="MNR84" s="136"/>
      <c r="MNS84" s="136"/>
      <c r="MNT84" s="136"/>
      <c r="MNU84" s="136"/>
      <c r="MNV84" s="136"/>
      <c r="MNW84" s="136"/>
      <c r="MNX84" s="136"/>
      <c r="MNY84" s="136"/>
      <c r="MNZ84" s="136"/>
      <c r="MOE84" s="136"/>
      <c r="MOF84" s="136"/>
      <c r="MOG84" s="136"/>
      <c r="MOH84" s="136"/>
      <c r="MOI84" s="136"/>
      <c r="MOJ84" s="136"/>
      <c r="MOK84" s="136"/>
      <c r="MOL84" s="136"/>
      <c r="MOM84" s="136"/>
      <c r="MON84" s="136"/>
      <c r="MOO84" s="136"/>
      <c r="MOP84" s="136"/>
      <c r="MOU84" s="136"/>
      <c r="MOV84" s="136"/>
      <c r="MOW84" s="136"/>
      <c r="MOX84" s="136"/>
      <c r="MOY84" s="136"/>
      <c r="MOZ84" s="136"/>
      <c r="MPA84" s="136"/>
      <c r="MPB84" s="136"/>
      <c r="MPC84" s="136"/>
      <c r="MPD84" s="136"/>
      <c r="MPE84" s="136"/>
      <c r="MPF84" s="136"/>
      <c r="MPK84" s="136"/>
      <c r="MPL84" s="136"/>
      <c r="MPM84" s="136"/>
      <c r="MPN84" s="136"/>
      <c r="MPO84" s="136"/>
      <c r="MPP84" s="136"/>
      <c r="MPQ84" s="136"/>
      <c r="MPR84" s="136"/>
      <c r="MPS84" s="136"/>
      <c r="MPT84" s="136"/>
      <c r="MPU84" s="136"/>
      <c r="MPV84" s="136"/>
      <c r="MQA84" s="136"/>
      <c r="MQB84" s="136"/>
      <c r="MQC84" s="136"/>
      <c r="MQD84" s="136"/>
      <c r="MQE84" s="136"/>
      <c r="MQF84" s="136"/>
      <c r="MQG84" s="136"/>
      <c r="MQH84" s="136"/>
      <c r="MQI84" s="136"/>
      <c r="MQJ84" s="136"/>
      <c r="MQK84" s="136"/>
      <c r="MQL84" s="136"/>
      <c r="MQQ84" s="136"/>
      <c r="MQR84" s="136"/>
      <c r="MQS84" s="136"/>
      <c r="MQT84" s="136"/>
      <c r="MQU84" s="136"/>
      <c r="MQV84" s="136"/>
      <c r="MQW84" s="136"/>
      <c r="MQX84" s="136"/>
      <c r="MQY84" s="136"/>
      <c r="MQZ84" s="136"/>
      <c r="MRA84" s="136"/>
      <c r="MRB84" s="136"/>
      <c r="MRG84" s="136"/>
      <c r="MRH84" s="136"/>
      <c r="MRI84" s="136"/>
      <c r="MRJ84" s="136"/>
      <c r="MRK84" s="136"/>
      <c r="MRL84" s="136"/>
      <c r="MRM84" s="136"/>
      <c r="MRN84" s="136"/>
      <c r="MRO84" s="136"/>
      <c r="MRP84" s="136"/>
      <c r="MRQ84" s="136"/>
      <c r="MRR84" s="136"/>
      <c r="MRW84" s="136"/>
      <c r="MRX84" s="136"/>
      <c r="MRY84" s="136"/>
      <c r="MRZ84" s="136"/>
      <c r="MSA84" s="136"/>
      <c r="MSB84" s="136"/>
      <c r="MSC84" s="136"/>
      <c r="MSD84" s="136"/>
      <c r="MSE84" s="136"/>
      <c r="MSF84" s="136"/>
      <c r="MSG84" s="136"/>
      <c r="MSH84" s="136"/>
      <c r="MSM84" s="136"/>
      <c r="MSN84" s="136"/>
      <c r="MSO84" s="136"/>
      <c r="MSP84" s="136"/>
      <c r="MSQ84" s="136"/>
      <c r="MSR84" s="136"/>
      <c r="MSS84" s="136"/>
      <c r="MST84" s="136"/>
      <c r="MSU84" s="136"/>
      <c r="MSV84" s="136"/>
      <c r="MSW84" s="136"/>
      <c r="MSX84" s="136"/>
      <c r="MTC84" s="136"/>
      <c r="MTD84" s="136"/>
      <c r="MTE84" s="136"/>
      <c r="MTF84" s="136"/>
      <c r="MTG84" s="136"/>
      <c r="MTH84" s="136"/>
      <c r="MTI84" s="136"/>
      <c r="MTJ84" s="136"/>
      <c r="MTK84" s="136"/>
      <c r="MTL84" s="136"/>
      <c r="MTM84" s="136"/>
      <c r="MTN84" s="136"/>
      <c r="MTS84" s="136"/>
      <c r="MTT84" s="136"/>
      <c r="MTU84" s="136"/>
      <c r="MTV84" s="136"/>
      <c r="MTW84" s="136"/>
      <c r="MTX84" s="136"/>
      <c r="MTY84" s="136"/>
      <c r="MTZ84" s="136"/>
      <c r="MUA84" s="136"/>
      <c r="MUB84" s="136"/>
      <c r="MUC84" s="136"/>
      <c r="MUD84" s="136"/>
      <c r="MUI84" s="136"/>
      <c r="MUJ84" s="136"/>
      <c r="MUK84" s="136"/>
      <c r="MUL84" s="136"/>
      <c r="MUM84" s="136"/>
      <c r="MUN84" s="136"/>
      <c r="MUO84" s="136"/>
      <c r="MUP84" s="136"/>
      <c r="MUQ84" s="136"/>
      <c r="MUR84" s="136"/>
      <c r="MUS84" s="136"/>
      <c r="MUT84" s="136"/>
      <c r="MUY84" s="136"/>
      <c r="MUZ84" s="136"/>
      <c r="MVA84" s="136"/>
      <c r="MVB84" s="136"/>
      <c r="MVC84" s="136"/>
      <c r="MVD84" s="136"/>
      <c r="MVE84" s="136"/>
      <c r="MVF84" s="136"/>
      <c r="MVG84" s="136"/>
      <c r="MVH84" s="136"/>
      <c r="MVI84" s="136"/>
      <c r="MVJ84" s="136"/>
      <c r="MVO84" s="136"/>
      <c r="MVP84" s="136"/>
      <c r="MVQ84" s="136"/>
      <c r="MVR84" s="136"/>
      <c r="MVS84" s="136"/>
      <c r="MVT84" s="136"/>
      <c r="MVU84" s="136"/>
      <c r="MVV84" s="136"/>
      <c r="MVW84" s="136"/>
      <c r="MVX84" s="136"/>
      <c r="MVY84" s="136"/>
      <c r="MVZ84" s="136"/>
      <c r="MWE84" s="136"/>
      <c r="MWF84" s="136"/>
      <c r="MWG84" s="136"/>
      <c r="MWH84" s="136"/>
      <c r="MWI84" s="136"/>
      <c r="MWJ84" s="136"/>
      <c r="MWK84" s="136"/>
      <c r="MWL84" s="136"/>
      <c r="MWM84" s="136"/>
      <c r="MWN84" s="136"/>
      <c r="MWO84" s="136"/>
      <c r="MWP84" s="136"/>
      <c r="MWU84" s="136"/>
      <c r="MWV84" s="136"/>
      <c r="MWW84" s="136"/>
      <c r="MWX84" s="136"/>
      <c r="MWY84" s="136"/>
      <c r="MWZ84" s="136"/>
      <c r="MXA84" s="136"/>
      <c r="MXB84" s="136"/>
      <c r="MXC84" s="136"/>
      <c r="MXD84" s="136"/>
      <c r="MXE84" s="136"/>
      <c r="MXF84" s="136"/>
      <c r="MXK84" s="136"/>
      <c r="MXL84" s="136"/>
      <c r="MXM84" s="136"/>
      <c r="MXN84" s="136"/>
      <c r="MXO84" s="136"/>
      <c r="MXP84" s="136"/>
      <c r="MXQ84" s="136"/>
      <c r="MXR84" s="136"/>
      <c r="MXS84" s="136"/>
      <c r="MXT84" s="136"/>
      <c r="MXU84" s="136"/>
      <c r="MXV84" s="136"/>
      <c r="MYA84" s="136"/>
      <c r="MYB84" s="136"/>
      <c r="MYC84" s="136"/>
      <c r="MYD84" s="136"/>
      <c r="MYE84" s="136"/>
      <c r="MYF84" s="136"/>
      <c r="MYG84" s="136"/>
      <c r="MYH84" s="136"/>
      <c r="MYI84" s="136"/>
      <c r="MYJ84" s="136"/>
      <c r="MYK84" s="136"/>
      <c r="MYL84" s="136"/>
      <c r="MYQ84" s="136"/>
      <c r="MYR84" s="136"/>
      <c r="MYS84" s="136"/>
      <c r="MYT84" s="136"/>
      <c r="MYU84" s="136"/>
      <c r="MYV84" s="136"/>
      <c r="MYW84" s="136"/>
      <c r="MYX84" s="136"/>
      <c r="MYY84" s="136"/>
      <c r="MYZ84" s="136"/>
      <c r="MZA84" s="136"/>
      <c r="MZB84" s="136"/>
      <c r="MZG84" s="136"/>
      <c r="MZH84" s="136"/>
      <c r="MZI84" s="136"/>
      <c r="MZJ84" s="136"/>
      <c r="MZK84" s="136"/>
      <c r="MZL84" s="136"/>
      <c r="MZM84" s="136"/>
      <c r="MZN84" s="136"/>
      <c r="MZO84" s="136"/>
      <c r="MZP84" s="136"/>
      <c r="MZQ84" s="136"/>
      <c r="MZR84" s="136"/>
      <c r="MZW84" s="136"/>
      <c r="MZX84" s="136"/>
      <c r="MZY84" s="136"/>
      <c r="MZZ84" s="136"/>
      <c r="NAA84" s="136"/>
      <c r="NAB84" s="136"/>
      <c r="NAC84" s="136"/>
      <c r="NAD84" s="136"/>
      <c r="NAE84" s="136"/>
      <c r="NAF84" s="136"/>
      <c r="NAG84" s="136"/>
      <c r="NAH84" s="136"/>
      <c r="NAM84" s="136"/>
      <c r="NAN84" s="136"/>
      <c r="NAO84" s="136"/>
      <c r="NAP84" s="136"/>
      <c r="NAQ84" s="136"/>
      <c r="NAR84" s="136"/>
      <c r="NAS84" s="136"/>
      <c r="NAT84" s="136"/>
      <c r="NAU84" s="136"/>
      <c r="NAV84" s="136"/>
      <c r="NAW84" s="136"/>
      <c r="NAX84" s="136"/>
      <c r="NBC84" s="136"/>
      <c r="NBD84" s="136"/>
      <c r="NBE84" s="136"/>
      <c r="NBF84" s="136"/>
      <c r="NBG84" s="136"/>
      <c r="NBH84" s="136"/>
      <c r="NBI84" s="136"/>
      <c r="NBJ84" s="136"/>
      <c r="NBK84" s="136"/>
      <c r="NBL84" s="136"/>
      <c r="NBM84" s="136"/>
      <c r="NBN84" s="136"/>
      <c r="NBS84" s="136"/>
      <c r="NBT84" s="136"/>
      <c r="NBU84" s="136"/>
      <c r="NBV84" s="136"/>
      <c r="NBW84" s="136"/>
      <c r="NBX84" s="136"/>
      <c r="NBY84" s="136"/>
      <c r="NBZ84" s="136"/>
      <c r="NCA84" s="136"/>
      <c r="NCB84" s="136"/>
      <c r="NCC84" s="136"/>
      <c r="NCD84" s="136"/>
      <c r="NCI84" s="136"/>
      <c r="NCJ84" s="136"/>
      <c r="NCK84" s="136"/>
      <c r="NCL84" s="136"/>
      <c r="NCM84" s="136"/>
      <c r="NCN84" s="136"/>
      <c r="NCO84" s="136"/>
      <c r="NCP84" s="136"/>
      <c r="NCQ84" s="136"/>
      <c r="NCR84" s="136"/>
      <c r="NCS84" s="136"/>
      <c r="NCT84" s="136"/>
      <c r="NCY84" s="136"/>
      <c r="NCZ84" s="136"/>
      <c r="NDA84" s="136"/>
      <c r="NDB84" s="136"/>
      <c r="NDC84" s="136"/>
      <c r="NDD84" s="136"/>
      <c r="NDE84" s="136"/>
      <c r="NDF84" s="136"/>
      <c r="NDG84" s="136"/>
      <c r="NDH84" s="136"/>
      <c r="NDI84" s="136"/>
      <c r="NDJ84" s="136"/>
      <c r="NDO84" s="136"/>
      <c r="NDP84" s="136"/>
      <c r="NDQ84" s="136"/>
      <c r="NDR84" s="136"/>
      <c r="NDS84" s="136"/>
      <c r="NDT84" s="136"/>
      <c r="NDU84" s="136"/>
      <c r="NDV84" s="136"/>
      <c r="NDW84" s="136"/>
      <c r="NDX84" s="136"/>
      <c r="NDY84" s="136"/>
      <c r="NDZ84" s="136"/>
      <c r="NEE84" s="136"/>
      <c r="NEF84" s="136"/>
      <c r="NEG84" s="136"/>
      <c r="NEH84" s="136"/>
      <c r="NEI84" s="136"/>
      <c r="NEJ84" s="136"/>
      <c r="NEK84" s="136"/>
      <c r="NEL84" s="136"/>
      <c r="NEM84" s="136"/>
      <c r="NEN84" s="136"/>
      <c r="NEO84" s="136"/>
      <c r="NEP84" s="136"/>
      <c r="NEU84" s="136"/>
      <c r="NEV84" s="136"/>
      <c r="NEW84" s="136"/>
      <c r="NEX84" s="136"/>
      <c r="NEY84" s="136"/>
      <c r="NEZ84" s="136"/>
      <c r="NFA84" s="136"/>
      <c r="NFB84" s="136"/>
      <c r="NFC84" s="136"/>
      <c r="NFD84" s="136"/>
      <c r="NFE84" s="136"/>
      <c r="NFF84" s="136"/>
      <c r="NFK84" s="136"/>
      <c r="NFL84" s="136"/>
      <c r="NFM84" s="136"/>
      <c r="NFN84" s="136"/>
      <c r="NFO84" s="136"/>
      <c r="NFP84" s="136"/>
      <c r="NFQ84" s="136"/>
      <c r="NFR84" s="136"/>
      <c r="NFS84" s="136"/>
      <c r="NFT84" s="136"/>
      <c r="NFU84" s="136"/>
      <c r="NFV84" s="136"/>
      <c r="NGA84" s="136"/>
      <c r="NGB84" s="136"/>
      <c r="NGC84" s="136"/>
      <c r="NGD84" s="136"/>
      <c r="NGE84" s="136"/>
      <c r="NGF84" s="136"/>
      <c r="NGG84" s="136"/>
      <c r="NGH84" s="136"/>
      <c r="NGI84" s="136"/>
      <c r="NGJ84" s="136"/>
      <c r="NGK84" s="136"/>
      <c r="NGL84" s="136"/>
      <c r="NGQ84" s="136"/>
      <c r="NGR84" s="136"/>
      <c r="NGS84" s="136"/>
      <c r="NGT84" s="136"/>
      <c r="NGU84" s="136"/>
      <c r="NGV84" s="136"/>
      <c r="NGW84" s="136"/>
      <c r="NGX84" s="136"/>
      <c r="NGY84" s="136"/>
      <c r="NGZ84" s="136"/>
      <c r="NHA84" s="136"/>
      <c r="NHB84" s="136"/>
      <c r="NHG84" s="136"/>
      <c r="NHH84" s="136"/>
      <c r="NHI84" s="136"/>
      <c r="NHJ84" s="136"/>
      <c r="NHK84" s="136"/>
      <c r="NHL84" s="136"/>
      <c r="NHM84" s="136"/>
      <c r="NHN84" s="136"/>
      <c r="NHO84" s="136"/>
      <c r="NHP84" s="136"/>
      <c r="NHQ84" s="136"/>
      <c r="NHR84" s="136"/>
      <c r="NHW84" s="136"/>
      <c r="NHX84" s="136"/>
      <c r="NHY84" s="136"/>
      <c r="NHZ84" s="136"/>
      <c r="NIA84" s="136"/>
      <c r="NIB84" s="136"/>
      <c r="NIC84" s="136"/>
      <c r="NID84" s="136"/>
      <c r="NIE84" s="136"/>
      <c r="NIF84" s="136"/>
      <c r="NIG84" s="136"/>
      <c r="NIH84" s="136"/>
      <c r="NIM84" s="136"/>
      <c r="NIN84" s="136"/>
      <c r="NIO84" s="136"/>
      <c r="NIP84" s="136"/>
      <c r="NIQ84" s="136"/>
      <c r="NIR84" s="136"/>
      <c r="NIS84" s="136"/>
      <c r="NIT84" s="136"/>
      <c r="NIU84" s="136"/>
      <c r="NIV84" s="136"/>
      <c r="NIW84" s="136"/>
      <c r="NIX84" s="136"/>
      <c r="NJC84" s="136"/>
      <c r="NJD84" s="136"/>
      <c r="NJE84" s="136"/>
      <c r="NJF84" s="136"/>
      <c r="NJG84" s="136"/>
      <c r="NJH84" s="136"/>
      <c r="NJI84" s="136"/>
      <c r="NJJ84" s="136"/>
      <c r="NJK84" s="136"/>
      <c r="NJL84" s="136"/>
      <c r="NJM84" s="136"/>
      <c r="NJN84" s="136"/>
      <c r="NJS84" s="136"/>
      <c r="NJT84" s="136"/>
      <c r="NJU84" s="136"/>
      <c r="NJV84" s="136"/>
      <c r="NJW84" s="136"/>
      <c r="NJX84" s="136"/>
      <c r="NJY84" s="136"/>
      <c r="NJZ84" s="136"/>
      <c r="NKA84" s="136"/>
      <c r="NKB84" s="136"/>
      <c r="NKC84" s="136"/>
      <c r="NKD84" s="136"/>
      <c r="NKI84" s="136"/>
      <c r="NKJ84" s="136"/>
      <c r="NKK84" s="136"/>
      <c r="NKL84" s="136"/>
      <c r="NKM84" s="136"/>
      <c r="NKN84" s="136"/>
      <c r="NKO84" s="136"/>
      <c r="NKP84" s="136"/>
      <c r="NKQ84" s="136"/>
      <c r="NKR84" s="136"/>
      <c r="NKS84" s="136"/>
      <c r="NKT84" s="136"/>
      <c r="NKY84" s="136"/>
      <c r="NKZ84" s="136"/>
      <c r="NLA84" s="136"/>
      <c r="NLB84" s="136"/>
      <c r="NLC84" s="136"/>
      <c r="NLD84" s="136"/>
      <c r="NLE84" s="136"/>
      <c r="NLF84" s="136"/>
      <c r="NLG84" s="136"/>
      <c r="NLH84" s="136"/>
      <c r="NLI84" s="136"/>
      <c r="NLJ84" s="136"/>
      <c r="NLO84" s="136"/>
      <c r="NLP84" s="136"/>
      <c r="NLQ84" s="136"/>
      <c r="NLR84" s="136"/>
      <c r="NLS84" s="136"/>
      <c r="NLT84" s="136"/>
      <c r="NLU84" s="136"/>
      <c r="NLV84" s="136"/>
      <c r="NLW84" s="136"/>
      <c r="NLX84" s="136"/>
      <c r="NLY84" s="136"/>
      <c r="NLZ84" s="136"/>
      <c r="NME84" s="136"/>
      <c r="NMF84" s="136"/>
      <c r="NMG84" s="136"/>
      <c r="NMH84" s="136"/>
      <c r="NMI84" s="136"/>
      <c r="NMJ84" s="136"/>
      <c r="NMK84" s="136"/>
      <c r="NML84" s="136"/>
      <c r="NMM84" s="136"/>
      <c r="NMN84" s="136"/>
      <c r="NMO84" s="136"/>
      <c r="NMP84" s="136"/>
      <c r="NMU84" s="136"/>
      <c r="NMV84" s="136"/>
      <c r="NMW84" s="136"/>
      <c r="NMX84" s="136"/>
      <c r="NMY84" s="136"/>
      <c r="NMZ84" s="136"/>
      <c r="NNA84" s="136"/>
      <c r="NNB84" s="136"/>
      <c r="NNC84" s="136"/>
      <c r="NND84" s="136"/>
      <c r="NNE84" s="136"/>
      <c r="NNF84" s="136"/>
      <c r="NNK84" s="136"/>
      <c r="NNL84" s="136"/>
      <c r="NNM84" s="136"/>
      <c r="NNN84" s="136"/>
      <c r="NNO84" s="136"/>
      <c r="NNP84" s="136"/>
      <c r="NNQ84" s="136"/>
      <c r="NNR84" s="136"/>
      <c r="NNS84" s="136"/>
      <c r="NNT84" s="136"/>
      <c r="NNU84" s="136"/>
      <c r="NNV84" s="136"/>
      <c r="NOA84" s="136"/>
      <c r="NOB84" s="136"/>
      <c r="NOC84" s="136"/>
      <c r="NOD84" s="136"/>
      <c r="NOE84" s="136"/>
      <c r="NOF84" s="136"/>
      <c r="NOG84" s="136"/>
      <c r="NOH84" s="136"/>
      <c r="NOI84" s="136"/>
      <c r="NOJ84" s="136"/>
      <c r="NOK84" s="136"/>
      <c r="NOL84" s="136"/>
      <c r="NOQ84" s="136"/>
      <c r="NOR84" s="136"/>
      <c r="NOS84" s="136"/>
      <c r="NOT84" s="136"/>
      <c r="NOU84" s="136"/>
      <c r="NOV84" s="136"/>
      <c r="NOW84" s="136"/>
      <c r="NOX84" s="136"/>
      <c r="NOY84" s="136"/>
      <c r="NOZ84" s="136"/>
      <c r="NPA84" s="136"/>
      <c r="NPB84" s="136"/>
      <c r="NPG84" s="136"/>
      <c r="NPH84" s="136"/>
      <c r="NPI84" s="136"/>
      <c r="NPJ84" s="136"/>
      <c r="NPK84" s="136"/>
      <c r="NPL84" s="136"/>
      <c r="NPM84" s="136"/>
      <c r="NPN84" s="136"/>
      <c r="NPO84" s="136"/>
      <c r="NPP84" s="136"/>
      <c r="NPQ84" s="136"/>
      <c r="NPR84" s="136"/>
      <c r="NPW84" s="136"/>
      <c r="NPX84" s="136"/>
      <c r="NPY84" s="136"/>
      <c r="NPZ84" s="136"/>
      <c r="NQA84" s="136"/>
      <c r="NQB84" s="136"/>
      <c r="NQC84" s="136"/>
      <c r="NQD84" s="136"/>
      <c r="NQE84" s="136"/>
      <c r="NQF84" s="136"/>
      <c r="NQG84" s="136"/>
      <c r="NQH84" s="136"/>
      <c r="NQM84" s="136"/>
      <c r="NQN84" s="136"/>
      <c r="NQO84" s="136"/>
      <c r="NQP84" s="136"/>
      <c r="NQQ84" s="136"/>
      <c r="NQR84" s="136"/>
      <c r="NQS84" s="136"/>
      <c r="NQT84" s="136"/>
      <c r="NQU84" s="136"/>
      <c r="NQV84" s="136"/>
      <c r="NQW84" s="136"/>
      <c r="NQX84" s="136"/>
      <c r="NRC84" s="136"/>
      <c r="NRD84" s="136"/>
      <c r="NRE84" s="136"/>
      <c r="NRF84" s="136"/>
      <c r="NRG84" s="136"/>
      <c r="NRH84" s="136"/>
      <c r="NRI84" s="136"/>
      <c r="NRJ84" s="136"/>
      <c r="NRK84" s="136"/>
      <c r="NRL84" s="136"/>
      <c r="NRM84" s="136"/>
      <c r="NRN84" s="136"/>
      <c r="NRS84" s="136"/>
      <c r="NRT84" s="136"/>
      <c r="NRU84" s="136"/>
      <c r="NRV84" s="136"/>
      <c r="NRW84" s="136"/>
      <c r="NRX84" s="136"/>
      <c r="NRY84" s="136"/>
      <c r="NRZ84" s="136"/>
      <c r="NSA84" s="136"/>
      <c r="NSB84" s="136"/>
      <c r="NSC84" s="136"/>
      <c r="NSD84" s="136"/>
      <c r="NSI84" s="136"/>
      <c r="NSJ84" s="136"/>
      <c r="NSK84" s="136"/>
      <c r="NSL84" s="136"/>
      <c r="NSM84" s="136"/>
      <c r="NSN84" s="136"/>
      <c r="NSO84" s="136"/>
      <c r="NSP84" s="136"/>
      <c r="NSQ84" s="136"/>
      <c r="NSR84" s="136"/>
      <c r="NSS84" s="136"/>
      <c r="NST84" s="136"/>
      <c r="NSY84" s="136"/>
      <c r="NSZ84" s="136"/>
      <c r="NTA84" s="136"/>
      <c r="NTB84" s="136"/>
      <c r="NTC84" s="136"/>
      <c r="NTD84" s="136"/>
      <c r="NTE84" s="136"/>
      <c r="NTF84" s="136"/>
      <c r="NTG84" s="136"/>
      <c r="NTH84" s="136"/>
      <c r="NTI84" s="136"/>
      <c r="NTJ84" s="136"/>
      <c r="NTO84" s="136"/>
      <c r="NTP84" s="136"/>
      <c r="NTQ84" s="136"/>
      <c r="NTR84" s="136"/>
      <c r="NTS84" s="136"/>
      <c r="NTT84" s="136"/>
      <c r="NTU84" s="136"/>
      <c r="NTV84" s="136"/>
      <c r="NTW84" s="136"/>
      <c r="NTX84" s="136"/>
      <c r="NTY84" s="136"/>
      <c r="NTZ84" s="136"/>
      <c r="NUE84" s="136"/>
      <c r="NUF84" s="136"/>
      <c r="NUG84" s="136"/>
      <c r="NUH84" s="136"/>
      <c r="NUI84" s="136"/>
      <c r="NUJ84" s="136"/>
      <c r="NUK84" s="136"/>
      <c r="NUL84" s="136"/>
      <c r="NUM84" s="136"/>
      <c r="NUN84" s="136"/>
      <c r="NUO84" s="136"/>
      <c r="NUP84" s="136"/>
      <c r="NUU84" s="136"/>
      <c r="NUV84" s="136"/>
      <c r="NUW84" s="136"/>
      <c r="NUX84" s="136"/>
      <c r="NUY84" s="136"/>
      <c r="NUZ84" s="136"/>
      <c r="NVA84" s="136"/>
      <c r="NVB84" s="136"/>
      <c r="NVC84" s="136"/>
      <c r="NVD84" s="136"/>
      <c r="NVE84" s="136"/>
      <c r="NVF84" s="136"/>
      <c r="NVK84" s="136"/>
      <c r="NVL84" s="136"/>
      <c r="NVM84" s="136"/>
      <c r="NVN84" s="136"/>
      <c r="NVO84" s="136"/>
      <c r="NVP84" s="136"/>
      <c r="NVQ84" s="136"/>
      <c r="NVR84" s="136"/>
      <c r="NVS84" s="136"/>
      <c r="NVT84" s="136"/>
      <c r="NVU84" s="136"/>
      <c r="NVV84" s="136"/>
      <c r="NWA84" s="136"/>
      <c r="NWB84" s="136"/>
      <c r="NWC84" s="136"/>
      <c r="NWD84" s="136"/>
      <c r="NWE84" s="136"/>
      <c r="NWF84" s="136"/>
      <c r="NWG84" s="136"/>
      <c r="NWH84" s="136"/>
      <c r="NWI84" s="136"/>
      <c r="NWJ84" s="136"/>
      <c r="NWK84" s="136"/>
      <c r="NWL84" s="136"/>
      <c r="NWQ84" s="136"/>
      <c r="NWR84" s="136"/>
      <c r="NWS84" s="136"/>
      <c r="NWT84" s="136"/>
      <c r="NWU84" s="136"/>
      <c r="NWV84" s="136"/>
      <c r="NWW84" s="136"/>
      <c r="NWX84" s="136"/>
      <c r="NWY84" s="136"/>
      <c r="NWZ84" s="136"/>
      <c r="NXA84" s="136"/>
      <c r="NXB84" s="136"/>
      <c r="NXG84" s="136"/>
      <c r="NXH84" s="136"/>
      <c r="NXI84" s="136"/>
      <c r="NXJ84" s="136"/>
      <c r="NXK84" s="136"/>
      <c r="NXL84" s="136"/>
      <c r="NXM84" s="136"/>
      <c r="NXN84" s="136"/>
      <c r="NXO84" s="136"/>
      <c r="NXP84" s="136"/>
      <c r="NXQ84" s="136"/>
      <c r="NXR84" s="136"/>
      <c r="NXW84" s="136"/>
      <c r="NXX84" s="136"/>
      <c r="NXY84" s="136"/>
      <c r="NXZ84" s="136"/>
      <c r="NYA84" s="136"/>
      <c r="NYB84" s="136"/>
      <c r="NYC84" s="136"/>
      <c r="NYD84" s="136"/>
      <c r="NYE84" s="136"/>
      <c r="NYF84" s="136"/>
      <c r="NYG84" s="136"/>
      <c r="NYH84" s="136"/>
      <c r="NYM84" s="136"/>
      <c r="NYN84" s="136"/>
      <c r="NYO84" s="136"/>
      <c r="NYP84" s="136"/>
      <c r="NYQ84" s="136"/>
      <c r="NYR84" s="136"/>
      <c r="NYS84" s="136"/>
      <c r="NYT84" s="136"/>
      <c r="NYU84" s="136"/>
      <c r="NYV84" s="136"/>
      <c r="NYW84" s="136"/>
      <c r="NYX84" s="136"/>
      <c r="NZC84" s="136"/>
      <c r="NZD84" s="136"/>
      <c r="NZE84" s="136"/>
      <c r="NZF84" s="136"/>
      <c r="NZG84" s="136"/>
      <c r="NZH84" s="136"/>
      <c r="NZI84" s="136"/>
      <c r="NZJ84" s="136"/>
      <c r="NZK84" s="136"/>
      <c r="NZL84" s="136"/>
      <c r="NZM84" s="136"/>
      <c r="NZN84" s="136"/>
      <c r="NZS84" s="136"/>
      <c r="NZT84" s="136"/>
      <c r="NZU84" s="136"/>
      <c r="NZV84" s="136"/>
      <c r="NZW84" s="136"/>
      <c r="NZX84" s="136"/>
      <c r="NZY84" s="136"/>
      <c r="NZZ84" s="136"/>
      <c r="OAA84" s="136"/>
      <c r="OAB84" s="136"/>
      <c r="OAC84" s="136"/>
      <c r="OAD84" s="136"/>
      <c r="OAI84" s="136"/>
      <c r="OAJ84" s="136"/>
      <c r="OAK84" s="136"/>
      <c r="OAL84" s="136"/>
      <c r="OAM84" s="136"/>
      <c r="OAN84" s="136"/>
      <c r="OAO84" s="136"/>
      <c r="OAP84" s="136"/>
      <c r="OAQ84" s="136"/>
      <c r="OAR84" s="136"/>
      <c r="OAS84" s="136"/>
      <c r="OAT84" s="136"/>
      <c r="OAY84" s="136"/>
      <c r="OAZ84" s="136"/>
      <c r="OBA84" s="136"/>
      <c r="OBB84" s="136"/>
      <c r="OBC84" s="136"/>
      <c r="OBD84" s="136"/>
      <c r="OBE84" s="136"/>
      <c r="OBF84" s="136"/>
      <c r="OBG84" s="136"/>
      <c r="OBH84" s="136"/>
      <c r="OBI84" s="136"/>
      <c r="OBJ84" s="136"/>
      <c r="OBO84" s="136"/>
      <c r="OBP84" s="136"/>
      <c r="OBQ84" s="136"/>
      <c r="OBR84" s="136"/>
      <c r="OBS84" s="136"/>
      <c r="OBT84" s="136"/>
      <c r="OBU84" s="136"/>
      <c r="OBV84" s="136"/>
      <c r="OBW84" s="136"/>
      <c r="OBX84" s="136"/>
      <c r="OBY84" s="136"/>
      <c r="OBZ84" s="136"/>
      <c r="OCE84" s="136"/>
      <c r="OCF84" s="136"/>
      <c r="OCG84" s="136"/>
      <c r="OCH84" s="136"/>
      <c r="OCI84" s="136"/>
      <c r="OCJ84" s="136"/>
      <c r="OCK84" s="136"/>
      <c r="OCL84" s="136"/>
      <c r="OCM84" s="136"/>
      <c r="OCN84" s="136"/>
      <c r="OCO84" s="136"/>
      <c r="OCP84" s="136"/>
      <c r="OCU84" s="136"/>
      <c r="OCV84" s="136"/>
      <c r="OCW84" s="136"/>
      <c r="OCX84" s="136"/>
      <c r="OCY84" s="136"/>
      <c r="OCZ84" s="136"/>
      <c r="ODA84" s="136"/>
      <c r="ODB84" s="136"/>
      <c r="ODC84" s="136"/>
      <c r="ODD84" s="136"/>
      <c r="ODE84" s="136"/>
      <c r="ODF84" s="136"/>
      <c r="ODK84" s="136"/>
      <c r="ODL84" s="136"/>
      <c r="ODM84" s="136"/>
      <c r="ODN84" s="136"/>
      <c r="ODO84" s="136"/>
      <c r="ODP84" s="136"/>
      <c r="ODQ84" s="136"/>
      <c r="ODR84" s="136"/>
      <c r="ODS84" s="136"/>
      <c r="ODT84" s="136"/>
      <c r="ODU84" s="136"/>
      <c r="ODV84" s="136"/>
      <c r="OEA84" s="136"/>
      <c r="OEB84" s="136"/>
      <c r="OEC84" s="136"/>
      <c r="OED84" s="136"/>
      <c r="OEE84" s="136"/>
      <c r="OEF84" s="136"/>
      <c r="OEG84" s="136"/>
      <c r="OEH84" s="136"/>
      <c r="OEI84" s="136"/>
      <c r="OEJ84" s="136"/>
      <c r="OEK84" s="136"/>
      <c r="OEL84" s="136"/>
      <c r="OEQ84" s="136"/>
      <c r="OER84" s="136"/>
      <c r="OES84" s="136"/>
      <c r="OET84" s="136"/>
      <c r="OEU84" s="136"/>
      <c r="OEV84" s="136"/>
      <c r="OEW84" s="136"/>
      <c r="OEX84" s="136"/>
      <c r="OEY84" s="136"/>
      <c r="OEZ84" s="136"/>
      <c r="OFA84" s="136"/>
      <c r="OFB84" s="136"/>
      <c r="OFG84" s="136"/>
      <c r="OFH84" s="136"/>
      <c r="OFI84" s="136"/>
      <c r="OFJ84" s="136"/>
      <c r="OFK84" s="136"/>
      <c r="OFL84" s="136"/>
      <c r="OFM84" s="136"/>
      <c r="OFN84" s="136"/>
      <c r="OFO84" s="136"/>
      <c r="OFP84" s="136"/>
      <c r="OFQ84" s="136"/>
      <c r="OFR84" s="136"/>
      <c r="OFW84" s="136"/>
      <c r="OFX84" s="136"/>
      <c r="OFY84" s="136"/>
      <c r="OFZ84" s="136"/>
      <c r="OGA84" s="136"/>
      <c r="OGB84" s="136"/>
      <c r="OGC84" s="136"/>
      <c r="OGD84" s="136"/>
      <c r="OGE84" s="136"/>
      <c r="OGF84" s="136"/>
      <c r="OGG84" s="136"/>
      <c r="OGH84" s="136"/>
      <c r="OGM84" s="136"/>
      <c r="OGN84" s="136"/>
      <c r="OGO84" s="136"/>
      <c r="OGP84" s="136"/>
      <c r="OGQ84" s="136"/>
      <c r="OGR84" s="136"/>
      <c r="OGS84" s="136"/>
      <c r="OGT84" s="136"/>
      <c r="OGU84" s="136"/>
      <c r="OGV84" s="136"/>
      <c r="OGW84" s="136"/>
      <c r="OGX84" s="136"/>
      <c r="OHC84" s="136"/>
      <c r="OHD84" s="136"/>
      <c r="OHE84" s="136"/>
      <c r="OHF84" s="136"/>
      <c r="OHG84" s="136"/>
      <c r="OHH84" s="136"/>
      <c r="OHI84" s="136"/>
      <c r="OHJ84" s="136"/>
      <c r="OHK84" s="136"/>
      <c r="OHL84" s="136"/>
      <c r="OHM84" s="136"/>
      <c r="OHN84" s="136"/>
      <c r="OHS84" s="136"/>
      <c r="OHT84" s="136"/>
      <c r="OHU84" s="136"/>
      <c r="OHV84" s="136"/>
      <c r="OHW84" s="136"/>
      <c r="OHX84" s="136"/>
      <c r="OHY84" s="136"/>
      <c r="OHZ84" s="136"/>
      <c r="OIA84" s="136"/>
      <c r="OIB84" s="136"/>
      <c r="OIC84" s="136"/>
      <c r="OID84" s="136"/>
      <c r="OII84" s="136"/>
      <c r="OIJ84" s="136"/>
      <c r="OIK84" s="136"/>
      <c r="OIL84" s="136"/>
      <c r="OIM84" s="136"/>
      <c r="OIN84" s="136"/>
      <c r="OIO84" s="136"/>
      <c r="OIP84" s="136"/>
      <c r="OIQ84" s="136"/>
      <c r="OIR84" s="136"/>
      <c r="OIS84" s="136"/>
      <c r="OIT84" s="136"/>
      <c r="OIY84" s="136"/>
      <c r="OIZ84" s="136"/>
      <c r="OJA84" s="136"/>
      <c r="OJB84" s="136"/>
      <c r="OJC84" s="136"/>
      <c r="OJD84" s="136"/>
      <c r="OJE84" s="136"/>
      <c r="OJF84" s="136"/>
      <c r="OJG84" s="136"/>
      <c r="OJH84" s="136"/>
      <c r="OJI84" s="136"/>
      <c r="OJJ84" s="136"/>
      <c r="OJO84" s="136"/>
      <c r="OJP84" s="136"/>
      <c r="OJQ84" s="136"/>
      <c r="OJR84" s="136"/>
      <c r="OJS84" s="136"/>
      <c r="OJT84" s="136"/>
      <c r="OJU84" s="136"/>
      <c r="OJV84" s="136"/>
      <c r="OJW84" s="136"/>
      <c r="OJX84" s="136"/>
      <c r="OJY84" s="136"/>
      <c r="OJZ84" s="136"/>
      <c r="OKE84" s="136"/>
      <c r="OKF84" s="136"/>
      <c r="OKG84" s="136"/>
      <c r="OKH84" s="136"/>
      <c r="OKI84" s="136"/>
      <c r="OKJ84" s="136"/>
      <c r="OKK84" s="136"/>
      <c r="OKL84" s="136"/>
      <c r="OKM84" s="136"/>
      <c r="OKN84" s="136"/>
      <c r="OKO84" s="136"/>
      <c r="OKP84" s="136"/>
      <c r="OKU84" s="136"/>
      <c r="OKV84" s="136"/>
      <c r="OKW84" s="136"/>
      <c r="OKX84" s="136"/>
      <c r="OKY84" s="136"/>
      <c r="OKZ84" s="136"/>
      <c r="OLA84" s="136"/>
      <c r="OLB84" s="136"/>
      <c r="OLC84" s="136"/>
      <c r="OLD84" s="136"/>
      <c r="OLE84" s="136"/>
      <c r="OLF84" s="136"/>
      <c r="OLK84" s="136"/>
      <c r="OLL84" s="136"/>
      <c r="OLM84" s="136"/>
      <c r="OLN84" s="136"/>
      <c r="OLO84" s="136"/>
      <c r="OLP84" s="136"/>
      <c r="OLQ84" s="136"/>
      <c r="OLR84" s="136"/>
      <c r="OLS84" s="136"/>
      <c r="OLT84" s="136"/>
      <c r="OLU84" s="136"/>
      <c r="OLV84" s="136"/>
      <c r="OMA84" s="136"/>
      <c r="OMB84" s="136"/>
      <c r="OMC84" s="136"/>
      <c r="OMD84" s="136"/>
      <c r="OME84" s="136"/>
      <c r="OMF84" s="136"/>
      <c r="OMG84" s="136"/>
      <c r="OMH84" s="136"/>
      <c r="OMI84" s="136"/>
      <c r="OMJ84" s="136"/>
      <c r="OMK84" s="136"/>
      <c r="OML84" s="136"/>
      <c r="OMQ84" s="136"/>
      <c r="OMR84" s="136"/>
      <c r="OMS84" s="136"/>
      <c r="OMT84" s="136"/>
      <c r="OMU84" s="136"/>
      <c r="OMV84" s="136"/>
      <c r="OMW84" s="136"/>
      <c r="OMX84" s="136"/>
      <c r="OMY84" s="136"/>
      <c r="OMZ84" s="136"/>
      <c r="ONA84" s="136"/>
      <c r="ONB84" s="136"/>
      <c r="ONG84" s="136"/>
      <c r="ONH84" s="136"/>
      <c r="ONI84" s="136"/>
      <c r="ONJ84" s="136"/>
      <c r="ONK84" s="136"/>
      <c r="ONL84" s="136"/>
      <c r="ONM84" s="136"/>
      <c r="ONN84" s="136"/>
      <c r="ONO84" s="136"/>
      <c r="ONP84" s="136"/>
      <c r="ONQ84" s="136"/>
      <c r="ONR84" s="136"/>
      <c r="ONW84" s="136"/>
      <c r="ONX84" s="136"/>
      <c r="ONY84" s="136"/>
      <c r="ONZ84" s="136"/>
      <c r="OOA84" s="136"/>
      <c r="OOB84" s="136"/>
      <c r="OOC84" s="136"/>
      <c r="OOD84" s="136"/>
      <c r="OOE84" s="136"/>
      <c r="OOF84" s="136"/>
      <c r="OOG84" s="136"/>
      <c r="OOH84" s="136"/>
      <c r="OOM84" s="136"/>
      <c r="OON84" s="136"/>
      <c r="OOO84" s="136"/>
      <c r="OOP84" s="136"/>
      <c r="OOQ84" s="136"/>
      <c r="OOR84" s="136"/>
      <c r="OOS84" s="136"/>
      <c r="OOT84" s="136"/>
      <c r="OOU84" s="136"/>
      <c r="OOV84" s="136"/>
      <c r="OOW84" s="136"/>
      <c r="OOX84" s="136"/>
      <c r="OPC84" s="136"/>
      <c r="OPD84" s="136"/>
      <c r="OPE84" s="136"/>
      <c r="OPF84" s="136"/>
      <c r="OPG84" s="136"/>
      <c r="OPH84" s="136"/>
      <c r="OPI84" s="136"/>
      <c r="OPJ84" s="136"/>
      <c r="OPK84" s="136"/>
      <c r="OPL84" s="136"/>
      <c r="OPM84" s="136"/>
      <c r="OPN84" s="136"/>
      <c r="OPS84" s="136"/>
      <c r="OPT84" s="136"/>
      <c r="OPU84" s="136"/>
      <c r="OPV84" s="136"/>
      <c r="OPW84" s="136"/>
      <c r="OPX84" s="136"/>
      <c r="OPY84" s="136"/>
      <c r="OPZ84" s="136"/>
      <c r="OQA84" s="136"/>
      <c r="OQB84" s="136"/>
      <c r="OQC84" s="136"/>
      <c r="OQD84" s="136"/>
      <c r="OQI84" s="136"/>
      <c r="OQJ84" s="136"/>
      <c r="OQK84" s="136"/>
      <c r="OQL84" s="136"/>
      <c r="OQM84" s="136"/>
      <c r="OQN84" s="136"/>
      <c r="OQO84" s="136"/>
      <c r="OQP84" s="136"/>
      <c r="OQQ84" s="136"/>
      <c r="OQR84" s="136"/>
      <c r="OQS84" s="136"/>
      <c r="OQT84" s="136"/>
      <c r="OQY84" s="136"/>
      <c r="OQZ84" s="136"/>
      <c r="ORA84" s="136"/>
      <c r="ORB84" s="136"/>
      <c r="ORC84" s="136"/>
      <c r="ORD84" s="136"/>
      <c r="ORE84" s="136"/>
      <c r="ORF84" s="136"/>
      <c r="ORG84" s="136"/>
      <c r="ORH84" s="136"/>
      <c r="ORI84" s="136"/>
      <c r="ORJ84" s="136"/>
      <c r="ORO84" s="136"/>
      <c r="ORP84" s="136"/>
      <c r="ORQ84" s="136"/>
      <c r="ORR84" s="136"/>
      <c r="ORS84" s="136"/>
      <c r="ORT84" s="136"/>
      <c r="ORU84" s="136"/>
      <c r="ORV84" s="136"/>
      <c r="ORW84" s="136"/>
      <c r="ORX84" s="136"/>
      <c r="ORY84" s="136"/>
      <c r="ORZ84" s="136"/>
      <c r="OSE84" s="136"/>
      <c r="OSF84" s="136"/>
      <c r="OSG84" s="136"/>
      <c r="OSH84" s="136"/>
      <c r="OSI84" s="136"/>
      <c r="OSJ84" s="136"/>
      <c r="OSK84" s="136"/>
      <c r="OSL84" s="136"/>
      <c r="OSM84" s="136"/>
      <c r="OSN84" s="136"/>
      <c r="OSO84" s="136"/>
      <c r="OSP84" s="136"/>
      <c r="OSU84" s="136"/>
      <c r="OSV84" s="136"/>
      <c r="OSW84" s="136"/>
      <c r="OSX84" s="136"/>
      <c r="OSY84" s="136"/>
      <c r="OSZ84" s="136"/>
      <c r="OTA84" s="136"/>
      <c r="OTB84" s="136"/>
      <c r="OTC84" s="136"/>
      <c r="OTD84" s="136"/>
      <c r="OTE84" s="136"/>
      <c r="OTF84" s="136"/>
      <c r="OTK84" s="136"/>
      <c r="OTL84" s="136"/>
      <c r="OTM84" s="136"/>
      <c r="OTN84" s="136"/>
      <c r="OTO84" s="136"/>
      <c r="OTP84" s="136"/>
      <c r="OTQ84" s="136"/>
      <c r="OTR84" s="136"/>
      <c r="OTS84" s="136"/>
      <c r="OTT84" s="136"/>
      <c r="OTU84" s="136"/>
      <c r="OTV84" s="136"/>
      <c r="OUA84" s="136"/>
      <c r="OUB84" s="136"/>
      <c r="OUC84" s="136"/>
      <c r="OUD84" s="136"/>
      <c r="OUE84" s="136"/>
      <c r="OUF84" s="136"/>
      <c r="OUG84" s="136"/>
      <c r="OUH84" s="136"/>
      <c r="OUI84" s="136"/>
      <c r="OUJ84" s="136"/>
      <c r="OUK84" s="136"/>
      <c r="OUL84" s="136"/>
      <c r="OUQ84" s="136"/>
      <c r="OUR84" s="136"/>
      <c r="OUS84" s="136"/>
      <c r="OUT84" s="136"/>
      <c r="OUU84" s="136"/>
      <c r="OUV84" s="136"/>
      <c r="OUW84" s="136"/>
      <c r="OUX84" s="136"/>
      <c r="OUY84" s="136"/>
      <c r="OUZ84" s="136"/>
      <c r="OVA84" s="136"/>
      <c r="OVB84" s="136"/>
      <c r="OVG84" s="136"/>
      <c r="OVH84" s="136"/>
      <c r="OVI84" s="136"/>
      <c r="OVJ84" s="136"/>
      <c r="OVK84" s="136"/>
      <c r="OVL84" s="136"/>
      <c r="OVM84" s="136"/>
      <c r="OVN84" s="136"/>
      <c r="OVO84" s="136"/>
      <c r="OVP84" s="136"/>
      <c r="OVQ84" s="136"/>
      <c r="OVR84" s="136"/>
      <c r="OVW84" s="136"/>
      <c r="OVX84" s="136"/>
      <c r="OVY84" s="136"/>
      <c r="OVZ84" s="136"/>
      <c r="OWA84" s="136"/>
      <c r="OWB84" s="136"/>
      <c r="OWC84" s="136"/>
      <c r="OWD84" s="136"/>
      <c r="OWE84" s="136"/>
      <c r="OWF84" s="136"/>
      <c r="OWG84" s="136"/>
      <c r="OWH84" s="136"/>
      <c r="OWM84" s="136"/>
      <c r="OWN84" s="136"/>
      <c r="OWO84" s="136"/>
      <c r="OWP84" s="136"/>
      <c r="OWQ84" s="136"/>
      <c r="OWR84" s="136"/>
      <c r="OWS84" s="136"/>
      <c r="OWT84" s="136"/>
      <c r="OWU84" s="136"/>
      <c r="OWV84" s="136"/>
      <c r="OWW84" s="136"/>
      <c r="OWX84" s="136"/>
      <c r="OXC84" s="136"/>
      <c r="OXD84" s="136"/>
      <c r="OXE84" s="136"/>
      <c r="OXF84" s="136"/>
      <c r="OXG84" s="136"/>
      <c r="OXH84" s="136"/>
      <c r="OXI84" s="136"/>
      <c r="OXJ84" s="136"/>
      <c r="OXK84" s="136"/>
      <c r="OXL84" s="136"/>
      <c r="OXM84" s="136"/>
      <c r="OXN84" s="136"/>
      <c r="OXS84" s="136"/>
      <c r="OXT84" s="136"/>
      <c r="OXU84" s="136"/>
      <c r="OXV84" s="136"/>
      <c r="OXW84" s="136"/>
      <c r="OXX84" s="136"/>
      <c r="OXY84" s="136"/>
      <c r="OXZ84" s="136"/>
      <c r="OYA84" s="136"/>
      <c r="OYB84" s="136"/>
      <c r="OYC84" s="136"/>
      <c r="OYD84" s="136"/>
      <c r="OYI84" s="136"/>
      <c r="OYJ84" s="136"/>
      <c r="OYK84" s="136"/>
      <c r="OYL84" s="136"/>
      <c r="OYM84" s="136"/>
      <c r="OYN84" s="136"/>
      <c r="OYO84" s="136"/>
      <c r="OYP84" s="136"/>
      <c r="OYQ84" s="136"/>
      <c r="OYR84" s="136"/>
      <c r="OYS84" s="136"/>
      <c r="OYT84" s="136"/>
      <c r="OYY84" s="136"/>
      <c r="OYZ84" s="136"/>
      <c r="OZA84" s="136"/>
      <c r="OZB84" s="136"/>
      <c r="OZC84" s="136"/>
      <c r="OZD84" s="136"/>
      <c r="OZE84" s="136"/>
      <c r="OZF84" s="136"/>
      <c r="OZG84" s="136"/>
      <c r="OZH84" s="136"/>
      <c r="OZI84" s="136"/>
      <c r="OZJ84" s="136"/>
      <c r="OZO84" s="136"/>
      <c r="OZP84" s="136"/>
      <c r="OZQ84" s="136"/>
      <c r="OZR84" s="136"/>
      <c r="OZS84" s="136"/>
      <c r="OZT84" s="136"/>
      <c r="OZU84" s="136"/>
      <c r="OZV84" s="136"/>
      <c r="OZW84" s="136"/>
      <c r="OZX84" s="136"/>
      <c r="OZY84" s="136"/>
      <c r="OZZ84" s="136"/>
      <c r="PAE84" s="136"/>
      <c r="PAF84" s="136"/>
      <c r="PAG84" s="136"/>
      <c r="PAH84" s="136"/>
      <c r="PAI84" s="136"/>
      <c r="PAJ84" s="136"/>
      <c r="PAK84" s="136"/>
      <c r="PAL84" s="136"/>
      <c r="PAM84" s="136"/>
      <c r="PAN84" s="136"/>
      <c r="PAO84" s="136"/>
      <c r="PAP84" s="136"/>
      <c r="PAU84" s="136"/>
      <c r="PAV84" s="136"/>
      <c r="PAW84" s="136"/>
      <c r="PAX84" s="136"/>
      <c r="PAY84" s="136"/>
      <c r="PAZ84" s="136"/>
      <c r="PBA84" s="136"/>
      <c r="PBB84" s="136"/>
      <c r="PBC84" s="136"/>
      <c r="PBD84" s="136"/>
      <c r="PBE84" s="136"/>
      <c r="PBF84" s="136"/>
      <c r="PBK84" s="136"/>
      <c r="PBL84" s="136"/>
      <c r="PBM84" s="136"/>
      <c r="PBN84" s="136"/>
      <c r="PBO84" s="136"/>
      <c r="PBP84" s="136"/>
      <c r="PBQ84" s="136"/>
      <c r="PBR84" s="136"/>
      <c r="PBS84" s="136"/>
      <c r="PBT84" s="136"/>
      <c r="PBU84" s="136"/>
      <c r="PBV84" s="136"/>
      <c r="PCA84" s="136"/>
      <c r="PCB84" s="136"/>
      <c r="PCC84" s="136"/>
      <c r="PCD84" s="136"/>
      <c r="PCE84" s="136"/>
      <c r="PCF84" s="136"/>
      <c r="PCG84" s="136"/>
      <c r="PCH84" s="136"/>
      <c r="PCI84" s="136"/>
      <c r="PCJ84" s="136"/>
      <c r="PCK84" s="136"/>
      <c r="PCL84" s="136"/>
      <c r="PCQ84" s="136"/>
      <c r="PCR84" s="136"/>
      <c r="PCS84" s="136"/>
      <c r="PCT84" s="136"/>
      <c r="PCU84" s="136"/>
      <c r="PCV84" s="136"/>
      <c r="PCW84" s="136"/>
      <c r="PCX84" s="136"/>
      <c r="PCY84" s="136"/>
      <c r="PCZ84" s="136"/>
      <c r="PDA84" s="136"/>
      <c r="PDB84" s="136"/>
      <c r="PDG84" s="136"/>
      <c r="PDH84" s="136"/>
      <c r="PDI84" s="136"/>
      <c r="PDJ84" s="136"/>
      <c r="PDK84" s="136"/>
      <c r="PDL84" s="136"/>
      <c r="PDM84" s="136"/>
      <c r="PDN84" s="136"/>
      <c r="PDO84" s="136"/>
      <c r="PDP84" s="136"/>
      <c r="PDQ84" s="136"/>
      <c r="PDR84" s="136"/>
      <c r="PDW84" s="136"/>
      <c r="PDX84" s="136"/>
      <c r="PDY84" s="136"/>
      <c r="PDZ84" s="136"/>
      <c r="PEA84" s="136"/>
      <c r="PEB84" s="136"/>
      <c r="PEC84" s="136"/>
      <c r="PED84" s="136"/>
      <c r="PEE84" s="136"/>
      <c r="PEF84" s="136"/>
      <c r="PEG84" s="136"/>
      <c r="PEH84" s="136"/>
      <c r="PEM84" s="136"/>
      <c r="PEN84" s="136"/>
      <c r="PEO84" s="136"/>
      <c r="PEP84" s="136"/>
      <c r="PEQ84" s="136"/>
      <c r="PER84" s="136"/>
      <c r="PES84" s="136"/>
      <c r="PET84" s="136"/>
      <c r="PEU84" s="136"/>
      <c r="PEV84" s="136"/>
      <c r="PEW84" s="136"/>
      <c r="PEX84" s="136"/>
      <c r="PFC84" s="136"/>
      <c r="PFD84" s="136"/>
      <c r="PFE84" s="136"/>
      <c r="PFF84" s="136"/>
      <c r="PFG84" s="136"/>
      <c r="PFH84" s="136"/>
      <c r="PFI84" s="136"/>
      <c r="PFJ84" s="136"/>
      <c r="PFK84" s="136"/>
      <c r="PFL84" s="136"/>
      <c r="PFM84" s="136"/>
      <c r="PFN84" s="136"/>
      <c r="PFS84" s="136"/>
      <c r="PFT84" s="136"/>
      <c r="PFU84" s="136"/>
      <c r="PFV84" s="136"/>
      <c r="PFW84" s="136"/>
      <c r="PFX84" s="136"/>
      <c r="PFY84" s="136"/>
      <c r="PFZ84" s="136"/>
      <c r="PGA84" s="136"/>
      <c r="PGB84" s="136"/>
      <c r="PGC84" s="136"/>
      <c r="PGD84" s="136"/>
      <c r="PGI84" s="136"/>
      <c r="PGJ84" s="136"/>
      <c r="PGK84" s="136"/>
      <c r="PGL84" s="136"/>
      <c r="PGM84" s="136"/>
      <c r="PGN84" s="136"/>
      <c r="PGO84" s="136"/>
      <c r="PGP84" s="136"/>
      <c r="PGQ84" s="136"/>
      <c r="PGR84" s="136"/>
      <c r="PGS84" s="136"/>
      <c r="PGT84" s="136"/>
      <c r="PGY84" s="136"/>
      <c r="PGZ84" s="136"/>
      <c r="PHA84" s="136"/>
      <c r="PHB84" s="136"/>
      <c r="PHC84" s="136"/>
      <c r="PHD84" s="136"/>
      <c r="PHE84" s="136"/>
      <c r="PHF84" s="136"/>
      <c r="PHG84" s="136"/>
      <c r="PHH84" s="136"/>
      <c r="PHI84" s="136"/>
      <c r="PHJ84" s="136"/>
      <c r="PHO84" s="136"/>
      <c r="PHP84" s="136"/>
      <c r="PHQ84" s="136"/>
      <c r="PHR84" s="136"/>
      <c r="PHS84" s="136"/>
      <c r="PHT84" s="136"/>
      <c r="PHU84" s="136"/>
      <c r="PHV84" s="136"/>
      <c r="PHW84" s="136"/>
      <c r="PHX84" s="136"/>
      <c r="PHY84" s="136"/>
      <c r="PHZ84" s="136"/>
      <c r="PIE84" s="136"/>
      <c r="PIF84" s="136"/>
      <c r="PIG84" s="136"/>
      <c r="PIH84" s="136"/>
      <c r="PII84" s="136"/>
      <c r="PIJ84" s="136"/>
      <c r="PIK84" s="136"/>
      <c r="PIL84" s="136"/>
      <c r="PIM84" s="136"/>
      <c r="PIN84" s="136"/>
      <c r="PIO84" s="136"/>
      <c r="PIP84" s="136"/>
      <c r="PIU84" s="136"/>
      <c r="PIV84" s="136"/>
      <c r="PIW84" s="136"/>
      <c r="PIX84" s="136"/>
      <c r="PIY84" s="136"/>
      <c r="PIZ84" s="136"/>
      <c r="PJA84" s="136"/>
      <c r="PJB84" s="136"/>
      <c r="PJC84" s="136"/>
      <c r="PJD84" s="136"/>
      <c r="PJE84" s="136"/>
      <c r="PJF84" s="136"/>
      <c r="PJK84" s="136"/>
      <c r="PJL84" s="136"/>
      <c r="PJM84" s="136"/>
      <c r="PJN84" s="136"/>
      <c r="PJO84" s="136"/>
      <c r="PJP84" s="136"/>
      <c r="PJQ84" s="136"/>
      <c r="PJR84" s="136"/>
      <c r="PJS84" s="136"/>
      <c r="PJT84" s="136"/>
      <c r="PJU84" s="136"/>
      <c r="PJV84" s="136"/>
      <c r="PKA84" s="136"/>
      <c r="PKB84" s="136"/>
      <c r="PKC84" s="136"/>
      <c r="PKD84" s="136"/>
      <c r="PKE84" s="136"/>
      <c r="PKF84" s="136"/>
      <c r="PKG84" s="136"/>
      <c r="PKH84" s="136"/>
      <c r="PKI84" s="136"/>
      <c r="PKJ84" s="136"/>
      <c r="PKK84" s="136"/>
      <c r="PKL84" s="136"/>
      <c r="PKQ84" s="136"/>
      <c r="PKR84" s="136"/>
      <c r="PKS84" s="136"/>
      <c r="PKT84" s="136"/>
      <c r="PKU84" s="136"/>
      <c r="PKV84" s="136"/>
      <c r="PKW84" s="136"/>
      <c r="PKX84" s="136"/>
      <c r="PKY84" s="136"/>
      <c r="PKZ84" s="136"/>
      <c r="PLA84" s="136"/>
      <c r="PLB84" s="136"/>
      <c r="PLG84" s="136"/>
      <c r="PLH84" s="136"/>
      <c r="PLI84" s="136"/>
      <c r="PLJ84" s="136"/>
      <c r="PLK84" s="136"/>
      <c r="PLL84" s="136"/>
      <c r="PLM84" s="136"/>
      <c r="PLN84" s="136"/>
      <c r="PLO84" s="136"/>
      <c r="PLP84" s="136"/>
      <c r="PLQ84" s="136"/>
      <c r="PLR84" s="136"/>
      <c r="PLW84" s="136"/>
      <c r="PLX84" s="136"/>
      <c r="PLY84" s="136"/>
      <c r="PLZ84" s="136"/>
      <c r="PMA84" s="136"/>
      <c r="PMB84" s="136"/>
      <c r="PMC84" s="136"/>
      <c r="PMD84" s="136"/>
      <c r="PME84" s="136"/>
      <c r="PMF84" s="136"/>
      <c r="PMG84" s="136"/>
      <c r="PMH84" s="136"/>
      <c r="PMM84" s="136"/>
      <c r="PMN84" s="136"/>
      <c r="PMO84" s="136"/>
      <c r="PMP84" s="136"/>
      <c r="PMQ84" s="136"/>
      <c r="PMR84" s="136"/>
      <c r="PMS84" s="136"/>
      <c r="PMT84" s="136"/>
      <c r="PMU84" s="136"/>
      <c r="PMV84" s="136"/>
      <c r="PMW84" s="136"/>
      <c r="PMX84" s="136"/>
      <c r="PNC84" s="136"/>
      <c r="PND84" s="136"/>
      <c r="PNE84" s="136"/>
      <c r="PNF84" s="136"/>
      <c r="PNG84" s="136"/>
      <c r="PNH84" s="136"/>
      <c r="PNI84" s="136"/>
      <c r="PNJ84" s="136"/>
      <c r="PNK84" s="136"/>
      <c r="PNL84" s="136"/>
      <c r="PNM84" s="136"/>
      <c r="PNN84" s="136"/>
      <c r="PNS84" s="136"/>
      <c r="PNT84" s="136"/>
      <c r="PNU84" s="136"/>
      <c r="PNV84" s="136"/>
      <c r="PNW84" s="136"/>
      <c r="PNX84" s="136"/>
      <c r="PNY84" s="136"/>
      <c r="PNZ84" s="136"/>
      <c r="POA84" s="136"/>
      <c r="POB84" s="136"/>
      <c r="POC84" s="136"/>
      <c r="POD84" s="136"/>
      <c r="POI84" s="136"/>
      <c r="POJ84" s="136"/>
      <c r="POK84" s="136"/>
      <c r="POL84" s="136"/>
      <c r="POM84" s="136"/>
      <c r="PON84" s="136"/>
      <c r="POO84" s="136"/>
      <c r="POP84" s="136"/>
      <c r="POQ84" s="136"/>
      <c r="POR84" s="136"/>
      <c r="POS84" s="136"/>
      <c r="POT84" s="136"/>
      <c r="POY84" s="136"/>
      <c r="POZ84" s="136"/>
      <c r="PPA84" s="136"/>
      <c r="PPB84" s="136"/>
      <c r="PPC84" s="136"/>
      <c r="PPD84" s="136"/>
      <c r="PPE84" s="136"/>
      <c r="PPF84" s="136"/>
      <c r="PPG84" s="136"/>
      <c r="PPH84" s="136"/>
      <c r="PPI84" s="136"/>
      <c r="PPJ84" s="136"/>
      <c r="PPO84" s="136"/>
      <c r="PPP84" s="136"/>
      <c r="PPQ84" s="136"/>
      <c r="PPR84" s="136"/>
      <c r="PPS84" s="136"/>
      <c r="PPT84" s="136"/>
      <c r="PPU84" s="136"/>
      <c r="PPV84" s="136"/>
      <c r="PPW84" s="136"/>
      <c r="PPX84" s="136"/>
      <c r="PPY84" s="136"/>
      <c r="PPZ84" s="136"/>
      <c r="PQE84" s="136"/>
      <c r="PQF84" s="136"/>
      <c r="PQG84" s="136"/>
      <c r="PQH84" s="136"/>
      <c r="PQI84" s="136"/>
      <c r="PQJ84" s="136"/>
      <c r="PQK84" s="136"/>
      <c r="PQL84" s="136"/>
      <c r="PQM84" s="136"/>
      <c r="PQN84" s="136"/>
      <c r="PQO84" s="136"/>
      <c r="PQP84" s="136"/>
      <c r="PQU84" s="136"/>
      <c r="PQV84" s="136"/>
      <c r="PQW84" s="136"/>
      <c r="PQX84" s="136"/>
      <c r="PQY84" s="136"/>
      <c r="PQZ84" s="136"/>
      <c r="PRA84" s="136"/>
      <c r="PRB84" s="136"/>
      <c r="PRC84" s="136"/>
      <c r="PRD84" s="136"/>
      <c r="PRE84" s="136"/>
      <c r="PRF84" s="136"/>
      <c r="PRK84" s="136"/>
      <c r="PRL84" s="136"/>
      <c r="PRM84" s="136"/>
      <c r="PRN84" s="136"/>
      <c r="PRO84" s="136"/>
      <c r="PRP84" s="136"/>
      <c r="PRQ84" s="136"/>
      <c r="PRR84" s="136"/>
      <c r="PRS84" s="136"/>
      <c r="PRT84" s="136"/>
      <c r="PRU84" s="136"/>
      <c r="PRV84" s="136"/>
      <c r="PSA84" s="136"/>
      <c r="PSB84" s="136"/>
      <c r="PSC84" s="136"/>
      <c r="PSD84" s="136"/>
      <c r="PSE84" s="136"/>
      <c r="PSF84" s="136"/>
      <c r="PSG84" s="136"/>
      <c r="PSH84" s="136"/>
      <c r="PSI84" s="136"/>
      <c r="PSJ84" s="136"/>
      <c r="PSK84" s="136"/>
      <c r="PSL84" s="136"/>
      <c r="PSQ84" s="136"/>
      <c r="PSR84" s="136"/>
      <c r="PSS84" s="136"/>
      <c r="PST84" s="136"/>
      <c r="PSU84" s="136"/>
      <c r="PSV84" s="136"/>
      <c r="PSW84" s="136"/>
      <c r="PSX84" s="136"/>
      <c r="PSY84" s="136"/>
      <c r="PSZ84" s="136"/>
      <c r="PTA84" s="136"/>
      <c r="PTB84" s="136"/>
      <c r="PTG84" s="136"/>
      <c r="PTH84" s="136"/>
      <c r="PTI84" s="136"/>
      <c r="PTJ84" s="136"/>
      <c r="PTK84" s="136"/>
      <c r="PTL84" s="136"/>
      <c r="PTM84" s="136"/>
      <c r="PTN84" s="136"/>
      <c r="PTO84" s="136"/>
      <c r="PTP84" s="136"/>
      <c r="PTQ84" s="136"/>
      <c r="PTR84" s="136"/>
      <c r="PTW84" s="136"/>
      <c r="PTX84" s="136"/>
      <c r="PTY84" s="136"/>
      <c r="PTZ84" s="136"/>
      <c r="PUA84" s="136"/>
      <c r="PUB84" s="136"/>
      <c r="PUC84" s="136"/>
      <c r="PUD84" s="136"/>
      <c r="PUE84" s="136"/>
      <c r="PUF84" s="136"/>
      <c r="PUG84" s="136"/>
      <c r="PUH84" s="136"/>
      <c r="PUM84" s="136"/>
      <c r="PUN84" s="136"/>
      <c r="PUO84" s="136"/>
      <c r="PUP84" s="136"/>
      <c r="PUQ84" s="136"/>
      <c r="PUR84" s="136"/>
      <c r="PUS84" s="136"/>
      <c r="PUT84" s="136"/>
      <c r="PUU84" s="136"/>
      <c r="PUV84" s="136"/>
      <c r="PUW84" s="136"/>
      <c r="PUX84" s="136"/>
      <c r="PVC84" s="136"/>
      <c r="PVD84" s="136"/>
      <c r="PVE84" s="136"/>
      <c r="PVF84" s="136"/>
      <c r="PVG84" s="136"/>
      <c r="PVH84" s="136"/>
      <c r="PVI84" s="136"/>
      <c r="PVJ84" s="136"/>
      <c r="PVK84" s="136"/>
      <c r="PVL84" s="136"/>
      <c r="PVM84" s="136"/>
      <c r="PVN84" s="136"/>
      <c r="PVS84" s="136"/>
      <c r="PVT84" s="136"/>
      <c r="PVU84" s="136"/>
      <c r="PVV84" s="136"/>
      <c r="PVW84" s="136"/>
      <c r="PVX84" s="136"/>
      <c r="PVY84" s="136"/>
      <c r="PVZ84" s="136"/>
      <c r="PWA84" s="136"/>
      <c r="PWB84" s="136"/>
      <c r="PWC84" s="136"/>
      <c r="PWD84" s="136"/>
      <c r="PWI84" s="136"/>
      <c r="PWJ84" s="136"/>
      <c r="PWK84" s="136"/>
      <c r="PWL84" s="136"/>
      <c r="PWM84" s="136"/>
      <c r="PWN84" s="136"/>
      <c r="PWO84" s="136"/>
      <c r="PWP84" s="136"/>
      <c r="PWQ84" s="136"/>
      <c r="PWR84" s="136"/>
      <c r="PWS84" s="136"/>
      <c r="PWT84" s="136"/>
      <c r="PWY84" s="136"/>
      <c r="PWZ84" s="136"/>
      <c r="PXA84" s="136"/>
      <c r="PXB84" s="136"/>
      <c r="PXC84" s="136"/>
      <c r="PXD84" s="136"/>
      <c r="PXE84" s="136"/>
      <c r="PXF84" s="136"/>
      <c r="PXG84" s="136"/>
      <c r="PXH84" s="136"/>
      <c r="PXI84" s="136"/>
      <c r="PXJ84" s="136"/>
      <c r="PXO84" s="136"/>
      <c r="PXP84" s="136"/>
      <c r="PXQ84" s="136"/>
      <c r="PXR84" s="136"/>
      <c r="PXS84" s="136"/>
      <c r="PXT84" s="136"/>
      <c r="PXU84" s="136"/>
      <c r="PXV84" s="136"/>
      <c r="PXW84" s="136"/>
      <c r="PXX84" s="136"/>
      <c r="PXY84" s="136"/>
      <c r="PXZ84" s="136"/>
      <c r="PYE84" s="136"/>
      <c r="PYF84" s="136"/>
      <c r="PYG84" s="136"/>
      <c r="PYH84" s="136"/>
      <c r="PYI84" s="136"/>
      <c r="PYJ84" s="136"/>
      <c r="PYK84" s="136"/>
      <c r="PYL84" s="136"/>
      <c r="PYM84" s="136"/>
      <c r="PYN84" s="136"/>
      <c r="PYO84" s="136"/>
      <c r="PYP84" s="136"/>
      <c r="PYU84" s="136"/>
      <c r="PYV84" s="136"/>
      <c r="PYW84" s="136"/>
      <c r="PYX84" s="136"/>
      <c r="PYY84" s="136"/>
      <c r="PYZ84" s="136"/>
      <c r="PZA84" s="136"/>
      <c r="PZB84" s="136"/>
      <c r="PZC84" s="136"/>
      <c r="PZD84" s="136"/>
      <c r="PZE84" s="136"/>
      <c r="PZF84" s="136"/>
      <c r="PZK84" s="136"/>
      <c r="PZL84" s="136"/>
      <c r="PZM84" s="136"/>
      <c r="PZN84" s="136"/>
      <c r="PZO84" s="136"/>
      <c r="PZP84" s="136"/>
      <c r="PZQ84" s="136"/>
      <c r="PZR84" s="136"/>
      <c r="PZS84" s="136"/>
      <c r="PZT84" s="136"/>
      <c r="PZU84" s="136"/>
      <c r="PZV84" s="136"/>
      <c r="QAA84" s="136"/>
      <c r="QAB84" s="136"/>
      <c r="QAC84" s="136"/>
      <c r="QAD84" s="136"/>
      <c r="QAE84" s="136"/>
      <c r="QAF84" s="136"/>
      <c r="QAG84" s="136"/>
      <c r="QAH84" s="136"/>
      <c r="QAI84" s="136"/>
      <c r="QAJ84" s="136"/>
      <c r="QAK84" s="136"/>
      <c r="QAL84" s="136"/>
      <c r="QAQ84" s="136"/>
      <c r="QAR84" s="136"/>
      <c r="QAS84" s="136"/>
      <c r="QAT84" s="136"/>
      <c r="QAU84" s="136"/>
      <c r="QAV84" s="136"/>
      <c r="QAW84" s="136"/>
      <c r="QAX84" s="136"/>
      <c r="QAY84" s="136"/>
      <c r="QAZ84" s="136"/>
      <c r="QBA84" s="136"/>
      <c r="QBB84" s="136"/>
      <c r="QBG84" s="136"/>
      <c r="QBH84" s="136"/>
      <c r="QBI84" s="136"/>
      <c r="QBJ84" s="136"/>
      <c r="QBK84" s="136"/>
      <c r="QBL84" s="136"/>
      <c r="QBM84" s="136"/>
      <c r="QBN84" s="136"/>
      <c r="QBO84" s="136"/>
      <c r="QBP84" s="136"/>
      <c r="QBQ84" s="136"/>
      <c r="QBR84" s="136"/>
      <c r="QBW84" s="136"/>
      <c r="QBX84" s="136"/>
      <c r="QBY84" s="136"/>
      <c r="QBZ84" s="136"/>
      <c r="QCA84" s="136"/>
      <c r="QCB84" s="136"/>
      <c r="QCC84" s="136"/>
      <c r="QCD84" s="136"/>
      <c r="QCE84" s="136"/>
      <c r="QCF84" s="136"/>
      <c r="QCG84" s="136"/>
      <c r="QCH84" s="136"/>
      <c r="QCM84" s="136"/>
      <c r="QCN84" s="136"/>
      <c r="QCO84" s="136"/>
      <c r="QCP84" s="136"/>
      <c r="QCQ84" s="136"/>
      <c r="QCR84" s="136"/>
      <c r="QCS84" s="136"/>
      <c r="QCT84" s="136"/>
      <c r="QCU84" s="136"/>
      <c r="QCV84" s="136"/>
      <c r="QCW84" s="136"/>
      <c r="QCX84" s="136"/>
      <c r="QDC84" s="136"/>
      <c r="QDD84" s="136"/>
      <c r="QDE84" s="136"/>
      <c r="QDF84" s="136"/>
      <c r="QDG84" s="136"/>
      <c r="QDH84" s="136"/>
      <c r="QDI84" s="136"/>
      <c r="QDJ84" s="136"/>
      <c r="QDK84" s="136"/>
      <c r="QDL84" s="136"/>
      <c r="QDM84" s="136"/>
      <c r="QDN84" s="136"/>
      <c r="QDS84" s="136"/>
      <c r="QDT84" s="136"/>
      <c r="QDU84" s="136"/>
      <c r="QDV84" s="136"/>
      <c r="QDW84" s="136"/>
      <c r="QDX84" s="136"/>
      <c r="QDY84" s="136"/>
      <c r="QDZ84" s="136"/>
      <c r="QEA84" s="136"/>
      <c r="QEB84" s="136"/>
      <c r="QEC84" s="136"/>
      <c r="QED84" s="136"/>
      <c r="QEI84" s="136"/>
      <c r="QEJ84" s="136"/>
      <c r="QEK84" s="136"/>
      <c r="QEL84" s="136"/>
      <c r="QEM84" s="136"/>
      <c r="QEN84" s="136"/>
      <c r="QEO84" s="136"/>
      <c r="QEP84" s="136"/>
      <c r="QEQ84" s="136"/>
      <c r="QER84" s="136"/>
      <c r="QES84" s="136"/>
      <c r="QET84" s="136"/>
      <c r="QEY84" s="136"/>
      <c r="QEZ84" s="136"/>
      <c r="QFA84" s="136"/>
      <c r="QFB84" s="136"/>
      <c r="QFC84" s="136"/>
      <c r="QFD84" s="136"/>
      <c r="QFE84" s="136"/>
      <c r="QFF84" s="136"/>
      <c r="QFG84" s="136"/>
      <c r="QFH84" s="136"/>
      <c r="QFI84" s="136"/>
      <c r="QFJ84" s="136"/>
      <c r="QFO84" s="136"/>
      <c r="QFP84" s="136"/>
      <c r="QFQ84" s="136"/>
      <c r="QFR84" s="136"/>
      <c r="QFS84" s="136"/>
      <c r="QFT84" s="136"/>
      <c r="QFU84" s="136"/>
      <c r="QFV84" s="136"/>
      <c r="QFW84" s="136"/>
      <c r="QFX84" s="136"/>
      <c r="QFY84" s="136"/>
      <c r="QFZ84" s="136"/>
      <c r="QGE84" s="136"/>
      <c r="QGF84" s="136"/>
      <c r="QGG84" s="136"/>
      <c r="QGH84" s="136"/>
      <c r="QGI84" s="136"/>
      <c r="QGJ84" s="136"/>
      <c r="QGK84" s="136"/>
      <c r="QGL84" s="136"/>
      <c r="QGM84" s="136"/>
      <c r="QGN84" s="136"/>
      <c r="QGO84" s="136"/>
      <c r="QGP84" s="136"/>
      <c r="QGU84" s="136"/>
      <c r="QGV84" s="136"/>
      <c r="QGW84" s="136"/>
      <c r="QGX84" s="136"/>
      <c r="QGY84" s="136"/>
      <c r="QGZ84" s="136"/>
      <c r="QHA84" s="136"/>
      <c r="QHB84" s="136"/>
      <c r="QHC84" s="136"/>
      <c r="QHD84" s="136"/>
      <c r="QHE84" s="136"/>
      <c r="QHF84" s="136"/>
      <c r="QHK84" s="136"/>
      <c r="QHL84" s="136"/>
      <c r="QHM84" s="136"/>
      <c r="QHN84" s="136"/>
      <c r="QHO84" s="136"/>
      <c r="QHP84" s="136"/>
      <c r="QHQ84" s="136"/>
      <c r="QHR84" s="136"/>
      <c r="QHS84" s="136"/>
      <c r="QHT84" s="136"/>
      <c r="QHU84" s="136"/>
      <c r="QHV84" s="136"/>
      <c r="QIA84" s="136"/>
      <c r="QIB84" s="136"/>
      <c r="QIC84" s="136"/>
      <c r="QID84" s="136"/>
      <c r="QIE84" s="136"/>
      <c r="QIF84" s="136"/>
      <c r="QIG84" s="136"/>
      <c r="QIH84" s="136"/>
      <c r="QII84" s="136"/>
      <c r="QIJ84" s="136"/>
      <c r="QIK84" s="136"/>
      <c r="QIL84" s="136"/>
      <c r="QIQ84" s="136"/>
      <c r="QIR84" s="136"/>
      <c r="QIS84" s="136"/>
      <c r="QIT84" s="136"/>
      <c r="QIU84" s="136"/>
      <c r="QIV84" s="136"/>
      <c r="QIW84" s="136"/>
      <c r="QIX84" s="136"/>
      <c r="QIY84" s="136"/>
      <c r="QIZ84" s="136"/>
      <c r="QJA84" s="136"/>
      <c r="QJB84" s="136"/>
      <c r="QJG84" s="136"/>
      <c r="QJH84" s="136"/>
      <c r="QJI84" s="136"/>
      <c r="QJJ84" s="136"/>
      <c r="QJK84" s="136"/>
      <c r="QJL84" s="136"/>
      <c r="QJM84" s="136"/>
      <c r="QJN84" s="136"/>
      <c r="QJO84" s="136"/>
      <c r="QJP84" s="136"/>
      <c r="QJQ84" s="136"/>
      <c r="QJR84" s="136"/>
      <c r="QJW84" s="136"/>
      <c r="QJX84" s="136"/>
      <c r="QJY84" s="136"/>
      <c r="QJZ84" s="136"/>
      <c r="QKA84" s="136"/>
      <c r="QKB84" s="136"/>
      <c r="QKC84" s="136"/>
      <c r="QKD84" s="136"/>
      <c r="QKE84" s="136"/>
      <c r="QKF84" s="136"/>
      <c r="QKG84" s="136"/>
      <c r="QKH84" s="136"/>
      <c r="QKM84" s="136"/>
      <c r="QKN84" s="136"/>
      <c r="QKO84" s="136"/>
      <c r="QKP84" s="136"/>
      <c r="QKQ84" s="136"/>
      <c r="QKR84" s="136"/>
      <c r="QKS84" s="136"/>
      <c r="QKT84" s="136"/>
      <c r="QKU84" s="136"/>
      <c r="QKV84" s="136"/>
      <c r="QKW84" s="136"/>
      <c r="QKX84" s="136"/>
      <c r="QLC84" s="136"/>
      <c r="QLD84" s="136"/>
      <c r="QLE84" s="136"/>
      <c r="QLF84" s="136"/>
      <c r="QLG84" s="136"/>
      <c r="QLH84" s="136"/>
      <c r="QLI84" s="136"/>
      <c r="QLJ84" s="136"/>
      <c r="QLK84" s="136"/>
      <c r="QLL84" s="136"/>
      <c r="QLM84" s="136"/>
      <c r="QLN84" s="136"/>
      <c r="QLS84" s="136"/>
      <c r="QLT84" s="136"/>
      <c r="QLU84" s="136"/>
      <c r="QLV84" s="136"/>
      <c r="QLW84" s="136"/>
      <c r="QLX84" s="136"/>
      <c r="QLY84" s="136"/>
      <c r="QLZ84" s="136"/>
      <c r="QMA84" s="136"/>
      <c r="QMB84" s="136"/>
      <c r="QMC84" s="136"/>
      <c r="QMD84" s="136"/>
      <c r="QMI84" s="136"/>
      <c r="QMJ84" s="136"/>
      <c r="QMK84" s="136"/>
      <c r="QML84" s="136"/>
      <c r="QMM84" s="136"/>
      <c r="QMN84" s="136"/>
      <c r="QMO84" s="136"/>
      <c r="QMP84" s="136"/>
      <c r="QMQ84" s="136"/>
      <c r="QMR84" s="136"/>
      <c r="QMS84" s="136"/>
      <c r="QMT84" s="136"/>
      <c r="QMY84" s="136"/>
      <c r="QMZ84" s="136"/>
      <c r="QNA84" s="136"/>
      <c r="QNB84" s="136"/>
      <c r="QNC84" s="136"/>
      <c r="QND84" s="136"/>
      <c r="QNE84" s="136"/>
      <c r="QNF84" s="136"/>
      <c r="QNG84" s="136"/>
      <c r="QNH84" s="136"/>
      <c r="QNI84" s="136"/>
      <c r="QNJ84" s="136"/>
      <c r="QNO84" s="136"/>
      <c r="QNP84" s="136"/>
      <c r="QNQ84" s="136"/>
      <c r="QNR84" s="136"/>
      <c r="QNS84" s="136"/>
      <c r="QNT84" s="136"/>
      <c r="QNU84" s="136"/>
      <c r="QNV84" s="136"/>
      <c r="QNW84" s="136"/>
      <c r="QNX84" s="136"/>
      <c r="QNY84" s="136"/>
      <c r="QNZ84" s="136"/>
      <c r="QOE84" s="136"/>
      <c r="QOF84" s="136"/>
      <c r="QOG84" s="136"/>
      <c r="QOH84" s="136"/>
      <c r="QOI84" s="136"/>
      <c r="QOJ84" s="136"/>
      <c r="QOK84" s="136"/>
      <c r="QOL84" s="136"/>
      <c r="QOM84" s="136"/>
      <c r="QON84" s="136"/>
      <c r="QOO84" s="136"/>
      <c r="QOP84" s="136"/>
      <c r="QOU84" s="136"/>
      <c r="QOV84" s="136"/>
      <c r="QOW84" s="136"/>
      <c r="QOX84" s="136"/>
      <c r="QOY84" s="136"/>
      <c r="QOZ84" s="136"/>
      <c r="QPA84" s="136"/>
      <c r="QPB84" s="136"/>
      <c r="QPC84" s="136"/>
      <c r="QPD84" s="136"/>
      <c r="QPE84" s="136"/>
      <c r="QPF84" s="136"/>
      <c r="QPK84" s="136"/>
      <c r="QPL84" s="136"/>
      <c r="QPM84" s="136"/>
      <c r="QPN84" s="136"/>
      <c r="QPO84" s="136"/>
      <c r="QPP84" s="136"/>
      <c r="QPQ84" s="136"/>
      <c r="QPR84" s="136"/>
      <c r="QPS84" s="136"/>
      <c r="QPT84" s="136"/>
      <c r="QPU84" s="136"/>
      <c r="QPV84" s="136"/>
      <c r="QQA84" s="136"/>
      <c r="QQB84" s="136"/>
      <c r="QQC84" s="136"/>
      <c r="QQD84" s="136"/>
      <c r="QQE84" s="136"/>
      <c r="QQF84" s="136"/>
      <c r="QQG84" s="136"/>
      <c r="QQH84" s="136"/>
      <c r="QQI84" s="136"/>
      <c r="QQJ84" s="136"/>
      <c r="QQK84" s="136"/>
      <c r="QQL84" s="136"/>
      <c r="QQQ84" s="136"/>
      <c r="QQR84" s="136"/>
      <c r="QQS84" s="136"/>
      <c r="QQT84" s="136"/>
      <c r="QQU84" s="136"/>
      <c r="QQV84" s="136"/>
      <c r="QQW84" s="136"/>
      <c r="QQX84" s="136"/>
      <c r="QQY84" s="136"/>
      <c r="QQZ84" s="136"/>
      <c r="QRA84" s="136"/>
      <c r="QRB84" s="136"/>
      <c r="QRG84" s="136"/>
      <c r="QRH84" s="136"/>
      <c r="QRI84" s="136"/>
      <c r="QRJ84" s="136"/>
      <c r="QRK84" s="136"/>
      <c r="QRL84" s="136"/>
      <c r="QRM84" s="136"/>
      <c r="QRN84" s="136"/>
      <c r="QRO84" s="136"/>
      <c r="QRP84" s="136"/>
      <c r="QRQ84" s="136"/>
      <c r="QRR84" s="136"/>
      <c r="QRW84" s="136"/>
      <c r="QRX84" s="136"/>
      <c r="QRY84" s="136"/>
      <c r="QRZ84" s="136"/>
      <c r="QSA84" s="136"/>
      <c r="QSB84" s="136"/>
      <c r="QSC84" s="136"/>
      <c r="QSD84" s="136"/>
      <c r="QSE84" s="136"/>
      <c r="QSF84" s="136"/>
      <c r="QSG84" s="136"/>
      <c r="QSH84" s="136"/>
      <c r="QSM84" s="136"/>
      <c r="QSN84" s="136"/>
      <c r="QSO84" s="136"/>
      <c r="QSP84" s="136"/>
      <c r="QSQ84" s="136"/>
      <c r="QSR84" s="136"/>
      <c r="QSS84" s="136"/>
      <c r="QST84" s="136"/>
      <c r="QSU84" s="136"/>
      <c r="QSV84" s="136"/>
      <c r="QSW84" s="136"/>
      <c r="QSX84" s="136"/>
      <c r="QTC84" s="136"/>
      <c r="QTD84" s="136"/>
      <c r="QTE84" s="136"/>
      <c r="QTF84" s="136"/>
      <c r="QTG84" s="136"/>
      <c r="QTH84" s="136"/>
      <c r="QTI84" s="136"/>
      <c r="QTJ84" s="136"/>
      <c r="QTK84" s="136"/>
      <c r="QTL84" s="136"/>
      <c r="QTM84" s="136"/>
      <c r="QTN84" s="136"/>
      <c r="QTS84" s="136"/>
      <c r="QTT84" s="136"/>
      <c r="QTU84" s="136"/>
      <c r="QTV84" s="136"/>
      <c r="QTW84" s="136"/>
      <c r="QTX84" s="136"/>
      <c r="QTY84" s="136"/>
      <c r="QTZ84" s="136"/>
      <c r="QUA84" s="136"/>
      <c r="QUB84" s="136"/>
      <c r="QUC84" s="136"/>
      <c r="QUD84" s="136"/>
      <c r="QUI84" s="136"/>
      <c r="QUJ84" s="136"/>
      <c r="QUK84" s="136"/>
      <c r="QUL84" s="136"/>
      <c r="QUM84" s="136"/>
      <c r="QUN84" s="136"/>
      <c r="QUO84" s="136"/>
      <c r="QUP84" s="136"/>
      <c r="QUQ84" s="136"/>
      <c r="QUR84" s="136"/>
      <c r="QUS84" s="136"/>
      <c r="QUT84" s="136"/>
      <c r="QUY84" s="136"/>
      <c r="QUZ84" s="136"/>
      <c r="QVA84" s="136"/>
      <c r="QVB84" s="136"/>
      <c r="QVC84" s="136"/>
      <c r="QVD84" s="136"/>
      <c r="QVE84" s="136"/>
      <c r="QVF84" s="136"/>
      <c r="QVG84" s="136"/>
      <c r="QVH84" s="136"/>
      <c r="QVI84" s="136"/>
      <c r="QVJ84" s="136"/>
      <c r="QVO84" s="136"/>
      <c r="QVP84" s="136"/>
      <c r="QVQ84" s="136"/>
      <c r="QVR84" s="136"/>
      <c r="QVS84" s="136"/>
      <c r="QVT84" s="136"/>
      <c r="QVU84" s="136"/>
      <c r="QVV84" s="136"/>
      <c r="QVW84" s="136"/>
      <c r="QVX84" s="136"/>
      <c r="QVY84" s="136"/>
      <c r="QVZ84" s="136"/>
      <c r="QWE84" s="136"/>
      <c r="QWF84" s="136"/>
      <c r="QWG84" s="136"/>
      <c r="QWH84" s="136"/>
      <c r="QWI84" s="136"/>
      <c r="QWJ84" s="136"/>
      <c r="QWK84" s="136"/>
      <c r="QWL84" s="136"/>
      <c r="QWM84" s="136"/>
      <c r="QWN84" s="136"/>
      <c r="QWO84" s="136"/>
      <c r="QWP84" s="136"/>
      <c r="QWU84" s="136"/>
      <c r="QWV84" s="136"/>
      <c r="QWW84" s="136"/>
      <c r="QWX84" s="136"/>
      <c r="QWY84" s="136"/>
      <c r="QWZ84" s="136"/>
      <c r="QXA84" s="136"/>
      <c r="QXB84" s="136"/>
      <c r="QXC84" s="136"/>
      <c r="QXD84" s="136"/>
      <c r="QXE84" s="136"/>
      <c r="QXF84" s="136"/>
      <c r="QXK84" s="136"/>
      <c r="QXL84" s="136"/>
      <c r="QXM84" s="136"/>
      <c r="QXN84" s="136"/>
      <c r="QXO84" s="136"/>
      <c r="QXP84" s="136"/>
      <c r="QXQ84" s="136"/>
      <c r="QXR84" s="136"/>
      <c r="QXS84" s="136"/>
      <c r="QXT84" s="136"/>
      <c r="QXU84" s="136"/>
      <c r="QXV84" s="136"/>
      <c r="QYA84" s="136"/>
      <c r="QYB84" s="136"/>
      <c r="QYC84" s="136"/>
      <c r="QYD84" s="136"/>
      <c r="QYE84" s="136"/>
      <c r="QYF84" s="136"/>
      <c r="QYG84" s="136"/>
      <c r="QYH84" s="136"/>
      <c r="QYI84" s="136"/>
      <c r="QYJ84" s="136"/>
      <c r="QYK84" s="136"/>
      <c r="QYL84" s="136"/>
      <c r="QYQ84" s="136"/>
      <c r="QYR84" s="136"/>
      <c r="QYS84" s="136"/>
      <c r="QYT84" s="136"/>
      <c r="QYU84" s="136"/>
      <c r="QYV84" s="136"/>
      <c r="QYW84" s="136"/>
      <c r="QYX84" s="136"/>
      <c r="QYY84" s="136"/>
      <c r="QYZ84" s="136"/>
      <c r="QZA84" s="136"/>
      <c r="QZB84" s="136"/>
      <c r="QZG84" s="136"/>
      <c r="QZH84" s="136"/>
      <c r="QZI84" s="136"/>
      <c r="QZJ84" s="136"/>
      <c r="QZK84" s="136"/>
      <c r="QZL84" s="136"/>
      <c r="QZM84" s="136"/>
      <c r="QZN84" s="136"/>
      <c r="QZO84" s="136"/>
      <c r="QZP84" s="136"/>
      <c r="QZQ84" s="136"/>
      <c r="QZR84" s="136"/>
      <c r="QZW84" s="136"/>
      <c r="QZX84" s="136"/>
      <c r="QZY84" s="136"/>
      <c r="QZZ84" s="136"/>
      <c r="RAA84" s="136"/>
      <c r="RAB84" s="136"/>
      <c r="RAC84" s="136"/>
      <c r="RAD84" s="136"/>
      <c r="RAE84" s="136"/>
      <c r="RAF84" s="136"/>
      <c r="RAG84" s="136"/>
      <c r="RAH84" s="136"/>
      <c r="RAM84" s="136"/>
      <c r="RAN84" s="136"/>
      <c r="RAO84" s="136"/>
      <c r="RAP84" s="136"/>
      <c r="RAQ84" s="136"/>
      <c r="RAR84" s="136"/>
      <c r="RAS84" s="136"/>
      <c r="RAT84" s="136"/>
      <c r="RAU84" s="136"/>
      <c r="RAV84" s="136"/>
      <c r="RAW84" s="136"/>
      <c r="RAX84" s="136"/>
      <c r="RBC84" s="136"/>
      <c r="RBD84" s="136"/>
      <c r="RBE84" s="136"/>
      <c r="RBF84" s="136"/>
      <c r="RBG84" s="136"/>
      <c r="RBH84" s="136"/>
      <c r="RBI84" s="136"/>
      <c r="RBJ84" s="136"/>
      <c r="RBK84" s="136"/>
      <c r="RBL84" s="136"/>
      <c r="RBM84" s="136"/>
      <c r="RBN84" s="136"/>
      <c r="RBS84" s="136"/>
      <c r="RBT84" s="136"/>
      <c r="RBU84" s="136"/>
      <c r="RBV84" s="136"/>
      <c r="RBW84" s="136"/>
      <c r="RBX84" s="136"/>
      <c r="RBY84" s="136"/>
      <c r="RBZ84" s="136"/>
      <c r="RCA84" s="136"/>
      <c r="RCB84" s="136"/>
      <c r="RCC84" s="136"/>
      <c r="RCD84" s="136"/>
      <c r="RCI84" s="136"/>
      <c r="RCJ84" s="136"/>
      <c r="RCK84" s="136"/>
      <c r="RCL84" s="136"/>
      <c r="RCM84" s="136"/>
      <c r="RCN84" s="136"/>
      <c r="RCO84" s="136"/>
      <c r="RCP84" s="136"/>
      <c r="RCQ84" s="136"/>
      <c r="RCR84" s="136"/>
      <c r="RCS84" s="136"/>
      <c r="RCT84" s="136"/>
      <c r="RCY84" s="136"/>
      <c r="RCZ84" s="136"/>
      <c r="RDA84" s="136"/>
      <c r="RDB84" s="136"/>
      <c r="RDC84" s="136"/>
      <c r="RDD84" s="136"/>
      <c r="RDE84" s="136"/>
      <c r="RDF84" s="136"/>
      <c r="RDG84" s="136"/>
      <c r="RDH84" s="136"/>
      <c r="RDI84" s="136"/>
      <c r="RDJ84" s="136"/>
      <c r="RDO84" s="136"/>
      <c r="RDP84" s="136"/>
      <c r="RDQ84" s="136"/>
      <c r="RDR84" s="136"/>
      <c r="RDS84" s="136"/>
      <c r="RDT84" s="136"/>
      <c r="RDU84" s="136"/>
      <c r="RDV84" s="136"/>
      <c r="RDW84" s="136"/>
      <c r="RDX84" s="136"/>
      <c r="RDY84" s="136"/>
      <c r="RDZ84" s="136"/>
      <c r="REE84" s="136"/>
      <c r="REF84" s="136"/>
      <c r="REG84" s="136"/>
      <c r="REH84" s="136"/>
      <c r="REI84" s="136"/>
      <c r="REJ84" s="136"/>
      <c r="REK84" s="136"/>
      <c r="REL84" s="136"/>
      <c r="REM84" s="136"/>
      <c r="REN84" s="136"/>
      <c r="REO84" s="136"/>
      <c r="REP84" s="136"/>
      <c r="REU84" s="136"/>
      <c r="REV84" s="136"/>
      <c r="REW84" s="136"/>
      <c r="REX84" s="136"/>
      <c r="REY84" s="136"/>
      <c r="REZ84" s="136"/>
      <c r="RFA84" s="136"/>
      <c r="RFB84" s="136"/>
      <c r="RFC84" s="136"/>
      <c r="RFD84" s="136"/>
      <c r="RFE84" s="136"/>
      <c r="RFF84" s="136"/>
      <c r="RFK84" s="136"/>
      <c r="RFL84" s="136"/>
      <c r="RFM84" s="136"/>
      <c r="RFN84" s="136"/>
      <c r="RFO84" s="136"/>
      <c r="RFP84" s="136"/>
      <c r="RFQ84" s="136"/>
      <c r="RFR84" s="136"/>
      <c r="RFS84" s="136"/>
      <c r="RFT84" s="136"/>
      <c r="RFU84" s="136"/>
      <c r="RFV84" s="136"/>
      <c r="RGA84" s="136"/>
      <c r="RGB84" s="136"/>
      <c r="RGC84" s="136"/>
      <c r="RGD84" s="136"/>
      <c r="RGE84" s="136"/>
      <c r="RGF84" s="136"/>
      <c r="RGG84" s="136"/>
      <c r="RGH84" s="136"/>
      <c r="RGI84" s="136"/>
      <c r="RGJ84" s="136"/>
      <c r="RGK84" s="136"/>
      <c r="RGL84" s="136"/>
      <c r="RGQ84" s="136"/>
      <c r="RGR84" s="136"/>
      <c r="RGS84" s="136"/>
      <c r="RGT84" s="136"/>
      <c r="RGU84" s="136"/>
      <c r="RGV84" s="136"/>
      <c r="RGW84" s="136"/>
      <c r="RGX84" s="136"/>
      <c r="RGY84" s="136"/>
      <c r="RGZ84" s="136"/>
      <c r="RHA84" s="136"/>
      <c r="RHB84" s="136"/>
      <c r="RHG84" s="136"/>
      <c r="RHH84" s="136"/>
      <c r="RHI84" s="136"/>
      <c r="RHJ84" s="136"/>
      <c r="RHK84" s="136"/>
      <c r="RHL84" s="136"/>
      <c r="RHM84" s="136"/>
      <c r="RHN84" s="136"/>
      <c r="RHO84" s="136"/>
      <c r="RHP84" s="136"/>
      <c r="RHQ84" s="136"/>
      <c r="RHR84" s="136"/>
      <c r="RHW84" s="136"/>
      <c r="RHX84" s="136"/>
      <c r="RHY84" s="136"/>
      <c r="RHZ84" s="136"/>
      <c r="RIA84" s="136"/>
      <c r="RIB84" s="136"/>
      <c r="RIC84" s="136"/>
      <c r="RID84" s="136"/>
      <c r="RIE84" s="136"/>
      <c r="RIF84" s="136"/>
      <c r="RIG84" s="136"/>
      <c r="RIH84" s="136"/>
      <c r="RIM84" s="136"/>
      <c r="RIN84" s="136"/>
      <c r="RIO84" s="136"/>
      <c r="RIP84" s="136"/>
      <c r="RIQ84" s="136"/>
      <c r="RIR84" s="136"/>
      <c r="RIS84" s="136"/>
      <c r="RIT84" s="136"/>
      <c r="RIU84" s="136"/>
      <c r="RIV84" s="136"/>
      <c r="RIW84" s="136"/>
      <c r="RIX84" s="136"/>
      <c r="RJC84" s="136"/>
      <c r="RJD84" s="136"/>
      <c r="RJE84" s="136"/>
      <c r="RJF84" s="136"/>
      <c r="RJG84" s="136"/>
      <c r="RJH84" s="136"/>
      <c r="RJI84" s="136"/>
      <c r="RJJ84" s="136"/>
      <c r="RJK84" s="136"/>
      <c r="RJL84" s="136"/>
      <c r="RJM84" s="136"/>
      <c r="RJN84" s="136"/>
      <c r="RJS84" s="136"/>
      <c r="RJT84" s="136"/>
      <c r="RJU84" s="136"/>
      <c r="RJV84" s="136"/>
      <c r="RJW84" s="136"/>
      <c r="RJX84" s="136"/>
      <c r="RJY84" s="136"/>
      <c r="RJZ84" s="136"/>
      <c r="RKA84" s="136"/>
      <c r="RKB84" s="136"/>
      <c r="RKC84" s="136"/>
      <c r="RKD84" s="136"/>
      <c r="RKI84" s="136"/>
      <c r="RKJ84" s="136"/>
      <c r="RKK84" s="136"/>
      <c r="RKL84" s="136"/>
      <c r="RKM84" s="136"/>
      <c r="RKN84" s="136"/>
      <c r="RKO84" s="136"/>
      <c r="RKP84" s="136"/>
      <c r="RKQ84" s="136"/>
      <c r="RKR84" s="136"/>
      <c r="RKS84" s="136"/>
      <c r="RKT84" s="136"/>
      <c r="RKY84" s="136"/>
      <c r="RKZ84" s="136"/>
      <c r="RLA84" s="136"/>
      <c r="RLB84" s="136"/>
      <c r="RLC84" s="136"/>
      <c r="RLD84" s="136"/>
      <c r="RLE84" s="136"/>
      <c r="RLF84" s="136"/>
      <c r="RLG84" s="136"/>
      <c r="RLH84" s="136"/>
      <c r="RLI84" s="136"/>
      <c r="RLJ84" s="136"/>
      <c r="RLO84" s="136"/>
      <c r="RLP84" s="136"/>
      <c r="RLQ84" s="136"/>
      <c r="RLR84" s="136"/>
      <c r="RLS84" s="136"/>
      <c r="RLT84" s="136"/>
      <c r="RLU84" s="136"/>
      <c r="RLV84" s="136"/>
      <c r="RLW84" s="136"/>
      <c r="RLX84" s="136"/>
      <c r="RLY84" s="136"/>
      <c r="RLZ84" s="136"/>
      <c r="RME84" s="136"/>
      <c r="RMF84" s="136"/>
      <c r="RMG84" s="136"/>
      <c r="RMH84" s="136"/>
      <c r="RMI84" s="136"/>
      <c r="RMJ84" s="136"/>
      <c r="RMK84" s="136"/>
      <c r="RML84" s="136"/>
      <c r="RMM84" s="136"/>
      <c r="RMN84" s="136"/>
      <c r="RMO84" s="136"/>
      <c r="RMP84" s="136"/>
      <c r="RMU84" s="136"/>
      <c r="RMV84" s="136"/>
      <c r="RMW84" s="136"/>
      <c r="RMX84" s="136"/>
      <c r="RMY84" s="136"/>
      <c r="RMZ84" s="136"/>
      <c r="RNA84" s="136"/>
      <c r="RNB84" s="136"/>
      <c r="RNC84" s="136"/>
      <c r="RND84" s="136"/>
      <c r="RNE84" s="136"/>
      <c r="RNF84" s="136"/>
      <c r="RNK84" s="136"/>
      <c r="RNL84" s="136"/>
      <c r="RNM84" s="136"/>
      <c r="RNN84" s="136"/>
      <c r="RNO84" s="136"/>
      <c r="RNP84" s="136"/>
      <c r="RNQ84" s="136"/>
      <c r="RNR84" s="136"/>
      <c r="RNS84" s="136"/>
      <c r="RNT84" s="136"/>
      <c r="RNU84" s="136"/>
      <c r="RNV84" s="136"/>
      <c r="ROA84" s="136"/>
      <c r="ROB84" s="136"/>
      <c r="ROC84" s="136"/>
      <c r="ROD84" s="136"/>
      <c r="ROE84" s="136"/>
      <c r="ROF84" s="136"/>
      <c r="ROG84" s="136"/>
      <c r="ROH84" s="136"/>
      <c r="ROI84" s="136"/>
      <c r="ROJ84" s="136"/>
      <c r="ROK84" s="136"/>
      <c r="ROL84" s="136"/>
      <c r="ROQ84" s="136"/>
      <c r="ROR84" s="136"/>
      <c r="ROS84" s="136"/>
      <c r="ROT84" s="136"/>
      <c r="ROU84" s="136"/>
      <c r="ROV84" s="136"/>
      <c r="ROW84" s="136"/>
      <c r="ROX84" s="136"/>
      <c r="ROY84" s="136"/>
      <c r="ROZ84" s="136"/>
      <c r="RPA84" s="136"/>
      <c r="RPB84" s="136"/>
      <c r="RPG84" s="136"/>
      <c r="RPH84" s="136"/>
      <c r="RPI84" s="136"/>
      <c r="RPJ84" s="136"/>
      <c r="RPK84" s="136"/>
      <c r="RPL84" s="136"/>
      <c r="RPM84" s="136"/>
      <c r="RPN84" s="136"/>
      <c r="RPO84" s="136"/>
      <c r="RPP84" s="136"/>
      <c r="RPQ84" s="136"/>
      <c r="RPR84" s="136"/>
      <c r="RPW84" s="136"/>
      <c r="RPX84" s="136"/>
      <c r="RPY84" s="136"/>
      <c r="RPZ84" s="136"/>
      <c r="RQA84" s="136"/>
      <c r="RQB84" s="136"/>
      <c r="RQC84" s="136"/>
      <c r="RQD84" s="136"/>
      <c r="RQE84" s="136"/>
      <c r="RQF84" s="136"/>
      <c r="RQG84" s="136"/>
      <c r="RQH84" s="136"/>
      <c r="RQM84" s="136"/>
      <c r="RQN84" s="136"/>
      <c r="RQO84" s="136"/>
      <c r="RQP84" s="136"/>
      <c r="RQQ84" s="136"/>
      <c r="RQR84" s="136"/>
      <c r="RQS84" s="136"/>
      <c r="RQT84" s="136"/>
      <c r="RQU84" s="136"/>
      <c r="RQV84" s="136"/>
      <c r="RQW84" s="136"/>
      <c r="RQX84" s="136"/>
      <c r="RRC84" s="136"/>
      <c r="RRD84" s="136"/>
      <c r="RRE84" s="136"/>
      <c r="RRF84" s="136"/>
      <c r="RRG84" s="136"/>
      <c r="RRH84" s="136"/>
      <c r="RRI84" s="136"/>
      <c r="RRJ84" s="136"/>
      <c r="RRK84" s="136"/>
      <c r="RRL84" s="136"/>
      <c r="RRM84" s="136"/>
      <c r="RRN84" s="136"/>
      <c r="RRS84" s="136"/>
      <c r="RRT84" s="136"/>
      <c r="RRU84" s="136"/>
      <c r="RRV84" s="136"/>
      <c r="RRW84" s="136"/>
      <c r="RRX84" s="136"/>
      <c r="RRY84" s="136"/>
      <c r="RRZ84" s="136"/>
      <c r="RSA84" s="136"/>
      <c r="RSB84" s="136"/>
      <c r="RSC84" s="136"/>
      <c r="RSD84" s="136"/>
      <c r="RSI84" s="136"/>
      <c r="RSJ84" s="136"/>
      <c r="RSK84" s="136"/>
      <c r="RSL84" s="136"/>
      <c r="RSM84" s="136"/>
      <c r="RSN84" s="136"/>
      <c r="RSO84" s="136"/>
      <c r="RSP84" s="136"/>
      <c r="RSQ84" s="136"/>
      <c r="RSR84" s="136"/>
      <c r="RSS84" s="136"/>
      <c r="RST84" s="136"/>
      <c r="RSY84" s="136"/>
      <c r="RSZ84" s="136"/>
      <c r="RTA84" s="136"/>
      <c r="RTB84" s="136"/>
      <c r="RTC84" s="136"/>
      <c r="RTD84" s="136"/>
      <c r="RTE84" s="136"/>
      <c r="RTF84" s="136"/>
      <c r="RTG84" s="136"/>
      <c r="RTH84" s="136"/>
      <c r="RTI84" s="136"/>
      <c r="RTJ84" s="136"/>
      <c r="RTO84" s="136"/>
      <c r="RTP84" s="136"/>
      <c r="RTQ84" s="136"/>
      <c r="RTR84" s="136"/>
      <c r="RTS84" s="136"/>
      <c r="RTT84" s="136"/>
      <c r="RTU84" s="136"/>
      <c r="RTV84" s="136"/>
      <c r="RTW84" s="136"/>
      <c r="RTX84" s="136"/>
      <c r="RTY84" s="136"/>
      <c r="RTZ84" s="136"/>
      <c r="RUE84" s="136"/>
      <c r="RUF84" s="136"/>
      <c r="RUG84" s="136"/>
      <c r="RUH84" s="136"/>
      <c r="RUI84" s="136"/>
      <c r="RUJ84" s="136"/>
      <c r="RUK84" s="136"/>
      <c r="RUL84" s="136"/>
      <c r="RUM84" s="136"/>
      <c r="RUN84" s="136"/>
      <c r="RUO84" s="136"/>
      <c r="RUP84" s="136"/>
      <c r="RUU84" s="136"/>
      <c r="RUV84" s="136"/>
      <c r="RUW84" s="136"/>
      <c r="RUX84" s="136"/>
      <c r="RUY84" s="136"/>
      <c r="RUZ84" s="136"/>
      <c r="RVA84" s="136"/>
      <c r="RVB84" s="136"/>
      <c r="RVC84" s="136"/>
      <c r="RVD84" s="136"/>
      <c r="RVE84" s="136"/>
      <c r="RVF84" s="136"/>
      <c r="RVK84" s="136"/>
      <c r="RVL84" s="136"/>
      <c r="RVM84" s="136"/>
      <c r="RVN84" s="136"/>
      <c r="RVO84" s="136"/>
      <c r="RVP84" s="136"/>
      <c r="RVQ84" s="136"/>
      <c r="RVR84" s="136"/>
      <c r="RVS84" s="136"/>
      <c r="RVT84" s="136"/>
      <c r="RVU84" s="136"/>
      <c r="RVV84" s="136"/>
      <c r="RWA84" s="136"/>
      <c r="RWB84" s="136"/>
      <c r="RWC84" s="136"/>
      <c r="RWD84" s="136"/>
      <c r="RWE84" s="136"/>
      <c r="RWF84" s="136"/>
      <c r="RWG84" s="136"/>
      <c r="RWH84" s="136"/>
      <c r="RWI84" s="136"/>
      <c r="RWJ84" s="136"/>
      <c r="RWK84" s="136"/>
      <c r="RWL84" s="136"/>
      <c r="RWQ84" s="136"/>
      <c r="RWR84" s="136"/>
      <c r="RWS84" s="136"/>
      <c r="RWT84" s="136"/>
      <c r="RWU84" s="136"/>
      <c r="RWV84" s="136"/>
      <c r="RWW84" s="136"/>
      <c r="RWX84" s="136"/>
      <c r="RWY84" s="136"/>
      <c r="RWZ84" s="136"/>
      <c r="RXA84" s="136"/>
      <c r="RXB84" s="136"/>
      <c r="RXG84" s="136"/>
      <c r="RXH84" s="136"/>
      <c r="RXI84" s="136"/>
      <c r="RXJ84" s="136"/>
      <c r="RXK84" s="136"/>
      <c r="RXL84" s="136"/>
      <c r="RXM84" s="136"/>
      <c r="RXN84" s="136"/>
      <c r="RXO84" s="136"/>
      <c r="RXP84" s="136"/>
      <c r="RXQ84" s="136"/>
      <c r="RXR84" s="136"/>
      <c r="RXW84" s="136"/>
      <c r="RXX84" s="136"/>
      <c r="RXY84" s="136"/>
      <c r="RXZ84" s="136"/>
      <c r="RYA84" s="136"/>
      <c r="RYB84" s="136"/>
      <c r="RYC84" s="136"/>
      <c r="RYD84" s="136"/>
      <c r="RYE84" s="136"/>
      <c r="RYF84" s="136"/>
      <c r="RYG84" s="136"/>
      <c r="RYH84" s="136"/>
      <c r="RYM84" s="136"/>
      <c r="RYN84" s="136"/>
      <c r="RYO84" s="136"/>
      <c r="RYP84" s="136"/>
      <c r="RYQ84" s="136"/>
      <c r="RYR84" s="136"/>
      <c r="RYS84" s="136"/>
      <c r="RYT84" s="136"/>
      <c r="RYU84" s="136"/>
      <c r="RYV84" s="136"/>
      <c r="RYW84" s="136"/>
      <c r="RYX84" s="136"/>
      <c r="RZC84" s="136"/>
      <c r="RZD84" s="136"/>
      <c r="RZE84" s="136"/>
      <c r="RZF84" s="136"/>
      <c r="RZG84" s="136"/>
      <c r="RZH84" s="136"/>
      <c r="RZI84" s="136"/>
      <c r="RZJ84" s="136"/>
      <c r="RZK84" s="136"/>
      <c r="RZL84" s="136"/>
      <c r="RZM84" s="136"/>
      <c r="RZN84" s="136"/>
      <c r="RZS84" s="136"/>
      <c r="RZT84" s="136"/>
      <c r="RZU84" s="136"/>
      <c r="RZV84" s="136"/>
      <c r="RZW84" s="136"/>
      <c r="RZX84" s="136"/>
      <c r="RZY84" s="136"/>
      <c r="RZZ84" s="136"/>
      <c r="SAA84" s="136"/>
      <c r="SAB84" s="136"/>
      <c r="SAC84" s="136"/>
      <c r="SAD84" s="136"/>
      <c r="SAI84" s="136"/>
      <c r="SAJ84" s="136"/>
      <c r="SAK84" s="136"/>
      <c r="SAL84" s="136"/>
      <c r="SAM84" s="136"/>
      <c r="SAN84" s="136"/>
      <c r="SAO84" s="136"/>
      <c r="SAP84" s="136"/>
      <c r="SAQ84" s="136"/>
      <c r="SAR84" s="136"/>
      <c r="SAS84" s="136"/>
      <c r="SAT84" s="136"/>
      <c r="SAY84" s="136"/>
      <c r="SAZ84" s="136"/>
      <c r="SBA84" s="136"/>
      <c r="SBB84" s="136"/>
      <c r="SBC84" s="136"/>
      <c r="SBD84" s="136"/>
      <c r="SBE84" s="136"/>
      <c r="SBF84" s="136"/>
      <c r="SBG84" s="136"/>
      <c r="SBH84" s="136"/>
      <c r="SBI84" s="136"/>
      <c r="SBJ84" s="136"/>
      <c r="SBO84" s="136"/>
      <c r="SBP84" s="136"/>
      <c r="SBQ84" s="136"/>
      <c r="SBR84" s="136"/>
      <c r="SBS84" s="136"/>
      <c r="SBT84" s="136"/>
      <c r="SBU84" s="136"/>
      <c r="SBV84" s="136"/>
      <c r="SBW84" s="136"/>
      <c r="SBX84" s="136"/>
      <c r="SBY84" s="136"/>
      <c r="SBZ84" s="136"/>
      <c r="SCE84" s="136"/>
      <c r="SCF84" s="136"/>
      <c r="SCG84" s="136"/>
      <c r="SCH84" s="136"/>
      <c r="SCI84" s="136"/>
      <c r="SCJ84" s="136"/>
      <c r="SCK84" s="136"/>
      <c r="SCL84" s="136"/>
      <c r="SCM84" s="136"/>
      <c r="SCN84" s="136"/>
      <c r="SCO84" s="136"/>
      <c r="SCP84" s="136"/>
      <c r="SCU84" s="136"/>
      <c r="SCV84" s="136"/>
      <c r="SCW84" s="136"/>
      <c r="SCX84" s="136"/>
      <c r="SCY84" s="136"/>
      <c r="SCZ84" s="136"/>
      <c r="SDA84" s="136"/>
      <c r="SDB84" s="136"/>
      <c r="SDC84" s="136"/>
      <c r="SDD84" s="136"/>
      <c r="SDE84" s="136"/>
      <c r="SDF84" s="136"/>
      <c r="SDK84" s="136"/>
      <c r="SDL84" s="136"/>
      <c r="SDM84" s="136"/>
      <c r="SDN84" s="136"/>
      <c r="SDO84" s="136"/>
      <c r="SDP84" s="136"/>
      <c r="SDQ84" s="136"/>
      <c r="SDR84" s="136"/>
      <c r="SDS84" s="136"/>
      <c r="SDT84" s="136"/>
      <c r="SDU84" s="136"/>
      <c r="SDV84" s="136"/>
      <c r="SEA84" s="136"/>
      <c r="SEB84" s="136"/>
      <c r="SEC84" s="136"/>
      <c r="SED84" s="136"/>
      <c r="SEE84" s="136"/>
      <c r="SEF84" s="136"/>
      <c r="SEG84" s="136"/>
      <c r="SEH84" s="136"/>
      <c r="SEI84" s="136"/>
      <c r="SEJ84" s="136"/>
      <c r="SEK84" s="136"/>
      <c r="SEL84" s="136"/>
      <c r="SEQ84" s="136"/>
      <c r="SER84" s="136"/>
      <c r="SES84" s="136"/>
      <c r="SET84" s="136"/>
      <c r="SEU84" s="136"/>
      <c r="SEV84" s="136"/>
      <c r="SEW84" s="136"/>
      <c r="SEX84" s="136"/>
      <c r="SEY84" s="136"/>
      <c r="SEZ84" s="136"/>
      <c r="SFA84" s="136"/>
      <c r="SFB84" s="136"/>
      <c r="SFG84" s="136"/>
      <c r="SFH84" s="136"/>
      <c r="SFI84" s="136"/>
      <c r="SFJ84" s="136"/>
      <c r="SFK84" s="136"/>
      <c r="SFL84" s="136"/>
      <c r="SFM84" s="136"/>
      <c r="SFN84" s="136"/>
      <c r="SFO84" s="136"/>
      <c r="SFP84" s="136"/>
      <c r="SFQ84" s="136"/>
      <c r="SFR84" s="136"/>
      <c r="SFW84" s="136"/>
      <c r="SFX84" s="136"/>
      <c r="SFY84" s="136"/>
      <c r="SFZ84" s="136"/>
      <c r="SGA84" s="136"/>
      <c r="SGB84" s="136"/>
      <c r="SGC84" s="136"/>
      <c r="SGD84" s="136"/>
      <c r="SGE84" s="136"/>
      <c r="SGF84" s="136"/>
      <c r="SGG84" s="136"/>
      <c r="SGH84" s="136"/>
      <c r="SGM84" s="136"/>
      <c r="SGN84" s="136"/>
      <c r="SGO84" s="136"/>
      <c r="SGP84" s="136"/>
      <c r="SGQ84" s="136"/>
      <c r="SGR84" s="136"/>
      <c r="SGS84" s="136"/>
      <c r="SGT84" s="136"/>
      <c r="SGU84" s="136"/>
      <c r="SGV84" s="136"/>
      <c r="SGW84" s="136"/>
      <c r="SGX84" s="136"/>
      <c r="SHC84" s="136"/>
      <c r="SHD84" s="136"/>
      <c r="SHE84" s="136"/>
      <c r="SHF84" s="136"/>
      <c r="SHG84" s="136"/>
      <c r="SHH84" s="136"/>
      <c r="SHI84" s="136"/>
      <c r="SHJ84" s="136"/>
      <c r="SHK84" s="136"/>
      <c r="SHL84" s="136"/>
      <c r="SHM84" s="136"/>
      <c r="SHN84" s="136"/>
      <c r="SHS84" s="136"/>
      <c r="SHT84" s="136"/>
      <c r="SHU84" s="136"/>
      <c r="SHV84" s="136"/>
      <c r="SHW84" s="136"/>
      <c r="SHX84" s="136"/>
      <c r="SHY84" s="136"/>
      <c r="SHZ84" s="136"/>
      <c r="SIA84" s="136"/>
      <c r="SIB84" s="136"/>
      <c r="SIC84" s="136"/>
      <c r="SID84" s="136"/>
      <c r="SII84" s="136"/>
      <c r="SIJ84" s="136"/>
      <c r="SIK84" s="136"/>
      <c r="SIL84" s="136"/>
      <c r="SIM84" s="136"/>
      <c r="SIN84" s="136"/>
      <c r="SIO84" s="136"/>
      <c r="SIP84" s="136"/>
      <c r="SIQ84" s="136"/>
      <c r="SIR84" s="136"/>
      <c r="SIS84" s="136"/>
      <c r="SIT84" s="136"/>
      <c r="SIY84" s="136"/>
      <c r="SIZ84" s="136"/>
      <c r="SJA84" s="136"/>
      <c r="SJB84" s="136"/>
      <c r="SJC84" s="136"/>
      <c r="SJD84" s="136"/>
      <c r="SJE84" s="136"/>
      <c r="SJF84" s="136"/>
      <c r="SJG84" s="136"/>
      <c r="SJH84" s="136"/>
      <c r="SJI84" s="136"/>
      <c r="SJJ84" s="136"/>
      <c r="SJO84" s="136"/>
      <c r="SJP84" s="136"/>
      <c r="SJQ84" s="136"/>
      <c r="SJR84" s="136"/>
      <c r="SJS84" s="136"/>
      <c r="SJT84" s="136"/>
      <c r="SJU84" s="136"/>
      <c r="SJV84" s="136"/>
      <c r="SJW84" s="136"/>
      <c r="SJX84" s="136"/>
      <c r="SJY84" s="136"/>
      <c r="SJZ84" s="136"/>
      <c r="SKE84" s="136"/>
      <c r="SKF84" s="136"/>
      <c r="SKG84" s="136"/>
      <c r="SKH84" s="136"/>
      <c r="SKI84" s="136"/>
      <c r="SKJ84" s="136"/>
      <c r="SKK84" s="136"/>
      <c r="SKL84" s="136"/>
      <c r="SKM84" s="136"/>
      <c r="SKN84" s="136"/>
      <c r="SKO84" s="136"/>
      <c r="SKP84" s="136"/>
      <c r="SKU84" s="136"/>
      <c r="SKV84" s="136"/>
      <c r="SKW84" s="136"/>
      <c r="SKX84" s="136"/>
      <c r="SKY84" s="136"/>
      <c r="SKZ84" s="136"/>
      <c r="SLA84" s="136"/>
      <c r="SLB84" s="136"/>
      <c r="SLC84" s="136"/>
      <c r="SLD84" s="136"/>
      <c r="SLE84" s="136"/>
      <c r="SLF84" s="136"/>
      <c r="SLK84" s="136"/>
      <c r="SLL84" s="136"/>
      <c r="SLM84" s="136"/>
      <c r="SLN84" s="136"/>
      <c r="SLO84" s="136"/>
      <c r="SLP84" s="136"/>
      <c r="SLQ84" s="136"/>
      <c r="SLR84" s="136"/>
      <c r="SLS84" s="136"/>
      <c r="SLT84" s="136"/>
      <c r="SLU84" s="136"/>
      <c r="SLV84" s="136"/>
      <c r="SMA84" s="136"/>
      <c r="SMB84" s="136"/>
      <c r="SMC84" s="136"/>
      <c r="SMD84" s="136"/>
      <c r="SME84" s="136"/>
      <c r="SMF84" s="136"/>
      <c r="SMG84" s="136"/>
      <c r="SMH84" s="136"/>
      <c r="SMI84" s="136"/>
      <c r="SMJ84" s="136"/>
      <c r="SMK84" s="136"/>
      <c r="SML84" s="136"/>
      <c r="SMQ84" s="136"/>
      <c r="SMR84" s="136"/>
      <c r="SMS84" s="136"/>
      <c r="SMT84" s="136"/>
      <c r="SMU84" s="136"/>
      <c r="SMV84" s="136"/>
      <c r="SMW84" s="136"/>
      <c r="SMX84" s="136"/>
      <c r="SMY84" s="136"/>
      <c r="SMZ84" s="136"/>
      <c r="SNA84" s="136"/>
      <c r="SNB84" s="136"/>
      <c r="SNG84" s="136"/>
      <c r="SNH84" s="136"/>
      <c r="SNI84" s="136"/>
      <c r="SNJ84" s="136"/>
      <c r="SNK84" s="136"/>
      <c r="SNL84" s="136"/>
      <c r="SNM84" s="136"/>
      <c r="SNN84" s="136"/>
      <c r="SNO84" s="136"/>
      <c r="SNP84" s="136"/>
      <c r="SNQ84" s="136"/>
      <c r="SNR84" s="136"/>
      <c r="SNW84" s="136"/>
      <c r="SNX84" s="136"/>
      <c r="SNY84" s="136"/>
      <c r="SNZ84" s="136"/>
      <c r="SOA84" s="136"/>
      <c r="SOB84" s="136"/>
      <c r="SOC84" s="136"/>
      <c r="SOD84" s="136"/>
      <c r="SOE84" s="136"/>
      <c r="SOF84" s="136"/>
      <c r="SOG84" s="136"/>
      <c r="SOH84" s="136"/>
      <c r="SOM84" s="136"/>
      <c r="SON84" s="136"/>
      <c r="SOO84" s="136"/>
      <c r="SOP84" s="136"/>
      <c r="SOQ84" s="136"/>
      <c r="SOR84" s="136"/>
      <c r="SOS84" s="136"/>
      <c r="SOT84" s="136"/>
      <c r="SOU84" s="136"/>
      <c r="SOV84" s="136"/>
      <c r="SOW84" s="136"/>
      <c r="SOX84" s="136"/>
      <c r="SPC84" s="136"/>
      <c r="SPD84" s="136"/>
      <c r="SPE84" s="136"/>
      <c r="SPF84" s="136"/>
      <c r="SPG84" s="136"/>
      <c r="SPH84" s="136"/>
      <c r="SPI84" s="136"/>
      <c r="SPJ84" s="136"/>
      <c r="SPK84" s="136"/>
      <c r="SPL84" s="136"/>
      <c r="SPM84" s="136"/>
      <c r="SPN84" s="136"/>
      <c r="SPS84" s="136"/>
      <c r="SPT84" s="136"/>
      <c r="SPU84" s="136"/>
      <c r="SPV84" s="136"/>
      <c r="SPW84" s="136"/>
      <c r="SPX84" s="136"/>
      <c r="SPY84" s="136"/>
      <c r="SPZ84" s="136"/>
      <c r="SQA84" s="136"/>
      <c r="SQB84" s="136"/>
      <c r="SQC84" s="136"/>
      <c r="SQD84" s="136"/>
      <c r="SQI84" s="136"/>
      <c r="SQJ84" s="136"/>
      <c r="SQK84" s="136"/>
      <c r="SQL84" s="136"/>
      <c r="SQM84" s="136"/>
      <c r="SQN84" s="136"/>
      <c r="SQO84" s="136"/>
      <c r="SQP84" s="136"/>
      <c r="SQQ84" s="136"/>
      <c r="SQR84" s="136"/>
      <c r="SQS84" s="136"/>
      <c r="SQT84" s="136"/>
      <c r="SQY84" s="136"/>
      <c r="SQZ84" s="136"/>
      <c r="SRA84" s="136"/>
      <c r="SRB84" s="136"/>
      <c r="SRC84" s="136"/>
      <c r="SRD84" s="136"/>
      <c r="SRE84" s="136"/>
      <c r="SRF84" s="136"/>
      <c r="SRG84" s="136"/>
      <c r="SRH84" s="136"/>
      <c r="SRI84" s="136"/>
      <c r="SRJ84" s="136"/>
      <c r="SRO84" s="136"/>
      <c r="SRP84" s="136"/>
      <c r="SRQ84" s="136"/>
      <c r="SRR84" s="136"/>
      <c r="SRS84" s="136"/>
      <c r="SRT84" s="136"/>
      <c r="SRU84" s="136"/>
      <c r="SRV84" s="136"/>
      <c r="SRW84" s="136"/>
      <c r="SRX84" s="136"/>
      <c r="SRY84" s="136"/>
      <c r="SRZ84" s="136"/>
      <c r="SSE84" s="136"/>
      <c r="SSF84" s="136"/>
      <c r="SSG84" s="136"/>
      <c r="SSH84" s="136"/>
      <c r="SSI84" s="136"/>
      <c r="SSJ84" s="136"/>
      <c r="SSK84" s="136"/>
      <c r="SSL84" s="136"/>
      <c r="SSM84" s="136"/>
      <c r="SSN84" s="136"/>
      <c r="SSO84" s="136"/>
      <c r="SSP84" s="136"/>
      <c r="SSU84" s="136"/>
      <c r="SSV84" s="136"/>
      <c r="SSW84" s="136"/>
      <c r="SSX84" s="136"/>
      <c r="SSY84" s="136"/>
      <c r="SSZ84" s="136"/>
      <c r="STA84" s="136"/>
      <c r="STB84" s="136"/>
      <c r="STC84" s="136"/>
      <c r="STD84" s="136"/>
      <c r="STE84" s="136"/>
      <c r="STF84" s="136"/>
      <c r="STK84" s="136"/>
      <c r="STL84" s="136"/>
      <c r="STM84" s="136"/>
      <c r="STN84" s="136"/>
      <c r="STO84" s="136"/>
      <c r="STP84" s="136"/>
      <c r="STQ84" s="136"/>
      <c r="STR84" s="136"/>
      <c r="STS84" s="136"/>
      <c r="STT84" s="136"/>
      <c r="STU84" s="136"/>
      <c r="STV84" s="136"/>
      <c r="SUA84" s="136"/>
      <c r="SUB84" s="136"/>
      <c r="SUC84" s="136"/>
      <c r="SUD84" s="136"/>
      <c r="SUE84" s="136"/>
      <c r="SUF84" s="136"/>
      <c r="SUG84" s="136"/>
      <c r="SUH84" s="136"/>
      <c r="SUI84" s="136"/>
      <c r="SUJ84" s="136"/>
      <c r="SUK84" s="136"/>
      <c r="SUL84" s="136"/>
      <c r="SUQ84" s="136"/>
      <c r="SUR84" s="136"/>
      <c r="SUS84" s="136"/>
      <c r="SUT84" s="136"/>
      <c r="SUU84" s="136"/>
      <c r="SUV84" s="136"/>
      <c r="SUW84" s="136"/>
      <c r="SUX84" s="136"/>
      <c r="SUY84" s="136"/>
      <c r="SUZ84" s="136"/>
      <c r="SVA84" s="136"/>
      <c r="SVB84" s="136"/>
      <c r="SVG84" s="136"/>
      <c r="SVH84" s="136"/>
      <c r="SVI84" s="136"/>
      <c r="SVJ84" s="136"/>
      <c r="SVK84" s="136"/>
      <c r="SVL84" s="136"/>
      <c r="SVM84" s="136"/>
      <c r="SVN84" s="136"/>
      <c r="SVO84" s="136"/>
      <c r="SVP84" s="136"/>
      <c r="SVQ84" s="136"/>
      <c r="SVR84" s="136"/>
      <c r="SVW84" s="136"/>
      <c r="SVX84" s="136"/>
      <c r="SVY84" s="136"/>
      <c r="SVZ84" s="136"/>
      <c r="SWA84" s="136"/>
      <c r="SWB84" s="136"/>
      <c r="SWC84" s="136"/>
      <c r="SWD84" s="136"/>
      <c r="SWE84" s="136"/>
      <c r="SWF84" s="136"/>
      <c r="SWG84" s="136"/>
      <c r="SWH84" s="136"/>
      <c r="SWM84" s="136"/>
      <c r="SWN84" s="136"/>
      <c r="SWO84" s="136"/>
      <c r="SWP84" s="136"/>
      <c r="SWQ84" s="136"/>
      <c r="SWR84" s="136"/>
      <c r="SWS84" s="136"/>
      <c r="SWT84" s="136"/>
      <c r="SWU84" s="136"/>
      <c r="SWV84" s="136"/>
      <c r="SWW84" s="136"/>
      <c r="SWX84" s="136"/>
      <c r="SXC84" s="136"/>
      <c r="SXD84" s="136"/>
      <c r="SXE84" s="136"/>
      <c r="SXF84" s="136"/>
      <c r="SXG84" s="136"/>
      <c r="SXH84" s="136"/>
      <c r="SXI84" s="136"/>
      <c r="SXJ84" s="136"/>
      <c r="SXK84" s="136"/>
      <c r="SXL84" s="136"/>
      <c r="SXM84" s="136"/>
      <c r="SXN84" s="136"/>
      <c r="SXS84" s="136"/>
      <c r="SXT84" s="136"/>
      <c r="SXU84" s="136"/>
      <c r="SXV84" s="136"/>
      <c r="SXW84" s="136"/>
      <c r="SXX84" s="136"/>
      <c r="SXY84" s="136"/>
      <c r="SXZ84" s="136"/>
      <c r="SYA84" s="136"/>
      <c r="SYB84" s="136"/>
      <c r="SYC84" s="136"/>
      <c r="SYD84" s="136"/>
      <c r="SYI84" s="136"/>
      <c r="SYJ84" s="136"/>
      <c r="SYK84" s="136"/>
      <c r="SYL84" s="136"/>
      <c r="SYM84" s="136"/>
      <c r="SYN84" s="136"/>
      <c r="SYO84" s="136"/>
      <c r="SYP84" s="136"/>
      <c r="SYQ84" s="136"/>
      <c r="SYR84" s="136"/>
      <c r="SYS84" s="136"/>
      <c r="SYT84" s="136"/>
      <c r="SYY84" s="136"/>
      <c r="SYZ84" s="136"/>
      <c r="SZA84" s="136"/>
      <c r="SZB84" s="136"/>
      <c r="SZC84" s="136"/>
      <c r="SZD84" s="136"/>
      <c r="SZE84" s="136"/>
      <c r="SZF84" s="136"/>
      <c r="SZG84" s="136"/>
      <c r="SZH84" s="136"/>
      <c r="SZI84" s="136"/>
      <c r="SZJ84" s="136"/>
      <c r="SZO84" s="136"/>
      <c r="SZP84" s="136"/>
      <c r="SZQ84" s="136"/>
      <c r="SZR84" s="136"/>
      <c r="SZS84" s="136"/>
      <c r="SZT84" s="136"/>
      <c r="SZU84" s="136"/>
      <c r="SZV84" s="136"/>
      <c r="SZW84" s="136"/>
      <c r="SZX84" s="136"/>
      <c r="SZY84" s="136"/>
      <c r="SZZ84" s="136"/>
      <c r="TAE84" s="136"/>
      <c r="TAF84" s="136"/>
      <c r="TAG84" s="136"/>
      <c r="TAH84" s="136"/>
      <c r="TAI84" s="136"/>
      <c r="TAJ84" s="136"/>
      <c r="TAK84" s="136"/>
      <c r="TAL84" s="136"/>
      <c r="TAM84" s="136"/>
      <c r="TAN84" s="136"/>
      <c r="TAO84" s="136"/>
      <c r="TAP84" s="136"/>
      <c r="TAU84" s="136"/>
      <c r="TAV84" s="136"/>
      <c r="TAW84" s="136"/>
      <c r="TAX84" s="136"/>
      <c r="TAY84" s="136"/>
      <c r="TAZ84" s="136"/>
      <c r="TBA84" s="136"/>
      <c r="TBB84" s="136"/>
      <c r="TBC84" s="136"/>
      <c r="TBD84" s="136"/>
      <c r="TBE84" s="136"/>
      <c r="TBF84" s="136"/>
      <c r="TBK84" s="136"/>
      <c r="TBL84" s="136"/>
      <c r="TBM84" s="136"/>
      <c r="TBN84" s="136"/>
      <c r="TBO84" s="136"/>
      <c r="TBP84" s="136"/>
      <c r="TBQ84" s="136"/>
      <c r="TBR84" s="136"/>
      <c r="TBS84" s="136"/>
      <c r="TBT84" s="136"/>
      <c r="TBU84" s="136"/>
      <c r="TBV84" s="136"/>
      <c r="TCA84" s="136"/>
      <c r="TCB84" s="136"/>
      <c r="TCC84" s="136"/>
      <c r="TCD84" s="136"/>
      <c r="TCE84" s="136"/>
      <c r="TCF84" s="136"/>
      <c r="TCG84" s="136"/>
      <c r="TCH84" s="136"/>
      <c r="TCI84" s="136"/>
      <c r="TCJ84" s="136"/>
      <c r="TCK84" s="136"/>
      <c r="TCL84" s="136"/>
      <c r="TCQ84" s="136"/>
      <c r="TCR84" s="136"/>
      <c r="TCS84" s="136"/>
      <c r="TCT84" s="136"/>
      <c r="TCU84" s="136"/>
      <c r="TCV84" s="136"/>
      <c r="TCW84" s="136"/>
      <c r="TCX84" s="136"/>
      <c r="TCY84" s="136"/>
      <c r="TCZ84" s="136"/>
      <c r="TDA84" s="136"/>
      <c r="TDB84" s="136"/>
      <c r="TDG84" s="136"/>
      <c r="TDH84" s="136"/>
      <c r="TDI84" s="136"/>
      <c r="TDJ84" s="136"/>
      <c r="TDK84" s="136"/>
      <c r="TDL84" s="136"/>
      <c r="TDM84" s="136"/>
      <c r="TDN84" s="136"/>
      <c r="TDO84" s="136"/>
      <c r="TDP84" s="136"/>
      <c r="TDQ84" s="136"/>
      <c r="TDR84" s="136"/>
      <c r="TDW84" s="136"/>
      <c r="TDX84" s="136"/>
      <c r="TDY84" s="136"/>
      <c r="TDZ84" s="136"/>
      <c r="TEA84" s="136"/>
      <c r="TEB84" s="136"/>
      <c r="TEC84" s="136"/>
      <c r="TED84" s="136"/>
      <c r="TEE84" s="136"/>
      <c r="TEF84" s="136"/>
      <c r="TEG84" s="136"/>
      <c r="TEH84" s="136"/>
      <c r="TEM84" s="136"/>
      <c r="TEN84" s="136"/>
      <c r="TEO84" s="136"/>
      <c r="TEP84" s="136"/>
      <c r="TEQ84" s="136"/>
      <c r="TER84" s="136"/>
      <c r="TES84" s="136"/>
      <c r="TET84" s="136"/>
      <c r="TEU84" s="136"/>
      <c r="TEV84" s="136"/>
      <c r="TEW84" s="136"/>
      <c r="TEX84" s="136"/>
      <c r="TFC84" s="136"/>
      <c r="TFD84" s="136"/>
      <c r="TFE84" s="136"/>
      <c r="TFF84" s="136"/>
      <c r="TFG84" s="136"/>
      <c r="TFH84" s="136"/>
      <c r="TFI84" s="136"/>
      <c r="TFJ84" s="136"/>
      <c r="TFK84" s="136"/>
      <c r="TFL84" s="136"/>
      <c r="TFM84" s="136"/>
      <c r="TFN84" s="136"/>
      <c r="TFS84" s="136"/>
      <c r="TFT84" s="136"/>
      <c r="TFU84" s="136"/>
      <c r="TFV84" s="136"/>
      <c r="TFW84" s="136"/>
      <c r="TFX84" s="136"/>
      <c r="TFY84" s="136"/>
      <c r="TFZ84" s="136"/>
      <c r="TGA84" s="136"/>
      <c r="TGB84" s="136"/>
      <c r="TGC84" s="136"/>
      <c r="TGD84" s="136"/>
      <c r="TGI84" s="136"/>
      <c r="TGJ84" s="136"/>
      <c r="TGK84" s="136"/>
      <c r="TGL84" s="136"/>
      <c r="TGM84" s="136"/>
      <c r="TGN84" s="136"/>
      <c r="TGO84" s="136"/>
      <c r="TGP84" s="136"/>
      <c r="TGQ84" s="136"/>
      <c r="TGR84" s="136"/>
      <c r="TGS84" s="136"/>
      <c r="TGT84" s="136"/>
      <c r="TGY84" s="136"/>
      <c r="TGZ84" s="136"/>
      <c r="THA84" s="136"/>
      <c r="THB84" s="136"/>
      <c r="THC84" s="136"/>
      <c r="THD84" s="136"/>
      <c r="THE84" s="136"/>
      <c r="THF84" s="136"/>
      <c r="THG84" s="136"/>
      <c r="THH84" s="136"/>
      <c r="THI84" s="136"/>
      <c r="THJ84" s="136"/>
      <c r="THO84" s="136"/>
      <c r="THP84" s="136"/>
      <c r="THQ84" s="136"/>
      <c r="THR84" s="136"/>
      <c r="THS84" s="136"/>
      <c r="THT84" s="136"/>
      <c r="THU84" s="136"/>
      <c r="THV84" s="136"/>
      <c r="THW84" s="136"/>
      <c r="THX84" s="136"/>
      <c r="THY84" s="136"/>
      <c r="THZ84" s="136"/>
      <c r="TIE84" s="136"/>
      <c r="TIF84" s="136"/>
      <c r="TIG84" s="136"/>
      <c r="TIH84" s="136"/>
      <c r="TII84" s="136"/>
      <c r="TIJ84" s="136"/>
      <c r="TIK84" s="136"/>
      <c r="TIL84" s="136"/>
      <c r="TIM84" s="136"/>
      <c r="TIN84" s="136"/>
      <c r="TIO84" s="136"/>
      <c r="TIP84" s="136"/>
      <c r="TIU84" s="136"/>
      <c r="TIV84" s="136"/>
      <c r="TIW84" s="136"/>
      <c r="TIX84" s="136"/>
      <c r="TIY84" s="136"/>
      <c r="TIZ84" s="136"/>
      <c r="TJA84" s="136"/>
      <c r="TJB84" s="136"/>
      <c r="TJC84" s="136"/>
      <c r="TJD84" s="136"/>
      <c r="TJE84" s="136"/>
      <c r="TJF84" s="136"/>
      <c r="TJK84" s="136"/>
      <c r="TJL84" s="136"/>
      <c r="TJM84" s="136"/>
      <c r="TJN84" s="136"/>
      <c r="TJO84" s="136"/>
      <c r="TJP84" s="136"/>
      <c r="TJQ84" s="136"/>
      <c r="TJR84" s="136"/>
      <c r="TJS84" s="136"/>
      <c r="TJT84" s="136"/>
      <c r="TJU84" s="136"/>
      <c r="TJV84" s="136"/>
      <c r="TKA84" s="136"/>
      <c r="TKB84" s="136"/>
      <c r="TKC84" s="136"/>
      <c r="TKD84" s="136"/>
      <c r="TKE84" s="136"/>
      <c r="TKF84" s="136"/>
      <c r="TKG84" s="136"/>
      <c r="TKH84" s="136"/>
      <c r="TKI84" s="136"/>
      <c r="TKJ84" s="136"/>
      <c r="TKK84" s="136"/>
      <c r="TKL84" s="136"/>
      <c r="TKQ84" s="136"/>
      <c r="TKR84" s="136"/>
      <c r="TKS84" s="136"/>
      <c r="TKT84" s="136"/>
      <c r="TKU84" s="136"/>
      <c r="TKV84" s="136"/>
      <c r="TKW84" s="136"/>
      <c r="TKX84" s="136"/>
      <c r="TKY84" s="136"/>
      <c r="TKZ84" s="136"/>
      <c r="TLA84" s="136"/>
      <c r="TLB84" s="136"/>
      <c r="TLG84" s="136"/>
      <c r="TLH84" s="136"/>
      <c r="TLI84" s="136"/>
      <c r="TLJ84" s="136"/>
      <c r="TLK84" s="136"/>
      <c r="TLL84" s="136"/>
      <c r="TLM84" s="136"/>
      <c r="TLN84" s="136"/>
      <c r="TLO84" s="136"/>
      <c r="TLP84" s="136"/>
      <c r="TLQ84" s="136"/>
      <c r="TLR84" s="136"/>
      <c r="TLW84" s="136"/>
      <c r="TLX84" s="136"/>
      <c r="TLY84" s="136"/>
      <c r="TLZ84" s="136"/>
      <c r="TMA84" s="136"/>
      <c r="TMB84" s="136"/>
      <c r="TMC84" s="136"/>
      <c r="TMD84" s="136"/>
      <c r="TME84" s="136"/>
      <c r="TMF84" s="136"/>
      <c r="TMG84" s="136"/>
      <c r="TMH84" s="136"/>
      <c r="TMM84" s="136"/>
      <c r="TMN84" s="136"/>
      <c r="TMO84" s="136"/>
      <c r="TMP84" s="136"/>
      <c r="TMQ84" s="136"/>
      <c r="TMR84" s="136"/>
      <c r="TMS84" s="136"/>
      <c r="TMT84" s="136"/>
      <c r="TMU84" s="136"/>
      <c r="TMV84" s="136"/>
      <c r="TMW84" s="136"/>
      <c r="TMX84" s="136"/>
      <c r="TNC84" s="136"/>
      <c r="TND84" s="136"/>
      <c r="TNE84" s="136"/>
      <c r="TNF84" s="136"/>
      <c r="TNG84" s="136"/>
      <c r="TNH84" s="136"/>
      <c r="TNI84" s="136"/>
      <c r="TNJ84" s="136"/>
      <c r="TNK84" s="136"/>
      <c r="TNL84" s="136"/>
      <c r="TNM84" s="136"/>
      <c r="TNN84" s="136"/>
      <c r="TNS84" s="136"/>
      <c r="TNT84" s="136"/>
      <c r="TNU84" s="136"/>
      <c r="TNV84" s="136"/>
      <c r="TNW84" s="136"/>
      <c r="TNX84" s="136"/>
      <c r="TNY84" s="136"/>
      <c r="TNZ84" s="136"/>
      <c r="TOA84" s="136"/>
      <c r="TOB84" s="136"/>
      <c r="TOC84" s="136"/>
      <c r="TOD84" s="136"/>
      <c r="TOI84" s="136"/>
      <c r="TOJ84" s="136"/>
      <c r="TOK84" s="136"/>
      <c r="TOL84" s="136"/>
      <c r="TOM84" s="136"/>
      <c r="TON84" s="136"/>
      <c r="TOO84" s="136"/>
      <c r="TOP84" s="136"/>
      <c r="TOQ84" s="136"/>
      <c r="TOR84" s="136"/>
      <c r="TOS84" s="136"/>
      <c r="TOT84" s="136"/>
      <c r="TOY84" s="136"/>
      <c r="TOZ84" s="136"/>
      <c r="TPA84" s="136"/>
      <c r="TPB84" s="136"/>
      <c r="TPC84" s="136"/>
      <c r="TPD84" s="136"/>
      <c r="TPE84" s="136"/>
      <c r="TPF84" s="136"/>
      <c r="TPG84" s="136"/>
      <c r="TPH84" s="136"/>
      <c r="TPI84" s="136"/>
      <c r="TPJ84" s="136"/>
      <c r="TPO84" s="136"/>
      <c r="TPP84" s="136"/>
      <c r="TPQ84" s="136"/>
      <c r="TPR84" s="136"/>
      <c r="TPS84" s="136"/>
      <c r="TPT84" s="136"/>
      <c r="TPU84" s="136"/>
      <c r="TPV84" s="136"/>
      <c r="TPW84" s="136"/>
      <c r="TPX84" s="136"/>
      <c r="TPY84" s="136"/>
      <c r="TPZ84" s="136"/>
      <c r="TQE84" s="136"/>
      <c r="TQF84" s="136"/>
      <c r="TQG84" s="136"/>
      <c r="TQH84" s="136"/>
      <c r="TQI84" s="136"/>
      <c r="TQJ84" s="136"/>
      <c r="TQK84" s="136"/>
      <c r="TQL84" s="136"/>
      <c r="TQM84" s="136"/>
      <c r="TQN84" s="136"/>
      <c r="TQO84" s="136"/>
      <c r="TQP84" s="136"/>
      <c r="TQU84" s="136"/>
      <c r="TQV84" s="136"/>
      <c r="TQW84" s="136"/>
      <c r="TQX84" s="136"/>
      <c r="TQY84" s="136"/>
      <c r="TQZ84" s="136"/>
      <c r="TRA84" s="136"/>
      <c r="TRB84" s="136"/>
      <c r="TRC84" s="136"/>
      <c r="TRD84" s="136"/>
      <c r="TRE84" s="136"/>
      <c r="TRF84" s="136"/>
      <c r="TRK84" s="136"/>
      <c r="TRL84" s="136"/>
      <c r="TRM84" s="136"/>
      <c r="TRN84" s="136"/>
      <c r="TRO84" s="136"/>
      <c r="TRP84" s="136"/>
      <c r="TRQ84" s="136"/>
      <c r="TRR84" s="136"/>
      <c r="TRS84" s="136"/>
      <c r="TRT84" s="136"/>
      <c r="TRU84" s="136"/>
      <c r="TRV84" s="136"/>
      <c r="TSA84" s="136"/>
      <c r="TSB84" s="136"/>
      <c r="TSC84" s="136"/>
      <c r="TSD84" s="136"/>
      <c r="TSE84" s="136"/>
      <c r="TSF84" s="136"/>
      <c r="TSG84" s="136"/>
      <c r="TSH84" s="136"/>
      <c r="TSI84" s="136"/>
      <c r="TSJ84" s="136"/>
      <c r="TSK84" s="136"/>
      <c r="TSL84" s="136"/>
      <c r="TSQ84" s="136"/>
      <c r="TSR84" s="136"/>
      <c r="TSS84" s="136"/>
      <c r="TST84" s="136"/>
      <c r="TSU84" s="136"/>
      <c r="TSV84" s="136"/>
      <c r="TSW84" s="136"/>
      <c r="TSX84" s="136"/>
      <c r="TSY84" s="136"/>
      <c r="TSZ84" s="136"/>
      <c r="TTA84" s="136"/>
      <c r="TTB84" s="136"/>
      <c r="TTG84" s="136"/>
      <c r="TTH84" s="136"/>
      <c r="TTI84" s="136"/>
      <c r="TTJ84" s="136"/>
      <c r="TTK84" s="136"/>
      <c r="TTL84" s="136"/>
      <c r="TTM84" s="136"/>
      <c r="TTN84" s="136"/>
      <c r="TTO84" s="136"/>
      <c r="TTP84" s="136"/>
      <c r="TTQ84" s="136"/>
      <c r="TTR84" s="136"/>
      <c r="TTW84" s="136"/>
      <c r="TTX84" s="136"/>
      <c r="TTY84" s="136"/>
      <c r="TTZ84" s="136"/>
      <c r="TUA84" s="136"/>
      <c r="TUB84" s="136"/>
      <c r="TUC84" s="136"/>
      <c r="TUD84" s="136"/>
      <c r="TUE84" s="136"/>
      <c r="TUF84" s="136"/>
      <c r="TUG84" s="136"/>
      <c r="TUH84" s="136"/>
      <c r="TUM84" s="136"/>
      <c r="TUN84" s="136"/>
      <c r="TUO84" s="136"/>
      <c r="TUP84" s="136"/>
      <c r="TUQ84" s="136"/>
      <c r="TUR84" s="136"/>
      <c r="TUS84" s="136"/>
      <c r="TUT84" s="136"/>
      <c r="TUU84" s="136"/>
      <c r="TUV84" s="136"/>
      <c r="TUW84" s="136"/>
      <c r="TUX84" s="136"/>
      <c r="TVC84" s="136"/>
      <c r="TVD84" s="136"/>
      <c r="TVE84" s="136"/>
      <c r="TVF84" s="136"/>
      <c r="TVG84" s="136"/>
      <c r="TVH84" s="136"/>
      <c r="TVI84" s="136"/>
      <c r="TVJ84" s="136"/>
      <c r="TVK84" s="136"/>
      <c r="TVL84" s="136"/>
      <c r="TVM84" s="136"/>
      <c r="TVN84" s="136"/>
      <c r="TVS84" s="136"/>
      <c r="TVT84" s="136"/>
      <c r="TVU84" s="136"/>
      <c r="TVV84" s="136"/>
      <c r="TVW84" s="136"/>
      <c r="TVX84" s="136"/>
      <c r="TVY84" s="136"/>
      <c r="TVZ84" s="136"/>
      <c r="TWA84" s="136"/>
      <c r="TWB84" s="136"/>
      <c r="TWC84" s="136"/>
      <c r="TWD84" s="136"/>
      <c r="TWI84" s="136"/>
      <c r="TWJ84" s="136"/>
      <c r="TWK84" s="136"/>
      <c r="TWL84" s="136"/>
      <c r="TWM84" s="136"/>
      <c r="TWN84" s="136"/>
      <c r="TWO84" s="136"/>
      <c r="TWP84" s="136"/>
      <c r="TWQ84" s="136"/>
      <c r="TWR84" s="136"/>
      <c r="TWS84" s="136"/>
      <c r="TWT84" s="136"/>
      <c r="TWY84" s="136"/>
      <c r="TWZ84" s="136"/>
      <c r="TXA84" s="136"/>
      <c r="TXB84" s="136"/>
      <c r="TXC84" s="136"/>
      <c r="TXD84" s="136"/>
      <c r="TXE84" s="136"/>
      <c r="TXF84" s="136"/>
      <c r="TXG84" s="136"/>
      <c r="TXH84" s="136"/>
      <c r="TXI84" s="136"/>
      <c r="TXJ84" s="136"/>
      <c r="TXO84" s="136"/>
      <c r="TXP84" s="136"/>
      <c r="TXQ84" s="136"/>
      <c r="TXR84" s="136"/>
      <c r="TXS84" s="136"/>
      <c r="TXT84" s="136"/>
      <c r="TXU84" s="136"/>
      <c r="TXV84" s="136"/>
      <c r="TXW84" s="136"/>
      <c r="TXX84" s="136"/>
      <c r="TXY84" s="136"/>
      <c r="TXZ84" s="136"/>
      <c r="TYE84" s="136"/>
      <c r="TYF84" s="136"/>
      <c r="TYG84" s="136"/>
      <c r="TYH84" s="136"/>
      <c r="TYI84" s="136"/>
      <c r="TYJ84" s="136"/>
      <c r="TYK84" s="136"/>
      <c r="TYL84" s="136"/>
      <c r="TYM84" s="136"/>
      <c r="TYN84" s="136"/>
      <c r="TYO84" s="136"/>
      <c r="TYP84" s="136"/>
      <c r="TYU84" s="136"/>
      <c r="TYV84" s="136"/>
      <c r="TYW84" s="136"/>
      <c r="TYX84" s="136"/>
      <c r="TYY84" s="136"/>
      <c r="TYZ84" s="136"/>
      <c r="TZA84" s="136"/>
      <c r="TZB84" s="136"/>
      <c r="TZC84" s="136"/>
      <c r="TZD84" s="136"/>
      <c r="TZE84" s="136"/>
      <c r="TZF84" s="136"/>
      <c r="TZK84" s="136"/>
      <c r="TZL84" s="136"/>
      <c r="TZM84" s="136"/>
      <c r="TZN84" s="136"/>
      <c r="TZO84" s="136"/>
      <c r="TZP84" s="136"/>
      <c r="TZQ84" s="136"/>
      <c r="TZR84" s="136"/>
      <c r="TZS84" s="136"/>
      <c r="TZT84" s="136"/>
      <c r="TZU84" s="136"/>
      <c r="TZV84" s="136"/>
      <c r="UAA84" s="136"/>
      <c r="UAB84" s="136"/>
      <c r="UAC84" s="136"/>
      <c r="UAD84" s="136"/>
      <c r="UAE84" s="136"/>
      <c r="UAF84" s="136"/>
      <c r="UAG84" s="136"/>
      <c r="UAH84" s="136"/>
      <c r="UAI84" s="136"/>
      <c r="UAJ84" s="136"/>
      <c r="UAK84" s="136"/>
      <c r="UAL84" s="136"/>
      <c r="UAQ84" s="136"/>
      <c r="UAR84" s="136"/>
      <c r="UAS84" s="136"/>
      <c r="UAT84" s="136"/>
      <c r="UAU84" s="136"/>
      <c r="UAV84" s="136"/>
      <c r="UAW84" s="136"/>
      <c r="UAX84" s="136"/>
      <c r="UAY84" s="136"/>
      <c r="UAZ84" s="136"/>
      <c r="UBA84" s="136"/>
      <c r="UBB84" s="136"/>
      <c r="UBG84" s="136"/>
      <c r="UBH84" s="136"/>
      <c r="UBI84" s="136"/>
      <c r="UBJ84" s="136"/>
      <c r="UBK84" s="136"/>
      <c r="UBL84" s="136"/>
      <c r="UBM84" s="136"/>
      <c r="UBN84" s="136"/>
      <c r="UBO84" s="136"/>
      <c r="UBP84" s="136"/>
      <c r="UBQ84" s="136"/>
      <c r="UBR84" s="136"/>
      <c r="UBW84" s="136"/>
      <c r="UBX84" s="136"/>
      <c r="UBY84" s="136"/>
      <c r="UBZ84" s="136"/>
      <c r="UCA84" s="136"/>
      <c r="UCB84" s="136"/>
      <c r="UCC84" s="136"/>
      <c r="UCD84" s="136"/>
      <c r="UCE84" s="136"/>
      <c r="UCF84" s="136"/>
      <c r="UCG84" s="136"/>
      <c r="UCH84" s="136"/>
      <c r="UCM84" s="136"/>
      <c r="UCN84" s="136"/>
      <c r="UCO84" s="136"/>
      <c r="UCP84" s="136"/>
      <c r="UCQ84" s="136"/>
      <c r="UCR84" s="136"/>
      <c r="UCS84" s="136"/>
      <c r="UCT84" s="136"/>
      <c r="UCU84" s="136"/>
      <c r="UCV84" s="136"/>
      <c r="UCW84" s="136"/>
      <c r="UCX84" s="136"/>
      <c r="UDC84" s="136"/>
      <c r="UDD84" s="136"/>
      <c r="UDE84" s="136"/>
      <c r="UDF84" s="136"/>
      <c r="UDG84" s="136"/>
      <c r="UDH84" s="136"/>
      <c r="UDI84" s="136"/>
      <c r="UDJ84" s="136"/>
      <c r="UDK84" s="136"/>
      <c r="UDL84" s="136"/>
      <c r="UDM84" s="136"/>
      <c r="UDN84" s="136"/>
      <c r="UDS84" s="136"/>
      <c r="UDT84" s="136"/>
      <c r="UDU84" s="136"/>
      <c r="UDV84" s="136"/>
      <c r="UDW84" s="136"/>
      <c r="UDX84" s="136"/>
      <c r="UDY84" s="136"/>
      <c r="UDZ84" s="136"/>
      <c r="UEA84" s="136"/>
      <c r="UEB84" s="136"/>
      <c r="UEC84" s="136"/>
      <c r="UED84" s="136"/>
      <c r="UEI84" s="136"/>
      <c r="UEJ84" s="136"/>
      <c r="UEK84" s="136"/>
      <c r="UEL84" s="136"/>
      <c r="UEM84" s="136"/>
      <c r="UEN84" s="136"/>
      <c r="UEO84" s="136"/>
      <c r="UEP84" s="136"/>
      <c r="UEQ84" s="136"/>
      <c r="UER84" s="136"/>
      <c r="UES84" s="136"/>
      <c r="UET84" s="136"/>
      <c r="UEY84" s="136"/>
      <c r="UEZ84" s="136"/>
      <c r="UFA84" s="136"/>
      <c r="UFB84" s="136"/>
      <c r="UFC84" s="136"/>
      <c r="UFD84" s="136"/>
      <c r="UFE84" s="136"/>
      <c r="UFF84" s="136"/>
      <c r="UFG84" s="136"/>
      <c r="UFH84" s="136"/>
      <c r="UFI84" s="136"/>
      <c r="UFJ84" s="136"/>
      <c r="UFO84" s="136"/>
      <c r="UFP84" s="136"/>
      <c r="UFQ84" s="136"/>
      <c r="UFR84" s="136"/>
      <c r="UFS84" s="136"/>
      <c r="UFT84" s="136"/>
      <c r="UFU84" s="136"/>
      <c r="UFV84" s="136"/>
      <c r="UFW84" s="136"/>
      <c r="UFX84" s="136"/>
      <c r="UFY84" s="136"/>
      <c r="UFZ84" s="136"/>
      <c r="UGE84" s="136"/>
      <c r="UGF84" s="136"/>
      <c r="UGG84" s="136"/>
      <c r="UGH84" s="136"/>
      <c r="UGI84" s="136"/>
      <c r="UGJ84" s="136"/>
      <c r="UGK84" s="136"/>
      <c r="UGL84" s="136"/>
      <c r="UGM84" s="136"/>
      <c r="UGN84" s="136"/>
      <c r="UGO84" s="136"/>
      <c r="UGP84" s="136"/>
      <c r="UGU84" s="136"/>
      <c r="UGV84" s="136"/>
      <c r="UGW84" s="136"/>
      <c r="UGX84" s="136"/>
      <c r="UGY84" s="136"/>
      <c r="UGZ84" s="136"/>
      <c r="UHA84" s="136"/>
      <c r="UHB84" s="136"/>
      <c r="UHC84" s="136"/>
      <c r="UHD84" s="136"/>
      <c r="UHE84" s="136"/>
      <c r="UHF84" s="136"/>
      <c r="UHK84" s="136"/>
      <c r="UHL84" s="136"/>
      <c r="UHM84" s="136"/>
      <c r="UHN84" s="136"/>
      <c r="UHO84" s="136"/>
      <c r="UHP84" s="136"/>
      <c r="UHQ84" s="136"/>
      <c r="UHR84" s="136"/>
      <c r="UHS84" s="136"/>
      <c r="UHT84" s="136"/>
      <c r="UHU84" s="136"/>
      <c r="UHV84" s="136"/>
      <c r="UIA84" s="136"/>
      <c r="UIB84" s="136"/>
      <c r="UIC84" s="136"/>
      <c r="UID84" s="136"/>
      <c r="UIE84" s="136"/>
      <c r="UIF84" s="136"/>
      <c r="UIG84" s="136"/>
      <c r="UIH84" s="136"/>
      <c r="UII84" s="136"/>
      <c r="UIJ84" s="136"/>
      <c r="UIK84" s="136"/>
      <c r="UIL84" s="136"/>
      <c r="UIQ84" s="136"/>
      <c r="UIR84" s="136"/>
      <c r="UIS84" s="136"/>
      <c r="UIT84" s="136"/>
      <c r="UIU84" s="136"/>
      <c r="UIV84" s="136"/>
      <c r="UIW84" s="136"/>
      <c r="UIX84" s="136"/>
      <c r="UIY84" s="136"/>
      <c r="UIZ84" s="136"/>
      <c r="UJA84" s="136"/>
      <c r="UJB84" s="136"/>
      <c r="UJG84" s="136"/>
      <c r="UJH84" s="136"/>
      <c r="UJI84" s="136"/>
      <c r="UJJ84" s="136"/>
      <c r="UJK84" s="136"/>
      <c r="UJL84" s="136"/>
      <c r="UJM84" s="136"/>
      <c r="UJN84" s="136"/>
      <c r="UJO84" s="136"/>
      <c r="UJP84" s="136"/>
      <c r="UJQ84" s="136"/>
      <c r="UJR84" s="136"/>
      <c r="UJW84" s="136"/>
      <c r="UJX84" s="136"/>
      <c r="UJY84" s="136"/>
      <c r="UJZ84" s="136"/>
      <c r="UKA84" s="136"/>
      <c r="UKB84" s="136"/>
      <c r="UKC84" s="136"/>
      <c r="UKD84" s="136"/>
      <c r="UKE84" s="136"/>
      <c r="UKF84" s="136"/>
      <c r="UKG84" s="136"/>
      <c r="UKH84" s="136"/>
      <c r="UKM84" s="136"/>
      <c r="UKN84" s="136"/>
      <c r="UKO84" s="136"/>
      <c r="UKP84" s="136"/>
      <c r="UKQ84" s="136"/>
      <c r="UKR84" s="136"/>
      <c r="UKS84" s="136"/>
      <c r="UKT84" s="136"/>
      <c r="UKU84" s="136"/>
      <c r="UKV84" s="136"/>
      <c r="UKW84" s="136"/>
      <c r="UKX84" s="136"/>
      <c r="ULC84" s="136"/>
      <c r="ULD84" s="136"/>
      <c r="ULE84" s="136"/>
      <c r="ULF84" s="136"/>
      <c r="ULG84" s="136"/>
      <c r="ULH84" s="136"/>
      <c r="ULI84" s="136"/>
      <c r="ULJ84" s="136"/>
      <c r="ULK84" s="136"/>
      <c r="ULL84" s="136"/>
      <c r="ULM84" s="136"/>
      <c r="ULN84" s="136"/>
      <c r="ULS84" s="136"/>
      <c r="ULT84" s="136"/>
      <c r="ULU84" s="136"/>
      <c r="ULV84" s="136"/>
      <c r="ULW84" s="136"/>
      <c r="ULX84" s="136"/>
      <c r="ULY84" s="136"/>
      <c r="ULZ84" s="136"/>
      <c r="UMA84" s="136"/>
      <c r="UMB84" s="136"/>
      <c r="UMC84" s="136"/>
      <c r="UMD84" s="136"/>
      <c r="UMI84" s="136"/>
      <c r="UMJ84" s="136"/>
      <c r="UMK84" s="136"/>
      <c r="UML84" s="136"/>
      <c r="UMM84" s="136"/>
      <c r="UMN84" s="136"/>
      <c r="UMO84" s="136"/>
      <c r="UMP84" s="136"/>
      <c r="UMQ84" s="136"/>
      <c r="UMR84" s="136"/>
      <c r="UMS84" s="136"/>
      <c r="UMT84" s="136"/>
      <c r="UMY84" s="136"/>
      <c r="UMZ84" s="136"/>
      <c r="UNA84" s="136"/>
      <c r="UNB84" s="136"/>
      <c r="UNC84" s="136"/>
      <c r="UND84" s="136"/>
      <c r="UNE84" s="136"/>
      <c r="UNF84" s="136"/>
      <c r="UNG84" s="136"/>
      <c r="UNH84" s="136"/>
      <c r="UNI84" s="136"/>
      <c r="UNJ84" s="136"/>
      <c r="UNO84" s="136"/>
      <c r="UNP84" s="136"/>
      <c r="UNQ84" s="136"/>
      <c r="UNR84" s="136"/>
      <c r="UNS84" s="136"/>
      <c r="UNT84" s="136"/>
      <c r="UNU84" s="136"/>
      <c r="UNV84" s="136"/>
      <c r="UNW84" s="136"/>
      <c r="UNX84" s="136"/>
      <c r="UNY84" s="136"/>
      <c r="UNZ84" s="136"/>
      <c r="UOE84" s="136"/>
      <c r="UOF84" s="136"/>
      <c r="UOG84" s="136"/>
      <c r="UOH84" s="136"/>
      <c r="UOI84" s="136"/>
      <c r="UOJ84" s="136"/>
      <c r="UOK84" s="136"/>
      <c r="UOL84" s="136"/>
      <c r="UOM84" s="136"/>
      <c r="UON84" s="136"/>
      <c r="UOO84" s="136"/>
      <c r="UOP84" s="136"/>
      <c r="UOU84" s="136"/>
      <c r="UOV84" s="136"/>
      <c r="UOW84" s="136"/>
      <c r="UOX84" s="136"/>
      <c r="UOY84" s="136"/>
      <c r="UOZ84" s="136"/>
      <c r="UPA84" s="136"/>
      <c r="UPB84" s="136"/>
      <c r="UPC84" s="136"/>
      <c r="UPD84" s="136"/>
      <c r="UPE84" s="136"/>
      <c r="UPF84" s="136"/>
      <c r="UPK84" s="136"/>
      <c r="UPL84" s="136"/>
      <c r="UPM84" s="136"/>
      <c r="UPN84" s="136"/>
      <c r="UPO84" s="136"/>
      <c r="UPP84" s="136"/>
      <c r="UPQ84" s="136"/>
      <c r="UPR84" s="136"/>
      <c r="UPS84" s="136"/>
      <c r="UPT84" s="136"/>
      <c r="UPU84" s="136"/>
      <c r="UPV84" s="136"/>
      <c r="UQA84" s="136"/>
      <c r="UQB84" s="136"/>
      <c r="UQC84" s="136"/>
      <c r="UQD84" s="136"/>
      <c r="UQE84" s="136"/>
      <c r="UQF84" s="136"/>
      <c r="UQG84" s="136"/>
      <c r="UQH84" s="136"/>
      <c r="UQI84" s="136"/>
      <c r="UQJ84" s="136"/>
      <c r="UQK84" s="136"/>
      <c r="UQL84" s="136"/>
      <c r="UQQ84" s="136"/>
      <c r="UQR84" s="136"/>
      <c r="UQS84" s="136"/>
      <c r="UQT84" s="136"/>
      <c r="UQU84" s="136"/>
      <c r="UQV84" s="136"/>
      <c r="UQW84" s="136"/>
      <c r="UQX84" s="136"/>
      <c r="UQY84" s="136"/>
      <c r="UQZ84" s="136"/>
      <c r="URA84" s="136"/>
      <c r="URB84" s="136"/>
      <c r="URG84" s="136"/>
      <c r="URH84" s="136"/>
      <c r="URI84" s="136"/>
      <c r="URJ84" s="136"/>
      <c r="URK84" s="136"/>
      <c r="URL84" s="136"/>
      <c r="URM84" s="136"/>
      <c r="URN84" s="136"/>
      <c r="URO84" s="136"/>
      <c r="URP84" s="136"/>
      <c r="URQ84" s="136"/>
      <c r="URR84" s="136"/>
      <c r="URW84" s="136"/>
      <c r="URX84" s="136"/>
      <c r="URY84" s="136"/>
      <c r="URZ84" s="136"/>
      <c r="USA84" s="136"/>
      <c r="USB84" s="136"/>
      <c r="USC84" s="136"/>
      <c r="USD84" s="136"/>
      <c r="USE84" s="136"/>
      <c r="USF84" s="136"/>
      <c r="USG84" s="136"/>
      <c r="USH84" s="136"/>
      <c r="USM84" s="136"/>
      <c r="USN84" s="136"/>
      <c r="USO84" s="136"/>
      <c r="USP84" s="136"/>
      <c r="USQ84" s="136"/>
      <c r="USR84" s="136"/>
      <c r="USS84" s="136"/>
      <c r="UST84" s="136"/>
      <c r="USU84" s="136"/>
      <c r="USV84" s="136"/>
      <c r="USW84" s="136"/>
      <c r="USX84" s="136"/>
      <c r="UTC84" s="136"/>
      <c r="UTD84" s="136"/>
      <c r="UTE84" s="136"/>
      <c r="UTF84" s="136"/>
      <c r="UTG84" s="136"/>
      <c r="UTH84" s="136"/>
      <c r="UTI84" s="136"/>
      <c r="UTJ84" s="136"/>
      <c r="UTK84" s="136"/>
      <c r="UTL84" s="136"/>
      <c r="UTM84" s="136"/>
      <c r="UTN84" s="136"/>
      <c r="UTS84" s="136"/>
      <c r="UTT84" s="136"/>
      <c r="UTU84" s="136"/>
      <c r="UTV84" s="136"/>
      <c r="UTW84" s="136"/>
      <c r="UTX84" s="136"/>
      <c r="UTY84" s="136"/>
      <c r="UTZ84" s="136"/>
      <c r="UUA84" s="136"/>
      <c r="UUB84" s="136"/>
      <c r="UUC84" s="136"/>
      <c r="UUD84" s="136"/>
      <c r="UUI84" s="136"/>
      <c r="UUJ84" s="136"/>
      <c r="UUK84" s="136"/>
      <c r="UUL84" s="136"/>
      <c r="UUM84" s="136"/>
      <c r="UUN84" s="136"/>
      <c r="UUO84" s="136"/>
      <c r="UUP84" s="136"/>
      <c r="UUQ84" s="136"/>
      <c r="UUR84" s="136"/>
      <c r="UUS84" s="136"/>
      <c r="UUT84" s="136"/>
      <c r="UUY84" s="136"/>
      <c r="UUZ84" s="136"/>
      <c r="UVA84" s="136"/>
      <c r="UVB84" s="136"/>
      <c r="UVC84" s="136"/>
      <c r="UVD84" s="136"/>
      <c r="UVE84" s="136"/>
      <c r="UVF84" s="136"/>
      <c r="UVG84" s="136"/>
      <c r="UVH84" s="136"/>
      <c r="UVI84" s="136"/>
      <c r="UVJ84" s="136"/>
      <c r="UVO84" s="136"/>
      <c r="UVP84" s="136"/>
      <c r="UVQ84" s="136"/>
      <c r="UVR84" s="136"/>
      <c r="UVS84" s="136"/>
      <c r="UVT84" s="136"/>
      <c r="UVU84" s="136"/>
      <c r="UVV84" s="136"/>
      <c r="UVW84" s="136"/>
      <c r="UVX84" s="136"/>
      <c r="UVY84" s="136"/>
      <c r="UVZ84" s="136"/>
      <c r="UWE84" s="136"/>
      <c r="UWF84" s="136"/>
      <c r="UWG84" s="136"/>
      <c r="UWH84" s="136"/>
      <c r="UWI84" s="136"/>
      <c r="UWJ84" s="136"/>
      <c r="UWK84" s="136"/>
      <c r="UWL84" s="136"/>
      <c r="UWM84" s="136"/>
      <c r="UWN84" s="136"/>
      <c r="UWO84" s="136"/>
      <c r="UWP84" s="136"/>
      <c r="UWU84" s="136"/>
      <c r="UWV84" s="136"/>
      <c r="UWW84" s="136"/>
      <c r="UWX84" s="136"/>
      <c r="UWY84" s="136"/>
      <c r="UWZ84" s="136"/>
      <c r="UXA84" s="136"/>
      <c r="UXB84" s="136"/>
      <c r="UXC84" s="136"/>
      <c r="UXD84" s="136"/>
      <c r="UXE84" s="136"/>
      <c r="UXF84" s="136"/>
      <c r="UXK84" s="136"/>
      <c r="UXL84" s="136"/>
      <c r="UXM84" s="136"/>
      <c r="UXN84" s="136"/>
      <c r="UXO84" s="136"/>
      <c r="UXP84" s="136"/>
      <c r="UXQ84" s="136"/>
      <c r="UXR84" s="136"/>
      <c r="UXS84" s="136"/>
      <c r="UXT84" s="136"/>
      <c r="UXU84" s="136"/>
      <c r="UXV84" s="136"/>
      <c r="UYA84" s="136"/>
      <c r="UYB84" s="136"/>
      <c r="UYC84" s="136"/>
      <c r="UYD84" s="136"/>
      <c r="UYE84" s="136"/>
      <c r="UYF84" s="136"/>
      <c r="UYG84" s="136"/>
      <c r="UYH84" s="136"/>
      <c r="UYI84" s="136"/>
      <c r="UYJ84" s="136"/>
      <c r="UYK84" s="136"/>
      <c r="UYL84" s="136"/>
      <c r="UYQ84" s="136"/>
      <c r="UYR84" s="136"/>
      <c r="UYS84" s="136"/>
      <c r="UYT84" s="136"/>
      <c r="UYU84" s="136"/>
      <c r="UYV84" s="136"/>
      <c r="UYW84" s="136"/>
      <c r="UYX84" s="136"/>
      <c r="UYY84" s="136"/>
      <c r="UYZ84" s="136"/>
      <c r="UZA84" s="136"/>
      <c r="UZB84" s="136"/>
      <c r="UZG84" s="136"/>
      <c r="UZH84" s="136"/>
      <c r="UZI84" s="136"/>
      <c r="UZJ84" s="136"/>
      <c r="UZK84" s="136"/>
      <c r="UZL84" s="136"/>
      <c r="UZM84" s="136"/>
      <c r="UZN84" s="136"/>
      <c r="UZO84" s="136"/>
      <c r="UZP84" s="136"/>
      <c r="UZQ84" s="136"/>
      <c r="UZR84" s="136"/>
      <c r="UZW84" s="136"/>
      <c r="UZX84" s="136"/>
      <c r="UZY84" s="136"/>
      <c r="UZZ84" s="136"/>
      <c r="VAA84" s="136"/>
      <c r="VAB84" s="136"/>
      <c r="VAC84" s="136"/>
      <c r="VAD84" s="136"/>
      <c r="VAE84" s="136"/>
      <c r="VAF84" s="136"/>
      <c r="VAG84" s="136"/>
      <c r="VAH84" s="136"/>
      <c r="VAM84" s="136"/>
      <c r="VAN84" s="136"/>
      <c r="VAO84" s="136"/>
      <c r="VAP84" s="136"/>
      <c r="VAQ84" s="136"/>
      <c r="VAR84" s="136"/>
      <c r="VAS84" s="136"/>
      <c r="VAT84" s="136"/>
      <c r="VAU84" s="136"/>
      <c r="VAV84" s="136"/>
      <c r="VAW84" s="136"/>
      <c r="VAX84" s="136"/>
      <c r="VBC84" s="136"/>
      <c r="VBD84" s="136"/>
      <c r="VBE84" s="136"/>
      <c r="VBF84" s="136"/>
      <c r="VBG84" s="136"/>
      <c r="VBH84" s="136"/>
      <c r="VBI84" s="136"/>
      <c r="VBJ84" s="136"/>
      <c r="VBK84" s="136"/>
      <c r="VBL84" s="136"/>
      <c r="VBM84" s="136"/>
      <c r="VBN84" s="136"/>
      <c r="VBS84" s="136"/>
      <c r="VBT84" s="136"/>
      <c r="VBU84" s="136"/>
      <c r="VBV84" s="136"/>
      <c r="VBW84" s="136"/>
      <c r="VBX84" s="136"/>
      <c r="VBY84" s="136"/>
      <c r="VBZ84" s="136"/>
      <c r="VCA84" s="136"/>
      <c r="VCB84" s="136"/>
      <c r="VCC84" s="136"/>
      <c r="VCD84" s="136"/>
      <c r="VCI84" s="136"/>
      <c r="VCJ84" s="136"/>
      <c r="VCK84" s="136"/>
      <c r="VCL84" s="136"/>
      <c r="VCM84" s="136"/>
      <c r="VCN84" s="136"/>
      <c r="VCO84" s="136"/>
      <c r="VCP84" s="136"/>
      <c r="VCQ84" s="136"/>
      <c r="VCR84" s="136"/>
      <c r="VCS84" s="136"/>
      <c r="VCT84" s="136"/>
      <c r="VCY84" s="136"/>
      <c r="VCZ84" s="136"/>
      <c r="VDA84" s="136"/>
      <c r="VDB84" s="136"/>
      <c r="VDC84" s="136"/>
      <c r="VDD84" s="136"/>
      <c r="VDE84" s="136"/>
      <c r="VDF84" s="136"/>
      <c r="VDG84" s="136"/>
      <c r="VDH84" s="136"/>
      <c r="VDI84" s="136"/>
      <c r="VDJ84" s="136"/>
      <c r="VDO84" s="136"/>
      <c r="VDP84" s="136"/>
      <c r="VDQ84" s="136"/>
      <c r="VDR84" s="136"/>
      <c r="VDS84" s="136"/>
      <c r="VDT84" s="136"/>
      <c r="VDU84" s="136"/>
      <c r="VDV84" s="136"/>
      <c r="VDW84" s="136"/>
      <c r="VDX84" s="136"/>
      <c r="VDY84" s="136"/>
      <c r="VDZ84" s="136"/>
      <c r="VEE84" s="136"/>
      <c r="VEF84" s="136"/>
      <c r="VEG84" s="136"/>
      <c r="VEH84" s="136"/>
      <c r="VEI84" s="136"/>
      <c r="VEJ84" s="136"/>
      <c r="VEK84" s="136"/>
      <c r="VEL84" s="136"/>
      <c r="VEM84" s="136"/>
      <c r="VEN84" s="136"/>
      <c r="VEO84" s="136"/>
      <c r="VEP84" s="136"/>
      <c r="VEU84" s="136"/>
      <c r="VEV84" s="136"/>
      <c r="VEW84" s="136"/>
      <c r="VEX84" s="136"/>
      <c r="VEY84" s="136"/>
      <c r="VEZ84" s="136"/>
      <c r="VFA84" s="136"/>
      <c r="VFB84" s="136"/>
      <c r="VFC84" s="136"/>
      <c r="VFD84" s="136"/>
      <c r="VFE84" s="136"/>
      <c r="VFF84" s="136"/>
      <c r="VFK84" s="136"/>
      <c r="VFL84" s="136"/>
      <c r="VFM84" s="136"/>
      <c r="VFN84" s="136"/>
      <c r="VFO84" s="136"/>
      <c r="VFP84" s="136"/>
      <c r="VFQ84" s="136"/>
      <c r="VFR84" s="136"/>
      <c r="VFS84" s="136"/>
      <c r="VFT84" s="136"/>
      <c r="VFU84" s="136"/>
      <c r="VFV84" s="136"/>
      <c r="VGA84" s="136"/>
      <c r="VGB84" s="136"/>
      <c r="VGC84" s="136"/>
      <c r="VGD84" s="136"/>
      <c r="VGE84" s="136"/>
      <c r="VGF84" s="136"/>
      <c r="VGG84" s="136"/>
      <c r="VGH84" s="136"/>
      <c r="VGI84" s="136"/>
      <c r="VGJ84" s="136"/>
      <c r="VGK84" s="136"/>
      <c r="VGL84" s="136"/>
      <c r="VGQ84" s="136"/>
      <c r="VGR84" s="136"/>
      <c r="VGS84" s="136"/>
      <c r="VGT84" s="136"/>
      <c r="VGU84" s="136"/>
      <c r="VGV84" s="136"/>
      <c r="VGW84" s="136"/>
      <c r="VGX84" s="136"/>
      <c r="VGY84" s="136"/>
      <c r="VGZ84" s="136"/>
      <c r="VHA84" s="136"/>
      <c r="VHB84" s="136"/>
      <c r="VHG84" s="136"/>
      <c r="VHH84" s="136"/>
      <c r="VHI84" s="136"/>
      <c r="VHJ84" s="136"/>
      <c r="VHK84" s="136"/>
      <c r="VHL84" s="136"/>
      <c r="VHM84" s="136"/>
      <c r="VHN84" s="136"/>
      <c r="VHO84" s="136"/>
      <c r="VHP84" s="136"/>
      <c r="VHQ84" s="136"/>
      <c r="VHR84" s="136"/>
      <c r="VHW84" s="136"/>
      <c r="VHX84" s="136"/>
      <c r="VHY84" s="136"/>
      <c r="VHZ84" s="136"/>
      <c r="VIA84" s="136"/>
      <c r="VIB84" s="136"/>
      <c r="VIC84" s="136"/>
      <c r="VID84" s="136"/>
      <c r="VIE84" s="136"/>
      <c r="VIF84" s="136"/>
      <c r="VIG84" s="136"/>
      <c r="VIH84" s="136"/>
      <c r="VIM84" s="136"/>
      <c r="VIN84" s="136"/>
      <c r="VIO84" s="136"/>
      <c r="VIP84" s="136"/>
      <c r="VIQ84" s="136"/>
      <c r="VIR84" s="136"/>
      <c r="VIS84" s="136"/>
      <c r="VIT84" s="136"/>
      <c r="VIU84" s="136"/>
      <c r="VIV84" s="136"/>
      <c r="VIW84" s="136"/>
      <c r="VIX84" s="136"/>
      <c r="VJC84" s="136"/>
      <c r="VJD84" s="136"/>
      <c r="VJE84" s="136"/>
      <c r="VJF84" s="136"/>
      <c r="VJG84" s="136"/>
      <c r="VJH84" s="136"/>
      <c r="VJI84" s="136"/>
      <c r="VJJ84" s="136"/>
      <c r="VJK84" s="136"/>
      <c r="VJL84" s="136"/>
      <c r="VJM84" s="136"/>
      <c r="VJN84" s="136"/>
      <c r="VJS84" s="136"/>
      <c r="VJT84" s="136"/>
      <c r="VJU84" s="136"/>
      <c r="VJV84" s="136"/>
      <c r="VJW84" s="136"/>
      <c r="VJX84" s="136"/>
      <c r="VJY84" s="136"/>
      <c r="VJZ84" s="136"/>
      <c r="VKA84" s="136"/>
      <c r="VKB84" s="136"/>
      <c r="VKC84" s="136"/>
      <c r="VKD84" s="136"/>
      <c r="VKI84" s="136"/>
      <c r="VKJ84" s="136"/>
      <c r="VKK84" s="136"/>
      <c r="VKL84" s="136"/>
      <c r="VKM84" s="136"/>
      <c r="VKN84" s="136"/>
      <c r="VKO84" s="136"/>
      <c r="VKP84" s="136"/>
      <c r="VKQ84" s="136"/>
      <c r="VKR84" s="136"/>
      <c r="VKS84" s="136"/>
      <c r="VKT84" s="136"/>
      <c r="VKY84" s="136"/>
      <c r="VKZ84" s="136"/>
      <c r="VLA84" s="136"/>
      <c r="VLB84" s="136"/>
      <c r="VLC84" s="136"/>
      <c r="VLD84" s="136"/>
      <c r="VLE84" s="136"/>
      <c r="VLF84" s="136"/>
      <c r="VLG84" s="136"/>
      <c r="VLH84" s="136"/>
      <c r="VLI84" s="136"/>
      <c r="VLJ84" s="136"/>
      <c r="VLO84" s="136"/>
      <c r="VLP84" s="136"/>
      <c r="VLQ84" s="136"/>
      <c r="VLR84" s="136"/>
      <c r="VLS84" s="136"/>
      <c r="VLT84" s="136"/>
      <c r="VLU84" s="136"/>
      <c r="VLV84" s="136"/>
      <c r="VLW84" s="136"/>
      <c r="VLX84" s="136"/>
      <c r="VLY84" s="136"/>
      <c r="VLZ84" s="136"/>
      <c r="VME84" s="136"/>
      <c r="VMF84" s="136"/>
      <c r="VMG84" s="136"/>
      <c r="VMH84" s="136"/>
      <c r="VMI84" s="136"/>
      <c r="VMJ84" s="136"/>
      <c r="VMK84" s="136"/>
      <c r="VML84" s="136"/>
      <c r="VMM84" s="136"/>
      <c r="VMN84" s="136"/>
      <c r="VMO84" s="136"/>
      <c r="VMP84" s="136"/>
      <c r="VMU84" s="136"/>
      <c r="VMV84" s="136"/>
      <c r="VMW84" s="136"/>
      <c r="VMX84" s="136"/>
      <c r="VMY84" s="136"/>
      <c r="VMZ84" s="136"/>
      <c r="VNA84" s="136"/>
      <c r="VNB84" s="136"/>
      <c r="VNC84" s="136"/>
      <c r="VND84" s="136"/>
      <c r="VNE84" s="136"/>
      <c r="VNF84" s="136"/>
      <c r="VNK84" s="136"/>
      <c r="VNL84" s="136"/>
      <c r="VNM84" s="136"/>
      <c r="VNN84" s="136"/>
      <c r="VNO84" s="136"/>
      <c r="VNP84" s="136"/>
      <c r="VNQ84" s="136"/>
      <c r="VNR84" s="136"/>
      <c r="VNS84" s="136"/>
      <c r="VNT84" s="136"/>
      <c r="VNU84" s="136"/>
      <c r="VNV84" s="136"/>
      <c r="VOA84" s="136"/>
      <c r="VOB84" s="136"/>
      <c r="VOC84" s="136"/>
      <c r="VOD84" s="136"/>
      <c r="VOE84" s="136"/>
      <c r="VOF84" s="136"/>
      <c r="VOG84" s="136"/>
      <c r="VOH84" s="136"/>
      <c r="VOI84" s="136"/>
      <c r="VOJ84" s="136"/>
      <c r="VOK84" s="136"/>
      <c r="VOL84" s="136"/>
      <c r="VOQ84" s="136"/>
      <c r="VOR84" s="136"/>
      <c r="VOS84" s="136"/>
      <c r="VOT84" s="136"/>
      <c r="VOU84" s="136"/>
      <c r="VOV84" s="136"/>
      <c r="VOW84" s="136"/>
      <c r="VOX84" s="136"/>
      <c r="VOY84" s="136"/>
      <c r="VOZ84" s="136"/>
      <c r="VPA84" s="136"/>
      <c r="VPB84" s="136"/>
      <c r="VPG84" s="136"/>
      <c r="VPH84" s="136"/>
      <c r="VPI84" s="136"/>
      <c r="VPJ84" s="136"/>
      <c r="VPK84" s="136"/>
      <c r="VPL84" s="136"/>
      <c r="VPM84" s="136"/>
      <c r="VPN84" s="136"/>
      <c r="VPO84" s="136"/>
      <c r="VPP84" s="136"/>
      <c r="VPQ84" s="136"/>
      <c r="VPR84" s="136"/>
      <c r="VPW84" s="136"/>
      <c r="VPX84" s="136"/>
      <c r="VPY84" s="136"/>
      <c r="VPZ84" s="136"/>
      <c r="VQA84" s="136"/>
      <c r="VQB84" s="136"/>
      <c r="VQC84" s="136"/>
      <c r="VQD84" s="136"/>
      <c r="VQE84" s="136"/>
      <c r="VQF84" s="136"/>
      <c r="VQG84" s="136"/>
      <c r="VQH84" s="136"/>
      <c r="VQM84" s="136"/>
      <c r="VQN84" s="136"/>
      <c r="VQO84" s="136"/>
      <c r="VQP84" s="136"/>
      <c r="VQQ84" s="136"/>
      <c r="VQR84" s="136"/>
      <c r="VQS84" s="136"/>
      <c r="VQT84" s="136"/>
      <c r="VQU84" s="136"/>
      <c r="VQV84" s="136"/>
      <c r="VQW84" s="136"/>
      <c r="VQX84" s="136"/>
      <c r="VRC84" s="136"/>
      <c r="VRD84" s="136"/>
      <c r="VRE84" s="136"/>
      <c r="VRF84" s="136"/>
      <c r="VRG84" s="136"/>
      <c r="VRH84" s="136"/>
      <c r="VRI84" s="136"/>
      <c r="VRJ84" s="136"/>
      <c r="VRK84" s="136"/>
      <c r="VRL84" s="136"/>
      <c r="VRM84" s="136"/>
      <c r="VRN84" s="136"/>
      <c r="VRS84" s="136"/>
      <c r="VRT84" s="136"/>
      <c r="VRU84" s="136"/>
      <c r="VRV84" s="136"/>
      <c r="VRW84" s="136"/>
      <c r="VRX84" s="136"/>
      <c r="VRY84" s="136"/>
      <c r="VRZ84" s="136"/>
      <c r="VSA84" s="136"/>
      <c r="VSB84" s="136"/>
      <c r="VSC84" s="136"/>
      <c r="VSD84" s="136"/>
      <c r="VSI84" s="136"/>
      <c r="VSJ84" s="136"/>
      <c r="VSK84" s="136"/>
      <c r="VSL84" s="136"/>
      <c r="VSM84" s="136"/>
      <c r="VSN84" s="136"/>
      <c r="VSO84" s="136"/>
      <c r="VSP84" s="136"/>
      <c r="VSQ84" s="136"/>
      <c r="VSR84" s="136"/>
      <c r="VSS84" s="136"/>
      <c r="VST84" s="136"/>
      <c r="VSY84" s="136"/>
      <c r="VSZ84" s="136"/>
      <c r="VTA84" s="136"/>
      <c r="VTB84" s="136"/>
      <c r="VTC84" s="136"/>
      <c r="VTD84" s="136"/>
      <c r="VTE84" s="136"/>
      <c r="VTF84" s="136"/>
      <c r="VTG84" s="136"/>
      <c r="VTH84" s="136"/>
      <c r="VTI84" s="136"/>
      <c r="VTJ84" s="136"/>
      <c r="VTO84" s="136"/>
      <c r="VTP84" s="136"/>
      <c r="VTQ84" s="136"/>
      <c r="VTR84" s="136"/>
      <c r="VTS84" s="136"/>
      <c r="VTT84" s="136"/>
      <c r="VTU84" s="136"/>
      <c r="VTV84" s="136"/>
      <c r="VTW84" s="136"/>
      <c r="VTX84" s="136"/>
      <c r="VTY84" s="136"/>
      <c r="VTZ84" s="136"/>
      <c r="VUE84" s="136"/>
      <c r="VUF84" s="136"/>
      <c r="VUG84" s="136"/>
      <c r="VUH84" s="136"/>
      <c r="VUI84" s="136"/>
      <c r="VUJ84" s="136"/>
      <c r="VUK84" s="136"/>
      <c r="VUL84" s="136"/>
      <c r="VUM84" s="136"/>
      <c r="VUN84" s="136"/>
      <c r="VUO84" s="136"/>
      <c r="VUP84" s="136"/>
      <c r="VUU84" s="136"/>
      <c r="VUV84" s="136"/>
      <c r="VUW84" s="136"/>
      <c r="VUX84" s="136"/>
      <c r="VUY84" s="136"/>
      <c r="VUZ84" s="136"/>
      <c r="VVA84" s="136"/>
      <c r="VVB84" s="136"/>
      <c r="VVC84" s="136"/>
      <c r="VVD84" s="136"/>
      <c r="VVE84" s="136"/>
      <c r="VVF84" s="136"/>
      <c r="VVK84" s="136"/>
      <c r="VVL84" s="136"/>
      <c r="VVM84" s="136"/>
      <c r="VVN84" s="136"/>
      <c r="VVO84" s="136"/>
      <c r="VVP84" s="136"/>
      <c r="VVQ84" s="136"/>
      <c r="VVR84" s="136"/>
      <c r="VVS84" s="136"/>
      <c r="VVT84" s="136"/>
      <c r="VVU84" s="136"/>
      <c r="VVV84" s="136"/>
      <c r="VWA84" s="136"/>
      <c r="VWB84" s="136"/>
      <c r="VWC84" s="136"/>
      <c r="VWD84" s="136"/>
      <c r="VWE84" s="136"/>
      <c r="VWF84" s="136"/>
      <c r="VWG84" s="136"/>
      <c r="VWH84" s="136"/>
      <c r="VWI84" s="136"/>
      <c r="VWJ84" s="136"/>
      <c r="VWK84" s="136"/>
      <c r="VWL84" s="136"/>
      <c r="VWQ84" s="136"/>
      <c r="VWR84" s="136"/>
      <c r="VWS84" s="136"/>
      <c r="VWT84" s="136"/>
      <c r="VWU84" s="136"/>
      <c r="VWV84" s="136"/>
      <c r="VWW84" s="136"/>
      <c r="VWX84" s="136"/>
      <c r="VWY84" s="136"/>
      <c r="VWZ84" s="136"/>
      <c r="VXA84" s="136"/>
      <c r="VXB84" s="136"/>
      <c r="VXG84" s="136"/>
      <c r="VXH84" s="136"/>
      <c r="VXI84" s="136"/>
      <c r="VXJ84" s="136"/>
      <c r="VXK84" s="136"/>
      <c r="VXL84" s="136"/>
      <c r="VXM84" s="136"/>
      <c r="VXN84" s="136"/>
      <c r="VXO84" s="136"/>
      <c r="VXP84" s="136"/>
      <c r="VXQ84" s="136"/>
      <c r="VXR84" s="136"/>
      <c r="VXW84" s="136"/>
      <c r="VXX84" s="136"/>
      <c r="VXY84" s="136"/>
      <c r="VXZ84" s="136"/>
      <c r="VYA84" s="136"/>
      <c r="VYB84" s="136"/>
      <c r="VYC84" s="136"/>
      <c r="VYD84" s="136"/>
      <c r="VYE84" s="136"/>
      <c r="VYF84" s="136"/>
      <c r="VYG84" s="136"/>
      <c r="VYH84" s="136"/>
      <c r="VYM84" s="136"/>
      <c r="VYN84" s="136"/>
      <c r="VYO84" s="136"/>
      <c r="VYP84" s="136"/>
      <c r="VYQ84" s="136"/>
      <c r="VYR84" s="136"/>
      <c r="VYS84" s="136"/>
      <c r="VYT84" s="136"/>
      <c r="VYU84" s="136"/>
      <c r="VYV84" s="136"/>
      <c r="VYW84" s="136"/>
      <c r="VYX84" s="136"/>
      <c r="VZC84" s="136"/>
      <c r="VZD84" s="136"/>
      <c r="VZE84" s="136"/>
      <c r="VZF84" s="136"/>
      <c r="VZG84" s="136"/>
      <c r="VZH84" s="136"/>
      <c r="VZI84" s="136"/>
      <c r="VZJ84" s="136"/>
      <c r="VZK84" s="136"/>
      <c r="VZL84" s="136"/>
      <c r="VZM84" s="136"/>
      <c r="VZN84" s="136"/>
      <c r="VZS84" s="136"/>
      <c r="VZT84" s="136"/>
      <c r="VZU84" s="136"/>
      <c r="VZV84" s="136"/>
      <c r="VZW84" s="136"/>
      <c r="VZX84" s="136"/>
      <c r="VZY84" s="136"/>
      <c r="VZZ84" s="136"/>
      <c r="WAA84" s="136"/>
      <c r="WAB84" s="136"/>
      <c r="WAC84" s="136"/>
      <c r="WAD84" s="136"/>
      <c r="WAI84" s="136"/>
      <c r="WAJ84" s="136"/>
      <c r="WAK84" s="136"/>
      <c r="WAL84" s="136"/>
      <c r="WAM84" s="136"/>
      <c r="WAN84" s="136"/>
      <c r="WAO84" s="136"/>
      <c r="WAP84" s="136"/>
      <c r="WAQ84" s="136"/>
      <c r="WAR84" s="136"/>
      <c r="WAS84" s="136"/>
      <c r="WAT84" s="136"/>
      <c r="WAY84" s="136"/>
      <c r="WAZ84" s="136"/>
      <c r="WBA84" s="136"/>
      <c r="WBB84" s="136"/>
      <c r="WBC84" s="136"/>
      <c r="WBD84" s="136"/>
      <c r="WBE84" s="136"/>
      <c r="WBF84" s="136"/>
      <c r="WBG84" s="136"/>
      <c r="WBH84" s="136"/>
      <c r="WBI84" s="136"/>
      <c r="WBJ84" s="136"/>
      <c r="WBO84" s="136"/>
      <c r="WBP84" s="136"/>
      <c r="WBQ84" s="136"/>
      <c r="WBR84" s="136"/>
      <c r="WBS84" s="136"/>
      <c r="WBT84" s="136"/>
      <c r="WBU84" s="136"/>
      <c r="WBV84" s="136"/>
      <c r="WBW84" s="136"/>
      <c r="WBX84" s="136"/>
      <c r="WBY84" s="136"/>
      <c r="WBZ84" s="136"/>
      <c r="WCE84" s="136"/>
      <c r="WCF84" s="136"/>
      <c r="WCG84" s="136"/>
      <c r="WCH84" s="136"/>
      <c r="WCI84" s="136"/>
      <c r="WCJ84" s="136"/>
      <c r="WCK84" s="136"/>
      <c r="WCL84" s="136"/>
      <c r="WCM84" s="136"/>
      <c r="WCN84" s="136"/>
      <c r="WCO84" s="136"/>
      <c r="WCP84" s="136"/>
      <c r="WCU84" s="136"/>
      <c r="WCV84" s="136"/>
      <c r="WCW84" s="136"/>
      <c r="WCX84" s="136"/>
      <c r="WCY84" s="136"/>
      <c r="WCZ84" s="136"/>
      <c r="WDA84" s="136"/>
      <c r="WDB84" s="136"/>
      <c r="WDC84" s="136"/>
      <c r="WDD84" s="136"/>
      <c r="WDE84" s="136"/>
      <c r="WDF84" s="136"/>
      <c r="WDK84" s="136"/>
      <c r="WDL84" s="136"/>
      <c r="WDM84" s="136"/>
      <c r="WDN84" s="136"/>
      <c r="WDO84" s="136"/>
      <c r="WDP84" s="136"/>
      <c r="WDQ84" s="136"/>
      <c r="WDR84" s="136"/>
      <c r="WDS84" s="136"/>
      <c r="WDT84" s="136"/>
      <c r="WDU84" s="136"/>
      <c r="WDV84" s="136"/>
      <c r="WEA84" s="136"/>
      <c r="WEB84" s="136"/>
      <c r="WEC84" s="136"/>
      <c r="WED84" s="136"/>
      <c r="WEE84" s="136"/>
      <c r="WEF84" s="136"/>
      <c r="WEG84" s="136"/>
      <c r="WEH84" s="136"/>
      <c r="WEI84" s="136"/>
      <c r="WEJ84" s="136"/>
      <c r="WEK84" s="136"/>
      <c r="WEL84" s="136"/>
      <c r="WEQ84" s="136"/>
      <c r="WER84" s="136"/>
      <c r="WES84" s="136"/>
      <c r="WET84" s="136"/>
      <c r="WEU84" s="136"/>
      <c r="WEV84" s="136"/>
      <c r="WEW84" s="136"/>
      <c r="WEX84" s="136"/>
      <c r="WEY84" s="136"/>
      <c r="WEZ84" s="136"/>
      <c r="WFA84" s="136"/>
      <c r="WFB84" s="136"/>
      <c r="WFG84" s="136"/>
      <c r="WFH84" s="136"/>
      <c r="WFI84" s="136"/>
      <c r="WFJ84" s="136"/>
      <c r="WFK84" s="136"/>
      <c r="WFL84" s="136"/>
      <c r="WFM84" s="136"/>
      <c r="WFN84" s="136"/>
      <c r="WFO84" s="136"/>
      <c r="WFP84" s="136"/>
      <c r="WFQ84" s="136"/>
      <c r="WFR84" s="136"/>
      <c r="WFW84" s="136"/>
      <c r="WFX84" s="136"/>
      <c r="WFY84" s="136"/>
      <c r="WFZ84" s="136"/>
      <c r="WGA84" s="136"/>
      <c r="WGB84" s="136"/>
      <c r="WGC84" s="136"/>
      <c r="WGD84" s="136"/>
      <c r="WGE84" s="136"/>
      <c r="WGF84" s="136"/>
      <c r="WGG84" s="136"/>
      <c r="WGH84" s="136"/>
      <c r="WGM84" s="136"/>
      <c r="WGN84" s="136"/>
      <c r="WGO84" s="136"/>
      <c r="WGP84" s="136"/>
      <c r="WGQ84" s="136"/>
      <c r="WGR84" s="136"/>
      <c r="WGS84" s="136"/>
      <c r="WGT84" s="136"/>
      <c r="WGU84" s="136"/>
      <c r="WGV84" s="136"/>
      <c r="WGW84" s="136"/>
      <c r="WGX84" s="136"/>
      <c r="WHC84" s="136"/>
      <c r="WHD84" s="136"/>
      <c r="WHE84" s="136"/>
      <c r="WHF84" s="136"/>
      <c r="WHG84" s="136"/>
      <c r="WHH84" s="136"/>
      <c r="WHI84" s="136"/>
      <c r="WHJ84" s="136"/>
      <c r="WHK84" s="136"/>
      <c r="WHL84" s="136"/>
      <c r="WHM84" s="136"/>
      <c r="WHN84" s="136"/>
      <c r="WHS84" s="136"/>
      <c r="WHT84" s="136"/>
      <c r="WHU84" s="136"/>
      <c r="WHV84" s="136"/>
      <c r="WHW84" s="136"/>
      <c r="WHX84" s="136"/>
      <c r="WHY84" s="136"/>
      <c r="WHZ84" s="136"/>
      <c r="WIA84" s="136"/>
      <c r="WIB84" s="136"/>
      <c r="WIC84" s="136"/>
      <c r="WID84" s="136"/>
      <c r="WII84" s="136"/>
      <c r="WIJ84" s="136"/>
      <c r="WIK84" s="136"/>
      <c r="WIL84" s="136"/>
      <c r="WIM84" s="136"/>
      <c r="WIN84" s="136"/>
      <c r="WIO84" s="136"/>
      <c r="WIP84" s="136"/>
      <c r="WIQ84" s="136"/>
      <c r="WIR84" s="136"/>
      <c r="WIS84" s="136"/>
      <c r="WIT84" s="136"/>
      <c r="WIY84" s="136"/>
      <c r="WIZ84" s="136"/>
      <c r="WJA84" s="136"/>
      <c r="WJB84" s="136"/>
      <c r="WJC84" s="136"/>
      <c r="WJD84" s="136"/>
      <c r="WJE84" s="136"/>
      <c r="WJF84" s="136"/>
      <c r="WJG84" s="136"/>
      <c r="WJH84" s="136"/>
      <c r="WJI84" s="136"/>
      <c r="WJJ84" s="136"/>
      <c r="WJO84" s="136"/>
      <c r="WJP84" s="136"/>
      <c r="WJQ84" s="136"/>
      <c r="WJR84" s="136"/>
      <c r="WJS84" s="136"/>
      <c r="WJT84" s="136"/>
      <c r="WJU84" s="136"/>
      <c r="WJV84" s="136"/>
      <c r="WJW84" s="136"/>
      <c r="WJX84" s="136"/>
      <c r="WJY84" s="136"/>
      <c r="WJZ84" s="136"/>
      <c r="WKE84" s="136"/>
      <c r="WKF84" s="136"/>
      <c r="WKG84" s="136"/>
      <c r="WKH84" s="136"/>
      <c r="WKI84" s="136"/>
      <c r="WKJ84" s="136"/>
      <c r="WKK84" s="136"/>
      <c r="WKL84" s="136"/>
      <c r="WKM84" s="136"/>
      <c r="WKN84" s="136"/>
      <c r="WKO84" s="136"/>
      <c r="WKP84" s="136"/>
      <c r="WKU84" s="136"/>
      <c r="WKV84" s="136"/>
      <c r="WKW84" s="136"/>
      <c r="WKX84" s="136"/>
      <c r="WKY84" s="136"/>
      <c r="WKZ84" s="136"/>
      <c r="WLA84" s="136"/>
      <c r="WLB84" s="136"/>
      <c r="WLC84" s="136"/>
      <c r="WLD84" s="136"/>
      <c r="WLE84" s="136"/>
      <c r="WLF84" s="136"/>
      <c r="WLK84" s="136"/>
      <c r="WLL84" s="136"/>
      <c r="WLM84" s="136"/>
      <c r="WLN84" s="136"/>
      <c r="WLO84" s="136"/>
      <c r="WLP84" s="136"/>
      <c r="WLQ84" s="136"/>
      <c r="WLR84" s="136"/>
      <c r="WLS84" s="136"/>
      <c r="WLT84" s="136"/>
      <c r="WLU84" s="136"/>
      <c r="WLV84" s="136"/>
      <c r="WMA84" s="136"/>
      <c r="WMB84" s="136"/>
      <c r="WMC84" s="136"/>
      <c r="WMD84" s="136"/>
      <c r="WME84" s="136"/>
      <c r="WMF84" s="136"/>
      <c r="WMG84" s="136"/>
      <c r="WMH84" s="136"/>
      <c r="WMI84" s="136"/>
      <c r="WMJ84" s="136"/>
      <c r="WMK84" s="136"/>
      <c r="WML84" s="136"/>
      <c r="WMQ84" s="136"/>
      <c r="WMR84" s="136"/>
      <c r="WMS84" s="136"/>
      <c r="WMT84" s="136"/>
      <c r="WMU84" s="136"/>
      <c r="WMV84" s="136"/>
      <c r="WMW84" s="136"/>
      <c r="WMX84" s="136"/>
      <c r="WMY84" s="136"/>
      <c r="WMZ84" s="136"/>
      <c r="WNA84" s="136"/>
      <c r="WNB84" s="136"/>
      <c r="WNG84" s="136"/>
      <c r="WNH84" s="136"/>
      <c r="WNI84" s="136"/>
      <c r="WNJ84" s="136"/>
      <c r="WNK84" s="136"/>
      <c r="WNL84" s="136"/>
      <c r="WNM84" s="136"/>
      <c r="WNN84" s="136"/>
      <c r="WNO84" s="136"/>
      <c r="WNP84" s="136"/>
      <c r="WNQ84" s="136"/>
      <c r="WNR84" s="136"/>
      <c r="WNW84" s="136"/>
      <c r="WNX84" s="136"/>
      <c r="WNY84" s="136"/>
      <c r="WNZ84" s="136"/>
      <c r="WOA84" s="136"/>
      <c r="WOB84" s="136"/>
      <c r="WOC84" s="136"/>
      <c r="WOD84" s="136"/>
      <c r="WOE84" s="136"/>
      <c r="WOF84" s="136"/>
      <c r="WOG84" s="136"/>
      <c r="WOH84" s="136"/>
      <c r="WOM84" s="136"/>
      <c r="WON84" s="136"/>
      <c r="WOO84" s="136"/>
      <c r="WOP84" s="136"/>
      <c r="WOQ84" s="136"/>
      <c r="WOR84" s="136"/>
      <c r="WOS84" s="136"/>
      <c r="WOT84" s="136"/>
      <c r="WOU84" s="136"/>
      <c r="WOV84" s="136"/>
      <c r="WOW84" s="136"/>
      <c r="WOX84" s="136"/>
      <c r="WPC84" s="136"/>
      <c r="WPD84" s="136"/>
      <c r="WPE84" s="136"/>
      <c r="WPF84" s="136"/>
      <c r="WPG84" s="136"/>
      <c r="WPH84" s="136"/>
      <c r="WPI84" s="136"/>
      <c r="WPJ84" s="136"/>
      <c r="WPK84" s="136"/>
      <c r="WPL84" s="136"/>
      <c r="WPM84" s="136"/>
      <c r="WPN84" s="136"/>
      <c r="WPS84" s="136"/>
      <c r="WPT84" s="136"/>
      <c r="WPU84" s="136"/>
      <c r="WPV84" s="136"/>
      <c r="WPW84" s="136"/>
      <c r="WPX84" s="136"/>
      <c r="WPY84" s="136"/>
      <c r="WPZ84" s="136"/>
      <c r="WQA84" s="136"/>
      <c r="WQB84" s="136"/>
      <c r="WQC84" s="136"/>
      <c r="WQD84" s="136"/>
      <c r="WQI84" s="136"/>
      <c r="WQJ84" s="136"/>
      <c r="WQK84" s="136"/>
      <c r="WQL84" s="136"/>
      <c r="WQM84" s="136"/>
      <c r="WQN84" s="136"/>
      <c r="WQO84" s="136"/>
      <c r="WQP84" s="136"/>
      <c r="WQQ84" s="136"/>
      <c r="WQR84" s="136"/>
      <c r="WQS84" s="136"/>
      <c r="WQT84" s="136"/>
      <c r="WQY84" s="136"/>
      <c r="WQZ84" s="136"/>
      <c r="WRA84" s="136"/>
      <c r="WRB84" s="136"/>
      <c r="WRC84" s="136"/>
      <c r="WRD84" s="136"/>
      <c r="WRE84" s="136"/>
      <c r="WRF84" s="136"/>
      <c r="WRG84" s="136"/>
      <c r="WRH84" s="136"/>
      <c r="WRI84" s="136"/>
      <c r="WRJ84" s="136"/>
      <c r="WRO84" s="136"/>
      <c r="WRP84" s="136"/>
      <c r="WRQ84" s="136"/>
      <c r="WRR84" s="136"/>
      <c r="WRS84" s="136"/>
      <c r="WRT84" s="136"/>
      <c r="WRU84" s="136"/>
      <c r="WRV84" s="136"/>
      <c r="WRW84" s="136"/>
      <c r="WRX84" s="136"/>
      <c r="WRY84" s="136"/>
      <c r="WRZ84" s="136"/>
      <c r="WSE84" s="136"/>
      <c r="WSF84" s="136"/>
      <c r="WSG84" s="136"/>
      <c r="WSH84" s="136"/>
      <c r="WSI84" s="136"/>
      <c r="WSJ84" s="136"/>
      <c r="WSK84" s="136"/>
      <c r="WSL84" s="136"/>
      <c r="WSM84" s="136"/>
      <c r="WSN84" s="136"/>
      <c r="WSO84" s="136"/>
      <c r="WSP84" s="136"/>
      <c r="WSU84" s="136"/>
      <c r="WSV84" s="136"/>
      <c r="WSW84" s="136"/>
      <c r="WSX84" s="136"/>
      <c r="WSY84" s="136"/>
      <c r="WSZ84" s="136"/>
      <c r="WTA84" s="136"/>
      <c r="WTB84" s="136"/>
      <c r="WTC84" s="136"/>
      <c r="WTD84" s="136"/>
      <c r="WTE84" s="136"/>
      <c r="WTF84" s="136"/>
      <c r="WTK84" s="136"/>
      <c r="WTL84" s="136"/>
      <c r="WTM84" s="136"/>
      <c r="WTN84" s="136"/>
      <c r="WTO84" s="136"/>
      <c r="WTP84" s="136"/>
      <c r="WTQ84" s="136"/>
      <c r="WTR84" s="136"/>
      <c r="WTS84" s="136"/>
      <c r="WTT84" s="136"/>
      <c r="WTU84" s="136"/>
      <c r="WTV84" s="136"/>
      <c r="WUA84" s="136"/>
      <c r="WUB84" s="136"/>
      <c r="WUC84" s="136"/>
      <c r="WUD84" s="136"/>
      <c r="WUE84" s="136"/>
      <c r="WUF84" s="136"/>
      <c r="WUG84" s="136"/>
      <c r="WUH84" s="136"/>
      <c r="WUI84" s="136"/>
      <c r="WUJ84" s="136"/>
      <c r="WUK84" s="136"/>
      <c r="WUL84" s="136"/>
      <c r="WUQ84" s="136"/>
      <c r="WUR84" s="136"/>
      <c r="WUS84" s="136"/>
      <c r="WUT84" s="136"/>
      <c r="WUU84" s="136"/>
      <c r="WUV84" s="136"/>
      <c r="WUW84" s="136"/>
      <c r="WUX84" s="136"/>
      <c r="WUY84" s="136"/>
      <c r="WUZ84" s="136"/>
      <c r="WVA84" s="136"/>
      <c r="WVB84" s="136"/>
      <c r="WVG84" s="136"/>
      <c r="WVH84" s="136"/>
      <c r="WVI84" s="136"/>
      <c r="WVJ84" s="136"/>
      <c r="WVK84" s="136"/>
      <c r="WVL84" s="136"/>
      <c r="WVM84" s="136"/>
      <c r="WVN84" s="136"/>
      <c r="WVO84" s="136"/>
      <c r="WVP84" s="136"/>
      <c r="WVQ84" s="136"/>
      <c r="WVR84" s="136"/>
      <c r="WVW84" s="136"/>
      <c r="WVX84" s="136"/>
      <c r="WVY84" s="136"/>
      <c r="WVZ84" s="136"/>
      <c r="WWA84" s="136"/>
      <c r="WWB84" s="136"/>
      <c r="WWC84" s="136"/>
      <c r="WWD84" s="136"/>
      <c r="WWE84" s="136"/>
      <c r="WWF84" s="136"/>
      <c r="WWG84" s="136"/>
      <c r="WWH84" s="136"/>
      <c r="WWM84" s="136"/>
      <c r="WWN84" s="136"/>
      <c r="WWO84" s="136"/>
      <c r="WWP84" s="136"/>
      <c r="WWQ84" s="136"/>
      <c r="WWR84" s="136"/>
      <c r="WWS84" s="136"/>
      <c r="WWT84" s="136"/>
      <c r="WWU84" s="136"/>
      <c r="WWV84" s="136"/>
      <c r="WWW84" s="136"/>
      <c r="WWX84" s="136"/>
      <c r="WXC84" s="136"/>
      <c r="WXD84" s="136"/>
      <c r="WXE84" s="136"/>
      <c r="WXF84" s="136"/>
      <c r="WXG84" s="136"/>
      <c r="WXH84" s="136"/>
      <c r="WXI84" s="136"/>
      <c r="WXJ84" s="136"/>
      <c r="WXK84" s="136"/>
      <c r="WXL84" s="136"/>
      <c r="WXM84" s="136"/>
      <c r="WXN84" s="136"/>
      <c r="WXS84" s="136"/>
      <c r="WXT84" s="136"/>
      <c r="WXU84" s="136"/>
      <c r="WXV84" s="136"/>
      <c r="WXW84" s="136"/>
      <c r="WXX84" s="136"/>
      <c r="WXY84" s="136"/>
      <c r="WXZ84" s="136"/>
      <c r="WYA84" s="136"/>
      <c r="WYB84" s="136"/>
      <c r="WYC84" s="136"/>
      <c r="WYD84" s="136"/>
      <c r="WYI84" s="136"/>
      <c r="WYJ84" s="136"/>
      <c r="WYK84" s="136"/>
      <c r="WYL84" s="136"/>
      <c r="WYM84" s="136"/>
      <c r="WYN84" s="136"/>
      <c r="WYO84" s="136"/>
      <c r="WYP84" s="136"/>
      <c r="WYQ84" s="136"/>
      <c r="WYR84" s="136"/>
      <c r="WYS84" s="136"/>
      <c r="WYT84" s="136"/>
      <c r="WYY84" s="136"/>
      <c r="WYZ84" s="136"/>
      <c r="WZA84" s="136"/>
      <c r="WZB84" s="136"/>
      <c r="WZC84" s="136"/>
      <c r="WZD84" s="136"/>
      <c r="WZE84" s="136"/>
      <c r="WZF84" s="136"/>
      <c r="WZG84" s="136"/>
      <c r="WZH84" s="136"/>
      <c r="WZI84" s="136"/>
      <c r="WZJ84" s="136"/>
      <c r="WZO84" s="136"/>
      <c r="WZP84" s="136"/>
      <c r="WZQ84" s="136"/>
      <c r="WZR84" s="136"/>
      <c r="WZS84" s="136"/>
      <c r="WZT84" s="136"/>
      <c r="WZU84" s="136"/>
      <c r="WZV84" s="136"/>
      <c r="WZW84" s="136"/>
      <c r="WZX84" s="136"/>
      <c r="WZY84" s="136"/>
      <c r="WZZ84" s="136"/>
      <c r="XAE84" s="136"/>
      <c r="XAF84" s="136"/>
      <c r="XAG84" s="136"/>
      <c r="XAH84" s="136"/>
      <c r="XAI84" s="136"/>
      <c r="XAJ84" s="136"/>
      <c r="XAK84" s="136"/>
      <c r="XAL84" s="136"/>
      <c r="XAM84" s="136"/>
      <c r="XAN84" s="136"/>
      <c r="XAO84" s="136"/>
      <c r="XAP84" s="136"/>
      <c r="XAU84" s="136"/>
      <c r="XAV84" s="136"/>
      <c r="XAW84" s="136"/>
      <c r="XAX84" s="136"/>
      <c r="XAY84" s="136"/>
      <c r="XAZ84" s="136"/>
      <c r="XBA84" s="136"/>
      <c r="XBB84" s="136"/>
      <c r="XBC84" s="136"/>
      <c r="XBD84" s="136"/>
      <c r="XBE84" s="136"/>
      <c r="XBF84" s="136"/>
      <c r="XBK84" s="136"/>
      <c r="XBL84" s="136"/>
      <c r="XBM84" s="136"/>
      <c r="XBN84" s="136"/>
      <c r="XBO84" s="136"/>
      <c r="XBP84" s="136"/>
      <c r="XBQ84" s="136"/>
      <c r="XBR84" s="136"/>
      <c r="XBS84" s="136"/>
      <c r="XBT84" s="136"/>
      <c r="XBU84" s="136"/>
      <c r="XBV84" s="136"/>
      <c r="XCA84" s="136"/>
      <c r="XCB84" s="136"/>
      <c r="XCC84" s="136"/>
      <c r="XCD84" s="136"/>
      <c r="XCE84" s="136"/>
      <c r="XCF84" s="136"/>
      <c r="XCG84" s="136"/>
      <c r="XCH84" s="136"/>
      <c r="XCI84" s="136"/>
      <c r="XCJ84" s="136"/>
      <c r="XCK84" s="136"/>
      <c r="XCL84" s="136"/>
      <c r="XCQ84" s="136"/>
      <c r="XCR84" s="136"/>
      <c r="XCS84" s="136"/>
      <c r="XCT84" s="136"/>
      <c r="XCU84" s="136"/>
      <c r="XCV84" s="136"/>
      <c r="XCW84" s="136"/>
      <c r="XCX84" s="136"/>
      <c r="XCY84" s="136"/>
      <c r="XCZ84" s="136"/>
      <c r="XDA84" s="136"/>
      <c r="XDB84" s="136"/>
      <c r="XDG84" s="136"/>
      <c r="XDH84" s="136"/>
      <c r="XDI84" s="136"/>
      <c r="XDJ84" s="136"/>
      <c r="XDK84" s="136"/>
      <c r="XDL84" s="136"/>
      <c r="XDM84" s="136"/>
      <c r="XDN84" s="136"/>
      <c r="XDO84" s="136"/>
      <c r="XDP84" s="136"/>
      <c r="XDQ84" s="136"/>
      <c r="XDR84" s="136"/>
      <c r="XDW84" s="136"/>
      <c r="XDX84" s="136"/>
      <c r="XDY84" s="136"/>
      <c r="XDZ84" s="136"/>
      <c r="XEA84" s="136"/>
      <c r="XEB84" s="136"/>
      <c r="XEC84" s="136"/>
      <c r="XED84" s="136"/>
      <c r="XEE84" s="136"/>
      <c r="XEF84" s="136"/>
      <c r="XEG84" s="136"/>
      <c r="XEH84" s="136"/>
      <c r="XEM84" s="136"/>
      <c r="XEN84" s="136"/>
      <c r="XEO84" s="136"/>
      <c r="XEP84" s="136"/>
      <c r="XEQ84" s="136"/>
      <c r="XER84" s="136"/>
      <c r="XES84" s="136"/>
      <c r="XET84" s="136"/>
      <c r="XEU84" s="136"/>
      <c r="XEV84" s="136"/>
      <c r="XEW84" s="136"/>
      <c r="XEX84" s="136"/>
    </row>
    <row r="85" spans="1:16382" ht="19.5" customHeight="1" x14ac:dyDescent="0.25">
      <c r="A85" s="138"/>
      <c r="B85" s="167" t="s">
        <v>346</v>
      </c>
      <c r="C85" s="506"/>
      <c r="D85" s="497" t="s">
        <v>274</v>
      </c>
      <c r="E85" s="497"/>
      <c r="F85" s="505"/>
      <c r="G85" s="496" t="s">
        <v>275</v>
      </c>
      <c r="H85" s="497"/>
      <c r="I85" s="498"/>
      <c r="J85" s="496" t="s">
        <v>276</v>
      </c>
      <c r="K85" s="497"/>
      <c r="L85" s="498"/>
      <c r="M85" s="475" t="s">
        <v>6</v>
      </c>
      <c r="N85" s="475"/>
      <c r="O85" s="476"/>
      <c r="P85" s="138"/>
    </row>
    <row r="86" spans="1:16382" ht="19.5" customHeight="1" x14ac:dyDescent="0.25">
      <c r="A86" s="138"/>
      <c r="B86" s="199" t="s">
        <v>431</v>
      </c>
      <c r="C86" s="421"/>
      <c r="D86" s="497"/>
      <c r="E86" s="497"/>
      <c r="F86" s="505"/>
      <c r="G86" s="496"/>
      <c r="H86" s="497"/>
      <c r="I86" s="498"/>
      <c r="J86" s="496"/>
      <c r="K86" s="497"/>
      <c r="L86" s="498"/>
      <c r="M86" s="503"/>
      <c r="N86" s="503"/>
      <c r="O86" s="504"/>
      <c r="P86" s="138"/>
    </row>
    <row r="87" spans="1:16382" ht="48.75" customHeight="1" outlineLevel="1" x14ac:dyDescent="0.25">
      <c r="A87" s="138"/>
      <c r="B87" s="173" t="s">
        <v>347</v>
      </c>
      <c r="C87" s="184" t="s">
        <v>8</v>
      </c>
      <c r="D87" s="183" t="s">
        <v>292</v>
      </c>
      <c r="E87" s="172" t="s">
        <v>52</v>
      </c>
      <c r="F87" s="188" t="s">
        <v>11</v>
      </c>
      <c r="G87" s="189" t="s">
        <v>292</v>
      </c>
      <c r="H87" s="172" t="s">
        <v>52</v>
      </c>
      <c r="I87" s="184" t="s">
        <v>11</v>
      </c>
      <c r="J87" s="183" t="s">
        <v>292</v>
      </c>
      <c r="K87" s="172" t="s">
        <v>52</v>
      </c>
      <c r="L87" s="188" t="s">
        <v>11</v>
      </c>
      <c r="M87" s="477"/>
      <c r="N87" s="478"/>
      <c r="O87" s="479"/>
      <c r="P87" s="138"/>
    </row>
    <row r="88" spans="1:16382" ht="19.5" customHeight="1" outlineLevel="1" x14ac:dyDescent="0.25">
      <c r="A88" s="138"/>
      <c r="B88" s="174" t="s">
        <v>293</v>
      </c>
      <c r="C88" s="195">
        <v>20</v>
      </c>
      <c r="D88" s="197"/>
      <c r="E88" s="196"/>
      <c r="F88" s="190">
        <f>C88*D88</f>
        <v>0</v>
      </c>
      <c r="G88" s="197"/>
      <c r="H88" s="196"/>
      <c r="I88" s="191">
        <f>C88*G88</f>
        <v>0</v>
      </c>
      <c r="J88" s="197"/>
      <c r="K88" s="196"/>
      <c r="L88" s="190">
        <f>C88*J88</f>
        <v>0</v>
      </c>
      <c r="M88" s="480"/>
      <c r="N88" s="469"/>
      <c r="O88" s="470"/>
      <c r="P88" s="138"/>
    </row>
    <row r="89" spans="1:16382" ht="19.5" customHeight="1" outlineLevel="1" x14ac:dyDescent="0.25">
      <c r="A89" s="138"/>
      <c r="B89" s="174" t="s">
        <v>294</v>
      </c>
      <c r="C89" s="195">
        <v>30</v>
      </c>
      <c r="D89" s="197"/>
      <c r="E89" s="196"/>
      <c r="F89" s="190">
        <f t="shared" ref="F89:F133" si="4">C89*D89</f>
        <v>0</v>
      </c>
      <c r="G89" s="197"/>
      <c r="H89" s="196"/>
      <c r="I89" s="191">
        <f t="shared" ref="I89:I133" si="5">C89*G89</f>
        <v>0</v>
      </c>
      <c r="J89" s="197"/>
      <c r="K89" s="196"/>
      <c r="L89" s="190">
        <f t="shared" ref="L89:L133" si="6">C89*J89</f>
        <v>0</v>
      </c>
      <c r="M89" s="480"/>
      <c r="N89" s="469"/>
      <c r="O89" s="470"/>
      <c r="P89" s="138"/>
    </row>
    <row r="90" spans="1:16382" ht="19.5" customHeight="1" outlineLevel="1" x14ac:dyDescent="0.25">
      <c r="A90" s="138"/>
      <c r="B90" s="174" t="s">
        <v>295</v>
      </c>
      <c r="C90" s="195">
        <v>120</v>
      </c>
      <c r="D90" s="197"/>
      <c r="E90" s="196"/>
      <c r="F90" s="190">
        <f t="shared" si="4"/>
        <v>0</v>
      </c>
      <c r="G90" s="197"/>
      <c r="H90" s="196"/>
      <c r="I90" s="191">
        <f t="shared" si="5"/>
        <v>0</v>
      </c>
      <c r="J90" s="197"/>
      <c r="K90" s="196"/>
      <c r="L90" s="190">
        <f t="shared" si="6"/>
        <v>0</v>
      </c>
      <c r="M90" s="480"/>
      <c r="N90" s="469"/>
      <c r="O90" s="470"/>
      <c r="P90" s="138"/>
    </row>
    <row r="91" spans="1:16382" ht="19.5" customHeight="1" outlineLevel="1" x14ac:dyDescent="0.25">
      <c r="A91" s="138"/>
      <c r="B91" s="174" t="s">
        <v>296</v>
      </c>
      <c r="C91" s="195">
        <v>60</v>
      </c>
      <c r="D91" s="197"/>
      <c r="E91" s="196"/>
      <c r="F91" s="190">
        <f t="shared" si="4"/>
        <v>0</v>
      </c>
      <c r="G91" s="197"/>
      <c r="H91" s="196"/>
      <c r="I91" s="191">
        <f t="shared" si="5"/>
        <v>0</v>
      </c>
      <c r="J91" s="197"/>
      <c r="K91" s="196"/>
      <c r="L91" s="190">
        <f t="shared" si="6"/>
        <v>0</v>
      </c>
      <c r="M91" s="480"/>
      <c r="N91" s="469"/>
      <c r="O91" s="470"/>
      <c r="P91" s="138"/>
    </row>
    <row r="92" spans="1:16382" ht="19.5" customHeight="1" outlineLevel="1" x14ac:dyDescent="0.25">
      <c r="A92" s="138"/>
      <c r="B92" s="174" t="s">
        <v>297</v>
      </c>
      <c r="C92" s="195">
        <v>90</v>
      </c>
      <c r="D92" s="197"/>
      <c r="E92" s="196"/>
      <c r="F92" s="190">
        <f t="shared" si="4"/>
        <v>0</v>
      </c>
      <c r="G92" s="197"/>
      <c r="H92" s="196"/>
      <c r="I92" s="191">
        <f t="shared" si="5"/>
        <v>0</v>
      </c>
      <c r="J92" s="197"/>
      <c r="K92" s="196"/>
      <c r="L92" s="190">
        <f t="shared" si="6"/>
        <v>0</v>
      </c>
      <c r="M92" s="480"/>
      <c r="N92" s="469"/>
      <c r="O92" s="470"/>
      <c r="P92" s="138"/>
    </row>
    <row r="93" spans="1:16382" ht="19.5" customHeight="1" outlineLevel="1" x14ac:dyDescent="0.25">
      <c r="A93" s="138"/>
      <c r="B93" s="174" t="s">
        <v>298</v>
      </c>
      <c r="C93" s="195">
        <v>240</v>
      </c>
      <c r="D93" s="197"/>
      <c r="E93" s="196"/>
      <c r="F93" s="190">
        <f t="shared" si="4"/>
        <v>0</v>
      </c>
      <c r="G93" s="197"/>
      <c r="H93" s="196"/>
      <c r="I93" s="191">
        <f t="shared" si="5"/>
        <v>0</v>
      </c>
      <c r="J93" s="197"/>
      <c r="K93" s="196"/>
      <c r="L93" s="190">
        <f t="shared" si="6"/>
        <v>0</v>
      </c>
      <c r="M93" s="480"/>
      <c r="N93" s="469"/>
      <c r="O93" s="470"/>
      <c r="P93" s="138"/>
    </row>
    <row r="94" spans="1:16382" ht="19.5" customHeight="1" outlineLevel="1" x14ac:dyDescent="0.25">
      <c r="A94" s="138"/>
      <c r="B94" s="174" t="s">
        <v>299</v>
      </c>
      <c r="C94" s="195">
        <v>240</v>
      </c>
      <c r="D94" s="197"/>
      <c r="E94" s="196"/>
      <c r="F94" s="190">
        <f t="shared" si="4"/>
        <v>0</v>
      </c>
      <c r="G94" s="197"/>
      <c r="H94" s="196"/>
      <c r="I94" s="191">
        <f t="shared" si="5"/>
        <v>0</v>
      </c>
      <c r="J94" s="197"/>
      <c r="K94" s="196"/>
      <c r="L94" s="190">
        <f t="shared" si="6"/>
        <v>0</v>
      </c>
      <c r="M94" s="480"/>
      <c r="N94" s="469"/>
      <c r="O94" s="470"/>
      <c r="P94" s="138"/>
    </row>
    <row r="95" spans="1:16382" ht="19.5" customHeight="1" outlineLevel="1" x14ac:dyDescent="0.25">
      <c r="A95" s="138"/>
      <c r="B95" s="174" t="s">
        <v>300</v>
      </c>
      <c r="C95" s="195"/>
      <c r="D95" s="197"/>
      <c r="E95" s="196"/>
      <c r="F95" s="190">
        <f t="shared" si="4"/>
        <v>0</v>
      </c>
      <c r="G95" s="197"/>
      <c r="H95" s="196"/>
      <c r="I95" s="191">
        <f t="shared" si="5"/>
        <v>0</v>
      </c>
      <c r="J95" s="197"/>
      <c r="K95" s="196"/>
      <c r="L95" s="190">
        <f t="shared" si="6"/>
        <v>0</v>
      </c>
      <c r="M95" s="480"/>
      <c r="N95" s="469"/>
      <c r="O95" s="470"/>
      <c r="P95" s="138"/>
    </row>
    <row r="96" spans="1:16382" ht="19.5" customHeight="1" outlineLevel="1" x14ac:dyDescent="0.25">
      <c r="A96" s="138"/>
      <c r="B96" s="174" t="s">
        <v>301</v>
      </c>
      <c r="C96" s="195">
        <v>120</v>
      </c>
      <c r="D96" s="197"/>
      <c r="E96" s="196"/>
      <c r="F96" s="190">
        <f t="shared" si="4"/>
        <v>0</v>
      </c>
      <c r="G96" s="197"/>
      <c r="H96" s="196"/>
      <c r="I96" s="191">
        <f t="shared" si="5"/>
        <v>0</v>
      </c>
      <c r="J96" s="197"/>
      <c r="K96" s="196"/>
      <c r="L96" s="190">
        <f t="shared" si="6"/>
        <v>0</v>
      </c>
      <c r="M96" s="480"/>
      <c r="N96" s="469"/>
      <c r="O96" s="470"/>
      <c r="P96" s="138"/>
    </row>
    <row r="97" spans="1:16" ht="19.5" customHeight="1" outlineLevel="1" x14ac:dyDescent="0.25">
      <c r="A97" s="138"/>
      <c r="B97" s="174" t="s">
        <v>302</v>
      </c>
      <c r="C97" s="195">
        <v>60</v>
      </c>
      <c r="D97" s="197"/>
      <c r="E97" s="196"/>
      <c r="F97" s="190">
        <f t="shared" si="4"/>
        <v>0</v>
      </c>
      <c r="G97" s="197"/>
      <c r="H97" s="196"/>
      <c r="I97" s="191">
        <f t="shared" si="5"/>
        <v>0</v>
      </c>
      <c r="J97" s="197"/>
      <c r="K97" s="196"/>
      <c r="L97" s="190">
        <f t="shared" si="6"/>
        <v>0</v>
      </c>
      <c r="M97" s="480"/>
      <c r="N97" s="469"/>
      <c r="O97" s="470"/>
      <c r="P97" s="138"/>
    </row>
    <row r="98" spans="1:16" ht="19.5" customHeight="1" outlineLevel="1" x14ac:dyDescent="0.25">
      <c r="A98" s="138"/>
      <c r="B98" s="174" t="s">
        <v>303</v>
      </c>
      <c r="C98" s="195">
        <v>30</v>
      </c>
      <c r="D98" s="197"/>
      <c r="E98" s="196"/>
      <c r="F98" s="190">
        <f t="shared" si="4"/>
        <v>0</v>
      </c>
      <c r="G98" s="197"/>
      <c r="H98" s="196"/>
      <c r="I98" s="191">
        <f t="shared" si="5"/>
        <v>0</v>
      </c>
      <c r="J98" s="197"/>
      <c r="K98" s="196"/>
      <c r="L98" s="190">
        <f t="shared" si="6"/>
        <v>0</v>
      </c>
      <c r="M98" s="480"/>
      <c r="N98" s="469"/>
      <c r="O98" s="470"/>
      <c r="P98" s="138"/>
    </row>
    <row r="99" spans="1:16" ht="19.5" customHeight="1" outlineLevel="1" x14ac:dyDescent="0.25">
      <c r="A99" s="138"/>
      <c r="B99" s="174" t="s">
        <v>304</v>
      </c>
      <c r="C99" s="195">
        <v>30</v>
      </c>
      <c r="D99" s="197"/>
      <c r="E99" s="196"/>
      <c r="F99" s="190">
        <f t="shared" si="4"/>
        <v>0</v>
      </c>
      <c r="G99" s="197"/>
      <c r="H99" s="196"/>
      <c r="I99" s="191">
        <f t="shared" si="5"/>
        <v>0</v>
      </c>
      <c r="J99" s="197"/>
      <c r="K99" s="196"/>
      <c r="L99" s="190">
        <f t="shared" si="6"/>
        <v>0</v>
      </c>
      <c r="M99" s="480"/>
      <c r="N99" s="469"/>
      <c r="O99" s="470"/>
      <c r="P99" s="138"/>
    </row>
    <row r="100" spans="1:16" ht="19.5" customHeight="1" outlineLevel="1" x14ac:dyDescent="0.25">
      <c r="A100" s="138"/>
      <c r="B100" s="174" t="s">
        <v>305</v>
      </c>
      <c r="C100" s="195">
        <v>30</v>
      </c>
      <c r="D100" s="197"/>
      <c r="E100" s="196"/>
      <c r="F100" s="190">
        <f t="shared" si="4"/>
        <v>0</v>
      </c>
      <c r="G100" s="197"/>
      <c r="H100" s="196"/>
      <c r="I100" s="191">
        <f t="shared" si="5"/>
        <v>0</v>
      </c>
      <c r="J100" s="197"/>
      <c r="K100" s="196"/>
      <c r="L100" s="190">
        <f t="shared" si="6"/>
        <v>0</v>
      </c>
      <c r="M100" s="480"/>
      <c r="N100" s="469"/>
      <c r="O100" s="470"/>
      <c r="P100" s="138"/>
    </row>
    <row r="101" spans="1:16" ht="19.5" customHeight="1" outlineLevel="1" x14ac:dyDescent="0.25">
      <c r="A101" s="138"/>
      <c r="B101" s="174" t="s">
        <v>306</v>
      </c>
      <c r="C101" s="195">
        <v>300</v>
      </c>
      <c r="D101" s="197"/>
      <c r="E101" s="196"/>
      <c r="F101" s="190">
        <f t="shared" si="4"/>
        <v>0</v>
      </c>
      <c r="G101" s="197"/>
      <c r="H101" s="196"/>
      <c r="I101" s="191">
        <f t="shared" si="5"/>
        <v>0</v>
      </c>
      <c r="J101" s="197"/>
      <c r="K101" s="196"/>
      <c r="L101" s="190">
        <f t="shared" si="6"/>
        <v>0</v>
      </c>
      <c r="M101" s="480"/>
      <c r="N101" s="469"/>
      <c r="O101" s="470"/>
      <c r="P101" s="138"/>
    </row>
    <row r="102" spans="1:16" ht="19.5" customHeight="1" outlineLevel="1" x14ac:dyDescent="0.25">
      <c r="A102" s="138"/>
      <c r="B102" s="174" t="s">
        <v>307</v>
      </c>
      <c r="C102" s="195">
        <v>120</v>
      </c>
      <c r="D102" s="197"/>
      <c r="E102" s="196"/>
      <c r="F102" s="190">
        <f t="shared" si="4"/>
        <v>0</v>
      </c>
      <c r="G102" s="197"/>
      <c r="H102" s="196"/>
      <c r="I102" s="191">
        <f t="shared" si="5"/>
        <v>0</v>
      </c>
      <c r="J102" s="197"/>
      <c r="K102" s="196"/>
      <c r="L102" s="190">
        <f t="shared" si="6"/>
        <v>0</v>
      </c>
      <c r="M102" s="480"/>
      <c r="N102" s="469"/>
      <c r="O102" s="470"/>
      <c r="P102" s="138"/>
    </row>
    <row r="103" spans="1:16" ht="19.5" customHeight="1" outlineLevel="1" x14ac:dyDescent="0.25">
      <c r="A103" s="138"/>
      <c r="B103" s="174" t="s">
        <v>308</v>
      </c>
      <c r="C103" s="195">
        <v>60</v>
      </c>
      <c r="D103" s="197"/>
      <c r="E103" s="196"/>
      <c r="F103" s="190">
        <f t="shared" si="4"/>
        <v>0</v>
      </c>
      <c r="G103" s="197"/>
      <c r="H103" s="196"/>
      <c r="I103" s="191">
        <f t="shared" si="5"/>
        <v>0</v>
      </c>
      <c r="J103" s="197"/>
      <c r="K103" s="196"/>
      <c r="L103" s="190">
        <f t="shared" si="6"/>
        <v>0</v>
      </c>
      <c r="M103" s="480"/>
      <c r="N103" s="469"/>
      <c r="O103" s="470"/>
      <c r="P103" s="138"/>
    </row>
    <row r="104" spans="1:16" ht="33.75" customHeight="1" outlineLevel="1" x14ac:dyDescent="0.25">
      <c r="A104" s="138"/>
      <c r="B104" s="174" t="s">
        <v>309</v>
      </c>
      <c r="C104" s="195">
        <v>30</v>
      </c>
      <c r="D104" s="197"/>
      <c r="E104" s="196"/>
      <c r="F104" s="190">
        <f t="shared" si="4"/>
        <v>0</v>
      </c>
      <c r="G104" s="197"/>
      <c r="H104" s="196"/>
      <c r="I104" s="191">
        <f t="shared" si="5"/>
        <v>0</v>
      </c>
      <c r="J104" s="197"/>
      <c r="K104" s="196"/>
      <c r="L104" s="190">
        <f t="shared" si="6"/>
        <v>0</v>
      </c>
      <c r="M104" s="480"/>
      <c r="N104" s="469"/>
      <c r="O104" s="470"/>
      <c r="P104" s="138"/>
    </row>
    <row r="105" spans="1:16" ht="33.75" customHeight="1" outlineLevel="1" x14ac:dyDescent="0.25">
      <c r="A105" s="138"/>
      <c r="B105" s="174" t="s">
        <v>310</v>
      </c>
      <c r="C105" s="195">
        <v>60</v>
      </c>
      <c r="D105" s="197"/>
      <c r="E105" s="196"/>
      <c r="F105" s="190">
        <f t="shared" si="4"/>
        <v>0</v>
      </c>
      <c r="G105" s="197"/>
      <c r="H105" s="196"/>
      <c r="I105" s="191">
        <f t="shared" si="5"/>
        <v>0</v>
      </c>
      <c r="J105" s="197"/>
      <c r="K105" s="196"/>
      <c r="L105" s="190">
        <f t="shared" si="6"/>
        <v>0</v>
      </c>
      <c r="M105" s="480"/>
      <c r="N105" s="469"/>
      <c r="O105" s="470"/>
      <c r="P105" s="138"/>
    </row>
    <row r="106" spans="1:16" ht="19.5" customHeight="1" outlineLevel="1" x14ac:dyDescent="0.25">
      <c r="A106" s="138"/>
      <c r="B106" s="174" t="s">
        <v>311</v>
      </c>
      <c r="C106" s="195">
        <v>90</v>
      </c>
      <c r="D106" s="197"/>
      <c r="E106" s="196"/>
      <c r="F106" s="190">
        <f t="shared" si="4"/>
        <v>0</v>
      </c>
      <c r="G106" s="197"/>
      <c r="H106" s="196"/>
      <c r="I106" s="191">
        <f t="shared" si="5"/>
        <v>0</v>
      </c>
      <c r="J106" s="197"/>
      <c r="K106" s="196"/>
      <c r="L106" s="190">
        <f t="shared" si="6"/>
        <v>0</v>
      </c>
      <c r="M106" s="480"/>
      <c r="N106" s="469"/>
      <c r="O106" s="470"/>
      <c r="P106" s="138"/>
    </row>
    <row r="107" spans="1:16" ht="19.5" customHeight="1" outlineLevel="1" x14ac:dyDescent="0.25">
      <c r="A107" s="138"/>
      <c r="B107" s="174" t="s">
        <v>312</v>
      </c>
      <c r="C107" s="195">
        <v>120</v>
      </c>
      <c r="D107" s="197"/>
      <c r="E107" s="196"/>
      <c r="F107" s="190">
        <f t="shared" si="4"/>
        <v>0</v>
      </c>
      <c r="G107" s="197"/>
      <c r="H107" s="196"/>
      <c r="I107" s="191">
        <f t="shared" si="5"/>
        <v>0</v>
      </c>
      <c r="J107" s="197"/>
      <c r="K107" s="196"/>
      <c r="L107" s="190">
        <f t="shared" si="6"/>
        <v>0</v>
      </c>
      <c r="M107" s="480"/>
      <c r="N107" s="469"/>
      <c r="O107" s="470"/>
      <c r="P107" s="138"/>
    </row>
    <row r="108" spans="1:16" ht="19.5" customHeight="1" outlineLevel="1" x14ac:dyDescent="0.25">
      <c r="A108" s="138"/>
      <c r="B108" s="174" t="s">
        <v>313</v>
      </c>
      <c r="C108" s="195">
        <v>240</v>
      </c>
      <c r="D108" s="197"/>
      <c r="E108" s="196"/>
      <c r="F108" s="190">
        <f t="shared" si="4"/>
        <v>0</v>
      </c>
      <c r="G108" s="197"/>
      <c r="H108" s="196"/>
      <c r="I108" s="191">
        <f t="shared" si="5"/>
        <v>0</v>
      </c>
      <c r="J108" s="197"/>
      <c r="K108" s="196"/>
      <c r="L108" s="190">
        <f t="shared" si="6"/>
        <v>0</v>
      </c>
      <c r="M108" s="480"/>
      <c r="N108" s="469"/>
      <c r="O108" s="470"/>
      <c r="P108" s="138"/>
    </row>
    <row r="109" spans="1:16" ht="19.5" customHeight="1" outlineLevel="1" x14ac:dyDescent="0.25">
      <c r="A109" s="138"/>
      <c r="B109" s="174" t="s">
        <v>314</v>
      </c>
      <c r="C109" s="195">
        <v>30</v>
      </c>
      <c r="D109" s="197"/>
      <c r="E109" s="196"/>
      <c r="F109" s="190">
        <f t="shared" si="4"/>
        <v>0</v>
      </c>
      <c r="G109" s="197"/>
      <c r="H109" s="196"/>
      <c r="I109" s="191">
        <f t="shared" si="5"/>
        <v>0</v>
      </c>
      <c r="J109" s="197"/>
      <c r="K109" s="196"/>
      <c r="L109" s="190">
        <f t="shared" si="6"/>
        <v>0</v>
      </c>
      <c r="M109" s="480"/>
      <c r="N109" s="469"/>
      <c r="O109" s="470"/>
      <c r="P109" s="138"/>
    </row>
    <row r="110" spans="1:16" ht="19.5" customHeight="1" outlineLevel="1" x14ac:dyDescent="0.25">
      <c r="A110" s="138"/>
      <c r="B110" s="174" t="s">
        <v>315</v>
      </c>
      <c r="C110" s="195">
        <v>30</v>
      </c>
      <c r="D110" s="197"/>
      <c r="E110" s="196"/>
      <c r="F110" s="190">
        <f t="shared" si="4"/>
        <v>0</v>
      </c>
      <c r="G110" s="197"/>
      <c r="H110" s="196"/>
      <c r="I110" s="191">
        <f t="shared" si="5"/>
        <v>0</v>
      </c>
      <c r="J110" s="197"/>
      <c r="K110" s="196"/>
      <c r="L110" s="190">
        <f t="shared" si="6"/>
        <v>0</v>
      </c>
      <c r="M110" s="480"/>
      <c r="N110" s="469"/>
      <c r="O110" s="470"/>
      <c r="P110" s="138"/>
    </row>
    <row r="111" spans="1:16" ht="19.5" customHeight="1" outlineLevel="1" x14ac:dyDescent="0.25">
      <c r="A111" s="138"/>
      <c r="B111" s="174" t="s">
        <v>316</v>
      </c>
      <c r="C111" s="195">
        <v>60</v>
      </c>
      <c r="D111" s="197"/>
      <c r="E111" s="196"/>
      <c r="F111" s="190">
        <f t="shared" si="4"/>
        <v>0</v>
      </c>
      <c r="G111" s="197"/>
      <c r="H111" s="196"/>
      <c r="I111" s="191">
        <f t="shared" si="5"/>
        <v>0</v>
      </c>
      <c r="J111" s="197"/>
      <c r="K111" s="196"/>
      <c r="L111" s="190">
        <f t="shared" si="6"/>
        <v>0</v>
      </c>
      <c r="M111" s="480"/>
      <c r="N111" s="469"/>
      <c r="O111" s="470"/>
      <c r="P111" s="138"/>
    </row>
    <row r="112" spans="1:16" ht="19.5" customHeight="1" outlineLevel="1" x14ac:dyDescent="0.25">
      <c r="A112" s="138"/>
      <c r="B112" s="174" t="s">
        <v>317</v>
      </c>
      <c r="C112" s="195">
        <v>30</v>
      </c>
      <c r="D112" s="197"/>
      <c r="E112" s="196"/>
      <c r="F112" s="190">
        <f t="shared" si="4"/>
        <v>0</v>
      </c>
      <c r="G112" s="197"/>
      <c r="H112" s="196"/>
      <c r="I112" s="191">
        <f t="shared" si="5"/>
        <v>0</v>
      </c>
      <c r="J112" s="197"/>
      <c r="K112" s="196"/>
      <c r="L112" s="190">
        <f t="shared" si="6"/>
        <v>0</v>
      </c>
      <c r="M112" s="480"/>
      <c r="N112" s="469"/>
      <c r="O112" s="470"/>
      <c r="P112" s="138"/>
    </row>
    <row r="113" spans="1:16" ht="19.5" customHeight="1" outlineLevel="1" x14ac:dyDescent="0.25">
      <c r="A113" s="138"/>
      <c r="B113" s="174" t="s">
        <v>318</v>
      </c>
      <c r="C113" s="195">
        <v>60</v>
      </c>
      <c r="D113" s="197"/>
      <c r="E113" s="196"/>
      <c r="F113" s="190">
        <f t="shared" si="4"/>
        <v>0</v>
      </c>
      <c r="G113" s="197"/>
      <c r="H113" s="196"/>
      <c r="I113" s="191">
        <f t="shared" si="5"/>
        <v>0</v>
      </c>
      <c r="J113" s="197"/>
      <c r="K113" s="196"/>
      <c r="L113" s="190">
        <f t="shared" si="6"/>
        <v>0</v>
      </c>
      <c r="M113" s="480"/>
      <c r="N113" s="469"/>
      <c r="O113" s="470"/>
      <c r="P113" s="138"/>
    </row>
    <row r="114" spans="1:16" ht="19.5" customHeight="1" outlineLevel="1" x14ac:dyDescent="0.25">
      <c r="A114" s="138"/>
      <c r="B114" s="174" t="s">
        <v>319</v>
      </c>
      <c r="C114" s="195">
        <v>120</v>
      </c>
      <c r="D114" s="197"/>
      <c r="E114" s="196"/>
      <c r="F114" s="190">
        <f t="shared" si="4"/>
        <v>0</v>
      </c>
      <c r="G114" s="197"/>
      <c r="H114" s="196"/>
      <c r="I114" s="191">
        <f t="shared" si="5"/>
        <v>0</v>
      </c>
      <c r="J114" s="197"/>
      <c r="K114" s="196"/>
      <c r="L114" s="190">
        <f t="shared" si="6"/>
        <v>0</v>
      </c>
      <c r="M114" s="480"/>
      <c r="N114" s="469"/>
      <c r="O114" s="470"/>
      <c r="P114" s="138"/>
    </row>
    <row r="115" spans="1:16" ht="19.5" customHeight="1" outlineLevel="1" x14ac:dyDescent="0.25">
      <c r="A115" s="138"/>
      <c r="B115" s="174" t="s">
        <v>320</v>
      </c>
      <c r="C115" s="195"/>
      <c r="D115" s="197"/>
      <c r="E115" s="196"/>
      <c r="F115" s="190">
        <f t="shared" si="4"/>
        <v>0</v>
      </c>
      <c r="G115" s="197"/>
      <c r="H115" s="196"/>
      <c r="I115" s="191">
        <f t="shared" si="5"/>
        <v>0</v>
      </c>
      <c r="J115" s="197"/>
      <c r="K115" s="196"/>
      <c r="L115" s="190">
        <f t="shared" si="6"/>
        <v>0</v>
      </c>
      <c r="M115" s="480"/>
      <c r="N115" s="469"/>
      <c r="O115" s="470"/>
      <c r="P115" s="138"/>
    </row>
    <row r="116" spans="1:16" ht="19.5" customHeight="1" outlineLevel="1" x14ac:dyDescent="0.25">
      <c r="A116" s="138"/>
      <c r="B116" s="174" t="s">
        <v>321</v>
      </c>
      <c r="C116" s="195"/>
      <c r="D116" s="197"/>
      <c r="E116" s="196"/>
      <c r="F116" s="190">
        <f t="shared" si="4"/>
        <v>0</v>
      </c>
      <c r="G116" s="197"/>
      <c r="H116" s="196"/>
      <c r="I116" s="191">
        <f t="shared" si="5"/>
        <v>0</v>
      </c>
      <c r="J116" s="197"/>
      <c r="K116" s="196"/>
      <c r="L116" s="190">
        <f t="shared" si="6"/>
        <v>0</v>
      </c>
      <c r="M116" s="480"/>
      <c r="N116" s="469"/>
      <c r="O116" s="470"/>
      <c r="P116" s="138"/>
    </row>
    <row r="117" spans="1:16" ht="19.5" customHeight="1" outlineLevel="1" x14ac:dyDescent="0.25">
      <c r="A117" s="138"/>
      <c r="B117" s="174" t="s">
        <v>322</v>
      </c>
      <c r="C117" s="195">
        <v>30</v>
      </c>
      <c r="D117" s="197"/>
      <c r="E117" s="196"/>
      <c r="F117" s="190">
        <f t="shared" si="4"/>
        <v>0</v>
      </c>
      <c r="G117" s="197"/>
      <c r="H117" s="196"/>
      <c r="I117" s="191">
        <f t="shared" si="5"/>
        <v>0</v>
      </c>
      <c r="J117" s="197"/>
      <c r="K117" s="196"/>
      <c r="L117" s="190">
        <f t="shared" si="6"/>
        <v>0</v>
      </c>
      <c r="M117" s="480"/>
      <c r="N117" s="469"/>
      <c r="O117" s="470"/>
      <c r="P117" s="138"/>
    </row>
    <row r="118" spans="1:16" ht="19.5" customHeight="1" outlineLevel="1" x14ac:dyDescent="0.25">
      <c r="A118" s="138"/>
      <c r="B118" s="174" t="s">
        <v>323</v>
      </c>
      <c r="C118" s="195">
        <v>60</v>
      </c>
      <c r="D118" s="197"/>
      <c r="E118" s="196"/>
      <c r="F118" s="190">
        <f t="shared" si="4"/>
        <v>0</v>
      </c>
      <c r="G118" s="197"/>
      <c r="H118" s="196"/>
      <c r="I118" s="191">
        <f t="shared" si="5"/>
        <v>0</v>
      </c>
      <c r="J118" s="197"/>
      <c r="K118" s="196"/>
      <c r="L118" s="190">
        <f t="shared" si="6"/>
        <v>0</v>
      </c>
      <c r="M118" s="480"/>
      <c r="N118" s="469"/>
      <c r="O118" s="470"/>
      <c r="P118" s="138"/>
    </row>
    <row r="119" spans="1:16" ht="19.5" customHeight="1" outlineLevel="1" x14ac:dyDescent="0.25">
      <c r="A119" s="138"/>
      <c r="B119" s="174" t="s">
        <v>324</v>
      </c>
      <c r="C119" s="195">
        <v>15</v>
      </c>
      <c r="D119" s="197"/>
      <c r="E119" s="196"/>
      <c r="F119" s="190">
        <f t="shared" si="4"/>
        <v>0</v>
      </c>
      <c r="G119" s="197"/>
      <c r="H119" s="196"/>
      <c r="I119" s="191">
        <f t="shared" si="5"/>
        <v>0</v>
      </c>
      <c r="J119" s="197"/>
      <c r="K119" s="196"/>
      <c r="L119" s="190">
        <f t="shared" si="6"/>
        <v>0</v>
      </c>
      <c r="M119" s="480"/>
      <c r="N119" s="469"/>
      <c r="O119" s="470"/>
      <c r="P119" s="138"/>
    </row>
    <row r="120" spans="1:16" ht="19.5" customHeight="1" outlineLevel="1" x14ac:dyDescent="0.25">
      <c r="A120" s="138"/>
      <c r="B120" s="174" t="s">
        <v>325</v>
      </c>
      <c r="C120" s="195">
        <v>30</v>
      </c>
      <c r="D120" s="197"/>
      <c r="E120" s="196"/>
      <c r="F120" s="190">
        <f t="shared" si="4"/>
        <v>0</v>
      </c>
      <c r="G120" s="197"/>
      <c r="H120" s="196"/>
      <c r="I120" s="191">
        <f t="shared" si="5"/>
        <v>0</v>
      </c>
      <c r="J120" s="197"/>
      <c r="K120" s="196"/>
      <c r="L120" s="190">
        <f t="shared" si="6"/>
        <v>0</v>
      </c>
      <c r="M120" s="480"/>
      <c r="N120" s="469"/>
      <c r="O120" s="470"/>
      <c r="P120" s="138"/>
    </row>
    <row r="121" spans="1:16" ht="19.5" customHeight="1" outlineLevel="1" x14ac:dyDescent="0.25">
      <c r="A121" s="138"/>
      <c r="B121" s="174" t="s">
        <v>326</v>
      </c>
      <c r="C121" s="195">
        <v>30</v>
      </c>
      <c r="D121" s="197"/>
      <c r="E121" s="196"/>
      <c r="F121" s="190">
        <f t="shared" si="4"/>
        <v>0</v>
      </c>
      <c r="G121" s="197"/>
      <c r="H121" s="196"/>
      <c r="I121" s="191">
        <f t="shared" si="5"/>
        <v>0</v>
      </c>
      <c r="J121" s="197"/>
      <c r="K121" s="196"/>
      <c r="L121" s="190">
        <f t="shared" si="6"/>
        <v>0</v>
      </c>
      <c r="M121" s="480"/>
      <c r="N121" s="469"/>
      <c r="O121" s="470"/>
      <c r="P121" s="138"/>
    </row>
    <row r="122" spans="1:16" ht="19.5" customHeight="1" outlineLevel="1" x14ac:dyDescent="0.25">
      <c r="A122" s="138"/>
      <c r="B122" s="174" t="s">
        <v>327</v>
      </c>
      <c r="C122" s="195">
        <v>15</v>
      </c>
      <c r="D122" s="197"/>
      <c r="E122" s="196"/>
      <c r="F122" s="190">
        <f t="shared" si="4"/>
        <v>0</v>
      </c>
      <c r="G122" s="197"/>
      <c r="H122" s="196"/>
      <c r="I122" s="191">
        <f t="shared" si="5"/>
        <v>0</v>
      </c>
      <c r="J122" s="197"/>
      <c r="K122" s="196"/>
      <c r="L122" s="190">
        <f t="shared" si="6"/>
        <v>0</v>
      </c>
      <c r="M122" s="480"/>
      <c r="N122" s="469"/>
      <c r="O122" s="470"/>
      <c r="P122" s="138"/>
    </row>
    <row r="123" spans="1:16" ht="19.5" customHeight="1" outlineLevel="1" x14ac:dyDescent="0.25">
      <c r="A123" s="138"/>
      <c r="B123" s="174" t="s">
        <v>328</v>
      </c>
      <c r="C123" s="195">
        <v>60</v>
      </c>
      <c r="D123" s="197"/>
      <c r="E123" s="196"/>
      <c r="F123" s="190">
        <f t="shared" si="4"/>
        <v>0</v>
      </c>
      <c r="G123" s="197"/>
      <c r="H123" s="196"/>
      <c r="I123" s="191">
        <f t="shared" si="5"/>
        <v>0</v>
      </c>
      <c r="J123" s="197"/>
      <c r="K123" s="196"/>
      <c r="L123" s="190">
        <f t="shared" si="6"/>
        <v>0</v>
      </c>
      <c r="M123" s="480"/>
      <c r="N123" s="469"/>
      <c r="O123" s="470"/>
      <c r="P123" s="138"/>
    </row>
    <row r="124" spans="1:16" ht="19.5" customHeight="1" outlineLevel="1" x14ac:dyDescent="0.25">
      <c r="A124" s="138"/>
      <c r="B124" s="174" t="s">
        <v>329</v>
      </c>
      <c r="C124" s="195"/>
      <c r="D124" s="197"/>
      <c r="E124" s="196"/>
      <c r="F124" s="190">
        <f t="shared" si="4"/>
        <v>0</v>
      </c>
      <c r="G124" s="197"/>
      <c r="H124" s="196"/>
      <c r="I124" s="191">
        <f t="shared" si="5"/>
        <v>0</v>
      </c>
      <c r="J124" s="197"/>
      <c r="K124" s="196"/>
      <c r="L124" s="190">
        <f t="shared" si="6"/>
        <v>0</v>
      </c>
      <c r="M124" s="480"/>
      <c r="N124" s="469"/>
      <c r="O124" s="470"/>
      <c r="P124" s="138"/>
    </row>
    <row r="125" spans="1:16" ht="19.5" customHeight="1" outlineLevel="1" x14ac:dyDescent="0.25">
      <c r="A125" s="138"/>
      <c r="B125" s="174" t="s">
        <v>330</v>
      </c>
      <c r="C125" s="195">
        <v>240</v>
      </c>
      <c r="D125" s="197"/>
      <c r="E125" s="196"/>
      <c r="F125" s="190">
        <f t="shared" si="4"/>
        <v>0</v>
      </c>
      <c r="G125" s="197"/>
      <c r="H125" s="196"/>
      <c r="I125" s="191">
        <f t="shared" si="5"/>
        <v>0</v>
      </c>
      <c r="J125" s="197"/>
      <c r="K125" s="196"/>
      <c r="L125" s="190">
        <f t="shared" si="6"/>
        <v>0</v>
      </c>
      <c r="M125" s="480"/>
      <c r="N125" s="469"/>
      <c r="O125" s="470"/>
      <c r="P125" s="138"/>
    </row>
    <row r="126" spans="1:16" ht="19.5" customHeight="1" outlineLevel="1" x14ac:dyDescent="0.25">
      <c r="A126" s="138"/>
      <c r="B126" s="174" t="s">
        <v>331</v>
      </c>
      <c r="C126" s="195">
        <v>300</v>
      </c>
      <c r="D126" s="197"/>
      <c r="E126" s="196"/>
      <c r="F126" s="190">
        <f t="shared" si="4"/>
        <v>0</v>
      </c>
      <c r="G126" s="197"/>
      <c r="H126" s="196"/>
      <c r="I126" s="191">
        <f t="shared" si="5"/>
        <v>0</v>
      </c>
      <c r="J126" s="197"/>
      <c r="K126" s="196"/>
      <c r="L126" s="190">
        <f t="shared" si="6"/>
        <v>0</v>
      </c>
      <c r="M126" s="480"/>
      <c r="N126" s="469"/>
      <c r="O126" s="470"/>
      <c r="P126" s="138"/>
    </row>
    <row r="127" spans="1:16" ht="19.5" customHeight="1" outlineLevel="1" x14ac:dyDescent="0.25">
      <c r="A127" s="138"/>
      <c r="B127" s="174" t="s">
        <v>332</v>
      </c>
      <c r="C127" s="195">
        <v>300</v>
      </c>
      <c r="D127" s="197"/>
      <c r="E127" s="196"/>
      <c r="F127" s="190">
        <f t="shared" si="4"/>
        <v>0</v>
      </c>
      <c r="G127" s="197"/>
      <c r="H127" s="196"/>
      <c r="I127" s="191">
        <f t="shared" si="5"/>
        <v>0</v>
      </c>
      <c r="J127" s="197"/>
      <c r="K127" s="196"/>
      <c r="L127" s="190">
        <f t="shared" si="6"/>
        <v>0</v>
      </c>
      <c r="M127" s="480"/>
      <c r="N127" s="469"/>
      <c r="O127" s="470"/>
      <c r="P127" s="138"/>
    </row>
    <row r="128" spans="1:16" ht="19.5" customHeight="1" outlineLevel="1" x14ac:dyDescent="0.25">
      <c r="A128" s="138"/>
      <c r="B128" s="174" t="s">
        <v>333</v>
      </c>
      <c r="C128" s="195">
        <v>60</v>
      </c>
      <c r="D128" s="197"/>
      <c r="E128" s="196"/>
      <c r="F128" s="190">
        <f t="shared" si="4"/>
        <v>0</v>
      </c>
      <c r="G128" s="197"/>
      <c r="H128" s="196"/>
      <c r="I128" s="191">
        <f t="shared" si="5"/>
        <v>0</v>
      </c>
      <c r="J128" s="197"/>
      <c r="K128" s="196"/>
      <c r="L128" s="190">
        <f t="shared" si="6"/>
        <v>0</v>
      </c>
      <c r="M128" s="480"/>
      <c r="N128" s="469"/>
      <c r="O128" s="470"/>
      <c r="P128" s="138"/>
    </row>
    <row r="129" spans="1:16383" ht="19.5" customHeight="1" outlineLevel="1" x14ac:dyDescent="0.25">
      <c r="A129" s="138"/>
      <c r="B129" s="198" t="s">
        <v>36</v>
      </c>
      <c r="C129" s="195"/>
      <c r="D129" s="197"/>
      <c r="E129" s="196"/>
      <c r="F129" s="190">
        <f t="shared" si="4"/>
        <v>0</v>
      </c>
      <c r="G129" s="197"/>
      <c r="H129" s="196"/>
      <c r="I129" s="191">
        <f t="shared" si="5"/>
        <v>0</v>
      </c>
      <c r="J129" s="197"/>
      <c r="K129" s="196"/>
      <c r="L129" s="190">
        <f t="shared" si="6"/>
        <v>0</v>
      </c>
      <c r="M129" s="480"/>
      <c r="N129" s="469"/>
      <c r="O129" s="470"/>
      <c r="P129" s="138"/>
    </row>
    <row r="130" spans="1:16383" ht="19.5" customHeight="1" outlineLevel="1" x14ac:dyDescent="0.25">
      <c r="A130" s="138"/>
      <c r="B130" s="198" t="s">
        <v>36</v>
      </c>
      <c r="C130" s="195"/>
      <c r="D130" s="197"/>
      <c r="E130" s="196"/>
      <c r="F130" s="190">
        <f t="shared" si="4"/>
        <v>0</v>
      </c>
      <c r="G130" s="197"/>
      <c r="H130" s="196"/>
      <c r="I130" s="191">
        <f t="shared" si="5"/>
        <v>0</v>
      </c>
      <c r="J130" s="197"/>
      <c r="K130" s="196"/>
      <c r="L130" s="190">
        <f t="shared" si="6"/>
        <v>0</v>
      </c>
      <c r="M130" s="480"/>
      <c r="N130" s="469"/>
      <c r="O130" s="470"/>
      <c r="P130" s="138"/>
    </row>
    <row r="131" spans="1:16383" ht="19.5" customHeight="1" outlineLevel="1" x14ac:dyDescent="0.25">
      <c r="A131" s="138"/>
      <c r="B131" s="198" t="s">
        <v>36</v>
      </c>
      <c r="C131" s="195"/>
      <c r="D131" s="197"/>
      <c r="E131" s="196"/>
      <c r="F131" s="190">
        <f t="shared" si="4"/>
        <v>0</v>
      </c>
      <c r="G131" s="197"/>
      <c r="H131" s="196"/>
      <c r="I131" s="191">
        <f t="shared" si="5"/>
        <v>0</v>
      </c>
      <c r="J131" s="197"/>
      <c r="K131" s="196"/>
      <c r="L131" s="190">
        <f t="shared" si="6"/>
        <v>0</v>
      </c>
      <c r="M131" s="480"/>
      <c r="N131" s="469"/>
      <c r="O131" s="470"/>
      <c r="P131" s="138"/>
    </row>
    <row r="132" spans="1:16383" ht="19.5" customHeight="1" outlineLevel="1" x14ac:dyDescent="0.25">
      <c r="A132" s="138"/>
      <c r="B132" s="198" t="s">
        <v>36</v>
      </c>
      <c r="C132" s="195"/>
      <c r="D132" s="197"/>
      <c r="E132" s="196"/>
      <c r="F132" s="190">
        <f t="shared" si="4"/>
        <v>0</v>
      </c>
      <c r="G132" s="197"/>
      <c r="H132" s="196"/>
      <c r="I132" s="191">
        <f t="shared" si="5"/>
        <v>0</v>
      </c>
      <c r="J132" s="197"/>
      <c r="K132" s="196"/>
      <c r="L132" s="190">
        <f t="shared" si="6"/>
        <v>0</v>
      </c>
      <c r="M132" s="480"/>
      <c r="N132" s="469"/>
      <c r="O132" s="470"/>
      <c r="P132" s="138"/>
    </row>
    <row r="133" spans="1:16383" ht="19.5" customHeight="1" outlineLevel="1" x14ac:dyDescent="0.25">
      <c r="A133" s="138"/>
      <c r="B133" s="198" t="s">
        <v>36</v>
      </c>
      <c r="C133" s="195"/>
      <c r="D133" s="197"/>
      <c r="E133" s="196"/>
      <c r="F133" s="190">
        <f t="shared" si="4"/>
        <v>0</v>
      </c>
      <c r="G133" s="197"/>
      <c r="H133" s="196"/>
      <c r="I133" s="191">
        <f t="shared" si="5"/>
        <v>0</v>
      </c>
      <c r="J133" s="197"/>
      <c r="K133" s="196"/>
      <c r="L133" s="190">
        <f t="shared" si="6"/>
        <v>0</v>
      </c>
      <c r="M133" s="480"/>
      <c r="N133" s="469"/>
      <c r="O133" s="470"/>
      <c r="P133" s="138"/>
    </row>
    <row r="134" spans="1:16383" ht="29.25" customHeight="1" outlineLevel="1" x14ac:dyDescent="0.25">
      <c r="A134" s="138"/>
      <c r="B134" s="173" t="s">
        <v>348</v>
      </c>
      <c r="C134" s="185" t="s">
        <v>51</v>
      </c>
      <c r="D134" s="487" t="s">
        <v>274</v>
      </c>
      <c r="E134" s="487"/>
      <c r="F134" s="487"/>
      <c r="G134" s="486" t="s">
        <v>275</v>
      </c>
      <c r="H134" s="487"/>
      <c r="I134" s="488"/>
      <c r="J134" s="487" t="s">
        <v>335</v>
      </c>
      <c r="K134" s="487"/>
      <c r="L134" s="487"/>
      <c r="M134" s="489" t="s">
        <v>51</v>
      </c>
      <c r="N134" s="490"/>
      <c r="O134" s="176" t="s">
        <v>52</v>
      </c>
      <c r="P134" s="138"/>
    </row>
    <row r="135" spans="1:16383" ht="19.5" customHeight="1" outlineLevel="1" x14ac:dyDescent="0.25">
      <c r="A135" s="138"/>
      <c r="B135" s="175" t="s">
        <v>349</v>
      </c>
      <c r="C135" s="186">
        <f>M135</f>
        <v>0</v>
      </c>
      <c r="D135" s="481">
        <f>SUM(F88:F133)</f>
        <v>0</v>
      </c>
      <c r="E135" s="481"/>
      <c r="F135" s="481"/>
      <c r="G135" s="482">
        <f>SUM(I88:I133)</f>
        <v>0</v>
      </c>
      <c r="H135" s="481"/>
      <c r="I135" s="483"/>
      <c r="J135" s="481">
        <f>SUM(L88:L133)</f>
        <v>0</v>
      </c>
      <c r="K135" s="481"/>
      <c r="L135" s="481"/>
      <c r="M135" s="484">
        <f>SUM(D135:L135)</f>
        <v>0</v>
      </c>
      <c r="N135" s="485"/>
      <c r="O135" s="200"/>
      <c r="P135" s="138"/>
    </row>
    <row r="136" spans="1:16383" ht="19.5" customHeight="1" outlineLevel="1" x14ac:dyDescent="0.25">
      <c r="A136" s="138"/>
      <c r="B136" s="175" t="s">
        <v>55</v>
      </c>
      <c r="C136" s="186">
        <f>M136</f>
        <v>0</v>
      </c>
      <c r="D136" s="481">
        <f>D135*0.05</f>
        <v>0</v>
      </c>
      <c r="E136" s="481"/>
      <c r="F136" s="481"/>
      <c r="G136" s="482">
        <f>G135*0.05</f>
        <v>0</v>
      </c>
      <c r="H136" s="481"/>
      <c r="I136" s="483"/>
      <c r="J136" s="481">
        <f>J135*0.05</f>
        <v>0</v>
      </c>
      <c r="K136" s="481"/>
      <c r="L136" s="481"/>
      <c r="M136" s="484">
        <f t="shared" ref="M136:M138" si="7">SUM(D136:L136)</f>
        <v>0</v>
      </c>
      <c r="N136" s="485"/>
      <c r="O136" s="200"/>
      <c r="P136" s="138"/>
    </row>
    <row r="137" spans="1:16383" ht="19.5" customHeight="1" outlineLevel="1" x14ac:dyDescent="0.25">
      <c r="A137" s="138"/>
      <c r="B137" s="175" t="s">
        <v>350</v>
      </c>
      <c r="C137" s="186">
        <f>M137</f>
        <v>0</v>
      </c>
      <c r="D137" s="481">
        <f>D135+D136</f>
        <v>0</v>
      </c>
      <c r="E137" s="481"/>
      <c r="F137" s="481"/>
      <c r="G137" s="482">
        <f>G135+G136</f>
        <v>0</v>
      </c>
      <c r="H137" s="481"/>
      <c r="I137" s="483"/>
      <c r="J137" s="481">
        <f>J135+J136</f>
        <v>0</v>
      </c>
      <c r="K137" s="481"/>
      <c r="L137" s="481"/>
      <c r="M137" s="484">
        <f>SUM(D137:L137)</f>
        <v>0</v>
      </c>
      <c r="N137" s="485"/>
      <c r="O137" s="200"/>
      <c r="P137" s="138"/>
    </row>
    <row r="138" spans="1:16383" ht="19.5" customHeight="1" outlineLevel="1" x14ac:dyDescent="0.25">
      <c r="A138" s="138"/>
      <c r="B138" s="175" t="s">
        <v>351</v>
      </c>
      <c r="C138" s="186">
        <f>M138</f>
        <v>0</v>
      </c>
      <c r="D138" s="481">
        <f>(D137/60)</f>
        <v>0</v>
      </c>
      <c r="E138" s="481"/>
      <c r="F138" s="481"/>
      <c r="G138" s="482">
        <f>(G137/60)</f>
        <v>0</v>
      </c>
      <c r="H138" s="481"/>
      <c r="I138" s="483"/>
      <c r="J138" s="481">
        <f>(J137/60)</f>
        <v>0</v>
      </c>
      <c r="K138" s="481"/>
      <c r="L138" s="481"/>
      <c r="M138" s="484">
        <f t="shared" si="7"/>
        <v>0</v>
      </c>
      <c r="N138" s="485"/>
      <c r="O138" s="200"/>
      <c r="P138" s="138"/>
    </row>
    <row r="139" spans="1:16383" ht="19.5" customHeight="1" outlineLevel="1" x14ac:dyDescent="0.25">
      <c r="A139" s="138"/>
      <c r="B139" s="181" t="s">
        <v>352</v>
      </c>
      <c r="C139" s="187">
        <f>SUM(D139:L139)</f>
        <v>0</v>
      </c>
      <c r="D139" s="492">
        <f>(D138*$D$16)</f>
        <v>0</v>
      </c>
      <c r="E139" s="492"/>
      <c r="F139" s="492"/>
      <c r="G139" s="491">
        <f>(G138*$D$16)</f>
        <v>0</v>
      </c>
      <c r="H139" s="492"/>
      <c r="I139" s="493"/>
      <c r="J139" s="492">
        <f>(J138*$D$16)</f>
        <v>0</v>
      </c>
      <c r="K139" s="492"/>
      <c r="L139" s="492"/>
      <c r="M139" s="494">
        <f>SUM(D139:L139)</f>
        <v>0</v>
      </c>
      <c r="N139" s="495"/>
      <c r="O139" s="200"/>
      <c r="P139" s="138"/>
    </row>
    <row r="140" spans="1:16383" ht="31.5" customHeight="1" x14ac:dyDescent="0.25">
      <c r="A140" s="138"/>
      <c r="B140" s="173" t="s">
        <v>353</v>
      </c>
      <c r="C140" s="185"/>
      <c r="D140" s="490" t="s">
        <v>341</v>
      </c>
      <c r="E140" s="440"/>
      <c r="F140" s="440"/>
      <c r="G140" s="140"/>
      <c r="H140" s="140"/>
      <c r="I140" s="140"/>
      <c r="J140" s="140"/>
      <c r="K140" s="140"/>
      <c r="L140" s="140"/>
      <c r="M140" s="140"/>
      <c r="N140" s="138"/>
      <c r="O140" s="138"/>
      <c r="P140" s="138"/>
    </row>
    <row r="141" spans="1:16383" ht="19.5" customHeight="1" x14ac:dyDescent="0.25">
      <c r="A141" s="138"/>
      <c r="B141" s="175" t="s">
        <v>354</v>
      </c>
      <c r="C141" s="186">
        <f>C142/60</f>
        <v>0</v>
      </c>
      <c r="D141" s="499">
        <f>$D$12</f>
        <v>0</v>
      </c>
      <c r="E141" s="500"/>
      <c r="F141" s="500"/>
      <c r="G141" s="140"/>
      <c r="H141" s="140"/>
      <c r="I141" s="140"/>
      <c r="J141" s="140"/>
      <c r="K141" s="140"/>
      <c r="L141" s="140"/>
      <c r="M141" s="140"/>
      <c r="N141" s="138"/>
      <c r="O141" s="138"/>
      <c r="P141" s="138"/>
    </row>
    <row r="142" spans="1:16383" ht="19.5" customHeight="1" x14ac:dyDescent="0.25">
      <c r="A142" s="138"/>
      <c r="B142" s="177" t="s">
        <v>355</v>
      </c>
      <c r="C142" s="186">
        <f>C137</f>
        <v>0</v>
      </c>
      <c r="D142" s="499">
        <f>$E$12</f>
        <v>0</v>
      </c>
      <c r="E142" s="500"/>
      <c r="F142" s="500"/>
      <c r="G142" s="140"/>
      <c r="H142" s="140"/>
      <c r="I142" s="140"/>
      <c r="J142" s="140"/>
      <c r="K142" s="140"/>
      <c r="L142" s="140"/>
      <c r="M142" s="140"/>
      <c r="N142" s="138"/>
      <c r="O142" s="138"/>
      <c r="P142" s="138"/>
    </row>
    <row r="143" spans="1:16383" ht="19.5" customHeight="1" x14ac:dyDescent="0.25">
      <c r="A143" s="138"/>
      <c r="B143" s="180" t="s">
        <v>67</v>
      </c>
      <c r="C143" s="182">
        <f>C141/1560</f>
        <v>0</v>
      </c>
      <c r="D143" s="140"/>
      <c r="E143" s="178">
        <f>D141+(D142/12)</f>
        <v>0</v>
      </c>
      <c r="F143" s="140"/>
      <c r="G143" s="140"/>
      <c r="H143" s="140"/>
      <c r="I143" s="140"/>
      <c r="J143" s="140"/>
      <c r="K143" s="140"/>
      <c r="L143" s="140"/>
      <c r="M143" s="140"/>
      <c r="N143" s="138"/>
      <c r="O143" s="138"/>
      <c r="P143" s="138"/>
    </row>
    <row r="144" spans="1:16383" s="136" customFormat="1" ht="30.75" customHeight="1" x14ac:dyDescent="0.25">
      <c r="A144" s="138"/>
      <c r="B144" s="180" t="s">
        <v>356</v>
      </c>
      <c r="C144" s="182" t="str">
        <f>IF(AND(E143=0,C143&gt;=0),"Missing Data (D12)",IF(E143=0,"Error: Division by zero",C143/E143))</f>
        <v>Missing Data (D12)</v>
      </c>
      <c r="D144" s="140"/>
      <c r="E144" s="140"/>
      <c r="F144" s="140"/>
      <c r="G144" s="140"/>
      <c r="H144" s="140"/>
      <c r="I144" s="140"/>
      <c r="J144" s="140"/>
      <c r="K144" s="140"/>
      <c r="L144" s="140"/>
      <c r="M144" s="140"/>
      <c r="N144" s="138"/>
      <c r="O144" s="138"/>
      <c r="P144" s="138"/>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c r="BK144" s="137"/>
      <c r="BL144" s="137"/>
      <c r="BM144" s="137"/>
      <c r="BN144" s="137"/>
      <c r="BO144" s="137"/>
      <c r="BP144" s="137"/>
      <c r="BQ144" s="137"/>
      <c r="BR144" s="137"/>
      <c r="BS144" s="137"/>
      <c r="BT144" s="137"/>
      <c r="BU144" s="137"/>
      <c r="BV144" s="137"/>
      <c r="BW144" s="137"/>
      <c r="BX144" s="137"/>
      <c r="BY144" s="137"/>
      <c r="BZ144" s="137"/>
      <c r="CA144" s="137"/>
      <c r="CB144" s="137"/>
      <c r="CC144" s="137"/>
      <c r="CD144" s="137"/>
      <c r="CE144" s="137"/>
      <c r="CF144" s="137"/>
      <c r="CG144" s="137"/>
      <c r="CH144" s="137"/>
      <c r="CI144" s="137"/>
      <c r="CJ144" s="137"/>
      <c r="CK144" s="137"/>
      <c r="CL144" s="137"/>
      <c r="CM144" s="137"/>
      <c r="CN144" s="137"/>
      <c r="CO144" s="137"/>
      <c r="CP144" s="137"/>
      <c r="CQ144" s="137"/>
      <c r="CR144" s="137"/>
      <c r="CS144" s="137"/>
      <c r="CT144" s="137"/>
      <c r="CU144" s="137"/>
      <c r="CV144" s="137"/>
      <c r="CW144" s="137"/>
      <c r="CX144" s="137"/>
      <c r="CY144" s="137"/>
      <c r="CZ144" s="137"/>
      <c r="DA144" s="137"/>
      <c r="DB144" s="137"/>
      <c r="DC144" s="137"/>
      <c r="DD144" s="137"/>
      <c r="DE144" s="137"/>
      <c r="DF144" s="137"/>
      <c r="DG144" s="137"/>
      <c r="DH144" s="137"/>
      <c r="DI144" s="137"/>
      <c r="DJ144" s="137"/>
      <c r="DK144" s="137"/>
      <c r="DL144" s="137"/>
      <c r="DM144" s="137"/>
      <c r="DN144" s="137"/>
      <c r="DO144" s="137"/>
      <c r="DP144" s="137"/>
      <c r="DQ144" s="137"/>
      <c r="DR144" s="137"/>
      <c r="DS144" s="137"/>
      <c r="DT144" s="137"/>
      <c r="DU144" s="137"/>
      <c r="DV144" s="137"/>
      <c r="DW144" s="137"/>
      <c r="DX144" s="137"/>
      <c r="DY144" s="137"/>
      <c r="DZ144" s="137"/>
      <c r="EA144" s="137"/>
      <c r="EB144" s="137"/>
      <c r="EC144" s="137"/>
      <c r="ED144" s="137"/>
      <c r="EE144" s="137"/>
      <c r="EF144" s="137"/>
      <c r="EG144" s="137"/>
      <c r="EH144" s="137"/>
      <c r="EI144" s="137"/>
      <c r="EJ144" s="137"/>
      <c r="EK144" s="137"/>
      <c r="EL144" s="137"/>
      <c r="EM144" s="137"/>
      <c r="EN144" s="137"/>
      <c r="EO144" s="137"/>
      <c r="EP144" s="137"/>
      <c r="EQ144" s="137"/>
      <c r="ER144" s="137"/>
      <c r="ES144" s="137"/>
      <c r="ET144" s="137"/>
      <c r="EU144" s="137"/>
      <c r="EV144" s="137"/>
      <c r="EW144" s="137"/>
      <c r="EX144" s="137"/>
      <c r="EY144" s="137"/>
      <c r="EZ144" s="137"/>
      <c r="FA144" s="137"/>
      <c r="FB144" s="137"/>
      <c r="FC144" s="137"/>
      <c r="FD144" s="137"/>
      <c r="FE144" s="137"/>
      <c r="FF144" s="137"/>
      <c r="FG144" s="137"/>
      <c r="FH144" s="137"/>
      <c r="FI144" s="137"/>
      <c r="FJ144" s="137"/>
      <c r="FK144" s="137"/>
      <c r="FL144" s="137"/>
      <c r="FM144" s="137"/>
      <c r="FN144" s="137"/>
      <c r="FO144" s="137"/>
      <c r="FP144" s="137"/>
      <c r="FQ144" s="137"/>
      <c r="FR144" s="137"/>
      <c r="FS144" s="137"/>
      <c r="FT144" s="137"/>
      <c r="FU144" s="137"/>
      <c r="FV144" s="137"/>
      <c r="FW144" s="137"/>
      <c r="FX144" s="137"/>
      <c r="FY144" s="137"/>
      <c r="FZ144" s="137"/>
      <c r="GA144" s="137"/>
      <c r="GB144" s="137"/>
      <c r="GC144" s="137"/>
      <c r="GD144" s="137"/>
      <c r="GE144" s="137"/>
      <c r="GF144" s="137"/>
      <c r="GG144" s="137"/>
      <c r="GH144" s="137"/>
      <c r="GI144" s="137"/>
      <c r="GJ144" s="137"/>
      <c r="GK144" s="137"/>
      <c r="GL144" s="137"/>
      <c r="GM144" s="137"/>
      <c r="GN144" s="137"/>
      <c r="GO144" s="137"/>
      <c r="GP144" s="137"/>
      <c r="GQ144" s="137"/>
      <c r="GR144" s="137"/>
      <c r="GS144" s="137"/>
      <c r="GT144" s="137"/>
      <c r="GU144" s="137"/>
      <c r="GV144" s="137"/>
      <c r="GW144" s="137"/>
      <c r="GX144" s="137"/>
      <c r="GY144" s="137"/>
      <c r="GZ144" s="137"/>
      <c r="HA144" s="137"/>
      <c r="HB144" s="137"/>
      <c r="HC144" s="137"/>
      <c r="HD144" s="137"/>
      <c r="HE144" s="137"/>
      <c r="HF144" s="137"/>
      <c r="HG144" s="137"/>
      <c r="HH144" s="137"/>
      <c r="HI144" s="137"/>
      <c r="HJ144" s="137"/>
      <c r="HK144" s="137"/>
      <c r="HL144" s="137"/>
      <c r="HM144" s="137"/>
      <c r="HN144" s="137"/>
      <c r="HO144" s="137"/>
      <c r="HP144" s="137"/>
      <c r="HQ144" s="137"/>
      <c r="HR144" s="137"/>
      <c r="HS144" s="137"/>
      <c r="HT144" s="137"/>
      <c r="HU144" s="137"/>
      <c r="HV144" s="137"/>
      <c r="HW144" s="137"/>
      <c r="HX144" s="137"/>
      <c r="HY144" s="137"/>
      <c r="HZ144" s="137"/>
      <c r="IA144" s="137"/>
      <c r="IB144" s="137"/>
      <c r="IC144" s="137"/>
      <c r="ID144" s="137"/>
      <c r="IE144" s="137"/>
      <c r="IF144" s="137"/>
      <c r="IG144" s="137"/>
      <c r="IH144" s="137"/>
      <c r="II144" s="137"/>
      <c r="IJ144" s="137"/>
      <c r="IK144" s="137"/>
      <c r="IL144" s="137"/>
      <c r="IM144" s="137"/>
      <c r="IN144" s="137"/>
      <c r="IO144" s="137"/>
      <c r="IP144" s="137"/>
      <c r="IQ144" s="137"/>
      <c r="IR144" s="137"/>
      <c r="IS144" s="137"/>
      <c r="IT144" s="137"/>
      <c r="IU144" s="137"/>
      <c r="IV144" s="137"/>
      <c r="IW144" s="137"/>
      <c r="IX144" s="137"/>
      <c r="IY144" s="137"/>
      <c r="IZ144" s="137"/>
      <c r="JA144" s="137"/>
      <c r="JB144" s="137"/>
      <c r="JC144" s="137"/>
      <c r="JD144" s="137"/>
      <c r="JE144" s="137"/>
      <c r="JF144" s="137"/>
      <c r="JG144" s="137"/>
      <c r="JH144" s="137"/>
      <c r="JI144" s="137"/>
      <c r="JJ144" s="137"/>
      <c r="JK144" s="137"/>
      <c r="JL144" s="137"/>
      <c r="JM144" s="137"/>
      <c r="JN144" s="137"/>
      <c r="JO144" s="137"/>
      <c r="JP144" s="137"/>
      <c r="JQ144" s="137"/>
      <c r="JR144" s="137"/>
      <c r="JS144" s="137"/>
      <c r="JT144" s="137"/>
      <c r="JU144" s="137"/>
      <c r="JV144" s="137"/>
      <c r="JW144" s="137"/>
      <c r="JX144" s="137"/>
      <c r="JY144" s="137"/>
      <c r="JZ144" s="137"/>
      <c r="KA144" s="137"/>
      <c r="KB144" s="137"/>
      <c r="KC144" s="137"/>
      <c r="KD144" s="137"/>
      <c r="KE144" s="137"/>
      <c r="KF144" s="137"/>
      <c r="KG144" s="137"/>
      <c r="KH144" s="137"/>
      <c r="KI144" s="137"/>
      <c r="KJ144" s="137"/>
      <c r="KK144" s="137"/>
      <c r="KL144" s="137"/>
      <c r="KM144" s="137"/>
      <c r="KN144" s="137"/>
      <c r="KO144" s="137"/>
      <c r="KP144" s="137"/>
      <c r="KQ144" s="137"/>
      <c r="KR144" s="137"/>
      <c r="KS144" s="137"/>
      <c r="KT144" s="137"/>
      <c r="KU144" s="137"/>
      <c r="KV144" s="137"/>
      <c r="KW144" s="137"/>
      <c r="KX144" s="137"/>
      <c r="KY144" s="137"/>
      <c r="KZ144" s="137"/>
      <c r="LA144" s="137"/>
      <c r="LB144" s="137"/>
      <c r="LC144" s="137"/>
      <c r="LD144" s="137"/>
      <c r="LE144" s="137"/>
      <c r="LF144" s="137"/>
      <c r="LG144" s="137"/>
      <c r="LH144" s="137"/>
      <c r="LI144" s="137"/>
      <c r="LJ144" s="137"/>
      <c r="LK144" s="137"/>
      <c r="LL144" s="137"/>
      <c r="LM144" s="137"/>
      <c r="LN144" s="137"/>
      <c r="LO144" s="137"/>
      <c r="LP144" s="137"/>
      <c r="LQ144" s="137"/>
      <c r="LR144" s="137"/>
      <c r="LS144" s="137"/>
      <c r="LT144" s="137"/>
      <c r="LU144" s="137"/>
      <c r="LV144" s="137"/>
      <c r="LW144" s="137"/>
      <c r="LX144" s="137"/>
      <c r="LY144" s="137"/>
      <c r="LZ144" s="137"/>
      <c r="MA144" s="137"/>
      <c r="MB144" s="137"/>
      <c r="MC144" s="137"/>
      <c r="MD144" s="137"/>
      <c r="ME144" s="137"/>
      <c r="MF144" s="137"/>
      <c r="MG144" s="137"/>
      <c r="MH144" s="137"/>
      <c r="MI144" s="137"/>
      <c r="MJ144" s="137"/>
      <c r="MK144" s="137"/>
      <c r="ML144" s="137"/>
      <c r="MM144" s="137"/>
      <c r="MN144" s="137"/>
      <c r="MO144" s="137"/>
      <c r="MP144" s="137"/>
      <c r="MQ144" s="137"/>
      <c r="MR144" s="137"/>
      <c r="MS144" s="137"/>
      <c r="MT144" s="137"/>
      <c r="MU144" s="137"/>
      <c r="MV144" s="137"/>
      <c r="MW144" s="137"/>
      <c r="MX144" s="137"/>
      <c r="MY144" s="137"/>
      <c r="MZ144" s="137"/>
      <c r="NA144" s="137"/>
      <c r="NB144" s="137"/>
      <c r="NC144" s="137"/>
      <c r="ND144" s="137"/>
      <c r="NE144" s="137"/>
      <c r="NF144" s="137"/>
      <c r="NG144" s="137"/>
      <c r="NH144" s="137"/>
      <c r="NI144" s="137"/>
      <c r="NJ144" s="137"/>
      <c r="NK144" s="137"/>
      <c r="NL144" s="137"/>
      <c r="NM144" s="137"/>
      <c r="NN144" s="137"/>
      <c r="NO144" s="137"/>
      <c r="NP144" s="137"/>
      <c r="NQ144" s="137"/>
      <c r="NR144" s="137"/>
      <c r="NS144" s="137"/>
      <c r="NT144" s="137"/>
      <c r="NU144" s="137"/>
      <c r="NV144" s="137"/>
      <c r="NW144" s="137"/>
      <c r="NX144" s="137"/>
      <c r="NY144" s="137"/>
      <c r="NZ144" s="137"/>
      <c r="OA144" s="137"/>
      <c r="OB144" s="137"/>
      <c r="OC144" s="137"/>
      <c r="OD144" s="137"/>
      <c r="OE144" s="137"/>
      <c r="OF144" s="137"/>
      <c r="OG144" s="137"/>
      <c r="OH144" s="137"/>
      <c r="OI144" s="137"/>
      <c r="OJ144" s="137"/>
      <c r="OK144" s="137"/>
      <c r="OL144" s="137"/>
      <c r="OM144" s="137"/>
      <c r="ON144" s="137"/>
      <c r="OO144" s="137"/>
      <c r="OP144" s="137"/>
      <c r="OQ144" s="137"/>
      <c r="OR144" s="137"/>
      <c r="OS144" s="137"/>
      <c r="OT144" s="137"/>
      <c r="OU144" s="137"/>
      <c r="OV144" s="137"/>
      <c r="OW144" s="137"/>
      <c r="OX144" s="137"/>
      <c r="OY144" s="137"/>
      <c r="OZ144" s="137"/>
      <c r="PA144" s="137"/>
      <c r="PB144" s="137"/>
      <c r="PC144" s="137"/>
      <c r="PD144" s="137"/>
      <c r="PE144" s="137"/>
      <c r="PF144" s="137"/>
      <c r="PG144" s="137"/>
      <c r="PH144" s="137"/>
      <c r="PI144" s="137"/>
      <c r="PJ144" s="137"/>
      <c r="PK144" s="137"/>
      <c r="PL144" s="137"/>
      <c r="PM144" s="137"/>
      <c r="PN144" s="137"/>
      <c r="PO144" s="137"/>
      <c r="PP144" s="137"/>
      <c r="PQ144" s="137"/>
      <c r="PR144" s="137"/>
      <c r="PS144" s="137"/>
      <c r="PT144" s="137"/>
      <c r="PU144" s="137"/>
      <c r="PV144" s="137"/>
      <c r="PW144" s="137"/>
      <c r="PX144" s="137"/>
      <c r="PY144" s="137"/>
      <c r="PZ144" s="137"/>
      <c r="QA144" s="137"/>
      <c r="QB144" s="137"/>
      <c r="QC144" s="137"/>
      <c r="QD144" s="137"/>
      <c r="QE144" s="137"/>
      <c r="QF144" s="137"/>
      <c r="QG144" s="137"/>
      <c r="QH144" s="137"/>
      <c r="QI144" s="137"/>
      <c r="QJ144" s="137"/>
      <c r="QK144" s="137"/>
      <c r="QL144" s="137"/>
      <c r="QM144" s="137"/>
      <c r="QN144" s="137"/>
      <c r="QO144" s="137"/>
      <c r="QP144" s="137"/>
      <c r="QQ144" s="137"/>
      <c r="QR144" s="137"/>
      <c r="QS144" s="137"/>
      <c r="QT144" s="137"/>
      <c r="QU144" s="137"/>
      <c r="QV144" s="137"/>
      <c r="QW144" s="137"/>
      <c r="QX144" s="137"/>
      <c r="QY144" s="137"/>
      <c r="QZ144" s="137"/>
      <c r="RA144" s="137"/>
      <c r="RB144" s="137"/>
      <c r="RC144" s="137"/>
      <c r="RD144" s="137"/>
      <c r="RE144" s="137"/>
      <c r="RF144" s="137"/>
      <c r="RG144" s="137"/>
      <c r="RH144" s="137"/>
      <c r="RI144" s="137"/>
      <c r="RJ144" s="137"/>
      <c r="RK144" s="137"/>
      <c r="RL144" s="137"/>
      <c r="RM144" s="137"/>
      <c r="RN144" s="137"/>
      <c r="RO144" s="137"/>
      <c r="RP144" s="137"/>
      <c r="RQ144" s="137"/>
      <c r="RR144" s="137"/>
      <c r="RS144" s="137"/>
      <c r="RT144" s="137"/>
      <c r="RU144" s="137"/>
      <c r="RV144" s="137"/>
      <c r="RW144" s="137"/>
      <c r="RX144" s="137"/>
      <c r="RY144" s="137"/>
      <c r="RZ144" s="137"/>
      <c r="SA144" s="137"/>
      <c r="SB144" s="137"/>
      <c r="SC144" s="137"/>
      <c r="SD144" s="137"/>
      <c r="SE144" s="137"/>
      <c r="SF144" s="137"/>
      <c r="SG144" s="137"/>
      <c r="SH144" s="137"/>
      <c r="SI144" s="137"/>
      <c r="SJ144" s="137"/>
      <c r="SK144" s="137"/>
      <c r="SL144" s="137"/>
      <c r="SM144" s="137"/>
      <c r="SN144" s="137"/>
      <c r="SO144" s="137"/>
      <c r="SP144" s="137"/>
      <c r="SQ144" s="137"/>
      <c r="SR144" s="137"/>
      <c r="SS144" s="137"/>
      <c r="ST144" s="137"/>
      <c r="SU144" s="137"/>
      <c r="SV144" s="137"/>
      <c r="SW144" s="137"/>
      <c r="SX144" s="137"/>
      <c r="SY144" s="137"/>
      <c r="SZ144" s="137"/>
      <c r="TA144" s="137"/>
      <c r="TB144" s="137"/>
      <c r="TC144" s="137"/>
      <c r="TD144" s="137"/>
      <c r="TE144" s="137"/>
      <c r="TF144" s="137"/>
      <c r="TG144" s="137"/>
      <c r="TH144" s="137"/>
      <c r="TI144" s="137"/>
      <c r="TJ144" s="137"/>
      <c r="TK144" s="137"/>
      <c r="TL144" s="137"/>
      <c r="TM144" s="137"/>
      <c r="TN144" s="137"/>
      <c r="TO144" s="137"/>
      <c r="TP144" s="137"/>
      <c r="TQ144" s="137"/>
      <c r="TR144" s="137"/>
      <c r="TS144" s="137"/>
      <c r="TT144" s="137"/>
      <c r="TU144" s="137"/>
      <c r="TV144" s="137"/>
      <c r="TW144" s="137"/>
      <c r="TX144" s="137"/>
      <c r="TY144" s="137"/>
      <c r="TZ144" s="137"/>
      <c r="UA144" s="137"/>
      <c r="UB144" s="137"/>
      <c r="UC144" s="137"/>
      <c r="UD144" s="137"/>
      <c r="UE144" s="137"/>
      <c r="UF144" s="137"/>
      <c r="UG144" s="137"/>
      <c r="UH144" s="137"/>
      <c r="UI144" s="137"/>
      <c r="UJ144" s="137"/>
      <c r="UK144" s="137"/>
      <c r="UL144" s="137"/>
      <c r="UM144" s="137"/>
      <c r="UN144" s="137"/>
      <c r="UO144" s="137"/>
      <c r="UP144" s="137"/>
      <c r="UQ144" s="137"/>
      <c r="UR144" s="137"/>
      <c r="US144" s="137"/>
      <c r="UT144" s="137"/>
      <c r="UU144" s="137"/>
      <c r="UV144" s="137"/>
      <c r="UW144" s="137"/>
      <c r="UX144" s="137"/>
      <c r="UY144" s="137"/>
      <c r="UZ144" s="137"/>
      <c r="VA144" s="137"/>
      <c r="VB144" s="137"/>
      <c r="VC144" s="137"/>
      <c r="VD144" s="137"/>
      <c r="VE144" s="137"/>
      <c r="VF144" s="137"/>
      <c r="VG144" s="137"/>
      <c r="VH144" s="137"/>
      <c r="VI144" s="137"/>
      <c r="VJ144" s="137"/>
      <c r="VK144" s="137"/>
      <c r="VL144" s="137"/>
      <c r="VM144" s="137"/>
      <c r="VN144" s="137"/>
      <c r="VO144" s="137"/>
      <c r="VP144" s="137"/>
      <c r="VQ144" s="137"/>
      <c r="VR144" s="137"/>
      <c r="VS144" s="137"/>
      <c r="VT144" s="137"/>
      <c r="VU144" s="137"/>
      <c r="VV144" s="137"/>
      <c r="VW144" s="137"/>
      <c r="VX144" s="137"/>
      <c r="VY144" s="137"/>
      <c r="VZ144" s="137"/>
      <c r="WA144" s="137"/>
      <c r="WB144" s="137"/>
      <c r="WC144" s="137"/>
      <c r="WD144" s="137"/>
      <c r="WE144" s="137"/>
      <c r="WF144" s="137"/>
      <c r="WG144" s="137"/>
      <c r="WH144" s="137"/>
      <c r="WI144" s="137"/>
      <c r="WJ144" s="137"/>
      <c r="WK144" s="137"/>
      <c r="WL144" s="137"/>
      <c r="WM144" s="137"/>
      <c r="WN144" s="137"/>
      <c r="WO144" s="137"/>
      <c r="WP144" s="137"/>
      <c r="WQ144" s="137"/>
      <c r="WR144" s="137"/>
      <c r="WS144" s="137"/>
      <c r="WT144" s="137"/>
      <c r="WU144" s="137"/>
      <c r="WV144" s="137"/>
      <c r="WW144" s="137"/>
      <c r="WX144" s="137"/>
      <c r="WY144" s="137"/>
      <c r="WZ144" s="137"/>
      <c r="XA144" s="137"/>
      <c r="XB144" s="137"/>
      <c r="XC144" s="137"/>
      <c r="XD144" s="137"/>
      <c r="XE144" s="137"/>
      <c r="XF144" s="137"/>
      <c r="XG144" s="137"/>
      <c r="XH144" s="137"/>
      <c r="XI144" s="137"/>
      <c r="XJ144" s="137"/>
      <c r="XK144" s="137"/>
      <c r="XL144" s="137"/>
      <c r="XM144" s="137"/>
      <c r="XN144" s="137"/>
      <c r="XO144" s="137"/>
      <c r="XP144" s="137"/>
      <c r="XQ144" s="137"/>
      <c r="XR144" s="137"/>
      <c r="XS144" s="137"/>
      <c r="XT144" s="137"/>
      <c r="XU144" s="137"/>
      <c r="XV144" s="137"/>
      <c r="XW144" s="137"/>
      <c r="XX144" s="137"/>
      <c r="XY144" s="137"/>
      <c r="XZ144" s="137"/>
      <c r="YA144" s="137"/>
      <c r="YB144" s="137"/>
      <c r="YC144" s="137"/>
      <c r="YD144" s="137"/>
      <c r="YE144" s="137"/>
      <c r="YF144" s="137"/>
      <c r="YG144" s="137"/>
      <c r="YH144" s="137"/>
      <c r="YI144" s="137"/>
      <c r="YJ144" s="137"/>
      <c r="YK144" s="137"/>
      <c r="YL144" s="137"/>
      <c r="YM144" s="137"/>
      <c r="YN144" s="137"/>
      <c r="YO144" s="137"/>
      <c r="YP144" s="137"/>
      <c r="YQ144" s="137"/>
      <c r="YR144" s="137"/>
      <c r="YS144" s="137"/>
      <c r="YT144" s="137"/>
      <c r="YU144" s="137"/>
      <c r="YV144" s="137"/>
      <c r="YW144" s="137"/>
      <c r="YX144" s="137"/>
      <c r="YY144" s="137"/>
      <c r="YZ144" s="137"/>
      <c r="ZA144" s="137"/>
      <c r="ZB144" s="137"/>
      <c r="ZC144" s="137"/>
      <c r="ZD144" s="137"/>
      <c r="ZE144" s="137"/>
      <c r="ZF144" s="137"/>
      <c r="ZG144" s="137"/>
      <c r="ZH144" s="137"/>
      <c r="ZI144" s="137"/>
      <c r="ZJ144" s="137"/>
      <c r="ZK144" s="137"/>
      <c r="ZL144" s="137"/>
      <c r="ZM144" s="137"/>
      <c r="ZN144" s="137"/>
      <c r="ZO144" s="137"/>
      <c r="ZP144" s="137"/>
      <c r="ZQ144" s="137"/>
      <c r="ZR144" s="137"/>
      <c r="ZS144" s="137"/>
      <c r="ZT144" s="137"/>
      <c r="ZU144" s="137"/>
      <c r="ZV144" s="137"/>
      <c r="ZW144" s="137"/>
      <c r="ZX144" s="137"/>
      <c r="ZY144" s="137"/>
      <c r="ZZ144" s="137"/>
      <c r="AAA144" s="137"/>
      <c r="AAB144" s="137"/>
      <c r="AAC144" s="137"/>
      <c r="AAD144" s="137"/>
      <c r="AAE144" s="137"/>
      <c r="AAF144" s="137"/>
      <c r="AAG144" s="137"/>
      <c r="AAH144" s="137"/>
      <c r="AAI144" s="137"/>
      <c r="AAJ144" s="137"/>
      <c r="AAK144" s="137"/>
      <c r="AAL144" s="137"/>
      <c r="AAM144" s="137"/>
      <c r="AAN144" s="137"/>
      <c r="AAO144" s="137"/>
      <c r="AAP144" s="137"/>
      <c r="AAQ144" s="137"/>
      <c r="AAR144" s="137"/>
      <c r="AAS144" s="137"/>
      <c r="AAT144" s="137"/>
      <c r="AAU144" s="137"/>
      <c r="AAV144" s="137"/>
      <c r="AAW144" s="137"/>
      <c r="AAX144" s="137"/>
      <c r="AAY144" s="137"/>
      <c r="AAZ144" s="137"/>
      <c r="ABA144" s="137"/>
      <c r="ABB144" s="137"/>
      <c r="ABC144" s="137"/>
      <c r="ABD144" s="137"/>
      <c r="ABE144" s="137"/>
      <c r="ABF144" s="137"/>
      <c r="ABG144" s="137"/>
      <c r="ABH144" s="137"/>
      <c r="ABI144" s="137"/>
      <c r="ABJ144" s="137"/>
      <c r="ABK144" s="137"/>
      <c r="ABL144" s="137"/>
      <c r="ABM144" s="137"/>
      <c r="ABN144" s="137"/>
      <c r="ABO144" s="137"/>
      <c r="ABP144" s="137"/>
      <c r="ABQ144" s="137"/>
      <c r="ABR144" s="137"/>
      <c r="ABS144" s="137"/>
      <c r="ABT144" s="137"/>
      <c r="ABU144" s="137"/>
      <c r="ABV144" s="137"/>
      <c r="ABW144" s="137"/>
      <c r="ABX144" s="137"/>
      <c r="ABY144" s="137"/>
      <c r="ABZ144" s="137"/>
      <c r="ACA144" s="137"/>
      <c r="ACB144" s="137"/>
      <c r="ACC144" s="137"/>
      <c r="ACD144" s="137"/>
      <c r="ACE144" s="137"/>
      <c r="ACF144" s="137"/>
      <c r="ACG144" s="137"/>
      <c r="ACH144" s="137"/>
      <c r="ACI144" s="137"/>
      <c r="ACJ144" s="137"/>
      <c r="ACK144" s="137"/>
      <c r="ACL144" s="137"/>
      <c r="ACM144" s="137"/>
      <c r="ACN144" s="137"/>
      <c r="ACO144" s="137"/>
      <c r="ACP144" s="137"/>
      <c r="ACQ144" s="137"/>
      <c r="ACR144" s="137"/>
      <c r="ACS144" s="137"/>
      <c r="ACT144" s="137"/>
      <c r="ACU144" s="137"/>
      <c r="ACV144" s="137"/>
      <c r="ACW144" s="137"/>
      <c r="ACX144" s="137"/>
      <c r="ACY144" s="137"/>
      <c r="ACZ144" s="137"/>
      <c r="ADA144" s="137"/>
      <c r="ADB144" s="137"/>
      <c r="ADC144" s="137"/>
      <c r="ADD144" s="137"/>
      <c r="ADE144" s="137"/>
      <c r="ADF144" s="137"/>
      <c r="ADG144" s="137"/>
      <c r="ADH144" s="137"/>
      <c r="ADI144" s="137"/>
      <c r="ADJ144" s="137"/>
      <c r="ADK144" s="137"/>
      <c r="ADL144" s="137"/>
      <c r="ADM144" s="137"/>
      <c r="ADN144" s="137"/>
      <c r="ADO144" s="137"/>
      <c r="ADP144" s="137"/>
      <c r="ADQ144" s="137"/>
      <c r="ADR144" s="137"/>
      <c r="ADS144" s="137"/>
      <c r="ADT144" s="137"/>
      <c r="ADU144" s="137"/>
      <c r="ADV144" s="137"/>
      <c r="ADW144" s="137"/>
      <c r="ADX144" s="137"/>
      <c r="ADY144" s="137"/>
      <c r="ADZ144" s="137"/>
      <c r="AEA144" s="137"/>
      <c r="AEB144" s="137"/>
      <c r="AEC144" s="137"/>
      <c r="AED144" s="137"/>
      <c r="AEE144" s="137"/>
      <c r="AEF144" s="137"/>
      <c r="AEG144" s="137"/>
      <c r="AEH144" s="137"/>
      <c r="AEI144" s="137"/>
      <c r="AEJ144" s="137"/>
      <c r="AEK144" s="137"/>
      <c r="AEL144" s="137"/>
      <c r="AEM144" s="137"/>
      <c r="AEN144" s="137"/>
      <c r="AEO144" s="137"/>
      <c r="AEP144" s="137"/>
      <c r="AEQ144" s="137"/>
      <c r="AER144" s="137"/>
      <c r="AES144" s="137"/>
      <c r="AET144" s="137"/>
      <c r="AEU144" s="137"/>
      <c r="AEV144" s="137"/>
      <c r="AEW144" s="137"/>
      <c r="AEX144" s="137"/>
      <c r="AEY144" s="137"/>
      <c r="AEZ144" s="137"/>
      <c r="AFA144" s="137"/>
      <c r="AFB144" s="137"/>
      <c r="AFC144" s="137"/>
      <c r="AFD144" s="137"/>
      <c r="AFE144" s="137"/>
      <c r="AFF144" s="137"/>
      <c r="AFG144" s="137"/>
      <c r="AFH144" s="137"/>
      <c r="AFI144" s="137"/>
      <c r="AFJ144" s="137"/>
      <c r="AFK144" s="137"/>
      <c r="AFL144" s="137"/>
      <c r="AFM144" s="137"/>
      <c r="AFN144" s="137"/>
      <c r="AFO144" s="137"/>
      <c r="AFP144" s="137"/>
      <c r="AFQ144" s="137"/>
      <c r="AFR144" s="137"/>
      <c r="AFS144" s="137"/>
      <c r="AFT144" s="137"/>
      <c r="AFU144" s="137"/>
      <c r="AFV144" s="137"/>
      <c r="AFW144" s="137"/>
      <c r="AFX144" s="137"/>
      <c r="AFY144" s="137"/>
      <c r="AFZ144" s="137"/>
      <c r="AGA144" s="137"/>
      <c r="AGB144" s="137"/>
      <c r="AGC144" s="137"/>
      <c r="AGD144" s="137"/>
      <c r="AGE144" s="137"/>
      <c r="AGF144" s="137"/>
      <c r="AGG144" s="137"/>
      <c r="AGH144" s="137"/>
      <c r="AGI144" s="137"/>
      <c r="AGJ144" s="137"/>
      <c r="AGK144" s="137"/>
      <c r="AGL144" s="137"/>
      <c r="AGM144" s="137"/>
      <c r="AGN144" s="137"/>
      <c r="AGO144" s="137"/>
      <c r="AGP144" s="137"/>
      <c r="AGQ144" s="137"/>
      <c r="AGR144" s="137"/>
      <c r="AGS144" s="137"/>
      <c r="AGT144" s="137"/>
      <c r="AGU144" s="137"/>
      <c r="AGV144" s="137"/>
      <c r="AGW144" s="137"/>
      <c r="AGX144" s="137"/>
      <c r="AGY144" s="137"/>
      <c r="AGZ144" s="137"/>
      <c r="AHA144" s="137"/>
      <c r="AHB144" s="137"/>
      <c r="AHC144" s="137"/>
      <c r="AHD144" s="137"/>
      <c r="AHE144" s="137"/>
      <c r="AHF144" s="137"/>
      <c r="AHG144" s="137"/>
      <c r="AHH144" s="137"/>
      <c r="AHI144" s="137"/>
      <c r="AHJ144" s="137"/>
      <c r="AHK144" s="137"/>
      <c r="AHL144" s="137"/>
      <c r="AHM144" s="137"/>
      <c r="AHN144" s="137"/>
      <c r="AHO144" s="137"/>
      <c r="AHP144" s="137"/>
      <c r="AHQ144" s="137"/>
      <c r="AHR144" s="137"/>
      <c r="AHS144" s="137"/>
      <c r="AHT144" s="137"/>
      <c r="AHU144" s="137"/>
      <c r="AHV144" s="137"/>
      <c r="AHW144" s="137"/>
      <c r="AHX144" s="137"/>
      <c r="AHY144" s="137"/>
      <c r="AHZ144" s="137"/>
      <c r="AIA144" s="137"/>
      <c r="AIB144" s="137"/>
      <c r="AIC144" s="137"/>
      <c r="AID144" s="137"/>
      <c r="AIE144" s="137"/>
      <c r="AIF144" s="137"/>
      <c r="AIG144" s="137"/>
      <c r="AIH144" s="137"/>
      <c r="AII144" s="137"/>
      <c r="AIJ144" s="137"/>
      <c r="AIK144" s="137"/>
      <c r="AIL144" s="137"/>
      <c r="AIM144" s="137"/>
      <c r="AIN144" s="137"/>
      <c r="AIO144" s="137"/>
      <c r="AIP144" s="137"/>
      <c r="AIQ144" s="137"/>
      <c r="AIR144" s="137"/>
      <c r="AIS144" s="137"/>
      <c r="AIT144" s="137"/>
      <c r="AIU144" s="137"/>
      <c r="AIV144" s="137"/>
      <c r="AIW144" s="137"/>
      <c r="AIX144" s="137"/>
      <c r="AIY144" s="137"/>
      <c r="AIZ144" s="137"/>
      <c r="AJA144" s="137"/>
      <c r="AJB144" s="137"/>
      <c r="AJC144" s="137"/>
      <c r="AJD144" s="137"/>
      <c r="AJE144" s="137"/>
      <c r="AJF144" s="137"/>
      <c r="AJG144" s="137"/>
      <c r="AJH144" s="137"/>
      <c r="AJI144" s="137"/>
      <c r="AJJ144" s="137"/>
      <c r="AJK144" s="137"/>
      <c r="AJL144" s="137"/>
      <c r="AJM144" s="137"/>
      <c r="AJN144" s="137"/>
      <c r="AJO144" s="137"/>
      <c r="AJP144" s="137"/>
      <c r="AJQ144" s="137"/>
      <c r="AJR144" s="137"/>
      <c r="AJS144" s="137"/>
      <c r="AJT144" s="137"/>
      <c r="AJU144" s="137"/>
      <c r="AJV144" s="137"/>
      <c r="AJW144" s="137"/>
      <c r="AJX144" s="137"/>
      <c r="AJY144" s="137"/>
      <c r="AJZ144" s="137"/>
      <c r="AKA144" s="137"/>
      <c r="AKB144" s="137"/>
      <c r="AKC144" s="137"/>
      <c r="AKD144" s="137"/>
      <c r="AKE144" s="137"/>
      <c r="AKF144" s="137"/>
      <c r="AKG144" s="137"/>
      <c r="AKH144" s="137"/>
      <c r="AKI144" s="137"/>
      <c r="AKJ144" s="137"/>
      <c r="AKK144" s="137"/>
      <c r="AKL144" s="137"/>
      <c r="AKM144" s="137"/>
      <c r="AKN144" s="137"/>
      <c r="AKO144" s="137"/>
      <c r="AKP144" s="137"/>
      <c r="AKQ144" s="137"/>
      <c r="AKR144" s="137"/>
      <c r="AKS144" s="137"/>
      <c r="AKT144" s="137"/>
      <c r="AKU144" s="137"/>
      <c r="AKV144" s="137"/>
      <c r="AKW144" s="137"/>
      <c r="AKX144" s="137"/>
      <c r="AKY144" s="137"/>
      <c r="AKZ144" s="137"/>
      <c r="ALA144" s="137"/>
      <c r="ALB144" s="137"/>
      <c r="ALC144" s="137"/>
      <c r="ALD144" s="137"/>
      <c r="ALE144" s="137"/>
      <c r="ALF144" s="137"/>
      <c r="ALG144" s="137"/>
      <c r="ALH144" s="137"/>
      <c r="ALI144" s="137"/>
      <c r="ALJ144" s="137"/>
      <c r="ALK144" s="137"/>
      <c r="ALL144" s="137"/>
      <c r="ALM144" s="137"/>
      <c r="ALN144" s="137"/>
      <c r="ALO144" s="137"/>
      <c r="ALP144" s="137"/>
      <c r="ALQ144" s="137"/>
      <c r="ALR144" s="137"/>
      <c r="ALS144" s="137"/>
      <c r="ALT144" s="137"/>
      <c r="ALU144" s="137"/>
      <c r="ALV144" s="137"/>
      <c r="ALW144" s="137"/>
      <c r="ALX144" s="137"/>
      <c r="ALY144" s="137"/>
      <c r="ALZ144" s="137"/>
      <c r="AMA144" s="137"/>
      <c r="AMB144" s="137"/>
      <c r="AMC144" s="137"/>
      <c r="AMD144" s="137"/>
      <c r="AME144" s="137"/>
      <c r="AMF144" s="137"/>
      <c r="AMG144" s="137"/>
      <c r="AMH144" s="137"/>
      <c r="AMI144" s="137"/>
      <c r="AMJ144" s="137"/>
      <c r="AMK144" s="137"/>
      <c r="AML144" s="137"/>
      <c r="AMM144" s="137"/>
      <c r="AMN144" s="137"/>
      <c r="AMO144" s="137"/>
      <c r="AMP144" s="137"/>
      <c r="AMQ144" s="137"/>
      <c r="AMR144" s="137"/>
      <c r="AMS144" s="137"/>
      <c r="AMT144" s="137"/>
      <c r="AMU144" s="137"/>
      <c r="AMV144" s="137"/>
      <c r="AMW144" s="137"/>
      <c r="AMX144" s="137"/>
      <c r="AMY144" s="137"/>
      <c r="AMZ144" s="137"/>
      <c r="ANA144" s="137"/>
      <c r="ANB144" s="137"/>
      <c r="ANC144" s="137"/>
      <c r="AND144" s="137"/>
      <c r="ANE144" s="137"/>
      <c r="ANF144" s="137"/>
      <c r="ANG144" s="137"/>
      <c r="ANH144" s="137"/>
      <c r="ANI144" s="137"/>
      <c r="ANJ144" s="137"/>
      <c r="ANK144" s="137"/>
      <c r="ANL144" s="137"/>
      <c r="ANM144" s="137"/>
      <c r="ANN144" s="137"/>
      <c r="ANO144" s="137"/>
      <c r="ANP144" s="137"/>
      <c r="ANQ144" s="137"/>
      <c r="ANR144" s="137"/>
      <c r="ANS144" s="137"/>
      <c r="ANT144" s="137"/>
      <c r="ANU144" s="137"/>
      <c r="ANV144" s="137"/>
      <c r="ANW144" s="137"/>
      <c r="ANX144" s="137"/>
      <c r="ANY144" s="137"/>
      <c r="ANZ144" s="137"/>
      <c r="AOA144" s="137"/>
      <c r="AOB144" s="137"/>
      <c r="AOC144" s="137"/>
      <c r="AOD144" s="137"/>
      <c r="AOE144" s="137"/>
      <c r="AOF144" s="137"/>
      <c r="AOG144" s="137"/>
      <c r="AOH144" s="137"/>
      <c r="AOI144" s="137"/>
      <c r="AOJ144" s="137"/>
      <c r="AOK144" s="137"/>
      <c r="AOL144" s="137"/>
      <c r="AOM144" s="137"/>
      <c r="AON144" s="137"/>
      <c r="AOO144" s="137"/>
      <c r="AOP144" s="137"/>
      <c r="AOQ144" s="137"/>
      <c r="AOR144" s="137"/>
      <c r="AOS144" s="137"/>
      <c r="AOT144" s="137"/>
      <c r="AOU144" s="137"/>
      <c r="AOV144" s="137"/>
      <c r="AOW144" s="137"/>
      <c r="AOX144" s="137"/>
      <c r="AOY144" s="137"/>
      <c r="AOZ144" s="137"/>
      <c r="APA144" s="137"/>
      <c r="APB144" s="137"/>
      <c r="APC144" s="137"/>
      <c r="APD144" s="137"/>
      <c r="APE144" s="137"/>
      <c r="APF144" s="137"/>
      <c r="APG144" s="137"/>
      <c r="APH144" s="137"/>
      <c r="API144" s="137"/>
      <c r="APJ144" s="137"/>
      <c r="APK144" s="137"/>
      <c r="APL144" s="137"/>
      <c r="APM144" s="137"/>
      <c r="APN144" s="137"/>
      <c r="APO144" s="137"/>
      <c r="APP144" s="137"/>
      <c r="APQ144" s="137"/>
      <c r="APR144" s="137"/>
      <c r="APS144" s="137"/>
      <c r="APT144" s="137"/>
      <c r="APU144" s="137"/>
      <c r="APV144" s="137"/>
      <c r="APW144" s="137"/>
      <c r="APX144" s="137"/>
      <c r="APY144" s="137"/>
      <c r="APZ144" s="137"/>
      <c r="AQA144" s="137"/>
      <c r="AQB144" s="137"/>
      <c r="AQC144" s="137"/>
      <c r="AQD144" s="137"/>
      <c r="AQE144" s="137"/>
      <c r="AQF144" s="137"/>
      <c r="AQG144" s="137"/>
      <c r="AQH144" s="137"/>
      <c r="AQI144" s="137"/>
      <c r="AQJ144" s="137"/>
      <c r="AQK144" s="137"/>
      <c r="AQL144" s="137"/>
      <c r="AQM144" s="137"/>
      <c r="AQN144" s="137"/>
      <c r="AQO144" s="137"/>
      <c r="AQP144" s="137"/>
      <c r="AQQ144" s="137"/>
      <c r="AQR144" s="137"/>
      <c r="AQS144" s="137"/>
      <c r="AQT144" s="137"/>
      <c r="AQU144" s="137"/>
      <c r="AQV144" s="137"/>
      <c r="AQW144" s="137"/>
      <c r="AQX144" s="137"/>
      <c r="AQY144" s="137"/>
      <c r="AQZ144" s="137"/>
      <c r="ARA144" s="137"/>
      <c r="ARB144" s="137"/>
      <c r="ARC144" s="137"/>
      <c r="ARD144" s="137"/>
      <c r="ARE144" s="137"/>
      <c r="ARF144" s="137"/>
      <c r="ARG144" s="137"/>
      <c r="ARH144" s="137"/>
      <c r="ARI144" s="137"/>
      <c r="ARJ144" s="137"/>
      <c r="ARK144" s="137"/>
      <c r="ARL144" s="137"/>
      <c r="ARM144" s="137"/>
      <c r="ARN144" s="137"/>
      <c r="ARO144" s="137"/>
      <c r="ARP144" s="137"/>
      <c r="ARQ144" s="137"/>
      <c r="ARR144" s="137"/>
      <c r="ARS144" s="137"/>
      <c r="ART144" s="137"/>
      <c r="ARU144" s="137"/>
      <c r="ARV144" s="137"/>
      <c r="ARW144" s="137"/>
      <c r="ARX144" s="137"/>
      <c r="ARY144" s="137"/>
      <c r="ARZ144" s="137"/>
      <c r="ASA144" s="137"/>
      <c r="ASB144" s="137"/>
      <c r="ASC144" s="137"/>
      <c r="ASD144" s="137"/>
      <c r="ASE144" s="137"/>
      <c r="ASF144" s="137"/>
      <c r="ASG144" s="137"/>
      <c r="ASH144" s="137"/>
      <c r="ASI144" s="137"/>
      <c r="ASJ144" s="137"/>
      <c r="ASK144" s="137"/>
      <c r="ASL144" s="137"/>
      <c r="ASM144" s="137"/>
      <c r="ASN144" s="137"/>
      <c r="ASO144" s="137"/>
      <c r="ASP144" s="137"/>
      <c r="ASQ144" s="137"/>
      <c r="ASR144" s="137"/>
      <c r="ASS144" s="137"/>
      <c r="AST144" s="137"/>
      <c r="ASU144" s="137"/>
      <c r="ASV144" s="137"/>
      <c r="ASW144" s="137"/>
      <c r="ASX144" s="137"/>
      <c r="ASY144" s="137"/>
      <c r="ASZ144" s="137"/>
      <c r="ATA144" s="137"/>
      <c r="ATB144" s="137"/>
      <c r="ATC144" s="137"/>
      <c r="ATD144" s="137"/>
      <c r="ATE144" s="137"/>
      <c r="ATF144" s="137"/>
      <c r="ATG144" s="137"/>
      <c r="ATH144" s="137"/>
      <c r="ATI144" s="137"/>
      <c r="ATJ144" s="137"/>
      <c r="ATK144" s="137"/>
      <c r="ATL144" s="137"/>
      <c r="ATM144" s="137"/>
      <c r="ATN144" s="137"/>
      <c r="ATO144" s="137"/>
      <c r="ATP144" s="137"/>
      <c r="ATQ144" s="137"/>
      <c r="ATR144" s="137"/>
      <c r="ATS144" s="137"/>
      <c r="ATT144" s="137"/>
      <c r="ATU144" s="137"/>
      <c r="ATV144" s="137"/>
      <c r="ATW144" s="137"/>
      <c r="ATX144" s="137"/>
      <c r="ATY144" s="137"/>
      <c r="ATZ144" s="137"/>
      <c r="AUA144" s="137"/>
      <c r="AUB144" s="137"/>
      <c r="AUC144" s="137"/>
      <c r="AUD144" s="137"/>
      <c r="AUE144" s="137"/>
      <c r="AUF144" s="137"/>
      <c r="AUG144" s="137"/>
      <c r="AUH144" s="137"/>
      <c r="AUI144" s="137"/>
      <c r="AUJ144" s="137"/>
      <c r="AUK144" s="137"/>
      <c r="AUL144" s="137"/>
      <c r="AUM144" s="137"/>
      <c r="AUN144" s="137"/>
      <c r="AUO144" s="137"/>
      <c r="AUP144" s="137"/>
      <c r="AUQ144" s="137"/>
      <c r="AUR144" s="137"/>
      <c r="AUS144" s="137"/>
      <c r="AUT144" s="137"/>
      <c r="AUU144" s="137"/>
      <c r="AUV144" s="137"/>
      <c r="AUW144" s="137"/>
      <c r="AUX144" s="137"/>
      <c r="AUY144" s="137"/>
      <c r="AUZ144" s="137"/>
      <c r="AVA144" s="137"/>
      <c r="AVB144" s="137"/>
      <c r="AVC144" s="137"/>
      <c r="AVD144" s="137"/>
      <c r="AVE144" s="137"/>
      <c r="AVF144" s="137"/>
      <c r="AVG144" s="137"/>
      <c r="AVH144" s="137"/>
      <c r="AVI144" s="137"/>
      <c r="AVJ144" s="137"/>
      <c r="AVK144" s="137"/>
      <c r="AVL144" s="137"/>
      <c r="AVM144" s="137"/>
      <c r="AVN144" s="137"/>
      <c r="AVO144" s="137"/>
      <c r="AVP144" s="137"/>
      <c r="AVQ144" s="137"/>
      <c r="AVR144" s="137"/>
      <c r="AVS144" s="137"/>
      <c r="AVT144" s="137"/>
      <c r="AVU144" s="137"/>
      <c r="AVV144" s="137"/>
      <c r="AVW144" s="137"/>
      <c r="AVX144" s="137"/>
      <c r="AVY144" s="137"/>
      <c r="AVZ144" s="137"/>
      <c r="AWA144" s="137"/>
      <c r="AWB144" s="137"/>
      <c r="AWC144" s="137"/>
      <c r="AWD144" s="137"/>
      <c r="AWE144" s="137"/>
      <c r="AWF144" s="137"/>
      <c r="AWG144" s="137"/>
      <c r="AWH144" s="137"/>
      <c r="AWI144" s="137"/>
      <c r="AWJ144" s="137"/>
      <c r="AWK144" s="137"/>
      <c r="AWL144" s="137"/>
      <c r="AWM144" s="137"/>
      <c r="AWN144" s="137"/>
      <c r="AWO144" s="137"/>
      <c r="AWP144" s="137"/>
      <c r="AWQ144" s="137"/>
      <c r="AWR144" s="137"/>
      <c r="AWS144" s="137"/>
      <c r="AWT144" s="137"/>
      <c r="AWU144" s="137"/>
      <c r="AWV144" s="137"/>
      <c r="AWW144" s="137"/>
      <c r="AWX144" s="137"/>
      <c r="AWY144" s="137"/>
      <c r="AWZ144" s="137"/>
      <c r="AXA144" s="137"/>
      <c r="AXB144" s="137"/>
      <c r="AXC144" s="137"/>
      <c r="AXD144" s="137"/>
      <c r="AXE144" s="137"/>
      <c r="AXF144" s="137"/>
      <c r="AXG144" s="137"/>
      <c r="AXH144" s="137"/>
      <c r="AXI144" s="137"/>
      <c r="AXJ144" s="137"/>
      <c r="AXK144" s="137"/>
      <c r="AXL144" s="137"/>
      <c r="AXM144" s="137"/>
      <c r="AXN144" s="137"/>
      <c r="AXO144" s="137"/>
      <c r="AXP144" s="137"/>
      <c r="AXQ144" s="137"/>
      <c r="AXR144" s="137"/>
      <c r="AXS144" s="137"/>
      <c r="AXT144" s="137"/>
      <c r="AXU144" s="137"/>
      <c r="AXV144" s="137"/>
      <c r="AXW144" s="137"/>
      <c r="AXX144" s="137"/>
      <c r="AXY144" s="137"/>
      <c r="AXZ144" s="137"/>
      <c r="AYA144" s="137"/>
      <c r="AYB144" s="137"/>
      <c r="AYC144" s="137"/>
      <c r="AYD144" s="137"/>
      <c r="AYE144" s="137"/>
      <c r="AYF144" s="137"/>
      <c r="AYG144" s="137"/>
      <c r="AYH144" s="137"/>
      <c r="AYI144" s="137"/>
      <c r="AYJ144" s="137"/>
      <c r="AYK144" s="137"/>
      <c r="AYL144" s="137"/>
      <c r="AYM144" s="137"/>
      <c r="AYN144" s="137"/>
      <c r="AYO144" s="137"/>
      <c r="AYP144" s="137"/>
      <c r="AYQ144" s="137"/>
      <c r="AYR144" s="137"/>
      <c r="AYS144" s="137"/>
      <c r="AYT144" s="137"/>
      <c r="AYU144" s="137"/>
      <c r="AYV144" s="137"/>
      <c r="AYW144" s="137"/>
      <c r="AYX144" s="137"/>
      <c r="AYY144" s="137"/>
      <c r="AYZ144" s="137"/>
      <c r="AZA144" s="137"/>
      <c r="AZB144" s="137"/>
      <c r="AZC144" s="137"/>
      <c r="AZD144" s="137"/>
      <c r="AZE144" s="137"/>
      <c r="AZF144" s="137"/>
      <c r="AZG144" s="137"/>
      <c r="AZH144" s="137"/>
      <c r="AZI144" s="137"/>
      <c r="AZJ144" s="137"/>
      <c r="AZK144" s="137"/>
      <c r="AZL144" s="137"/>
      <c r="AZM144" s="137"/>
      <c r="AZN144" s="137"/>
      <c r="AZO144" s="137"/>
      <c r="AZP144" s="137"/>
      <c r="AZQ144" s="137"/>
      <c r="AZR144" s="137"/>
      <c r="AZS144" s="137"/>
      <c r="AZT144" s="137"/>
      <c r="AZU144" s="137"/>
      <c r="AZV144" s="137"/>
      <c r="AZW144" s="137"/>
      <c r="AZX144" s="137"/>
      <c r="AZY144" s="137"/>
      <c r="AZZ144" s="137"/>
      <c r="BAA144" s="137"/>
      <c r="BAB144" s="137"/>
      <c r="BAC144" s="137"/>
      <c r="BAD144" s="137"/>
      <c r="BAE144" s="137"/>
      <c r="BAF144" s="137"/>
      <c r="BAG144" s="137"/>
      <c r="BAH144" s="137"/>
      <c r="BAI144" s="137"/>
      <c r="BAJ144" s="137"/>
      <c r="BAK144" s="137"/>
      <c r="BAL144" s="137"/>
      <c r="BAM144" s="137"/>
      <c r="BAN144" s="137"/>
      <c r="BAO144" s="137"/>
      <c r="BAP144" s="137"/>
      <c r="BAQ144" s="137"/>
      <c r="BAR144" s="137"/>
      <c r="BAS144" s="137"/>
      <c r="BAT144" s="137"/>
      <c r="BAU144" s="137"/>
      <c r="BAV144" s="137"/>
      <c r="BAW144" s="137"/>
      <c r="BAX144" s="137"/>
      <c r="BAY144" s="137"/>
      <c r="BAZ144" s="137"/>
      <c r="BBA144" s="137"/>
      <c r="BBB144" s="137"/>
      <c r="BBC144" s="137"/>
      <c r="BBD144" s="137"/>
      <c r="BBE144" s="137"/>
      <c r="BBF144" s="137"/>
      <c r="BBG144" s="137"/>
      <c r="BBH144" s="137"/>
      <c r="BBI144" s="137"/>
      <c r="BBJ144" s="137"/>
      <c r="BBK144" s="137"/>
      <c r="BBL144" s="137"/>
      <c r="BBM144" s="137"/>
      <c r="BBN144" s="137"/>
      <c r="BBO144" s="137"/>
      <c r="BBP144" s="137"/>
      <c r="BBQ144" s="137"/>
      <c r="BBR144" s="137"/>
      <c r="BBS144" s="137"/>
      <c r="BBT144" s="137"/>
      <c r="BBU144" s="137"/>
      <c r="BBV144" s="137"/>
      <c r="BBW144" s="137"/>
      <c r="BBX144" s="137"/>
      <c r="BBY144" s="137"/>
      <c r="BBZ144" s="137"/>
      <c r="BCA144" s="137"/>
      <c r="BCB144" s="137"/>
      <c r="BCC144" s="137"/>
      <c r="BCD144" s="137"/>
      <c r="BCE144" s="137"/>
      <c r="BCF144" s="137"/>
      <c r="BCG144" s="137"/>
      <c r="BCH144" s="137"/>
      <c r="BCI144" s="137"/>
      <c r="BCJ144" s="137"/>
      <c r="BCK144" s="137"/>
      <c r="BCL144" s="137"/>
      <c r="BCM144" s="137"/>
      <c r="BCN144" s="137"/>
      <c r="BCO144" s="137"/>
      <c r="BCP144" s="137"/>
      <c r="BCQ144" s="137"/>
      <c r="BCR144" s="137"/>
      <c r="BCS144" s="137"/>
      <c r="BCT144" s="137"/>
      <c r="BCU144" s="137"/>
      <c r="BCV144" s="137"/>
      <c r="BCW144" s="137"/>
      <c r="BCX144" s="137"/>
      <c r="BCY144" s="137"/>
      <c r="BCZ144" s="137"/>
      <c r="BDA144" s="137"/>
      <c r="BDB144" s="137"/>
      <c r="BDC144" s="137"/>
      <c r="BDD144" s="137"/>
      <c r="BDE144" s="137"/>
      <c r="BDF144" s="137"/>
      <c r="BDG144" s="137"/>
      <c r="BDH144" s="137"/>
      <c r="BDI144" s="137"/>
      <c r="BDJ144" s="137"/>
      <c r="BDK144" s="137"/>
      <c r="BDL144" s="137"/>
      <c r="BDM144" s="137"/>
      <c r="BDN144" s="137"/>
      <c r="BDO144" s="137"/>
      <c r="BDP144" s="137"/>
      <c r="BDQ144" s="137"/>
      <c r="BDR144" s="137"/>
      <c r="BDS144" s="137"/>
      <c r="BDT144" s="137"/>
      <c r="BDU144" s="137"/>
      <c r="BDV144" s="137"/>
      <c r="BDW144" s="137"/>
      <c r="BDX144" s="137"/>
      <c r="BDY144" s="137"/>
      <c r="BDZ144" s="137"/>
      <c r="BEA144" s="137"/>
      <c r="BEB144" s="137"/>
      <c r="BEC144" s="137"/>
      <c r="BED144" s="137"/>
      <c r="BEE144" s="137"/>
      <c r="BEF144" s="137"/>
      <c r="BEG144" s="137"/>
      <c r="BEH144" s="137"/>
      <c r="BEI144" s="137"/>
      <c r="BEJ144" s="137"/>
      <c r="BEK144" s="137"/>
      <c r="BEL144" s="137"/>
      <c r="BEM144" s="137"/>
      <c r="BEN144" s="137"/>
      <c r="BEO144" s="137"/>
      <c r="BEP144" s="137"/>
      <c r="BEQ144" s="137"/>
      <c r="BER144" s="137"/>
      <c r="BES144" s="137"/>
      <c r="BET144" s="137"/>
      <c r="BEU144" s="137"/>
      <c r="BEV144" s="137"/>
      <c r="BEW144" s="137"/>
      <c r="BEX144" s="137"/>
      <c r="BEY144" s="137"/>
      <c r="BEZ144" s="137"/>
      <c r="BFA144" s="137"/>
      <c r="BFB144" s="137"/>
      <c r="BFC144" s="137"/>
      <c r="BFD144" s="137"/>
      <c r="BFE144" s="137"/>
      <c r="BFF144" s="137"/>
      <c r="BFG144" s="137"/>
      <c r="BFH144" s="137"/>
      <c r="BFI144" s="137"/>
      <c r="BFJ144" s="137"/>
      <c r="BFK144" s="137"/>
      <c r="BFL144" s="137"/>
      <c r="BFM144" s="137"/>
      <c r="BFN144" s="137"/>
      <c r="BFO144" s="137"/>
      <c r="BFP144" s="137"/>
      <c r="BFQ144" s="137"/>
      <c r="BFR144" s="137"/>
      <c r="BFS144" s="137"/>
      <c r="BFT144" s="137"/>
      <c r="BFU144" s="137"/>
      <c r="BFV144" s="137"/>
      <c r="BFW144" s="137"/>
      <c r="BFX144" s="137"/>
      <c r="BFY144" s="137"/>
      <c r="BFZ144" s="137"/>
      <c r="BGA144" s="137"/>
      <c r="BGB144" s="137"/>
      <c r="BGC144" s="137"/>
      <c r="BGD144" s="137"/>
      <c r="BGE144" s="137"/>
      <c r="BGF144" s="137"/>
      <c r="BGG144" s="137"/>
      <c r="BGH144" s="137"/>
      <c r="BGI144" s="137"/>
      <c r="BGJ144" s="137"/>
      <c r="BGK144" s="137"/>
      <c r="BGL144" s="137"/>
      <c r="BGM144" s="137"/>
      <c r="BGN144" s="137"/>
      <c r="BGO144" s="137"/>
      <c r="BGP144" s="137"/>
      <c r="BGQ144" s="137"/>
      <c r="BGR144" s="137"/>
      <c r="BGS144" s="137"/>
      <c r="BGT144" s="137"/>
      <c r="BGU144" s="137"/>
      <c r="BGV144" s="137"/>
      <c r="BGW144" s="137"/>
      <c r="BGX144" s="137"/>
      <c r="BGY144" s="137"/>
      <c r="BGZ144" s="137"/>
      <c r="BHA144" s="137"/>
      <c r="BHB144" s="137"/>
      <c r="BHC144" s="137"/>
      <c r="BHD144" s="137"/>
      <c r="BHE144" s="137"/>
      <c r="BHF144" s="137"/>
      <c r="BHG144" s="137"/>
      <c r="BHH144" s="137"/>
      <c r="BHI144" s="137"/>
      <c r="BHJ144" s="137"/>
      <c r="BHK144" s="137"/>
      <c r="BHL144" s="137"/>
      <c r="BHM144" s="137"/>
      <c r="BHN144" s="137"/>
      <c r="BHO144" s="137"/>
      <c r="BHP144" s="137"/>
      <c r="BHQ144" s="137"/>
      <c r="BHR144" s="137"/>
      <c r="BHS144" s="137"/>
      <c r="BHT144" s="137"/>
      <c r="BHU144" s="137"/>
      <c r="BHV144" s="137"/>
      <c r="BHW144" s="137"/>
      <c r="BHX144" s="137"/>
      <c r="BHY144" s="137"/>
      <c r="BHZ144" s="137"/>
      <c r="BIA144" s="137"/>
      <c r="BIB144" s="137"/>
      <c r="BIC144" s="137"/>
      <c r="BID144" s="137"/>
      <c r="BIE144" s="137"/>
      <c r="BIF144" s="137"/>
      <c r="BIG144" s="137"/>
      <c r="BIH144" s="137"/>
      <c r="BII144" s="137"/>
      <c r="BIJ144" s="137"/>
      <c r="BIK144" s="137"/>
      <c r="BIL144" s="137"/>
      <c r="BIM144" s="137"/>
      <c r="BIN144" s="137"/>
      <c r="BIO144" s="137"/>
      <c r="BIP144" s="137"/>
      <c r="BIQ144" s="137"/>
      <c r="BIR144" s="137"/>
      <c r="BIS144" s="137"/>
      <c r="BIT144" s="137"/>
      <c r="BIU144" s="137"/>
      <c r="BIV144" s="137"/>
      <c r="BIW144" s="137"/>
      <c r="BIX144" s="137"/>
      <c r="BIY144" s="137"/>
      <c r="BIZ144" s="137"/>
      <c r="BJA144" s="137"/>
      <c r="BJB144" s="137"/>
      <c r="BJC144" s="137"/>
      <c r="BJD144" s="137"/>
      <c r="BJE144" s="137"/>
      <c r="BJF144" s="137"/>
      <c r="BJG144" s="137"/>
      <c r="BJH144" s="137"/>
      <c r="BJI144" s="137"/>
      <c r="BJJ144" s="137"/>
      <c r="BJK144" s="137"/>
      <c r="BJL144" s="137"/>
      <c r="BJM144" s="137"/>
      <c r="BJN144" s="137"/>
      <c r="BJO144" s="137"/>
      <c r="BJP144" s="137"/>
      <c r="BJQ144" s="137"/>
      <c r="BJR144" s="137"/>
      <c r="BJS144" s="137"/>
      <c r="BJT144" s="137"/>
      <c r="BJU144" s="137"/>
      <c r="BJV144" s="137"/>
      <c r="BJW144" s="137"/>
      <c r="BJX144" s="137"/>
      <c r="BJY144" s="137"/>
      <c r="BJZ144" s="137"/>
      <c r="BKA144" s="137"/>
      <c r="BKB144" s="137"/>
      <c r="BKC144" s="137"/>
      <c r="BKD144" s="137"/>
      <c r="BKE144" s="137"/>
      <c r="BKF144" s="137"/>
      <c r="BKG144" s="137"/>
      <c r="BKH144" s="137"/>
      <c r="BKI144" s="137"/>
      <c r="BKJ144" s="137"/>
      <c r="BKK144" s="137"/>
      <c r="BKL144" s="137"/>
      <c r="BKM144" s="137"/>
      <c r="BKN144" s="137"/>
      <c r="BKO144" s="137"/>
      <c r="BKP144" s="137"/>
      <c r="BKQ144" s="137"/>
      <c r="BKR144" s="137"/>
      <c r="BKS144" s="137"/>
      <c r="BKT144" s="137"/>
      <c r="BKU144" s="137"/>
      <c r="BKV144" s="137"/>
      <c r="BKW144" s="137"/>
      <c r="BKX144" s="137"/>
      <c r="BKY144" s="137"/>
      <c r="BKZ144" s="137"/>
      <c r="BLA144" s="137"/>
      <c r="BLB144" s="137"/>
      <c r="BLC144" s="137"/>
      <c r="BLD144" s="137"/>
      <c r="BLE144" s="137"/>
      <c r="BLF144" s="137"/>
      <c r="BLG144" s="137"/>
      <c r="BLH144" s="137"/>
      <c r="BLI144" s="137"/>
      <c r="BLJ144" s="137"/>
      <c r="BLK144" s="137"/>
      <c r="BLL144" s="137"/>
      <c r="BLM144" s="137"/>
      <c r="BLN144" s="137"/>
      <c r="BLO144" s="137"/>
      <c r="BLP144" s="137"/>
      <c r="BLQ144" s="137"/>
      <c r="BLR144" s="137"/>
      <c r="BLS144" s="137"/>
      <c r="BLT144" s="137"/>
      <c r="BLU144" s="137"/>
      <c r="BLV144" s="137"/>
      <c r="BLW144" s="137"/>
      <c r="BLX144" s="137"/>
      <c r="BLY144" s="137"/>
      <c r="BLZ144" s="137"/>
      <c r="BMA144" s="137"/>
      <c r="BMB144" s="137"/>
      <c r="BMC144" s="137"/>
      <c r="BMD144" s="137"/>
      <c r="BME144" s="137"/>
      <c r="BMF144" s="137"/>
      <c r="BMG144" s="137"/>
      <c r="BMH144" s="137"/>
      <c r="BMI144" s="137"/>
      <c r="BMJ144" s="137"/>
      <c r="BMK144" s="137"/>
      <c r="BML144" s="137"/>
      <c r="BMM144" s="137"/>
      <c r="BMN144" s="137"/>
      <c r="BMO144" s="137"/>
      <c r="BMP144" s="137"/>
      <c r="BMQ144" s="137"/>
      <c r="BMR144" s="137"/>
      <c r="BMS144" s="137"/>
      <c r="BMT144" s="137"/>
      <c r="BMU144" s="137"/>
      <c r="BMV144" s="137"/>
      <c r="BMW144" s="137"/>
      <c r="BMX144" s="137"/>
      <c r="BMY144" s="137"/>
      <c r="BMZ144" s="137"/>
      <c r="BNA144" s="137"/>
      <c r="BNB144" s="137"/>
      <c r="BNC144" s="137"/>
      <c r="BND144" s="137"/>
      <c r="BNE144" s="137"/>
      <c r="BNF144" s="137"/>
      <c r="BNG144" s="137"/>
      <c r="BNH144" s="137"/>
      <c r="BNI144" s="137"/>
      <c r="BNJ144" s="137"/>
      <c r="BNK144" s="137"/>
      <c r="BNL144" s="137"/>
      <c r="BNM144" s="137"/>
      <c r="BNN144" s="137"/>
      <c r="BNO144" s="137"/>
      <c r="BNP144" s="137"/>
      <c r="BNQ144" s="137"/>
      <c r="BNR144" s="137"/>
      <c r="BNS144" s="137"/>
      <c r="BNT144" s="137"/>
      <c r="BNU144" s="137"/>
      <c r="BNV144" s="137"/>
      <c r="BNW144" s="137"/>
      <c r="BNX144" s="137"/>
      <c r="BNY144" s="137"/>
      <c r="BNZ144" s="137"/>
      <c r="BOA144" s="137"/>
      <c r="BOB144" s="137"/>
      <c r="BOC144" s="137"/>
      <c r="BOD144" s="137"/>
      <c r="BOE144" s="137"/>
      <c r="BOF144" s="137"/>
      <c r="BOG144" s="137"/>
      <c r="BOH144" s="137"/>
      <c r="BOI144" s="137"/>
      <c r="BOJ144" s="137"/>
      <c r="BOK144" s="137"/>
      <c r="BOL144" s="137"/>
      <c r="BOM144" s="137"/>
      <c r="BON144" s="137"/>
      <c r="BOO144" s="137"/>
      <c r="BOP144" s="137"/>
      <c r="BOQ144" s="137"/>
      <c r="BOR144" s="137"/>
      <c r="BOS144" s="137"/>
      <c r="BOT144" s="137"/>
      <c r="BOU144" s="137"/>
      <c r="BOV144" s="137"/>
      <c r="BOW144" s="137"/>
      <c r="BOX144" s="137"/>
      <c r="BOY144" s="137"/>
      <c r="BOZ144" s="137"/>
      <c r="BPA144" s="137"/>
      <c r="BPB144" s="137"/>
      <c r="BPC144" s="137"/>
      <c r="BPD144" s="137"/>
      <c r="BPE144" s="137"/>
      <c r="BPF144" s="137"/>
      <c r="BPG144" s="137"/>
      <c r="BPH144" s="137"/>
      <c r="BPI144" s="137"/>
      <c r="BPJ144" s="137"/>
      <c r="BPK144" s="137"/>
      <c r="BPL144" s="137"/>
      <c r="BPM144" s="137"/>
      <c r="BPN144" s="137"/>
      <c r="BPO144" s="137"/>
      <c r="BPP144" s="137"/>
      <c r="BPQ144" s="137"/>
      <c r="BPR144" s="137"/>
      <c r="BPS144" s="137"/>
      <c r="BPT144" s="137"/>
      <c r="BPU144" s="137"/>
      <c r="BPV144" s="137"/>
      <c r="BPW144" s="137"/>
      <c r="BPX144" s="137"/>
      <c r="BPY144" s="137"/>
      <c r="BPZ144" s="137"/>
      <c r="BQA144" s="137"/>
      <c r="BQB144" s="137"/>
      <c r="BQC144" s="137"/>
      <c r="BQD144" s="137"/>
      <c r="BQE144" s="137"/>
      <c r="BQF144" s="137"/>
      <c r="BQG144" s="137"/>
      <c r="BQH144" s="137"/>
      <c r="BQI144" s="137"/>
      <c r="BQJ144" s="137"/>
      <c r="BQK144" s="137"/>
      <c r="BQL144" s="137"/>
      <c r="BQM144" s="137"/>
      <c r="BQN144" s="137"/>
      <c r="BQO144" s="137"/>
      <c r="BQP144" s="137"/>
      <c r="BQQ144" s="137"/>
      <c r="BQR144" s="137"/>
      <c r="BQS144" s="137"/>
      <c r="BQT144" s="137"/>
      <c r="BQU144" s="137"/>
      <c r="BQV144" s="137"/>
      <c r="BQW144" s="137"/>
      <c r="BQX144" s="137"/>
      <c r="BQY144" s="137"/>
      <c r="BQZ144" s="137"/>
      <c r="BRA144" s="137"/>
      <c r="BRB144" s="137"/>
      <c r="BRC144" s="137"/>
      <c r="BRD144" s="137"/>
      <c r="BRE144" s="137"/>
      <c r="BRF144" s="137"/>
      <c r="BRG144" s="137"/>
      <c r="BRH144" s="137"/>
      <c r="BRI144" s="137"/>
      <c r="BRJ144" s="137"/>
      <c r="BRK144" s="137"/>
      <c r="BRL144" s="137"/>
      <c r="BRM144" s="137"/>
      <c r="BRN144" s="137"/>
      <c r="BRO144" s="137"/>
      <c r="BRP144" s="137"/>
      <c r="BRQ144" s="137"/>
      <c r="BRR144" s="137"/>
      <c r="BRS144" s="137"/>
      <c r="BRT144" s="137"/>
      <c r="BRU144" s="137"/>
      <c r="BRV144" s="137"/>
      <c r="BRW144" s="137"/>
      <c r="BRX144" s="137"/>
      <c r="BRY144" s="137"/>
      <c r="BRZ144" s="137"/>
      <c r="BSA144" s="137"/>
      <c r="BSB144" s="137"/>
      <c r="BSC144" s="137"/>
      <c r="BSD144" s="137"/>
      <c r="BSE144" s="137"/>
      <c r="BSF144" s="137"/>
      <c r="BSG144" s="137"/>
      <c r="BSH144" s="137"/>
      <c r="BSI144" s="137"/>
      <c r="BSJ144" s="137"/>
      <c r="BSK144" s="137"/>
      <c r="BSL144" s="137"/>
      <c r="BSM144" s="137"/>
      <c r="BSN144" s="137"/>
      <c r="BSO144" s="137"/>
      <c r="BSP144" s="137"/>
      <c r="BSQ144" s="137"/>
      <c r="BSR144" s="137"/>
      <c r="BSS144" s="137"/>
      <c r="BST144" s="137"/>
      <c r="BSU144" s="137"/>
      <c r="BSV144" s="137"/>
      <c r="BSW144" s="137"/>
      <c r="BSX144" s="137"/>
      <c r="BSY144" s="137"/>
      <c r="BSZ144" s="137"/>
      <c r="BTA144" s="137"/>
      <c r="BTB144" s="137"/>
      <c r="BTC144" s="137"/>
      <c r="BTD144" s="137"/>
      <c r="BTE144" s="137"/>
      <c r="BTF144" s="137"/>
      <c r="BTG144" s="137"/>
      <c r="BTH144" s="137"/>
      <c r="BTI144" s="137"/>
      <c r="BTJ144" s="137"/>
      <c r="BTK144" s="137"/>
      <c r="BTL144" s="137"/>
      <c r="BTM144" s="137"/>
      <c r="BTN144" s="137"/>
      <c r="BTO144" s="137"/>
      <c r="BTP144" s="137"/>
      <c r="BTQ144" s="137"/>
      <c r="BTR144" s="137"/>
      <c r="BTS144" s="137"/>
      <c r="BTT144" s="137"/>
      <c r="BTU144" s="137"/>
      <c r="BTV144" s="137"/>
      <c r="BTW144" s="137"/>
      <c r="BTX144" s="137"/>
      <c r="BTY144" s="137"/>
      <c r="BTZ144" s="137"/>
      <c r="BUA144" s="137"/>
      <c r="BUB144" s="137"/>
      <c r="BUC144" s="137"/>
      <c r="BUD144" s="137"/>
      <c r="BUE144" s="137"/>
      <c r="BUF144" s="137"/>
      <c r="BUG144" s="137"/>
      <c r="BUH144" s="137"/>
      <c r="BUI144" s="137"/>
      <c r="BUJ144" s="137"/>
      <c r="BUK144" s="137"/>
      <c r="BUL144" s="137"/>
      <c r="BUM144" s="137"/>
      <c r="BUN144" s="137"/>
      <c r="BUO144" s="137"/>
      <c r="BUP144" s="137"/>
      <c r="BUQ144" s="137"/>
      <c r="BUR144" s="137"/>
      <c r="BUS144" s="137"/>
      <c r="BUT144" s="137"/>
      <c r="BUU144" s="137"/>
      <c r="BUV144" s="137"/>
      <c r="BUW144" s="137"/>
      <c r="BUX144" s="137"/>
      <c r="BUY144" s="137"/>
      <c r="BUZ144" s="137"/>
      <c r="BVA144" s="137"/>
      <c r="BVB144" s="137"/>
      <c r="BVC144" s="137"/>
      <c r="BVD144" s="137"/>
      <c r="BVE144" s="137"/>
      <c r="BVF144" s="137"/>
      <c r="BVG144" s="137"/>
      <c r="BVH144" s="137"/>
      <c r="BVI144" s="137"/>
      <c r="BVJ144" s="137"/>
      <c r="BVK144" s="137"/>
      <c r="BVL144" s="137"/>
      <c r="BVM144" s="137"/>
      <c r="BVN144" s="137"/>
      <c r="BVO144" s="137"/>
      <c r="BVP144" s="137"/>
      <c r="BVQ144" s="137"/>
      <c r="BVR144" s="137"/>
      <c r="BVS144" s="137"/>
      <c r="BVT144" s="137"/>
      <c r="BVU144" s="137"/>
      <c r="BVV144" s="137"/>
      <c r="BVW144" s="137"/>
      <c r="BVX144" s="137"/>
      <c r="BVY144" s="137"/>
      <c r="BVZ144" s="137"/>
      <c r="BWA144" s="137"/>
      <c r="BWB144" s="137"/>
      <c r="BWC144" s="137"/>
      <c r="BWD144" s="137"/>
      <c r="BWE144" s="137"/>
      <c r="BWF144" s="137"/>
      <c r="BWG144" s="137"/>
      <c r="BWH144" s="137"/>
      <c r="BWI144" s="137"/>
      <c r="BWJ144" s="137"/>
      <c r="BWK144" s="137"/>
      <c r="BWL144" s="137"/>
      <c r="BWM144" s="137"/>
      <c r="BWN144" s="137"/>
      <c r="BWO144" s="137"/>
      <c r="BWP144" s="137"/>
      <c r="BWQ144" s="137"/>
      <c r="BWR144" s="137"/>
      <c r="BWS144" s="137"/>
      <c r="BWT144" s="137"/>
      <c r="BWU144" s="137"/>
      <c r="BWV144" s="137"/>
      <c r="BWW144" s="137"/>
      <c r="BWX144" s="137"/>
      <c r="BWY144" s="137"/>
      <c r="BWZ144" s="137"/>
      <c r="BXA144" s="137"/>
      <c r="BXB144" s="137"/>
      <c r="BXC144" s="137"/>
      <c r="BXD144" s="137"/>
      <c r="BXE144" s="137"/>
      <c r="BXF144" s="137"/>
      <c r="BXG144" s="137"/>
      <c r="BXH144" s="137"/>
      <c r="BXI144" s="137"/>
      <c r="BXJ144" s="137"/>
      <c r="BXK144" s="137"/>
      <c r="BXL144" s="137"/>
      <c r="BXM144" s="137"/>
      <c r="BXN144" s="137"/>
      <c r="BXO144" s="137"/>
      <c r="BXP144" s="137"/>
      <c r="BXQ144" s="137"/>
      <c r="BXR144" s="137"/>
      <c r="BXS144" s="137"/>
      <c r="BXT144" s="137"/>
      <c r="BXU144" s="137"/>
      <c r="BXV144" s="137"/>
      <c r="BXW144" s="137"/>
      <c r="BXX144" s="137"/>
      <c r="BXY144" s="137"/>
      <c r="BXZ144" s="137"/>
      <c r="BYA144" s="137"/>
      <c r="BYB144" s="137"/>
      <c r="BYC144" s="137"/>
      <c r="BYD144" s="137"/>
      <c r="BYE144" s="137"/>
      <c r="BYF144" s="137"/>
      <c r="BYG144" s="137"/>
      <c r="BYH144" s="137"/>
      <c r="BYI144" s="137"/>
      <c r="BYJ144" s="137"/>
      <c r="BYK144" s="137"/>
      <c r="BYL144" s="137"/>
      <c r="BYM144" s="137"/>
      <c r="BYN144" s="137"/>
      <c r="BYO144" s="137"/>
      <c r="BYP144" s="137"/>
      <c r="BYQ144" s="137"/>
      <c r="BYR144" s="137"/>
      <c r="BYS144" s="137"/>
      <c r="BYT144" s="137"/>
      <c r="BYU144" s="137"/>
      <c r="BYV144" s="137"/>
      <c r="BYW144" s="137"/>
      <c r="BYX144" s="137"/>
      <c r="BYY144" s="137"/>
      <c r="BYZ144" s="137"/>
      <c r="BZA144" s="137"/>
      <c r="BZB144" s="137"/>
      <c r="BZC144" s="137"/>
      <c r="BZD144" s="137"/>
      <c r="BZE144" s="137"/>
      <c r="BZF144" s="137"/>
      <c r="BZG144" s="137"/>
      <c r="BZH144" s="137"/>
      <c r="BZI144" s="137"/>
      <c r="BZJ144" s="137"/>
      <c r="BZK144" s="137"/>
      <c r="BZL144" s="137"/>
      <c r="BZM144" s="137"/>
      <c r="BZN144" s="137"/>
      <c r="BZO144" s="137"/>
      <c r="BZP144" s="137"/>
      <c r="BZQ144" s="137"/>
      <c r="BZR144" s="137"/>
      <c r="BZS144" s="137"/>
      <c r="BZT144" s="137"/>
      <c r="BZU144" s="137"/>
      <c r="BZV144" s="137"/>
      <c r="BZW144" s="137"/>
      <c r="BZX144" s="137"/>
      <c r="BZY144" s="137"/>
      <c r="BZZ144" s="137"/>
      <c r="CAA144" s="137"/>
      <c r="CAB144" s="137"/>
      <c r="CAC144" s="137"/>
      <c r="CAD144" s="137"/>
      <c r="CAE144" s="137"/>
      <c r="CAF144" s="137"/>
      <c r="CAG144" s="137"/>
      <c r="CAH144" s="137"/>
      <c r="CAI144" s="137"/>
      <c r="CAJ144" s="137"/>
      <c r="CAK144" s="137"/>
      <c r="CAL144" s="137"/>
      <c r="CAM144" s="137"/>
      <c r="CAN144" s="137"/>
      <c r="CAO144" s="137"/>
      <c r="CAP144" s="137"/>
      <c r="CAQ144" s="137"/>
      <c r="CAR144" s="137"/>
      <c r="CAS144" s="137"/>
      <c r="CAT144" s="137"/>
      <c r="CAU144" s="137"/>
      <c r="CAV144" s="137"/>
      <c r="CAW144" s="137"/>
      <c r="CAX144" s="137"/>
      <c r="CAY144" s="137"/>
      <c r="CAZ144" s="137"/>
      <c r="CBA144" s="137"/>
      <c r="CBB144" s="137"/>
      <c r="CBC144" s="137"/>
      <c r="CBD144" s="137"/>
      <c r="CBE144" s="137"/>
      <c r="CBF144" s="137"/>
      <c r="CBG144" s="137"/>
      <c r="CBH144" s="137"/>
      <c r="CBI144" s="137"/>
      <c r="CBJ144" s="137"/>
      <c r="CBK144" s="137"/>
      <c r="CBL144" s="137"/>
      <c r="CBM144" s="137"/>
      <c r="CBN144" s="137"/>
      <c r="CBO144" s="137"/>
      <c r="CBP144" s="137"/>
      <c r="CBQ144" s="137"/>
      <c r="CBR144" s="137"/>
      <c r="CBS144" s="137"/>
      <c r="CBT144" s="137"/>
      <c r="CBU144" s="137"/>
      <c r="CBV144" s="137"/>
      <c r="CBW144" s="137"/>
      <c r="CBX144" s="137"/>
      <c r="CBY144" s="137"/>
      <c r="CBZ144" s="137"/>
      <c r="CCA144" s="137"/>
      <c r="CCB144" s="137"/>
      <c r="CCC144" s="137"/>
      <c r="CCD144" s="137"/>
      <c r="CCE144" s="137"/>
      <c r="CCF144" s="137"/>
      <c r="CCG144" s="137"/>
      <c r="CCH144" s="137"/>
      <c r="CCI144" s="137"/>
      <c r="CCJ144" s="137"/>
      <c r="CCK144" s="137"/>
      <c r="CCL144" s="137"/>
      <c r="CCM144" s="137"/>
      <c r="CCN144" s="137"/>
      <c r="CCO144" s="137"/>
      <c r="CCP144" s="137"/>
      <c r="CCQ144" s="137"/>
      <c r="CCR144" s="137"/>
      <c r="CCS144" s="137"/>
      <c r="CCT144" s="137"/>
      <c r="CCU144" s="137"/>
      <c r="CCV144" s="137"/>
      <c r="CCW144" s="137"/>
      <c r="CCX144" s="137"/>
      <c r="CCY144" s="137"/>
      <c r="CCZ144" s="137"/>
      <c r="CDA144" s="137"/>
      <c r="CDB144" s="137"/>
      <c r="CDC144" s="137"/>
      <c r="CDD144" s="137"/>
      <c r="CDE144" s="137"/>
      <c r="CDF144" s="137"/>
      <c r="CDG144" s="137"/>
      <c r="CDH144" s="137"/>
      <c r="CDI144" s="137"/>
      <c r="CDJ144" s="137"/>
      <c r="CDK144" s="137"/>
      <c r="CDL144" s="137"/>
      <c r="CDM144" s="137"/>
      <c r="CDN144" s="137"/>
      <c r="CDO144" s="137"/>
      <c r="CDP144" s="137"/>
      <c r="CDQ144" s="137"/>
      <c r="CDR144" s="137"/>
      <c r="CDS144" s="137"/>
      <c r="CDT144" s="137"/>
      <c r="CDU144" s="137"/>
      <c r="CDV144" s="137"/>
      <c r="CDW144" s="137"/>
      <c r="CDX144" s="137"/>
      <c r="CDY144" s="137"/>
      <c r="CDZ144" s="137"/>
      <c r="CEA144" s="137"/>
      <c r="CEB144" s="137"/>
      <c r="CEC144" s="137"/>
      <c r="CED144" s="137"/>
      <c r="CEE144" s="137"/>
      <c r="CEF144" s="137"/>
      <c r="CEG144" s="137"/>
      <c r="CEH144" s="137"/>
      <c r="CEI144" s="137"/>
      <c r="CEJ144" s="137"/>
      <c r="CEK144" s="137"/>
      <c r="CEL144" s="137"/>
      <c r="CEM144" s="137"/>
      <c r="CEN144" s="137"/>
      <c r="CEO144" s="137"/>
      <c r="CEP144" s="137"/>
      <c r="CEQ144" s="137"/>
      <c r="CER144" s="137"/>
      <c r="CES144" s="137"/>
      <c r="CET144" s="137"/>
      <c r="CEU144" s="137"/>
      <c r="CEV144" s="137"/>
      <c r="CEW144" s="137"/>
      <c r="CEX144" s="137"/>
      <c r="CEY144" s="137"/>
      <c r="CEZ144" s="137"/>
      <c r="CFA144" s="137"/>
      <c r="CFB144" s="137"/>
      <c r="CFC144" s="137"/>
      <c r="CFD144" s="137"/>
      <c r="CFE144" s="137"/>
      <c r="CFF144" s="137"/>
      <c r="CFG144" s="137"/>
      <c r="CFH144" s="137"/>
      <c r="CFI144" s="137"/>
      <c r="CFJ144" s="137"/>
      <c r="CFK144" s="137"/>
      <c r="CFL144" s="137"/>
      <c r="CFM144" s="137"/>
      <c r="CFN144" s="137"/>
      <c r="CFO144" s="137"/>
      <c r="CFP144" s="137"/>
      <c r="CFQ144" s="137"/>
      <c r="CFR144" s="137"/>
      <c r="CFS144" s="137"/>
      <c r="CFT144" s="137"/>
      <c r="CFU144" s="137"/>
      <c r="CFV144" s="137"/>
      <c r="CFW144" s="137"/>
      <c r="CFX144" s="137"/>
      <c r="CFY144" s="137"/>
      <c r="CFZ144" s="137"/>
      <c r="CGA144" s="137"/>
      <c r="CGB144" s="137"/>
      <c r="CGC144" s="137"/>
      <c r="CGD144" s="137"/>
      <c r="CGE144" s="137"/>
      <c r="CGF144" s="137"/>
      <c r="CGG144" s="137"/>
      <c r="CGH144" s="137"/>
      <c r="CGI144" s="137"/>
      <c r="CGJ144" s="137"/>
      <c r="CGK144" s="137"/>
      <c r="CGL144" s="137"/>
      <c r="CGM144" s="137"/>
      <c r="CGN144" s="137"/>
      <c r="CGO144" s="137"/>
      <c r="CGP144" s="137"/>
      <c r="CGQ144" s="137"/>
      <c r="CGR144" s="137"/>
      <c r="CGS144" s="137"/>
      <c r="CGT144" s="137"/>
      <c r="CGU144" s="137"/>
      <c r="CGV144" s="137"/>
      <c r="CGW144" s="137"/>
      <c r="CGX144" s="137"/>
      <c r="CGY144" s="137"/>
      <c r="CGZ144" s="137"/>
      <c r="CHA144" s="137"/>
      <c r="CHB144" s="137"/>
      <c r="CHC144" s="137"/>
      <c r="CHD144" s="137"/>
      <c r="CHE144" s="137"/>
      <c r="CHF144" s="137"/>
      <c r="CHG144" s="137"/>
      <c r="CHH144" s="137"/>
      <c r="CHI144" s="137"/>
      <c r="CHJ144" s="137"/>
      <c r="CHK144" s="137"/>
      <c r="CHL144" s="137"/>
      <c r="CHM144" s="137"/>
      <c r="CHN144" s="137"/>
      <c r="CHO144" s="137"/>
      <c r="CHP144" s="137"/>
      <c r="CHQ144" s="137"/>
      <c r="CHR144" s="137"/>
      <c r="CHS144" s="137"/>
      <c r="CHT144" s="137"/>
      <c r="CHU144" s="137"/>
      <c r="CHV144" s="137"/>
      <c r="CHW144" s="137"/>
      <c r="CHX144" s="137"/>
      <c r="CHY144" s="137"/>
      <c r="CHZ144" s="137"/>
      <c r="CIA144" s="137"/>
      <c r="CIB144" s="137"/>
      <c r="CIC144" s="137"/>
      <c r="CID144" s="137"/>
      <c r="CIE144" s="137"/>
      <c r="CIF144" s="137"/>
      <c r="CIG144" s="137"/>
      <c r="CIH144" s="137"/>
      <c r="CII144" s="137"/>
      <c r="CIJ144" s="137"/>
      <c r="CIK144" s="137"/>
      <c r="CIL144" s="137"/>
      <c r="CIM144" s="137"/>
      <c r="CIN144" s="137"/>
      <c r="CIO144" s="137"/>
      <c r="CIP144" s="137"/>
      <c r="CIQ144" s="137"/>
      <c r="CIR144" s="137"/>
      <c r="CIS144" s="137"/>
      <c r="CIT144" s="137"/>
      <c r="CIU144" s="137"/>
      <c r="CIV144" s="137"/>
      <c r="CIW144" s="137"/>
      <c r="CIX144" s="137"/>
      <c r="CIY144" s="137"/>
      <c r="CIZ144" s="137"/>
      <c r="CJA144" s="137"/>
      <c r="CJB144" s="137"/>
      <c r="CJC144" s="137"/>
      <c r="CJD144" s="137"/>
      <c r="CJE144" s="137"/>
      <c r="CJF144" s="137"/>
      <c r="CJG144" s="137"/>
      <c r="CJH144" s="137"/>
      <c r="CJI144" s="137"/>
      <c r="CJJ144" s="137"/>
      <c r="CJK144" s="137"/>
      <c r="CJL144" s="137"/>
      <c r="CJM144" s="137"/>
      <c r="CJN144" s="137"/>
      <c r="CJO144" s="137"/>
      <c r="CJP144" s="137"/>
      <c r="CJQ144" s="137"/>
      <c r="CJR144" s="137"/>
      <c r="CJS144" s="137"/>
      <c r="CJT144" s="137"/>
      <c r="CJU144" s="137"/>
      <c r="CJV144" s="137"/>
      <c r="CJW144" s="137"/>
      <c r="CJX144" s="137"/>
      <c r="CJY144" s="137"/>
      <c r="CJZ144" s="137"/>
      <c r="CKA144" s="137"/>
      <c r="CKB144" s="137"/>
      <c r="CKC144" s="137"/>
      <c r="CKD144" s="137"/>
      <c r="CKE144" s="137"/>
      <c r="CKF144" s="137"/>
      <c r="CKG144" s="137"/>
      <c r="CKH144" s="137"/>
      <c r="CKI144" s="137"/>
      <c r="CKJ144" s="137"/>
      <c r="CKK144" s="137"/>
      <c r="CKL144" s="137"/>
      <c r="CKM144" s="137"/>
      <c r="CKN144" s="137"/>
      <c r="CKO144" s="137"/>
      <c r="CKP144" s="137"/>
      <c r="CKQ144" s="137"/>
      <c r="CKR144" s="137"/>
      <c r="CKS144" s="137"/>
      <c r="CKT144" s="137"/>
      <c r="CKU144" s="137"/>
      <c r="CKV144" s="137"/>
      <c r="CKW144" s="137"/>
      <c r="CKX144" s="137"/>
      <c r="CKY144" s="137"/>
      <c r="CKZ144" s="137"/>
      <c r="CLA144" s="137"/>
      <c r="CLB144" s="137"/>
      <c r="CLC144" s="137"/>
      <c r="CLD144" s="137"/>
      <c r="CLE144" s="137"/>
      <c r="CLF144" s="137"/>
      <c r="CLG144" s="137"/>
      <c r="CLH144" s="137"/>
      <c r="CLI144" s="137"/>
      <c r="CLJ144" s="137"/>
      <c r="CLK144" s="137"/>
      <c r="CLL144" s="137"/>
      <c r="CLM144" s="137"/>
      <c r="CLN144" s="137"/>
      <c r="CLO144" s="137"/>
      <c r="CLP144" s="137"/>
      <c r="CLQ144" s="137"/>
      <c r="CLR144" s="137"/>
      <c r="CLS144" s="137"/>
      <c r="CLT144" s="137"/>
      <c r="CLU144" s="137"/>
      <c r="CLV144" s="137"/>
      <c r="CLW144" s="137"/>
      <c r="CLX144" s="137"/>
      <c r="CLY144" s="137"/>
      <c r="CLZ144" s="137"/>
      <c r="CMA144" s="137"/>
      <c r="CMB144" s="137"/>
      <c r="CMC144" s="137"/>
      <c r="CMD144" s="137"/>
      <c r="CME144" s="137"/>
      <c r="CMF144" s="137"/>
      <c r="CMG144" s="137"/>
      <c r="CMH144" s="137"/>
      <c r="CMI144" s="137"/>
      <c r="CMJ144" s="137"/>
      <c r="CMK144" s="137"/>
      <c r="CML144" s="137"/>
      <c r="CMM144" s="137"/>
      <c r="CMN144" s="137"/>
      <c r="CMO144" s="137"/>
      <c r="CMP144" s="137"/>
      <c r="CMQ144" s="137"/>
      <c r="CMR144" s="137"/>
      <c r="CMS144" s="137"/>
      <c r="CMT144" s="137"/>
      <c r="CMU144" s="137"/>
      <c r="CMV144" s="137"/>
      <c r="CMW144" s="137"/>
      <c r="CMX144" s="137"/>
      <c r="CMY144" s="137"/>
      <c r="CMZ144" s="137"/>
      <c r="CNA144" s="137"/>
      <c r="CNB144" s="137"/>
      <c r="CNC144" s="137"/>
      <c r="CND144" s="137"/>
      <c r="CNE144" s="137"/>
      <c r="CNF144" s="137"/>
      <c r="CNG144" s="137"/>
      <c r="CNH144" s="137"/>
      <c r="CNI144" s="137"/>
      <c r="CNJ144" s="137"/>
      <c r="CNK144" s="137"/>
      <c r="CNL144" s="137"/>
      <c r="CNM144" s="137"/>
      <c r="CNN144" s="137"/>
      <c r="CNO144" s="137"/>
      <c r="CNP144" s="137"/>
      <c r="CNQ144" s="137"/>
      <c r="CNR144" s="137"/>
      <c r="CNS144" s="137"/>
      <c r="CNT144" s="137"/>
      <c r="CNU144" s="137"/>
      <c r="CNV144" s="137"/>
      <c r="CNW144" s="137"/>
      <c r="CNX144" s="137"/>
      <c r="CNY144" s="137"/>
      <c r="CNZ144" s="137"/>
      <c r="COA144" s="137"/>
      <c r="COB144" s="137"/>
      <c r="COC144" s="137"/>
      <c r="COD144" s="137"/>
      <c r="COE144" s="137"/>
      <c r="COF144" s="137"/>
      <c r="COG144" s="137"/>
      <c r="COH144" s="137"/>
      <c r="COI144" s="137"/>
      <c r="COJ144" s="137"/>
      <c r="COK144" s="137"/>
      <c r="COL144" s="137"/>
      <c r="COM144" s="137"/>
      <c r="CON144" s="137"/>
      <c r="COO144" s="137"/>
      <c r="COP144" s="137"/>
      <c r="COQ144" s="137"/>
      <c r="COR144" s="137"/>
      <c r="COS144" s="137"/>
      <c r="COT144" s="137"/>
      <c r="COU144" s="137"/>
      <c r="COV144" s="137"/>
      <c r="COW144" s="137"/>
      <c r="COX144" s="137"/>
      <c r="COY144" s="137"/>
      <c r="COZ144" s="137"/>
      <c r="CPA144" s="137"/>
      <c r="CPB144" s="137"/>
      <c r="CPC144" s="137"/>
      <c r="CPD144" s="137"/>
      <c r="CPE144" s="137"/>
      <c r="CPF144" s="137"/>
      <c r="CPG144" s="137"/>
      <c r="CPH144" s="137"/>
      <c r="CPI144" s="137"/>
      <c r="CPJ144" s="137"/>
      <c r="CPK144" s="137"/>
      <c r="CPL144" s="137"/>
      <c r="CPM144" s="137"/>
      <c r="CPN144" s="137"/>
      <c r="CPO144" s="137"/>
      <c r="CPP144" s="137"/>
      <c r="CPQ144" s="137"/>
      <c r="CPR144" s="137"/>
      <c r="CPS144" s="137"/>
      <c r="CPT144" s="137"/>
      <c r="CPU144" s="137"/>
      <c r="CPV144" s="137"/>
      <c r="CPW144" s="137"/>
      <c r="CPX144" s="137"/>
      <c r="CPY144" s="137"/>
      <c r="CPZ144" s="137"/>
      <c r="CQA144" s="137"/>
      <c r="CQB144" s="137"/>
      <c r="CQC144" s="137"/>
      <c r="CQD144" s="137"/>
      <c r="CQE144" s="137"/>
      <c r="CQF144" s="137"/>
      <c r="CQG144" s="137"/>
      <c r="CQH144" s="137"/>
      <c r="CQI144" s="137"/>
      <c r="CQJ144" s="137"/>
      <c r="CQK144" s="137"/>
      <c r="CQL144" s="137"/>
      <c r="CQM144" s="137"/>
      <c r="CQN144" s="137"/>
      <c r="CQO144" s="137"/>
      <c r="CQP144" s="137"/>
      <c r="CQQ144" s="137"/>
      <c r="CQR144" s="137"/>
      <c r="CQS144" s="137"/>
      <c r="CQT144" s="137"/>
      <c r="CQU144" s="137"/>
      <c r="CQV144" s="137"/>
      <c r="CQW144" s="137"/>
      <c r="CQX144" s="137"/>
      <c r="CQY144" s="137"/>
      <c r="CQZ144" s="137"/>
      <c r="CRA144" s="137"/>
      <c r="CRB144" s="137"/>
      <c r="CRC144" s="137"/>
      <c r="CRD144" s="137"/>
      <c r="CRE144" s="137"/>
      <c r="CRF144" s="137"/>
      <c r="CRG144" s="137"/>
      <c r="CRH144" s="137"/>
      <c r="CRI144" s="137"/>
      <c r="CRJ144" s="137"/>
      <c r="CRK144" s="137"/>
      <c r="CRL144" s="137"/>
      <c r="CRM144" s="137"/>
      <c r="CRN144" s="137"/>
      <c r="CRO144" s="137"/>
      <c r="CRP144" s="137"/>
      <c r="CRQ144" s="137"/>
      <c r="CRR144" s="137"/>
      <c r="CRS144" s="137"/>
      <c r="CRT144" s="137"/>
      <c r="CRU144" s="137"/>
      <c r="CRV144" s="137"/>
      <c r="CRW144" s="137"/>
      <c r="CRX144" s="137"/>
      <c r="CRY144" s="137"/>
      <c r="CRZ144" s="137"/>
      <c r="CSA144" s="137"/>
      <c r="CSB144" s="137"/>
      <c r="CSC144" s="137"/>
      <c r="CSD144" s="137"/>
      <c r="CSE144" s="137"/>
      <c r="CSF144" s="137"/>
      <c r="CSG144" s="137"/>
      <c r="CSH144" s="137"/>
      <c r="CSI144" s="137"/>
      <c r="CSJ144" s="137"/>
      <c r="CSK144" s="137"/>
      <c r="CSL144" s="137"/>
      <c r="CSM144" s="137"/>
      <c r="CSN144" s="137"/>
      <c r="CSO144" s="137"/>
      <c r="CSP144" s="137"/>
      <c r="CSQ144" s="137"/>
      <c r="CSR144" s="137"/>
      <c r="CSS144" s="137"/>
      <c r="CST144" s="137"/>
      <c r="CSU144" s="137"/>
      <c r="CSV144" s="137"/>
      <c r="CSW144" s="137"/>
      <c r="CSX144" s="137"/>
      <c r="CSY144" s="137"/>
      <c r="CSZ144" s="137"/>
      <c r="CTA144" s="137"/>
      <c r="CTB144" s="137"/>
      <c r="CTC144" s="137"/>
      <c r="CTD144" s="137"/>
      <c r="CTE144" s="137"/>
      <c r="CTF144" s="137"/>
      <c r="CTG144" s="137"/>
      <c r="CTH144" s="137"/>
      <c r="CTI144" s="137"/>
      <c r="CTJ144" s="137"/>
      <c r="CTK144" s="137"/>
      <c r="CTL144" s="137"/>
      <c r="CTM144" s="137"/>
      <c r="CTN144" s="137"/>
      <c r="CTO144" s="137"/>
      <c r="CTP144" s="137"/>
      <c r="CTQ144" s="137"/>
      <c r="CTR144" s="137"/>
      <c r="CTS144" s="137"/>
      <c r="CTT144" s="137"/>
      <c r="CTU144" s="137"/>
      <c r="CTV144" s="137"/>
      <c r="CTW144" s="137"/>
      <c r="CTX144" s="137"/>
      <c r="CTY144" s="137"/>
      <c r="CTZ144" s="137"/>
      <c r="CUA144" s="137"/>
      <c r="CUB144" s="137"/>
      <c r="CUC144" s="137"/>
      <c r="CUD144" s="137"/>
      <c r="CUE144" s="137"/>
      <c r="CUF144" s="137"/>
      <c r="CUG144" s="137"/>
      <c r="CUH144" s="137"/>
      <c r="CUI144" s="137"/>
      <c r="CUJ144" s="137"/>
      <c r="CUK144" s="137"/>
      <c r="CUL144" s="137"/>
      <c r="CUM144" s="137"/>
      <c r="CUN144" s="137"/>
      <c r="CUO144" s="137"/>
      <c r="CUP144" s="137"/>
      <c r="CUQ144" s="137"/>
      <c r="CUR144" s="137"/>
      <c r="CUS144" s="137"/>
      <c r="CUT144" s="137"/>
      <c r="CUU144" s="137"/>
      <c r="CUV144" s="137"/>
      <c r="CUW144" s="137"/>
      <c r="CUX144" s="137"/>
      <c r="CUY144" s="137"/>
      <c r="CUZ144" s="137"/>
      <c r="CVA144" s="137"/>
      <c r="CVB144" s="137"/>
      <c r="CVC144" s="137"/>
      <c r="CVD144" s="137"/>
      <c r="CVE144" s="137"/>
      <c r="CVF144" s="137"/>
      <c r="CVG144" s="137"/>
      <c r="CVH144" s="137"/>
      <c r="CVI144" s="137"/>
      <c r="CVJ144" s="137"/>
      <c r="CVK144" s="137"/>
      <c r="CVL144" s="137"/>
      <c r="CVM144" s="137"/>
      <c r="CVN144" s="137"/>
      <c r="CVO144" s="137"/>
      <c r="CVP144" s="137"/>
      <c r="CVQ144" s="137"/>
      <c r="CVR144" s="137"/>
      <c r="CVS144" s="137"/>
      <c r="CVT144" s="137"/>
      <c r="CVU144" s="137"/>
      <c r="CVV144" s="137"/>
      <c r="CVW144" s="137"/>
      <c r="CVX144" s="137"/>
      <c r="CVY144" s="137"/>
      <c r="CVZ144" s="137"/>
      <c r="CWA144" s="137"/>
      <c r="CWB144" s="137"/>
      <c r="CWC144" s="137"/>
      <c r="CWD144" s="137"/>
      <c r="CWE144" s="137"/>
      <c r="CWF144" s="137"/>
      <c r="CWG144" s="137"/>
      <c r="CWH144" s="137"/>
      <c r="CWI144" s="137"/>
      <c r="CWJ144" s="137"/>
      <c r="CWK144" s="137"/>
      <c r="CWL144" s="137"/>
      <c r="CWM144" s="137"/>
      <c r="CWN144" s="137"/>
      <c r="CWO144" s="137"/>
      <c r="CWP144" s="137"/>
      <c r="CWQ144" s="137"/>
      <c r="CWR144" s="137"/>
      <c r="CWS144" s="137"/>
      <c r="CWT144" s="137"/>
      <c r="CWU144" s="137"/>
      <c r="CWV144" s="137"/>
      <c r="CWW144" s="137"/>
      <c r="CWX144" s="137"/>
      <c r="CWY144" s="137"/>
      <c r="CWZ144" s="137"/>
      <c r="CXA144" s="137"/>
      <c r="CXB144" s="137"/>
      <c r="CXC144" s="137"/>
      <c r="CXD144" s="137"/>
      <c r="CXE144" s="137"/>
      <c r="CXF144" s="137"/>
      <c r="CXG144" s="137"/>
      <c r="CXH144" s="137"/>
      <c r="CXI144" s="137"/>
      <c r="CXJ144" s="137"/>
      <c r="CXK144" s="137"/>
      <c r="CXL144" s="137"/>
      <c r="CXM144" s="137"/>
      <c r="CXN144" s="137"/>
      <c r="CXO144" s="137"/>
      <c r="CXP144" s="137"/>
      <c r="CXQ144" s="137"/>
      <c r="CXR144" s="137"/>
      <c r="CXS144" s="137"/>
      <c r="CXT144" s="137"/>
      <c r="CXU144" s="137"/>
      <c r="CXV144" s="137"/>
      <c r="CXW144" s="137"/>
      <c r="CXX144" s="137"/>
      <c r="CXY144" s="137"/>
      <c r="CXZ144" s="137"/>
      <c r="CYA144" s="137"/>
      <c r="CYB144" s="137"/>
      <c r="CYC144" s="137"/>
      <c r="CYD144" s="137"/>
      <c r="CYE144" s="137"/>
      <c r="CYF144" s="137"/>
      <c r="CYG144" s="137"/>
      <c r="CYH144" s="137"/>
      <c r="CYI144" s="137"/>
      <c r="CYJ144" s="137"/>
      <c r="CYK144" s="137"/>
      <c r="CYL144" s="137"/>
      <c r="CYM144" s="137"/>
      <c r="CYN144" s="137"/>
      <c r="CYO144" s="137"/>
      <c r="CYP144" s="137"/>
      <c r="CYQ144" s="137"/>
      <c r="CYR144" s="137"/>
      <c r="CYS144" s="137"/>
      <c r="CYT144" s="137"/>
      <c r="CYU144" s="137"/>
      <c r="CYV144" s="137"/>
      <c r="CYW144" s="137"/>
      <c r="CYX144" s="137"/>
      <c r="CYY144" s="137"/>
      <c r="CYZ144" s="137"/>
      <c r="CZA144" s="137"/>
      <c r="CZB144" s="137"/>
      <c r="CZC144" s="137"/>
      <c r="CZD144" s="137"/>
      <c r="CZE144" s="137"/>
      <c r="CZF144" s="137"/>
      <c r="CZG144" s="137"/>
      <c r="CZH144" s="137"/>
      <c r="CZI144" s="137"/>
      <c r="CZJ144" s="137"/>
      <c r="CZK144" s="137"/>
      <c r="CZL144" s="137"/>
      <c r="CZM144" s="137"/>
      <c r="CZN144" s="137"/>
      <c r="CZO144" s="137"/>
      <c r="CZP144" s="137"/>
      <c r="CZQ144" s="137"/>
      <c r="CZR144" s="137"/>
      <c r="CZS144" s="137"/>
      <c r="CZT144" s="137"/>
      <c r="CZU144" s="137"/>
      <c r="CZV144" s="137"/>
      <c r="CZW144" s="137"/>
      <c r="CZX144" s="137"/>
      <c r="CZY144" s="137"/>
      <c r="CZZ144" s="137"/>
      <c r="DAA144" s="137"/>
      <c r="DAB144" s="137"/>
      <c r="DAC144" s="137"/>
      <c r="DAD144" s="137"/>
      <c r="DAE144" s="137"/>
      <c r="DAF144" s="137"/>
      <c r="DAG144" s="137"/>
      <c r="DAH144" s="137"/>
      <c r="DAI144" s="137"/>
      <c r="DAJ144" s="137"/>
      <c r="DAK144" s="137"/>
      <c r="DAL144" s="137"/>
      <c r="DAM144" s="137"/>
      <c r="DAN144" s="137"/>
      <c r="DAO144" s="137"/>
      <c r="DAP144" s="137"/>
      <c r="DAQ144" s="137"/>
      <c r="DAR144" s="137"/>
      <c r="DAS144" s="137"/>
      <c r="DAT144" s="137"/>
      <c r="DAU144" s="137"/>
      <c r="DAV144" s="137"/>
      <c r="DAW144" s="137"/>
      <c r="DAX144" s="137"/>
      <c r="DAY144" s="137"/>
      <c r="DAZ144" s="137"/>
      <c r="DBA144" s="137"/>
      <c r="DBB144" s="137"/>
      <c r="DBC144" s="137"/>
      <c r="DBD144" s="137"/>
      <c r="DBE144" s="137"/>
      <c r="DBF144" s="137"/>
      <c r="DBG144" s="137"/>
      <c r="DBH144" s="137"/>
      <c r="DBI144" s="137"/>
      <c r="DBJ144" s="137"/>
      <c r="DBK144" s="137"/>
      <c r="DBL144" s="137"/>
      <c r="DBM144" s="137"/>
      <c r="DBN144" s="137"/>
      <c r="DBO144" s="137"/>
      <c r="DBP144" s="137"/>
      <c r="DBQ144" s="137"/>
      <c r="DBR144" s="137"/>
      <c r="DBS144" s="137"/>
      <c r="DBT144" s="137"/>
      <c r="DBU144" s="137"/>
      <c r="DBV144" s="137"/>
      <c r="DBW144" s="137"/>
      <c r="DBX144" s="137"/>
      <c r="DBY144" s="137"/>
      <c r="DBZ144" s="137"/>
      <c r="DCA144" s="137"/>
      <c r="DCB144" s="137"/>
      <c r="DCC144" s="137"/>
      <c r="DCD144" s="137"/>
      <c r="DCE144" s="137"/>
      <c r="DCF144" s="137"/>
      <c r="DCG144" s="137"/>
      <c r="DCH144" s="137"/>
      <c r="DCI144" s="137"/>
      <c r="DCJ144" s="137"/>
      <c r="DCK144" s="137"/>
      <c r="DCL144" s="137"/>
      <c r="DCM144" s="137"/>
      <c r="DCN144" s="137"/>
      <c r="DCO144" s="137"/>
      <c r="DCP144" s="137"/>
      <c r="DCQ144" s="137"/>
      <c r="DCR144" s="137"/>
      <c r="DCS144" s="137"/>
      <c r="DCT144" s="137"/>
      <c r="DCU144" s="137"/>
      <c r="DCV144" s="137"/>
      <c r="DCW144" s="137"/>
      <c r="DCX144" s="137"/>
      <c r="DCY144" s="137"/>
      <c r="DCZ144" s="137"/>
      <c r="DDA144" s="137"/>
      <c r="DDB144" s="137"/>
      <c r="DDC144" s="137"/>
      <c r="DDD144" s="137"/>
      <c r="DDE144" s="137"/>
      <c r="DDF144" s="137"/>
      <c r="DDG144" s="137"/>
      <c r="DDH144" s="137"/>
      <c r="DDI144" s="137"/>
      <c r="DDJ144" s="137"/>
      <c r="DDK144" s="137"/>
      <c r="DDL144" s="137"/>
      <c r="DDM144" s="137"/>
      <c r="DDN144" s="137"/>
      <c r="DDO144" s="137"/>
      <c r="DDP144" s="137"/>
      <c r="DDQ144" s="137"/>
      <c r="DDR144" s="137"/>
      <c r="DDS144" s="137"/>
      <c r="DDT144" s="137"/>
      <c r="DDU144" s="137"/>
      <c r="DDV144" s="137"/>
      <c r="DDW144" s="137"/>
      <c r="DDX144" s="137"/>
      <c r="DDY144" s="137"/>
      <c r="DDZ144" s="137"/>
      <c r="DEA144" s="137"/>
      <c r="DEB144" s="137"/>
      <c r="DEC144" s="137"/>
      <c r="DED144" s="137"/>
      <c r="DEE144" s="137"/>
      <c r="DEF144" s="137"/>
      <c r="DEG144" s="137"/>
      <c r="DEH144" s="137"/>
      <c r="DEI144" s="137"/>
      <c r="DEJ144" s="137"/>
      <c r="DEK144" s="137"/>
      <c r="DEL144" s="137"/>
      <c r="DEM144" s="137"/>
      <c r="DEN144" s="137"/>
      <c r="DEO144" s="137"/>
      <c r="DEP144" s="137"/>
      <c r="DEQ144" s="137"/>
      <c r="DER144" s="137"/>
      <c r="DES144" s="137"/>
      <c r="DET144" s="137"/>
      <c r="DEU144" s="137"/>
      <c r="DEV144" s="137"/>
      <c r="DEW144" s="137"/>
      <c r="DEX144" s="137"/>
      <c r="DEY144" s="137"/>
      <c r="DEZ144" s="137"/>
      <c r="DFA144" s="137"/>
      <c r="DFB144" s="137"/>
      <c r="DFC144" s="137"/>
      <c r="DFD144" s="137"/>
      <c r="DFE144" s="137"/>
      <c r="DFF144" s="137"/>
      <c r="DFG144" s="137"/>
      <c r="DFH144" s="137"/>
      <c r="DFI144" s="137"/>
      <c r="DFJ144" s="137"/>
      <c r="DFK144" s="137"/>
      <c r="DFL144" s="137"/>
      <c r="DFM144" s="137"/>
      <c r="DFN144" s="137"/>
      <c r="DFO144" s="137"/>
      <c r="DFP144" s="137"/>
      <c r="DFQ144" s="137"/>
      <c r="DFR144" s="137"/>
      <c r="DFS144" s="137"/>
      <c r="DFT144" s="137"/>
      <c r="DFU144" s="137"/>
      <c r="DFV144" s="137"/>
      <c r="DFW144" s="137"/>
      <c r="DFX144" s="137"/>
      <c r="DFY144" s="137"/>
      <c r="DFZ144" s="137"/>
      <c r="DGA144" s="137"/>
      <c r="DGB144" s="137"/>
      <c r="DGC144" s="137"/>
      <c r="DGD144" s="137"/>
      <c r="DGE144" s="137"/>
      <c r="DGF144" s="137"/>
      <c r="DGG144" s="137"/>
      <c r="DGH144" s="137"/>
      <c r="DGI144" s="137"/>
      <c r="DGJ144" s="137"/>
      <c r="DGK144" s="137"/>
      <c r="DGL144" s="137"/>
      <c r="DGM144" s="137"/>
      <c r="DGN144" s="137"/>
      <c r="DGO144" s="137"/>
      <c r="DGP144" s="137"/>
      <c r="DGQ144" s="137"/>
      <c r="DGR144" s="137"/>
      <c r="DGS144" s="137"/>
      <c r="DGT144" s="137"/>
      <c r="DGU144" s="137"/>
      <c r="DGV144" s="137"/>
      <c r="DGW144" s="137"/>
      <c r="DGX144" s="137"/>
      <c r="DGY144" s="137"/>
      <c r="DGZ144" s="137"/>
      <c r="DHA144" s="137"/>
      <c r="DHB144" s="137"/>
      <c r="DHC144" s="137"/>
      <c r="DHD144" s="137"/>
      <c r="DHE144" s="137"/>
      <c r="DHF144" s="137"/>
      <c r="DHG144" s="137"/>
      <c r="DHH144" s="137"/>
      <c r="DHI144" s="137"/>
      <c r="DHJ144" s="137"/>
      <c r="DHK144" s="137"/>
      <c r="DHL144" s="137"/>
      <c r="DHM144" s="137"/>
      <c r="DHN144" s="137"/>
      <c r="DHO144" s="137"/>
      <c r="DHP144" s="137"/>
      <c r="DHQ144" s="137"/>
      <c r="DHR144" s="137"/>
      <c r="DHS144" s="137"/>
      <c r="DHT144" s="137"/>
      <c r="DHU144" s="137"/>
      <c r="DHV144" s="137"/>
      <c r="DHW144" s="137"/>
      <c r="DHX144" s="137"/>
      <c r="DHY144" s="137"/>
      <c r="DHZ144" s="137"/>
      <c r="DIA144" s="137"/>
      <c r="DIB144" s="137"/>
      <c r="DIC144" s="137"/>
      <c r="DID144" s="137"/>
      <c r="DIE144" s="137"/>
      <c r="DIF144" s="137"/>
      <c r="DIG144" s="137"/>
      <c r="DIH144" s="137"/>
      <c r="DII144" s="137"/>
      <c r="DIJ144" s="137"/>
      <c r="DIK144" s="137"/>
      <c r="DIL144" s="137"/>
      <c r="DIM144" s="137"/>
      <c r="DIN144" s="137"/>
      <c r="DIO144" s="137"/>
      <c r="DIP144" s="137"/>
      <c r="DIQ144" s="137"/>
      <c r="DIR144" s="137"/>
      <c r="DIS144" s="137"/>
      <c r="DIT144" s="137"/>
      <c r="DIU144" s="137"/>
      <c r="DIV144" s="137"/>
      <c r="DIW144" s="137"/>
      <c r="DIX144" s="137"/>
      <c r="DIY144" s="137"/>
      <c r="DIZ144" s="137"/>
      <c r="DJA144" s="137"/>
      <c r="DJB144" s="137"/>
      <c r="DJC144" s="137"/>
      <c r="DJD144" s="137"/>
      <c r="DJE144" s="137"/>
      <c r="DJF144" s="137"/>
      <c r="DJG144" s="137"/>
      <c r="DJH144" s="137"/>
      <c r="DJI144" s="137"/>
      <c r="DJJ144" s="137"/>
      <c r="DJK144" s="137"/>
      <c r="DJL144" s="137"/>
      <c r="DJM144" s="137"/>
      <c r="DJN144" s="137"/>
      <c r="DJO144" s="137"/>
      <c r="DJP144" s="137"/>
      <c r="DJQ144" s="137"/>
      <c r="DJR144" s="137"/>
      <c r="DJS144" s="137"/>
      <c r="DJT144" s="137"/>
      <c r="DJU144" s="137"/>
      <c r="DJV144" s="137"/>
      <c r="DJW144" s="137"/>
      <c r="DJX144" s="137"/>
      <c r="DJY144" s="137"/>
      <c r="DJZ144" s="137"/>
      <c r="DKA144" s="137"/>
      <c r="DKB144" s="137"/>
      <c r="DKC144" s="137"/>
      <c r="DKD144" s="137"/>
      <c r="DKE144" s="137"/>
      <c r="DKF144" s="137"/>
      <c r="DKG144" s="137"/>
      <c r="DKH144" s="137"/>
      <c r="DKI144" s="137"/>
      <c r="DKJ144" s="137"/>
      <c r="DKK144" s="137"/>
      <c r="DKL144" s="137"/>
      <c r="DKM144" s="137"/>
      <c r="DKN144" s="137"/>
      <c r="DKO144" s="137"/>
      <c r="DKP144" s="137"/>
      <c r="DKQ144" s="137"/>
      <c r="DKR144" s="137"/>
      <c r="DKS144" s="137"/>
      <c r="DKT144" s="137"/>
      <c r="DKU144" s="137"/>
      <c r="DKV144" s="137"/>
      <c r="DKW144" s="137"/>
      <c r="DKX144" s="137"/>
      <c r="DKY144" s="137"/>
      <c r="DKZ144" s="137"/>
      <c r="DLA144" s="137"/>
      <c r="DLB144" s="137"/>
      <c r="DLC144" s="137"/>
      <c r="DLD144" s="137"/>
      <c r="DLE144" s="137"/>
      <c r="DLF144" s="137"/>
      <c r="DLG144" s="137"/>
      <c r="DLH144" s="137"/>
      <c r="DLI144" s="137"/>
      <c r="DLJ144" s="137"/>
      <c r="DLK144" s="137"/>
      <c r="DLL144" s="137"/>
      <c r="DLM144" s="137"/>
      <c r="DLN144" s="137"/>
      <c r="DLO144" s="137"/>
      <c r="DLP144" s="137"/>
      <c r="DLQ144" s="137"/>
      <c r="DLR144" s="137"/>
      <c r="DLS144" s="137"/>
      <c r="DLT144" s="137"/>
      <c r="DLU144" s="137"/>
      <c r="DLV144" s="137"/>
      <c r="DLW144" s="137"/>
      <c r="DLX144" s="137"/>
      <c r="DLY144" s="137"/>
      <c r="DLZ144" s="137"/>
      <c r="DMA144" s="137"/>
      <c r="DMB144" s="137"/>
      <c r="DMC144" s="137"/>
      <c r="DMD144" s="137"/>
      <c r="DME144" s="137"/>
      <c r="DMF144" s="137"/>
      <c r="DMG144" s="137"/>
      <c r="DMH144" s="137"/>
      <c r="DMI144" s="137"/>
      <c r="DMJ144" s="137"/>
      <c r="DMK144" s="137"/>
      <c r="DML144" s="137"/>
      <c r="DMM144" s="137"/>
      <c r="DMN144" s="137"/>
      <c r="DMO144" s="137"/>
      <c r="DMP144" s="137"/>
      <c r="DMQ144" s="137"/>
      <c r="DMR144" s="137"/>
      <c r="DMS144" s="137"/>
      <c r="DMT144" s="137"/>
      <c r="DMU144" s="137"/>
      <c r="DMV144" s="137"/>
      <c r="DMW144" s="137"/>
      <c r="DMX144" s="137"/>
      <c r="DMY144" s="137"/>
      <c r="DMZ144" s="137"/>
      <c r="DNA144" s="137"/>
      <c r="DNB144" s="137"/>
      <c r="DNC144" s="137"/>
      <c r="DND144" s="137"/>
      <c r="DNE144" s="137"/>
      <c r="DNF144" s="137"/>
      <c r="DNG144" s="137"/>
      <c r="DNH144" s="137"/>
      <c r="DNI144" s="137"/>
      <c r="DNJ144" s="137"/>
      <c r="DNK144" s="137"/>
      <c r="DNL144" s="137"/>
      <c r="DNM144" s="137"/>
      <c r="DNN144" s="137"/>
      <c r="DNO144" s="137"/>
      <c r="DNP144" s="137"/>
      <c r="DNQ144" s="137"/>
      <c r="DNR144" s="137"/>
      <c r="DNS144" s="137"/>
      <c r="DNT144" s="137"/>
      <c r="DNU144" s="137"/>
      <c r="DNV144" s="137"/>
      <c r="DNW144" s="137"/>
      <c r="DNX144" s="137"/>
      <c r="DNY144" s="137"/>
      <c r="DNZ144" s="137"/>
      <c r="DOA144" s="137"/>
      <c r="DOB144" s="137"/>
      <c r="DOC144" s="137"/>
      <c r="DOD144" s="137"/>
      <c r="DOE144" s="137"/>
      <c r="DOF144" s="137"/>
      <c r="DOG144" s="137"/>
      <c r="DOH144" s="137"/>
      <c r="DOI144" s="137"/>
      <c r="DOJ144" s="137"/>
      <c r="DOK144" s="137"/>
      <c r="DOL144" s="137"/>
      <c r="DOM144" s="137"/>
      <c r="DON144" s="137"/>
      <c r="DOO144" s="137"/>
      <c r="DOP144" s="137"/>
      <c r="DOQ144" s="137"/>
      <c r="DOR144" s="137"/>
      <c r="DOS144" s="137"/>
      <c r="DOT144" s="137"/>
      <c r="DOU144" s="137"/>
      <c r="DOV144" s="137"/>
      <c r="DOW144" s="137"/>
      <c r="DOX144" s="137"/>
      <c r="DOY144" s="137"/>
      <c r="DOZ144" s="137"/>
      <c r="DPA144" s="137"/>
      <c r="DPB144" s="137"/>
      <c r="DPC144" s="137"/>
      <c r="DPD144" s="137"/>
      <c r="DPE144" s="137"/>
      <c r="DPF144" s="137"/>
      <c r="DPG144" s="137"/>
      <c r="DPH144" s="137"/>
      <c r="DPI144" s="137"/>
      <c r="DPJ144" s="137"/>
      <c r="DPK144" s="137"/>
      <c r="DPL144" s="137"/>
      <c r="DPM144" s="137"/>
      <c r="DPN144" s="137"/>
      <c r="DPO144" s="137"/>
      <c r="DPP144" s="137"/>
      <c r="DPQ144" s="137"/>
      <c r="DPR144" s="137"/>
      <c r="DPS144" s="137"/>
      <c r="DPT144" s="137"/>
      <c r="DPU144" s="137"/>
      <c r="DPV144" s="137"/>
      <c r="DPW144" s="137"/>
      <c r="DPX144" s="137"/>
      <c r="DPY144" s="137"/>
      <c r="DPZ144" s="137"/>
      <c r="DQA144" s="137"/>
      <c r="DQB144" s="137"/>
      <c r="DQC144" s="137"/>
      <c r="DQD144" s="137"/>
      <c r="DQE144" s="137"/>
      <c r="DQF144" s="137"/>
      <c r="DQG144" s="137"/>
      <c r="DQH144" s="137"/>
      <c r="DQI144" s="137"/>
      <c r="DQJ144" s="137"/>
      <c r="DQK144" s="137"/>
      <c r="DQL144" s="137"/>
      <c r="DQM144" s="137"/>
      <c r="DQN144" s="137"/>
      <c r="DQO144" s="137"/>
      <c r="DQP144" s="137"/>
      <c r="DQQ144" s="137"/>
      <c r="DQR144" s="137"/>
      <c r="DQS144" s="137"/>
      <c r="DQT144" s="137"/>
      <c r="DQU144" s="137"/>
      <c r="DQV144" s="137"/>
      <c r="DQW144" s="137"/>
      <c r="DQX144" s="137"/>
      <c r="DQY144" s="137"/>
      <c r="DQZ144" s="137"/>
      <c r="DRA144" s="137"/>
      <c r="DRB144" s="137"/>
      <c r="DRC144" s="137"/>
      <c r="DRD144" s="137"/>
      <c r="DRE144" s="137"/>
      <c r="DRF144" s="137"/>
      <c r="DRG144" s="137"/>
      <c r="DRH144" s="137"/>
      <c r="DRI144" s="137"/>
      <c r="DRJ144" s="137"/>
      <c r="DRK144" s="137"/>
      <c r="DRL144" s="137"/>
      <c r="DRM144" s="137"/>
      <c r="DRN144" s="137"/>
      <c r="DRO144" s="137"/>
      <c r="DRP144" s="137"/>
      <c r="DRQ144" s="137"/>
      <c r="DRR144" s="137"/>
      <c r="DRS144" s="137"/>
      <c r="DRT144" s="137"/>
      <c r="DRU144" s="137"/>
      <c r="DRV144" s="137"/>
      <c r="DRW144" s="137"/>
      <c r="DRX144" s="137"/>
      <c r="DRY144" s="137"/>
      <c r="DRZ144" s="137"/>
      <c r="DSA144" s="137"/>
      <c r="DSB144" s="137"/>
      <c r="DSC144" s="137"/>
      <c r="DSD144" s="137"/>
      <c r="DSE144" s="137"/>
      <c r="DSF144" s="137"/>
      <c r="DSG144" s="137"/>
      <c r="DSH144" s="137"/>
      <c r="DSI144" s="137"/>
      <c r="DSJ144" s="137"/>
      <c r="DSK144" s="137"/>
      <c r="DSL144" s="137"/>
      <c r="DSM144" s="137"/>
      <c r="DSN144" s="137"/>
      <c r="DSO144" s="137"/>
      <c r="DSP144" s="137"/>
      <c r="DSQ144" s="137"/>
      <c r="DSR144" s="137"/>
      <c r="DSS144" s="137"/>
      <c r="DST144" s="137"/>
      <c r="DSU144" s="137"/>
      <c r="DSV144" s="137"/>
      <c r="DSW144" s="137"/>
      <c r="DSX144" s="137"/>
      <c r="DSY144" s="137"/>
      <c r="DSZ144" s="137"/>
      <c r="DTA144" s="137"/>
      <c r="DTB144" s="137"/>
      <c r="DTC144" s="137"/>
      <c r="DTD144" s="137"/>
      <c r="DTE144" s="137"/>
      <c r="DTF144" s="137"/>
      <c r="DTG144" s="137"/>
      <c r="DTH144" s="137"/>
      <c r="DTI144" s="137"/>
      <c r="DTJ144" s="137"/>
      <c r="DTK144" s="137"/>
      <c r="DTL144" s="137"/>
      <c r="DTM144" s="137"/>
      <c r="DTN144" s="137"/>
      <c r="DTO144" s="137"/>
      <c r="DTP144" s="137"/>
      <c r="DTQ144" s="137"/>
      <c r="DTR144" s="137"/>
      <c r="DTS144" s="137"/>
      <c r="DTT144" s="137"/>
      <c r="DTU144" s="137"/>
      <c r="DTV144" s="137"/>
      <c r="DTW144" s="137"/>
      <c r="DTX144" s="137"/>
      <c r="DTY144" s="137"/>
      <c r="DTZ144" s="137"/>
      <c r="DUA144" s="137"/>
      <c r="DUB144" s="137"/>
      <c r="DUC144" s="137"/>
      <c r="DUD144" s="137"/>
      <c r="DUE144" s="137"/>
      <c r="DUF144" s="137"/>
      <c r="DUG144" s="137"/>
      <c r="DUH144" s="137"/>
      <c r="DUI144" s="137"/>
      <c r="DUJ144" s="137"/>
      <c r="DUK144" s="137"/>
      <c r="DUL144" s="137"/>
      <c r="DUM144" s="137"/>
      <c r="DUN144" s="137"/>
      <c r="DUO144" s="137"/>
      <c r="DUP144" s="137"/>
      <c r="DUQ144" s="137"/>
      <c r="DUR144" s="137"/>
      <c r="DUS144" s="137"/>
      <c r="DUT144" s="137"/>
      <c r="DUU144" s="137"/>
      <c r="DUV144" s="137"/>
      <c r="DUW144" s="137"/>
      <c r="DUX144" s="137"/>
      <c r="DUY144" s="137"/>
      <c r="DUZ144" s="137"/>
      <c r="DVA144" s="137"/>
      <c r="DVB144" s="137"/>
      <c r="DVC144" s="137"/>
      <c r="DVD144" s="137"/>
      <c r="DVE144" s="137"/>
      <c r="DVF144" s="137"/>
      <c r="DVG144" s="137"/>
      <c r="DVH144" s="137"/>
      <c r="DVI144" s="137"/>
      <c r="DVJ144" s="137"/>
      <c r="DVK144" s="137"/>
      <c r="DVL144" s="137"/>
      <c r="DVM144" s="137"/>
      <c r="DVN144" s="137"/>
      <c r="DVO144" s="137"/>
      <c r="DVP144" s="137"/>
      <c r="DVQ144" s="137"/>
      <c r="DVR144" s="137"/>
      <c r="DVS144" s="137"/>
      <c r="DVT144" s="137"/>
      <c r="DVU144" s="137"/>
      <c r="DVV144" s="137"/>
      <c r="DVW144" s="137"/>
      <c r="DVX144" s="137"/>
      <c r="DVY144" s="137"/>
      <c r="DVZ144" s="137"/>
      <c r="DWA144" s="137"/>
      <c r="DWB144" s="137"/>
      <c r="DWC144" s="137"/>
      <c r="DWD144" s="137"/>
      <c r="DWE144" s="137"/>
      <c r="DWF144" s="137"/>
      <c r="DWG144" s="137"/>
      <c r="DWH144" s="137"/>
      <c r="DWI144" s="137"/>
      <c r="DWJ144" s="137"/>
      <c r="DWK144" s="137"/>
      <c r="DWL144" s="137"/>
      <c r="DWM144" s="137"/>
      <c r="DWN144" s="137"/>
      <c r="DWO144" s="137"/>
      <c r="DWP144" s="137"/>
      <c r="DWQ144" s="137"/>
      <c r="DWR144" s="137"/>
      <c r="DWS144" s="137"/>
      <c r="DWT144" s="137"/>
      <c r="DWU144" s="137"/>
      <c r="DWV144" s="137"/>
      <c r="DWW144" s="137"/>
      <c r="DWX144" s="137"/>
      <c r="DWY144" s="137"/>
      <c r="DWZ144" s="137"/>
      <c r="DXA144" s="137"/>
      <c r="DXB144" s="137"/>
      <c r="DXC144" s="137"/>
      <c r="DXD144" s="137"/>
      <c r="DXE144" s="137"/>
      <c r="DXF144" s="137"/>
      <c r="DXG144" s="137"/>
      <c r="DXH144" s="137"/>
      <c r="DXI144" s="137"/>
      <c r="DXJ144" s="137"/>
      <c r="DXK144" s="137"/>
      <c r="DXL144" s="137"/>
      <c r="DXM144" s="137"/>
      <c r="DXN144" s="137"/>
      <c r="DXO144" s="137"/>
      <c r="DXP144" s="137"/>
      <c r="DXQ144" s="137"/>
      <c r="DXR144" s="137"/>
      <c r="DXS144" s="137"/>
      <c r="DXT144" s="137"/>
      <c r="DXU144" s="137"/>
      <c r="DXV144" s="137"/>
      <c r="DXW144" s="137"/>
      <c r="DXX144" s="137"/>
      <c r="DXY144" s="137"/>
      <c r="DXZ144" s="137"/>
      <c r="DYA144" s="137"/>
      <c r="DYB144" s="137"/>
      <c r="DYC144" s="137"/>
      <c r="DYD144" s="137"/>
      <c r="DYE144" s="137"/>
      <c r="DYF144" s="137"/>
      <c r="DYG144" s="137"/>
      <c r="DYH144" s="137"/>
      <c r="DYI144" s="137"/>
      <c r="DYJ144" s="137"/>
      <c r="DYK144" s="137"/>
      <c r="DYL144" s="137"/>
      <c r="DYM144" s="137"/>
      <c r="DYN144" s="137"/>
      <c r="DYO144" s="137"/>
      <c r="DYP144" s="137"/>
      <c r="DYQ144" s="137"/>
      <c r="DYR144" s="137"/>
      <c r="DYS144" s="137"/>
      <c r="DYT144" s="137"/>
      <c r="DYU144" s="137"/>
      <c r="DYV144" s="137"/>
      <c r="DYW144" s="137"/>
      <c r="DYX144" s="137"/>
      <c r="DYY144" s="137"/>
      <c r="DYZ144" s="137"/>
      <c r="DZA144" s="137"/>
      <c r="DZB144" s="137"/>
      <c r="DZC144" s="137"/>
      <c r="DZD144" s="137"/>
      <c r="DZE144" s="137"/>
      <c r="DZF144" s="137"/>
      <c r="DZG144" s="137"/>
      <c r="DZH144" s="137"/>
      <c r="DZI144" s="137"/>
      <c r="DZJ144" s="137"/>
      <c r="DZK144" s="137"/>
      <c r="DZL144" s="137"/>
      <c r="DZM144" s="137"/>
      <c r="DZN144" s="137"/>
      <c r="DZO144" s="137"/>
      <c r="DZP144" s="137"/>
      <c r="DZQ144" s="137"/>
      <c r="DZR144" s="137"/>
      <c r="DZS144" s="137"/>
      <c r="DZT144" s="137"/>
      <c r="DZU144" s="137"/>
      <c r="DZV144" s="137"/>
      <c r="DZW144" s="137"/>
      <c r="DZX144" s="137"/>
      <c r="DZY144" s="137"/>
      <c r="DZZ144" s="137"/>
      <c r="EAA144" s="137"/>
      <c r="EAB144" s="137"/>
      <c r="EAC144" s="137"/>
      <c r="EAD144" s="137"/>
      <c r="EAE144" s="137"/>
      <c r="EAF144" s="137"/>
      <c r="EAG144" s="137"/>
      <c r="EAH144" s="137"/>
      <c r="EAI144" s="137"/>
      <c r="EAJ144" s="137"/>
      <c r="EAK144" s="137"/>
      <c r="EAL144" s="137"/>
      <c r="EAM144" s="137"/>
      <c r="EAN144" s="137"/>
      <c r="EAO144" s="137"/>
      <c r="EAP144" s="137"/>
      <c r="EAQ144" s="137"/>
      <c r="EAR144" s="137"/>
      <c r="EAS144" s="137"/>
      <c r="EAT144" s="137"/>
      <c r="EAU144" s="137"/>
      <c r="EAV144" s="137"/>
      <c r="EAW144" s="137"/>
      <c r="EAX144" s="137"/>
      <c r="EAY144" s="137"/>
      <c r="EAZ144" s="137"/>
      <c r="EBA144" s="137"/>
      <c r="EBB144" s="137"/>
      <c r="EBC144" s="137"/>
      <c r="EBD144" s="137"/>
      <c r="EBE144" s="137"/>
      <c r="EBF144" s="137"/>
      <c r="EBG144" s="137"/>
      <c r="EBH144" s="137"/>
      <c r="EBI144" s="137"/>
      <c r="EBJ144" s="137"/>
      <c r="EBK144" s="137"/>
      <c r="EBL144" s="137"/>
      <c r="EBM144" s="137"/>
      <c r="EBN144" s="137"/>
      <c r="EBO144" s="137"/>
      <c r="EBP144" s="137"/>
      <c r="EBQ144" s="137"/>
      <c r="EBR144" s="137"/>
      <c r="EBS144" s="137"/>
      <c r="EBT144" s="137"/>
      <c r="EBU144" s="137"/>
      <c r="EBV144" s="137"/>
      <c r="EBW144" s="137"/>
      <c r="EBX144" s="137"/>
      <c r="EBY144" s="137"/>
      <c r="EBZ144" s="137"/>
      <c r="ECA144" s="137"/>
      <c r="ECB144" s="137"/>
      <c r="ECC144" s="137"/>
      <c r="ECD144" s="137"/>
      <c r="ECE144" s="137"/>
      <c r="ECF144" s="137"/>
      <c r="ECG144" s="137"/>
      <c r="ECH144" s="137"/>
      <c r="ECI144" s="137"/>
      <c r="ECJ144" s="137"/>
      <c r="ECK144" s="137"/>
      <c r="ECL144" s="137"/>
      <c r="ECM144" s="137"/>
      <c r="ECN144" s="137"/>
      <c r="ECO144" s="137"/>
      <c r="ECP144" s="137"/>
      <c r="ECQ144" s="137"/>
      <c r="ECR144" s="137"/>
      <c r="ECS144" s="137"/>
      <c r="ECT144" s="137"/>
      <c r="ECU144" s="137"/>
      <c r="ECV144" s="137"/>
      <c r="ECW144" s="137"/>
      <c r="ECX144" s="137"/>
      <c r="ECY144" s="137"/>
      <c r="ECZ144" s="137"/>
      <c r="EDA144" s="137"/>
      <c r="EDB144" s="137"/>
      <c r="EDC144" s="137"/>
      <c r="EDD144" s="137"/>
      <c r="EDE144" s="137"/>
      <c r="EDF144" s="137"/>
      <c r="EDG144" s="137"/>
      <c r="EDH144" s="137"/>
      <c r="EDI144" s="137"/>
      <c r="EDJ144" s="137"/>
      <c r="EDK144" s="137"/>
      <c r="EDL144" s="137"/>
      <c r="EDM144" s="137"/>
      <c r="EDN144" s="137"/>
      <c r="EDO144" s="137"/>
      <c r="EDP144" s="137"/>
      <c r="EDQ144" s="137"/>
      <c r="EDR144" s="137"/>
      <c r="EDS144" s="137"/>
      <c r="EDT144" s="137"/>
      <c r="EDU144" s="137"/>
      <c r="EDV144" s="137"/>
      <c r="EDW144" s="137"/>
      <c r="EDX144" s="137"/>
      <c r="EDY144" s="137"/>
      <c r="EDZ144" s="137"/>
      <c r="EEA144" s="137"/>
      <c r="EEB144" s="137"/>
      <c r="EEC144" s="137"/>
      <c r="EED144" s="137"/>
      <c r="EEE144" s="137"/>
      <c r="EEF144" s="137"/>
      <c r="EEG144" s="137"/>
      <c r="EEH144" s="137"/>
      <c r="EEI144" s="137"/>
      <c r="EEJ144" s="137"/>
      <c r="EEK144" s="137"/>
      <c r="EEL144" s="137"/>
      <c r="EEM144" s="137"/>
      <c r="EEN144" s="137"/>
      <c r="EEO144" s="137"/>
      <c r="EEP144" s="137"/>
      <c r="EEQ144" s="137"/>
      <c r="EER144" s="137"/>
      <c r="EES144" s="137"/>
      <c r="EET144" s="137"/>
      <c r="EEU144" s="137"/>
      <c r="EEV144" s="137"/>
      <c r="EEW144" s="137"/>
      <c r="EEX144" s="137"/>
      <c r="EEY144" s="137"/>
      <c r="EEZ144" s="137"/>
      <c r="EFA144" s="137"/>
      <c r="EFB144" s="137"/>
      <c r="EFC144" s="137"/>
      <c r="EFD144" s="137"/>
      <c r="EFE144" s="137"/>
      <c r="EFF144" s="137"/>
      <c r="EFG144" s="137"/>
      <c r="EFH144" s="137"/>
      <c r="EFI144" s="137"/>
      <c r="EFJ144" s="137"/>
      <c r="EFK144" s="137"/>
      <c r="EFL144" s="137"/>
      <c r="EFM144" s="137"/>
      <c r="EFN144" s="137"/>
      <c r="EFO144" s="137"/>
      <c r="EFP144" s="137"/>
      <c r="EFQ144" s="137"/>
      <c r="EFR144" s="137"/>
      <c r="EFS144" s="137"/>
      <c r="EFT144" s="137"/>
      <c r="EFU144" s="137"/>
      <c r="EFV144" s="137"/>
      <c r="EFW144" s="137"/>
      <c r="EFX144" s="137"/>
      <c r="EFY144" s="137"/>
      <c r="EFZ144" s="137"/>
      <c r="EGA144" s="137"/>
      <c r="EGB144" s="137"/>
      <c r="EGC144" s="137"/>
      <c r="EGD144" s="137"/>
      <c r="EGE144" s="137"/>
      <c r="EGF144" s="137"/>
      <c r="EGG144" s="137"/>
      <c r="EGH144" s="137"/>
      <c r="EGI144" s="137"/>
      <c r="EGJ144" s="137"/>
      <c r="EGK144" s="137"/>
      <c r="EGL144" s="137"/>
      <c r="EGM144" s="137"/>
      <c r="EGN144" s="137"/>
      <c r="EGO144" s="137"/>
      <c r="EGP144" s="137"/>
      <c r="EGQ144" s="137"/>
      <c r="EGR144" s="137"/>
      <c r="EGS144" s="137"/>
      <c r="EGT144" s="137"/>
      <c r="EGU144" s="137"/>
      <c r="EGV144" s="137"/>
      <c r="EGW144" s="137"/>
      <c r="EGX144" s="137"/>
      <c r="EGY144" s="137"/>
      <c r="EGZ144" s="137"/>
      <c r="EHA144" s="137"/>
      <c r="EHB144" s="137"/>
      <c r="EHC144" s="137"/>
      <c r="EHD144" s="137"/>
      <c r="EHE144" s="137"/>
      <c r="EHF144" s="137"/>
      <c r="EHG144" s="137"/>
      <c r="EHH144" s="137"/>
      <c r="EHI144" s="137"/>
      <c r="EHJ144" s="137"/>
      <c r="EHK144" s="137"/>
      <c r="EHL144" s="137"/>
      <c r="EHM144" s="137"/>
      <c r="EHN144" s="137"/>
      <c r="EHO144" s="137"/>
      <c r="EHP144" s="137"/>
      <c r="EHQ144" s="137"/>
      <c r="EHR144" s="137"/>
      <c r="EHS144" s="137"/>
      <c r="EHT144" s="137"/>
      <c r="EHU144" s="137"/>
      <c r="EHV144" s="137"/>
      <c r="EHW144" s="137"/>
      <c r="EHX144" s="137"/>
      <c r="EHY144" s="137"/>
      <c r="EHZ144" s="137"/>
      <c r="EIA144" s="137"/>
      <c r="EIB144" s="137"/>
      <c r="EIC144" s="137"/>
      <c r="EID144" s="137"/>
      <c r="EIE144" s="137"/>
      <c r="EIF144" s="137"/>
      <c r="EIG144" s="137"/>
      <c r="EIH144" s="137"/>
      <c r="EII144" s="137"/>
      <c r="EIJ144" s="137"/>
      <c r="EIK144" s="137"/>
      <c r="EIL144" s="137"/>
      <c r="EIM144" s="137"/>
      <c r="EIN144" s="137"/>
      <c r="EIO144" s="137"/>
      <c r="EIP144" s="137"/>
      <c r="EIQ144" s="137"/>
      <c r="EIR144" s="137"/>
      <c r="EIS144" s="137"/>
      <c r="EIT144" s="137"/>
      <c r="EIU144" s="137"/>
      <c r="EIV144" s="137"/>
      <c r="EIW144" s="137"/>
      <c r="EIX144" s="137"/>
      <c r="EIY144" s="137"/>
      <c r="EIZ144" s="137"/>
      <c r="EJA144" s="137"/>
      <c r="EJB144" s="137"/>
      <c r="EJC144" s="137"/>
      <c r="EJD144" s="137"/>
      <c r="EJE144" s="137"/>
      <c r="EJF144" s="137"/>
      <c r="EJG144" s="137"/>
      <c r="EJH144" s="137"/>
      <c r="EJI144" s="137"/>
      <c r="EJJ144" s="137"/>
      <c r="EJK144" s="137"/>
      <c r="EJL144" s="137"/>
      <c r="EJM144" s="137"/>
      <c r="EJN144" s="137"/>
      <c r="EJO144" s="137"/>
      <c r="EJP144" s="137"/>
      <c r="EJQ144" s="137"/>
      <c r="EJR144" s="137"/>
      <c r="EJS144" s="137"/>
      <c r="EJT144" s="137"/>
      <c r="EJU144" s="137"/>
      <c r="EJV144" s="137"/>
      <c r="EJW144" s="137"/>
      <c r="EJX144" s="137"/>
      <c r="EJY144" s="137"/>
      <c r="EJZ144" s="137"/>
      <c r="EKA144" s="137"/>
      <c r="EKB144" s="137"/>
      <c r="EKC144" s="137"/>
      <c r="EKD144" s="137"/>
      <c r="EKE144" s="137"/>
      <c r="EKF144" s="137"/>
      <c r="EKG144" s="137"/>
      <c r="EKH144" s="137"/>
      <c r="EKI144" s="137"/>
      <c r="EKJ144" s="137"/>
      <c r="EKK144" s="137"/>
      <c r="EKL144" s="137"/>
      <c r="EKM144" s="137"/>
      <c r="EKN144" s="137"/>
      <c r="EKO144" s="137"/>
      <c r="EKP144" s="137"/>
      <c r="EKQ144" s="137"/>
      <c r="EKR144" s="137"/>
      <c r="EKS144" s="137"/>
      <c r="EKT144" s="137"/>
      <c r="EKU144" s="137"/>
      <c r="EKV144" s="137"/>
      <c r="EKW144" s="137"/>
      <c r="EKX144" s="137"/>
      <c r="EKY144" s="137"/>
      <c r="EKZ144" s="137"/>
      <c r="ELA144" s="137"/>
      <c r="ELB144" s="137"/>
      <c r="ELC144" s="137"/>
      <c r="ELD144" s="137"/>
      <c r="ELE144" s="137"/>
      <c r="ELF144" s="137"/>
      <c r="ELG144" s="137"/>
      <c r="ELH144" s="137"/>
      <c r="ELI144" s="137"/>
      <c r="ELJ144" s="137"/>
      <c r="ELK144" s="137"/>
      <c r="ELL144" s="137"/>
      <c r="ELM144" s="137"/>
      <c r="ELN144" s="137"/>
      <c r="ELO144" s="137"/>
      <c r="ELP144" s="137"/>
      <c r="ELQ144" s="137"/>
      <c r="ELR144" s="137"/>
      <c r="ELS144" s="137"/>
      <c r="ELT144" s="137"/>
      <c r="ELU144" s="137"/>
      <c r="ELV144" s="137"/>
      <c r="ELW144" s="137"/>
      <c r="ELX144" s="137"/>
      <c r="ELY144" s="137"/>
      <c r="ELZ144" s="137"/>
      <c r="EMA144" s="137"/>
      <c r="EMB144" s="137"/>
      <c r="EMC144" s="137"/>
      <c r="EMD144" s="137"/>
      <c r="EME144" s="137"/>
      <c r="EMF144" s="137"/>
      <c r="EMG144" s="137"/>
      <c r="EMH144" s="137"/>
      <c r="EMI144" s="137"/>
      <c r="EMJ144" s="137"/>
      <c r="EMK144" s="137"/>
      <c r="EML144" s="137"/>
      <c r="EMM144" s="137"/>
      <c r="EMN144" s="137"/>
      <c r="EMO144" s="137"/>
      <c r="EMP144" s="137"/>
      <c r="EMQ144" s="137"/>
      <c r="EMR144" s="137"/>
      <c r="EMS144" s="137"/>
      <c r="EMT144" s="137"/>
      <c r="EMU144" s="137"/>
      <c r="EMV144" s="137"/>
      <c r="EMW144" s="137"/>
      <c r="EMX144" s="137"/>
      <c r="EMY144" s="137"/>
      <c r="EMZ144" s="137"/>
      <c r="ENA144" s="137"/>
      <c r="ENB144" s="137"/>
      <c r="ENC144" s="137"/>
      <c r="END144" s="137"/>
      <c r="ENE144" s="137"/>
      <c r="ENF144" s="137"/>
      <c r="ENG144" s="137"/>
      <c r="ENH144" s="137"/>
      <c r="ENI144" s="137"/>
      <c r="ENJ144" s="137"/>
      <c r="ENK144" s="137"/>
      <c r="ENL144" s="137"/>
      <c r="ENM144" s="137"/>
      <c r="ENN144" s="137"/>
      <c r="ENO144" s="137"/>
      <c r="ENP144" s="137"/>
      <c r="ENQ144" s="137"/>
      <c r="ENR144" s="137"/>
      <c r="ENS144" s="137"/>
      <c r="ENT144" s="137"/>
      <c r="ENU144" s="137"/>
      <c r="ENV144" s="137"/>
      <c r="ENW144" s="137"/>
      <c r="ENX144" s="137"/>
      <c r="ENY144" s="137"/>
      <c r="ENZ144" s="137"/>
      <c r="EOA144" s="137"/>
      <c r="EOB144" s="137"/>
      <c r="EOC144" s="137"/>
      <c r="EOD144" s="137"/>
      <c r="EOE144" s="137"/>
      <c r="EOF144" s="137"/>
      <c r="EOG144" s="137"/>
      <c r="EOH144" s="137"/>
      <c r="EOI144" s="137"/>
      <c r="EOJ144" s="137"/>
      <c r="EOK144" s="137"/>
      <c r="EOL144" s="137"/>
      <c r="EOM144" s="137"/>
      <c r="EON144" s="137"/>
      <c r="EOO144" s="137"/>
      <c r="EOP144" s="137"/>
      <c r="EOQ144" s="137"/>
      <c r="EOR144" s="137"/>
      <c r="EOS144" s="137"/>
      <c r="EOT144" s="137"/>
      <c r="EOU144" s="137"/>
      <c r="EOV144" s="137"/>
      <c r="EOW144" s="137"/>
      <c r="EOX144" s="137"/>
      <c r="EOY144" s="137"/>
      <c r="EOZ144" s="137"/>
      <c r="EPA144" s="137"/>
      <c r="EPB144" s="137"/>
      <c r="EPC144" s="137"/>
      <c r="EPD144" s="137"/>
      <c r="EPE144" s="137"/>
      <c r="EPF144" s="137"/>
      <c r="EPG144" s="137"/>
      <c r="EPH144" s="137"/>
      <c r="EPI144" s="137"/>
      <c r="EPJ144" s="137"/>
      <c r="EPK144" s="137"/>
      <c r="EPL144" s="137"/>
      <c r="EPM144" s="137"/>
      <c r="EPN144" s="137"/>
      <c r="EPO144" s="137"/>
      <c r="EPP144" s="137"/>
      <c r="EPQ144" s="137"/>
      <c r="EPR144" s="137"/>
      <c r="EPS144" s="137"/>
      <c r="EPT144" s="137"/>
      <c r="EPU144" s="137"/>
      <c r="EPV144" s="137"/>
      <c r="EPW144" s="137"/>
      <c r="EPX144" s="137"/>
      <c r="EPY144" s="137"/>
      <c r="EPZ144" s="137"/>
      <c r="EQA144" s="137"/>
      <c r="EQB144" s="137"/>
      <c r="EQC144" s="137"/>
      <c r="EQD144" s="137"/>
      <c r="EQE144" s="137"/>
      <c r="EQF144" s="137"/>
      <c r="EQG144" s="137"/>
      <c r="EQH144" s="137"/>
      <c r="EQI144" s="137"/>
      <c r="EQJ144" s="137"/>
      <c r="EQK144" s="137"/>
      <c r="EQL144" s="137"/>
      <c r="EQM144" s="137"/>
      <c r="EQN144" s="137"/>
      <c r="EQO144" s="137"/>
      <c r="EQP144" s="137"/>
      <c r="EQQ144" s="137"/>
      <c r="EQR144" s="137"/>
      <c r="EQS144" s="137"/>
      <c r="EQT144" s="137"/>
      <c r="EQU144" s="137"/>
      <c r="EQV144" s="137"/>
      <c r="EQW144" s="137"/>
      <c r="EQX144" s="137"/>
      <c r="EQY144" s="137"/>
      <c r="EQZ144" s="137"/>
      <c r="ERA144" s="137"/>
      <c r="ERB144" s="137"/>
      <c r="ERC144" s="137"/>
      <c r="ERD144" s="137"/>
      <c r="ERE144" s="137"/>
      <c r="ERF144" s="137"/>
      <c r="ERG144" s="137"/>
      <c r="ERH144" s="137"/>
      <c r="ERI144" s="137"/>
      <c r="ERJ144" s="137"/>
      <c r="ERK144" s="137"/>
      <c r="ERL144" s="137"/>
      <c r="ERM144" s="137"/>
      <c r="ERN144" s="137"/>
      <c r="ERO144" s="137"/>
      <c r="ERP144" s="137"/>
      <c r="ERQ144" s="137"/>
      <c r="ERR144" s="137"/>
      <c r="ERS144" s="137"/>
      <c r="ERT144" s="137"/>
      <c r="ERU144" s="137"/>
      <c r="ERV144" s="137"/>
      <c r="ERW144" s="137"/>
      <c r="ERX144" s="137"/>
      <c r="ERY144" s="137"/>
      <c r="ERZ144" s="137"/>
      <c r="ESA144" s="137"/>
      <c r="ESB144" s="137"/>
      <c r="ESC144" s="137"/>
      <c r="ESD144" s="137"/>
      <c r="ESE144" s="137"/>
      <c r="ESF144" s="137"/>
      <c r="ESG144" s="137"/>
      <c r="ESH144" s="137"/>
      <c r="ESI144" s="137"/>
      <c r="ESJ144" s="137"/>
      <c r="ESK144" s="137"/>
      <c r="ESL144" s="137"/>
      <c r="ESM144" s="137"/>
      <c r="ESN144" s="137"/>
      <c r="ESO144" s="137"/>
      <c r="ESP144" s="137"/>
      <c r="ESQ144" s="137"/>
      <c r="ESR144" s="137"/>
      <c r="ESS144" s="137"/>
      <c r="EST144" s="137"/>
      <c r="ESU144" s="137"/>
      <c r="ESV144" s="137"/>
      <c r="ESW144" s="137"/>
      <c r="ESX144" s="137"/>
      <c r="ESY144" s="137"/>
      <c r="ESZ144" s="137"/>
      <c r="ETA144" s="137"/>
      <c r="ETB144" s="137"/>
      <c r="ETC144" s="137"/>
      <c r="ETD144" s="137"/>
      <c r="ETE144" s="137"/>
      <c r="ETF144" s="137"/>
      <c r="ETG144" s="137"/>
      <c r="ETH144" s="137"/>
      <c r="ETI144" s="137"/>
      <c r="ETJ144" s="137"/>
      <c r="ETK144" s="137"/>
      <c r="ETL144" s="137"/>
      <c r="ETM144" s="137"/>
      <c r="ETN144" s="137"/>
      <c r="ETO144" s="137"/>
      <c r="ETP144" s="137"/>
      <c r="ETQ144" s="137"/>
      <c r="ETR144" s="137"/>
      <c r="ETS144" s="137"/>
      <c r="ETT144" s="137"/>
      <c r="ETU144" s="137"/>
      <c r="ETV144" s="137"/>
      <c r="ETW144" s="137"/>
      <c r="ETX144" s="137"/>
      <c r="ETY144" s="137"/>
      <c r="ETZ144" s="137"/>
      <c r="EUA144" s="137"/>
      <c r="EUB144" s="137"/>
      <c r="EUC144" s="137"/>
      <c r="EUD144" s="137"/>
      <c r="EUE144" s="137"/>
      <c r="EUF144" s="137"/>
      <c r="EUG144" s="137"/>
      <c r="EUH144" s="137"/>
      <c r="EUI144" s="137"/>
      <c r="EUJ144" s="137"/>
      <c r="EUK144" s="137"/>
      <c r="EUL144" s="137"/>
      <c r="EUM144" s="137"/>
      <c r="EUN144" s="137"/>
      <c r="EUO144" s="137"/>
      <c r="EUP144" s="137"/>
      <c r="EUQ144" s="137"/>
      <c r="EUR144" s="137"/>
      <c r="EUS144" s="137"/>
      <c r="EUT144" s="137"/>
      <c r="EUU144" s="137"/>
      <c r="EUV144" s="137"/>
      <c r="EUW144" s="137"/>
      <c r="EUX144" s="137"/>
      <c r="EUY144" s="137"/>
      <c r="EUZ144" s="137"/>
      <c r="EVA144" s="137"/>
      <c r="EVB144" s="137"/>
      <c r="EVC144" s="137"/>
      <c r="EVD144" s="137"/>
      <c r="EVE144" s="137"/>
      <c r="EVF144" s="137"/>
      <c r="EVG144" s="137"/>
      <c r="EVH144" s="137"/>
      <c r="EVI144" s="137"/>
      <c r="EVJ144" s="137"/>
      <c r="EVK144" s="137"/>
      <c r="EVL144" s="137"/>
      <c r="EVM144" s="137"/>
      <c r="EVN144" s="137"/>
      <c r="EVO144" s="137"/>
      <c r="EVP144" s="137"/>
      <c r="EVQ144" s="137"/>
      <c r="EVR144" s="137"/>
      <c r="EVS144" s="137"/>
      <c r="EVT144" s="137"/>
      <c r="EVU144" s="137"/>
      <c r="EVV144" s="137"/>
      <c r="EVW144" s="137"/>
      <c r="EVX144" s="137"/>
      <c r="EVY144" s="137"/>
      <c r="EVZ144" s="137"/>
      <c r="EWA144" s="137"/>
      <c r="EWB144" s="137"/>
      <c r="EWC144" s="137"/>
      <c r="EWD144" s="137"/>
      <c r="EWE144" s="137"/>
      <c r="EWF144" s="137"/>
      <c r="EWG144" s="137"/>
      <c r="EWH144" s="137"/>
      <c r="EWI144" s="137"/>
      <c r="EWJ144" s="137"/>
      <c r="EWK144" s="137"/>
      <c r="EWL144" s="137"/>
      <c r="EWM144" s="137"/>
      <c r="EWN144" s="137"/>
      <c r="EWO144" s="137"/>
      <c r="EWP144" s="137"/>
      <c r="EWQ144" s="137"/>
      <c r="EWR144" s="137"/>
      <c r="EWS144" s="137"/>
      <c r="EWT144" s="137"/>
      <c r="EWU144" s="137"/>
      <c r="EWV144" s="137"/>
      <c r="EWW144" s="137"/>
      <c r="EWX144" s="137"/>
      <c r="EWY144" s="137"/>
      <c r="EWZ144" s="137"/>
      <c r="EXA144" s="137"/>
      <c r="EXB144" s="137"/>
      <c r="EXC144" s="137"/>
      <c r="EXD144" s="137"/>
      <c r="EXE144" s="137"/>
      <c r="EXF144" s="137"/>
      <c r="EXG144" s="137"/>
      <c r="EXH144" s="137"/>
      <c r="EXI144" s="137"/>
      <c r="EXJ144" s="137"/>
      <c r="EXK144" s="137"/>
      <c r="EXL144" s="137"/>
      <c r="EXM144" s="137"/>
      <c r="EXN144" s="137"/>
      <c r="EXO144" s="137"/>
      <c r="EXP144" s="137"/>
      <c r="EXQ144" s="137"/>
      <c r="EXR144" s="137"/>
      <c r="EXS144" s="137"/>
      <c r="EXT144" s="137"/>
      <c r="EXU144" s="137"/>
      <c r="EXV144" s="137"/>
      <c r="EXW144" s="137"/>
      <c r="EXX144" s="137"/>
      <c r="EXY144" s="137"/>
      <c r="EXZ144" s="137"/>
      <c r="EYA144" s="137"/>
      <c r="EYB144" s="137"/>
      <c r="EYC144" s="137"/>
      <c r="EYD144" s="137"/>
      <c r="EYE144" s="137"/>
      <c r="EYF144" s="137"/>
      <c r="EYG144" s="137"/>
      <c r="EYH144" s="137"/>
      <c r="EYI144" s="137"/>
      <c r="EYJ144" s="137"/>
      <c r="EYK144" s="137"/>
      <c r="EYL144" s="137"/>
      <c r="EYM144" s="137"/>
      <c r="EYN144" s="137"/>
      <c r="EYO144" s="137"/>
      <c r="EYP144" s="137"/>
      <c r="EYQ144" s="137"/>
      <c r="EYR144" s="137"/>
      <c r="EYS144" s="137"/>
      <c r="EYT144" s="137"/>
      <c r="EYU144" s="137"/>
      <c r="EYV144" s="137"/>
      <c r="EYW144" s="137"/>
      <c r="EYX144" s="137"/>
      <c r="EYY144" s="137"/>
      <c r="EYZ144" s="137"/>
      <c r="EZA144" s="137"/>
      <c r="EZB144" s="137"/>
      <c r="EZC144" s="137"/>
      <c r="EZD144" s="137"/>
      <c r="EZE144" s="137"/>
      <c r="EZF144" s="137"/>
      <c r="EZG144" s="137"/>
      <c r="EZH144" s="137"/>
      <c r="EZI144" s="137"/>
      <c r="EZJ144" s="137"/>
      <c r="EZK144" s="137"/>
      <c r="EZL144" s="137"/>
      <c r="EZM144" s="137"/>
      <c r="EZN144" s="137"/>
      <c r="EZO144" s="137"/>
      <c r="EZP144" s="137"/>
      <c r="EZQ144" s="137"/>
      <c r="EZR144" s="137"/>
      <c r="EZS144" s="137"/>
      <c r="EZT144" s="137"/>
      <c r="EZU144" s="137"/>
      <c r="EZV144" s="137"/>
      <c r="EZW144" s="137"/>
      <c r="EZX144" s="137"/>
      <c r="EZY144" s="137"/>
      <c r="EZZ144" s="137"/>
      <c r="FAA144" s="137"/>
      <c r="FAB144" s="137"/>
      <c r="FAC144" s="137"/>
      <c r="FAD144" s="137"/>
      <c r="FAE144" s="137"/>
      <c r="FAF144" s="137"/>
      <c r="FAG144" s="137"/>
      <c r="FAH144" s="137"/>
      <c r="FAI144" s="137"/>
      <c r="FAJ144" s="137"/>
      <c r="FAK144" s="137"/>
      <c r="FAL144" s="137"/>
      <c r="FAM144" s="137"/>
      <c r="FAN144" s="137"/>
      <c r="FAO144" s="137"/>
      <c r="FAP144" s="137"/>
      <c r="FAQ144" s="137"/>
      <c r="FAR144" s="137"/>
      <c r="FAS144" s="137"/>
      <c r="FAT144" s="137"/>
      <c r="FAU144" s="137"/>
      <c r="FAV144" s="137"/>
      <c r="FAW144" s="137"/>
      <c r="FAX144" s="137"/>
      <c r="FAY144" s="137"/>
      <c r="FAZ144" s="137"/>
      <c r="FBA144" s="137"/>
      <c r="FBB144" s="137"/>
      <c r="FBC144" s="137"/>
      <c r="FBD144" s="137"/>
      <c r="FBE144" s="137"/>
      <c r="FBF144" s="137"/>
      <c r="FBG144" s="137"/>
      <c r="FBH144" s="137"/>
      <c r="FBI144" s="137"/>
      <c r="FBJ144" s="137"/>
      <c r="FBK144" s="137"/>
      <c r="FBL144" s="137"/>
      <c r="FBM144" s="137"/>
      <c r="FBN144" s="137"/>
      <c r="FBO144" s="137"/>
      <c r="FBP144" s="137"/>
      <c r="FBQ144" s="137"/>
      <c r="FBR144" s="137"/>
      <c r="FBS144" s="137"/>
      <c r="FBT144" s="137"/>
      <c r="FBU144" s="137"/>
      <c r="FBV144" s="137"/>
      <c r="FBW144" s="137"/>
      <c r="FBX144" s="137"/>
      <c r="FBY144" s="137"/>
      <c r="FBZ144" s="137"/>
      <c r="FCA144" s="137"/>
      <c r="FCB144" s="137"/>
      <c r="FCC144" s="137"/>
      <c r="FCD144" s="137"/>
      <c r="FCE144" s="137"/>
      <c r="FCF144" s="137"/>
      <c r="FCG144" s="137"/>
      <c r="FCH144" s="137"/>
      <c r="FCI144" s="137"/>
      <c r="FCJ144" s="137"/>
      <c r="FCK144" s="137"/>
      <c r="FCL144" s="137"/>
      <c r="FCM144" s="137"/>
      <c r="FCN144" s="137"/>
      <c r="FCO144" s="137"/>
      <c r="FCP144" s="137"/>
      <c r="FCQ144" s="137"/>
      <c r="FCR144" s="137"/>
      <c r="FCS144" s="137"/>
      <c r="FCT144" s="137"/>
      <c r="FCU144" s="137"/>
      <c r="FCV144" s="137"/>
      <c r="FCW144" s="137"/>
      <c r="FCX144" s="137"/>
      <c r="FCY144" s="137"/>
      <c r="FCZ144" s="137"/>
      <c r="FDA144" s="137"/>
      <c r="FDB144" s="137"/>
      <c r="FDC144" s="137"/>
      <c r="FDD144" s="137"/>
      <c r="FDE144" s="137"/>
      <c r="FDF144" s="137"/>
      <c r="FDG144" s="137"/>
      <c r="FDH144" s="137"/>
      <c r="FDI144" s="137"/>
      <c r="FDJ144" s="137"/>
      <c r="FDK144" s="137"/>
      <c r="FDL144" s="137"/>
      <c r="FDM144" s="137"/>
      <c r="FDN144" s="137"/>
      <c r="FDO144" s="137"/>
      <c r="FDP144" s="137"/>
      <c r="FDQ144" s="137"/>
      <c r="FDR144" s="137"/>
      <c r="FDS144" s="137"/>
      <c r="FDT144" s="137"/>
      <c r="FDU144" s="137"/>
      <c r="FDV144" s="137"/>
      <c r="FDW144" s="137"/>
      <c r="FDX144" s="137"/>
      <c r="FDY144" s="137"/>
      <c r="FDZ144" s="137"/>
      <c r="FEA144" s="137"/>
      <c r="FEB144" s="137"/>
      <c r="FEC144" s="137"/>
      <c r="FED144" s="137"/>
      <c r="FEE144" s="137"/>
      <c r="FEF144" s="137"/>
      <c r="FEG144" s="137"/>
      <c r="FEH144" s="137"/>
      <c r="FEI144" s="137"/>
      <c r="FEJ144" s="137"/>
      <c r="FEK144" s="137"/>
      <c r="FEL144" s="137"/>
      <c r="FEM144" s="137"/>
      <c r="FEN144" s="137"/>
      <c r="FEO144" s="137"/>
      <c r="FEP144" s="137"/>
      <c r="FEQ144" s="137"/>
      <c r="FER144" s="137"/>
      <c r="FES144" s="137"/>
      <c r="FET144" s="137"/>
      <c r="FEU144" s="137"/>
      <c r="FEV144" s="137"/>
      <c r="FEW144" s="137"/>
      <c r="FEX144" s="137"/>
      <c r="FEY144" s="137"/>
      <c r="FEZ144" s="137"/>
      <c r="FFA144" s="137"/>
      <c r="FFB144" s="137"/>
      <c r="FFC144" s="137"/>
      <c r="FFD144" s="137"/>
      <c r="FFE144" s="137"/>
      <c r="FFF144" s="137"/>
      <c r="FFG144" s="137"/>
      <c r="FFH144" s="137"/>
      <c r="FFI144" s="137"/>
      <c r="FFJ144" s="137"/>
      <c r="FFK144" s="137"/>
      <c r="FFL144" s="137"/>
      <c r="FFM144" s="137"/>
      <c r="FFN144" s="137"/>
      <c r="FFO144" s="137"/>
      <c r="FFP144" s="137"/>
      <c r="FFQ144" s="137"/>
      <c r="FFR144" s="137"/>
      <c r="FFS144" s="137"/>
      <c r="FFT144" s="137"/>
      <c r="FFU144" s="137"/>
      <c r="FFV144" s="137"/>
      <c r="FFW144" s="137"/>
      <c r="FFX144" s="137"/>
      <c r="FFY144" s="137"/>
      <c r="FFZ144" s="137"/>
      <c r="FGA144" s="137"/>
      <c r="FGB144" s="137"/>
      <c r="FGC144" s="137"/>
      <c r="FGD144" s="137"/>
      <c r="FGE144" s="137"/>
      <c r="FGF144" s="137"/>
      <c r="FGG144" s="137"/>
      <c r="FGH144" s="137"/>
      <c r="FGI144" s="137"/>
      <c r="FGJ144" s="137"/>
      <c r="FGK144" s="137"/>
      <c r="FGL144" s="137"/>
      <c r="FGM144" s="137"/>
      <c r="FGN144" s="137"/>
      <c r="FGO144" s="137"/>
      <c r="FGP144" s="137"/>
      <c r="FGQ144" s="137"/>
      <c r="FGR144" s="137"/>
      <c r="FGS144" s="137"/>
      <c r="FGT144" s="137"/>
      <c r="FGU144" s="137"/>
      <c r="FGV144" s="137"/>
      <c r="FGW144" s="137"/>
      <c r="FGX144" s="137"/>
      <c r="FGY144" s="137"/>
      <c r="FGZ144" s="137"/>
      <c r="FHA144" s="137"/>
      <c r="FHB144" s="137"/>
      <c r="FHC144" s="137"/>
      <c r="FHD144" s="137"/>
      <c r="FHE144" s="137"/>
      <c r="FHF144" s="137"/>
      <c r="FHG144" s="137"/>
      <c r="FHH144" s="137"/>
      <c r="FHI144" s="137"/>
      <c r="FHJ144" s="137"/>
      <c r="FHK144" s="137"/>
      <c r="FHL144" s="137"/>
      <c r="FHM144" s="137"/>
      <c r="FHN144" s="137"/>
      <c r="FHO144" s="137"/>
      <c r="FHP144" s="137"/>
      <c r="FHQ144" s="137"/>
      <c r="FHR144" s="137"/>
      <c r="FHS144" s="137"/>
      <c r="FHT144" s="137"/>
      <c r="FHU144" s="137"/>
      <c r="FHV144" s="137"/>
      <c r="FHW144" s="137"/>
      <c r="FHX144" s="137"/>
      <c r="FHY144" s="137"/>
      <c r="FHZ144" s="137"/>
      <c r="FIA144" s="137"/>
      <c r="FIB144" s="137"/>
      <c r="FIC144" s="137"/>
      <c r="FID144" s="137"/>
      <c r="FIE144" s="137"/>
      <c r="FIF144" s="137"/>
      <c r="FIG144" s="137"/>
      <c r="FIH144" s="137"/>
      <c r="FII144" s="137"/>
      <c r="FIJ144" s="137"/>
      <c r="FIK144" s="137"/>
      <c r="FIL144" s="137"/>
      <c r="FIM144" s="137"/>
      <c r="FIN144" s="137"/>
      <c r="FIO144" s="137"/>
      <c r="FIP144" s="137"/>
      <c r="FIQ144" s="137"/>
      <c r="FIR144" s="137"/>
      <c r="FIS144" s="137"/>
      <c r="FIT144" s="137"/>
      <c r="FIU144" s="137"/>
      <c r="FIV144" s="137"/>
      <c r="FIW144" s="137"/>
      <c r="FIX144" s="137"/>
      <c r="FIY144" s="137"/>
      <c r="FIZ144" s="137"/>
      <c r="FJA144" s="137"/>
      <c r="FJB144" s="137"/>
      <c r="FJC144" s="137"/>
      <c r="FJD144" s="137"/>
      <c r="FJE144" s="137"/>
      <c r="FJF144" s="137"/>
      <c r="FJG144" s="137"/>
      <c r="FJH144" s="137"/>
      <c r="FJI144" s="137"/>
      <c r="FJJ144" s="137"/>
      <c r="FJK144" s="137"/>
      <c r="FJL144" s="137"/>
      <c r="FJM144" s="137"/>
      <c r="FJN144" s="137"/>
      <c r="FJO144" s="137"/>
      <c r="FJP144" s="137"/>
      <c r="FJQ144" s="137"/>
      <c r="FJR144" s="137"/>
      <c r="FJS144" s="137"/>
      <c r="FJT144" s="137"/>
      <c r="FJU144" s="137"/>
      <c r="FJV144" s="137"/>
      <c r="FJW144" s="137"/>
      <c r="FJX144" s="137"/>
      <c r="FJY144" s="137"/>
      <c r="FJZ144" s="137"/>
      <c r="FKA144" s="137"/>
      <c r="FKB144" s="137"/>
      <c r="FKC144" s="137"/>
      <c r="FKD144" s="137"/>
      <c r="FKE144" s="137"/>
      <c r="FKF144" s="137"/>
      <c r="FKG144" s="137"/>
      <c r="FKH144" s="137"/>
      <c r="FKI144" s="137"/>
      <c r="FKJ144" s="137"/>
      <c r="FKK144" s="137"/>
      <c r="FKL144" s="137"/>
      <c r="FKM144" s="137"/>
      <c r="FKN144" s="137"/>
      <c r="FKO144" s="137"/>
      <c r="FKP144" s="137"/>
      <c r="FKQ144" s="137"/>
      <c r="FKR144" s="137"/>
      <c r="FKS144" s="137"/>
      <c r="FKT144" s="137"/>
      <c r="FKU144" s="137"/>
      <c r="FKV144" s="137"/>
      <c r="FKW144" s="137"/>
      <c r="FKX144" s="137"/>
      <c r="FKY144" s="137"/>
      <c r="FKZ144" s="137"/>
      <c r="FLA144" s="137"/>
      <c r="FLB144" s="137"/>
      <c r="FLC144" s="137"/>
      <c r="FLD144" s="137"/>
      <c r="FLE144" s="137"/>
      <c r="FLF144" s="137"/>
      <c r="FLG144" s="137"/>
      <c r="FLH144" s="137"/>
      <c r="FLI144" s="137"/>
      <c r="FLJ144" s="137"/>
      <c r="FLK144" s="137"/>
      <c r="FLL144" s="137"/>
      <c r="FLM144" s="137"/>
      <c r="FLN144" s="137"/>
      <c r="FLO144" s="137"/>
      <c r="FLP144" s="137"/>
      <c r="FLQ144" s="137"/>
      <c r="FLR144" s="137"/>
      <c r="FLS144" s="137"/>
      <c r="FLT144" s="137"/>
      <c r="FLU144" s="137"/>
      <c r="FLV144" s="137"/>
      <c r="FLW144" s="137"/>
      <c r="FLX144" s="137"/>
      <c r="FLY144" s="137"/>
      <c r="FLZ144" s="137"/>
      <c r="FMA144" s="137"/>
      <c r="FMB144" s="137"/>
      <c r="FMC144" s="137"/>
      <c r="FMD144" s="137"/>
      <c r="FME144" s="137"/>
      <c r="FMF144" s="137"/>
      <c r="FMG144" s="137"/>
      <c r="FMH144" s="137"/>
      <c r="FMI144" s="137"/>
      <c r="FMJ144" s="137"/>
      <c r="FMK144" s="137"/>
      <c r="FML144" s="137"/>
      <c r="FMM144" s="137"/>
      <c r="FMN144" s="137"/>
      <c r="FMO144" s="137"/>
      <c r="FMP144" s="137"/>
      <c r="FMQ144" s="137"/>
      <c r="FMR144" s="137"/>
      <c r="FMS144" s="137"/>
      <c r="FMT144" s="137"/>
      <c r="FMU144" s="137"/>
      <c r="FMV144" s="137"/>
      <c r="FMW144" s="137"/>
      <c r="FMX144" s="137"/>
      <c r="FMY144" s="137"/>
      <c r="FMZ144" s="137"/>
      <c r="FNA144" s="137"/>
      <c r="FNB144" s="137"/>
      <c r="FNC144" s="137"/>
      <c r="FND144" s="137"/>
      <c r="FNE144" s="137"/>
      <c r="FNF144" s="137"/>
      <c r="FNG144" s="137"/>
      <c r="FNH144" s="137"/>
      <c r="FNI144" s="137"/>
      <c r="FNJ144" s="137"/>
      <c r="FNK144" s="137"/>
      <c r="FNL144" s="137"/>
      <c r="FNM144" s="137"/>
      <c r="FNN144" s="137"/>
      <c r="FNO144" s="137"/>
      <c r="FNP144" s="137"/>
      <c r="FNQ144" s="137"/>
      <c r="FNR144" s="137"/>
      <c r="FNS144" s="137"/>
      <c r="FNT144" s="137"/>
      <c r="FNU144" s="137"/>
      <c r="FNV144" s="137"/>
      <c r="FNW144" s="137"/>
      <c r="FNX144" s="137"/>
      <c r="FNY144" s="137"/>
      <c r="FNZ144" s="137"/>
      <c r="FOA144" s="137"/>
      <c r="FOB144" s="137"/>
      <c r="FOC144" s="137"/>
      <c r="FOD144" s="137"/>
      <c r="FOE144" s="137"/>
      <c r="FOF144" s="137"/>
      <c r="FOG144" s="137"/>
      <c r="FOH144" s="137"/>
      <c r="FOI144" s="137"/>
      <c r="FOJ144" s="137"/>
      <c r="FOK144" s="137"/>
      <c r="FOL144" s="137"/>
      <c r="FOM144" s="137"/>
      <c r="FON144" s="137"/>
      <c r="FOO144" s="137"/>
      <c r="FOP144" s="137"/>
      <c r="FOQ144" s="137"/>
      <c r="FOR144" s="137"/>
      <c r="FOS144" s="137"/>
      <c r="FOT144" s="137"/>
      <c r="FOU144" s="137"/>
      <c r="FOV144" s="137"/>
      <c r="FOW144" s="137"/>
      <c r="FOX144" s="137"/>
      <c r="FOY144" s="137"/>
      <c r="FOZ144" s="137"/>
      <c r="FPA144" s="137"/>
      <c r="FPB144" s="137"/>
      <c r="FPC144" s="137"/>
      <c r="FPD144" s="137"/>
      <c r="FPE144" s="137"/>
      <c r="FPF144" s="137"/>
      <c r="FPG144" s="137"/>
      <c r="FPH144" s="137"/>
      <c r="FPI144" s="137"/>
      <c r="FPJ144" s="137"/>
      <c r="FPK144" s="137"/>
      <c r="FPL144" s="137"/>
      <c r="FPM144" s="137"/>
      <c r="FPN144" s="137"/>
      <c r="FPO144" s="137"/>
      <c r="FPP144" s="137"/>
      <c r="FPQ144" s="137"/>
      <c r="FPR144" s="137"/>
      <c r="FPS144" s="137"/>
      <c r="FPT144" s="137"/>
      <c r="FPU144" s="137"/>
      <c r="FPV144" s="137"/>
      <c r="FPW144" s="137"/>
      <c r="FPX144" s="137"/>
      <c r="FPY144" s="137"/>
      <c r="FPZ144" s="137"/>
      <c r="FQA144" s="137"/>
      <c r="FQB144" s="137"/>
      <c r="FQC144" s="137"/>
      <c r="FQD144" s="137"/>
      <c r="FQE144" s="137"/>
      <c r="FQF144" s="137"/>
      <c r="FQG144" s="137"/>
      <c r="FQH144" s="137"/>
      <c r="FQI144" s="137"/>
      <c r="FQJ144" s="137"/>
      <c r="FQK144" s="137"/>
      <c r="FQL144" s="137"/>
      <c r="FQM144" s="137"/>
      <c r="FQN144" s="137"/>
      <c r="FQO144" s="137"/>
      <c r="FQP144" s="137"/>
      <c r="FQQ144" s="137"/>
      <c r="FQR144" s="137"/>
      <c r="FQS144" s="137"/>
      <c r="FQT144" s="137"/>
      <c r="FQU144" s="137"/>
      <c r="FQV144" s="137"/>
      <c r="FQW144" s="137"/>
      <c r="FQX144" s="137"/>
      <c r="FQY144" s="137"/>
      <c r="FQZ144" s="137"/>
      <c r="FRA144" s="137"/>
      <c r="FRB144" s="137"/>
      <c r="FRC144" s="137"/>
      <c r="FRD144" s="137"/>
      <c r="FRE144" s="137"/>
      <c r="FRF144" s="137"/>
      <c r="FRG144" s="137"/>
      <c r="FRH144" s="137"/>
      <c r="FRI144" s="137"/>
      <c r="FRJ144" s="137"/>
      <c r="FRK144" s="137"/>
      <c r="FRL144" s="137"/>
      <c r="FRM144" s="137"/>
      <c r="FRN144" s="137"/>
      <c r="FRO144" s="137"/>
      <c r="FRP144" s="137"/>
      <c r="FRQ144" s="137"/>
      <c r="FRR144" s="137"/>
      <c r="FRS144" s="137"/>
      <c r="FRT144" s="137"/>
      <c r="FRU144" s="137"/>
      <c r="FRV144" s="137"/>
      <c r="FRW144" s="137"/>
      <c r="FRX144" s="137"/>
      <c r="FRY144" s="137"/>
      <c r="FRZ144" s="137"/>
      <c r="FSA144" s="137"/>
      <c r="FSB144" s="137"/>
      <c r="FSC144" s="137"/>
      <c r="FSD144" s="137"/>
      <c r="FSE144" s="137"/>
      <c r="FSF144" s="137"/>
      <c r="FSG144" s="137"/>
      <c r="FSH144" s="137"/>
      <c r="FSI144" s="137"/>
      <c r="FSJ144" s="137"/>
      <c r="FSK144" s="137"/>
      <c r="FSL144" s="137"/>
      <c r="FSM144" s="137"/>
      <c r="FSN144" s="137"/>
      <c r="FSO144" s="137"/>
      <c r="FSP144" s="137"/>
      <c r="FSQ144" s="137"/>
      <c r="FSR144" s="137"/>
      <c r="FSS144" s="137"/>
      <c r="FST144" s="137"/>
      <c r="FSU144" s="137"/>
      <c r="FSV144" s="137"/>
      <c r="FSW144" s="137"/>
      <c r="FSX144" s="137"/>
      <c r="FSY144" s="137"/>
      <c r="FSZ144" s="137"/>
      <c r="FTA144" s="137"/>
      <c r="FTB144" s="137"/>
      <c r="FTC144" s="137"/>
      <c r="FTD144" s="137"/>
      <c r="FTE144" s="137"/>
      <c r="FTF144" s="137"/>
      <c r="FTG144" s="137"/>
      <c r="FTH144" s="137"/>
      <c r="FTI144" s="137"/>
      <c r="FTJ144" s="137"/>
      <c r="FTK144" s="137"/>
      <c r="FTL144" s="137"/>
      <c r="FTM144" s="137"/>
      <c r="FTN144" s="137"/>
      <c r="FTO144" s="137"/>
      <c r="FTP144" s="137"/>
      <c r="FTQ144" s="137"/>
      <c r="FTR144" s="137"/>
      <c r="FTS144" s="137"/>
      <c r="FTT144" s="137"/>
      <c r="FTU144" s="137"/>
      <c r="FTV144" s="137"/>
      <c r="FTW144" s="137"/>
      <c r="FTX144" s="137"/>
      <c r="FTY144" s="137"/>
      <c r="FTZ144" s="137"/>
      <c r="FUA144" s="137"/>
      <c r="FUB144" s="137"/>
      <c r="FUC144" s="137"/>
      <c r="FUD144" s="137"/>
      <c r="FUE144" s="137"/>
      <c r="FUF144" s="137"/>
      <c r="FUG144" s="137"/>
      <c r="FUH144" s="137"/>
      <c r="FUI144" s="137"/>
      <c r="FUJ144" s="137"/>
      <c r="FUK144" s="137"/>
      <c r="FUL144" s="137"/>
      <c r="FUM144" s="137"/>
      <c r="FUN144" s="137"/>
      <c r="FUO144" s="137"/>
      <c r="FUP144" s="137"/>
      <c r="FUQ144" s="137"/>
      <c r="FUR144" s="137"/>
      <c r="FUS144" s="137"/>
      <c r="FUT144" s="137"/>
      <c r="FUU144" s="137"/>
      <c r="FUV144" s="137"/>
      <c r="FUW144" s="137"/>
      <c r="FUX144" s="137"/>
      <c r="FUY144" s="137"/>
      <c r="FUZ144" s="137"/>
      <c r="FVA144" s="137"/>
      <c r="FVB144" s="137"/>
      <c r="FVC144" s="137"/>
      <c r="FVD144" s="137"/>
      <c r="FVE144" s="137"/>
      <c r="FVF144" s="137"/>
      <c r="FVG144" s="137"/>
      <c r="FVH144" s="137"/>
      <c r="FVI144" s="137"/>
      <c r="FVJ144" s="137"/>
      <c r="FVK144" s="137"/>
      <c r="FVL144" s="137"/>
      <c r="FVM144" s="137"/>
      <c r="FVN144" s="137"/>
      <c r="FVO144" s="137"/>
      <c r="FVP144" s="137"/>
      <c r="FVQ144" s="137"/>
      <c r="FVR144" s="137"/>
      <c r="FVS144" s="137"/>
      <c r="FVT144" s="137"/>
      <c r="FVU144" s="137"/>
      <c r="FVV144" s="137"/>
      <c r="FVW144" s="137"/>
      <c r="FVX144" s="137"/>
      <c r="FVY144" s="137"/>
      <c r="FVZ144" s="137"/>
      <c r="FWA144" s="137"/>
      <c r="FWB144" s="137"/>
      <c r="FWC144" s="137"/>
      <c r="FWD144" s="137"/>
      <c r="FWE144" s="137"/>
      <c r="FWF144" s="137"/>
      <c r="FWG144" s="137"/>
      <c r="FWH144" s="137"/>
      <c r="FWI144" s="137"/>
      <c r="FWJ144" s="137"/>
      <c r="FWK144" s="137"/>
      <c r="FWL144" s="137"/>
      <c r="FWM144" s="137"/>
      <c r="FWN144" s="137"/>
      <c r="FWO144" s="137"/>
      <c r="FWP144" s="137"/>
      <c r="FWQ144" s="137"/>
      <c r="FWR144" s="137"/>
      <c r="FWS144" s="137"/>
      <c r="FWT144" s="137"/>
      <c r="FWU144" s="137"/>
      <c r="FWV144" s="137"/>
      <c r="FWW144" s="137"/>
      <c r="FWX144" s="137"/>
      <c r="FWY144" s="137"/>
      <c r="FWZ144" s="137"/>
      <c r="FXA144" s="137"/>
      <c r="FXB144" s="137"/>
      <c r="FXC144" s="137"/>
      <c r="FXD144" s="137"/>
      <c r="FXE144" s="137"/>
      <c r="FXF144" s="137"/>
      <c r="FXG144" s="137"/>
      <c r="FXH144" s="137"/>
      <c r="FXI144" s="137"/>
      <c r="FXJ144" s="137"/>
      <c r="FXK144" s="137"/>
      <c r="FXL144" s="137"/>
      <c r="FXM144" s="137"/>
      <c r="FXN144" s="137"/>
      <c r="FXO144" s="137"/>
      <c r="FXP144" s="137"/>
      <c r="FXQ144" s="137"/>
      <c r="FXR144" s="137"/>
      <c r="FXS144" s="137"/>
      <c r="FXT144" s="137"/>
      <c r="FXU144" s="137"/>
      <c r="FXV144" s="137"/>
      <c r="FXW144" s="137"/>
      <c r="FXX144" s="137"/>
      <c r="FXY144" s="137"/>
      <c r="FXZ144" s="137"/>
      <c r="FYA144" s="137"/>
      <c r="FYB144" s="137"/>
      <c r="FYC144" s="137"/>
      <c r="FYD144" s="137"/>
      <c r="FYE144" s="137"/>
      <c r="FYF144" s="137"/>
      <c r="FYG144" s="137"/>
      <c r="FYH144" s="137"/>
      <c r="FYI144" s="137"/>
      <c r="FYJ144" s="137"/>
      <c r="FYK144" s="137"/>
      <c r="FYL144" s="137"/>
      <c r="FYM144" s="137"/>
      <c r="FYN144" s="137"/>
      <c r="FYO144" s="137"/>
      <c r="FYP144" s="137"/>
      <c r="FYQ144" s="137"/>
      <c r="FYR144" s="137"/>
      <c r="FYS144" s="137"/>
      <c r="FYT144" s="137"/>
      <c r="FYU144" s="137"/>
      <c r="FYV144" s="137"/>
      <c r="FYW144" s="137"/>
      <c r="FYX144" s="137"/>
      <c r="FYY144" s="137"/>
      <c r="FYZ144" s="137"/>
      <c r="FZA144" s="137"/>
      <c r="FZB144" s="137"/>
      <c r="FZC144" s="137"/>
      <c r="FZD144" s="137"/>
      <c r="FZE144" s="137"/>
      <c r="FZF144" s="137"/>
      <c r="FZG144" s="137"/>
      <c r="FZH144" s="137"/>
      <c r="FZI144" s="137"/>
      <c r="FZJ144" s="137"/>
      <c r="FZK144" s="137"/>
      <c r="FZL144" s="137"/>
      <c r="FZM144" s="137"/>
      <c r="FZN144" s="137"/>
      <c r="FZO144" s="137"/>
      <c r="FZP144" s="137"/>
      <c r="FZQ144" s="137"/>
      <c r="FZR144" s="137"/>
      <c r="FZS144" s="137"/>
      <c r="FZT144" s="137"/>
      <c r="FZU144" s="137"/>
      <c r="FZV144" s="137"/>
      <c r="FZW144" s="137"/>
      <c r="FZX144" s="137"/>
      <c r="FZY144" s="137"/>
      <c r="FZZ144" s="137"/>
      <c r="GAA144" s="137"/>
      <c r="GAB144" s="137"/>
      <c r="GAC144" s="137"/>
      <c r="GAD144" s="137"/>
      <c r="GAE144" s="137"/>
      <c r="GAF144" s="137"/>
      <c r="GAG144" s="137"/>
      <c r="GAH144" s="137"/>
      <c r="GAI144" s="137"/>
      <c r="GAJ144" s="137"/>
      <c r="GAK144" s="137"/>
      <c r="GAL144" s="137"/>
      <c r="GAM144" s="137"/>
      <c r="GAN144" s="137"/>
      <c r="GAO144" s="137"/>
      <c r="GAP144" s="137"/>
      <c r="GAQ144" s="137"/>
      <c r="GAR144" s="137"/>
      <c r="GAS144" s="137"/>
      <c r="GAT144" s="137"/>
      <c r="GAU144" s="137"/>
      <c r="GAV144" s="137"/>
      <c r="GAW144" s="137"/>
      <c r="GAX144" s="137"/>
      <c r="GAY144" s="137"/>
      <c r="GAZ144" s="137"/>
      <c r="GBA144" s="137"/>
      <c r="GBB144" s="137"/>
      <c r="GBC144" s="137"/>
      <c r="GBD144" s="137"/>
      <c r="GBE144" s="137"/>
      <c r="GBF144" s="137"/>
      <c r="GBG144" s="137"/>
      <c r="GBH144" s="137"/>
      <c r="GBI144" s="137"/>
      <c r="GBJ144" s="137"/>
      <c r="GBK144" s="137"/>
      <c r="GBL144" s="137"/>
      <c r="GBM144" s="137"/>
      <c r="GBN144" s="137"/>
      <c r="GBO144" s="137"/>
      <c r="GBP144" s="137"/>
      <c r="GBQ144" s="137"/>
      <c r="GBR144" s="137"/>
      <c r="GBS144" s="137"/>
      <c r="GBT144" s="137"/>
      <c r="GBU144" s="137"/>
      <c r="GBV144" s="137"/>
      <c r="GBW144" s="137"/>
      <c r="GBX144" s="137"/>
      <c r="GBY144" s="137"/>
      <c r="GBZ144" s="137"/>
      <c r="GCA144" s="137"/>
      <c r="GCB144" s="137"/>
      <c r="GCC144" s="137"/>
      <c r="GCD144" s="137"/>
      <c r="GCE144" s="137"/>
      <c r="GCF144" s="137"/>
      <c r="GCG144" s="137"/>
      <c r="GCH144" s="137"/>
      <c r="GCI144" s="137"/>
      <c r="GCJ144" s="137"/>
      <c r="GCK144" s="137"/>
      <c r="GCL144" s="137"/>
      <c r="GCM144" s="137"/>
      <c r="GCN144" s="137"/>
      <c r="GCO144" s="137"/>
      <c r="GCP144" s="137"/>
      <c r="GCQ144" s="137"/>
      <c r="GCR144" s="137"/>
      <c r="GCS144" s="137"/>
      <c r="GCT144" s="137"/>
      <c r="GCU144" s="137"/>
      <c r="GCV144" s="137"/>
      <c r="GCW144" s="137"/>
      <c r="GCX144" s="137"/>
      <c r="GCY144" s="137"/>
      <c r="GCZ144" s="137"/>
      <c r="GDA144" s="137"/>
      <c r="GDB144" s="137"/>
      <c r="GDC144" s="137"/>
      <c r="GDD144" s="137"/>
      <c r="GDE144" s="137"/>
      <c r="GDF144" s="137"/>
      <c r="GDG144" s="137"/>
      <c r="GDH144" s="137"/>
      <c r="GDI144" s="137"/>
      <c r="GDJ144" s="137"/>
      <c r="GDK144" s="137"/>
      <c r="GDL144" s="137"/>
      <c r="GDM144" s="137"/>
      <c r="GDN144" s="137"/>
      <c r="GDO144" s="137"/>
      <c r="GDP144" s="137"/>
      <c r="GDQ144" s="137"/>
      <c r="GDR144" s="137"/>
      <c r="GDS144" s="137"/>
      <c r="GDT144" s="137"/>
      <c r="GDU144" s="137"/>
      <c r="GDV144" s="137"/>
      <c r="GDW144" s="137"/>
      <c r="GDX144" s="137"/>
      <c r="GDY144" s="137"/>
      <c r="GDZ144" s="137"/>
      <c r="GEA144" s="137"/>
      <c r="GEB144" s="137"/>
      <c r="GEC144" s="137"/>
      <c r="GED144" s="137"/>
      <c r="GEE144" s="137"/>
      <c r="GEF144" s="137"/>
      <c r="GEG144" s="137"/>
      <c r="GEH144" s="137"/>
      <c r="GEI144" s="137"/>
      <c r="GEJ144" s="137"/>
      <c r="GEK144" s="137"/>
      <c r="GEL144" s="137"/>
      <c r="GEM144" s="137"/>
      <c r="GEN144" s="137"/>
      <c r="GEO144" s="137"/>
      <c r="GEP144" s="137"/>
      <c r="GEQ144" s="137"/>
      <c r="GER144" s="137"/>
      <c r="GES144" s="137"/>
      <c r="GET144" s="137"/>
      <c r="GEU144" s="137"/>
      <c r="GEV144" s="137"/>
      <c r="GEW144" s="137"/>
      <c r="GEX144" s="137"/>
      <c r="GEY144" s="137"/>
      <c r="GEZ144" s="137"/>
      <c r="GFA144" s="137"/>
      <c r="GFB144" s="137"/>
      <c r="GFC144" s="137"/>
      <c r="GFD144" s="137"/>
      <c r="GFE144" s="137"/>
      <c r="GFF144" s="137"/>
      <c r="GFG144" s="137"/>
      <c r="GFH144" s="137"/>
      <c r="GFI144" s="137"/>
      <c r="GFJ144" s="137"/>
      <c r="GFK144" s="137"/>
      <c r="GFL144" s="137"/>
      <c r="GFM144" s="137"/>
      <c r="GFN144" s="137"/>
      <c r="GFO144" s="137"/>
      <c r="GFP144" s="137"/>
      <c r="GFQ144" s="137"/>
      <c r="GFR144" s="137"/>
      <c r="GFS144" s="137"/>
      <c r="GFT144" s="137"/>
      <c r="GFU144" s="137"/>
      <c r="GFV144" s="137"/>
      <c r="GFW144" s="137"/>
      <c r="GFX144" s="137"/>
      <c r="GFY144" s="137"/>
      <c r="GFZ144" s="137"/>
      <c r="GGA144" s="137"/>
      <c r="GGB144" s="137"/>
      <c r="GGC144" s="137"/>
      <c r="GGD144" s="137"/>
      <c r="GGE144" s="137"/>
      <c r="GGF144" s="137"/>
      <c r="GGG144" s="137"/>
      <c r="GGH144" s="137"/>
      <c r="GGI144" s="137"/>
      <c r="GGJ144" s="137"/>
      <c r="GGK144" s="137"/>
      <c r="GGL144" s="137"/>
      <c r="GGM144" s="137"/>
      <c r="GGN144" s="137"/>
      <c r="GGO144" s="137"/>
      <c r="GGP144" s="137"/>
      <c r="GGQ144" s="137"/>
      <c r="GGR144" s="137"/>
      <c r="GGS144" s="137"/>
      <c r="GGT144" s="137"/>
      <c r="GGU144" s="137"/>
      <c r="GGV144" s="137"/>
      <c r="GGW144" s="137"/>
      <c r="GGX144" s="137"/>
      <c r="GGY144" s="137"/>
      <c r="GGZ144" s="137"/>
      <c r="GHA144" s="137"/>
      <c r="GHB144" s="137"/>
      <c r="GHC144" s="137"/>
      <c r="GHD144" s="137"/>
      <c r="GHE144" s="137"/>
      <c r="GHF144" s="137"/>
      <c r="GHG144" s="137"/>
      <c r="GHH144" s="137"/>
      <c r="GHI144" s="137"/>
      <c r="GHJ144" s="137"/>
      <c r="GHK144" s="137"/>
      <c r="GHL144" s="137"/>
      <c r="GHM144" s="137"/>
      <c r="GHN144" s="137"/>
      <c r="GHO144" s="137"/>
      <c r="GHP144" s="137"/>
      <c r="GHQ144" s="137"/>
      <c r="GHR144" s="137"/>
      <c r="GHS144" s="137"/>
      <c r="GHT144" s="137"/>
      <c r="GHU144" s="137"/>
      <c r="GHV144" s="137"/>
      <c r="GHW144" s="137"/>
      <c r="GHX144" s="137"/>
      <c r="GHY144" s="137"/>
      <c r="GHZ144" s="137"/>
      <c r="GIA144" s="137"/>
      <c r="GIB144" s="137"/>
      <c r="GIC144" s="137"/>
      <c r="GID144" s="137"/>
      <c r="GIE144" s="137"/>
      <c r="GIF144" s="137"/>
      <c r="GIG144" s="137"/>
      <c r="GIH144" s="137"/>
      <c r="GII144" s="137"/>
      <c r="GIJ144" s="137"/>
      <c r="GIK144" s="137"/>
      <c r="GIL144" s="137"/>
      <c r="GIM144" s="137"/>
      <c r="GIN144" s="137"/>
      <c r="GIO144" s="137"/>
      <c r="GIP144" s="137"/>
      <c r="GIQ144" s="137"/>
      <c r="GIR144" s="137"/>
      <c r="GIS144" s="137"/>
      <c r="GIT144" s="137"/>
      <c r="GIU144" s="137"/>
      <c r="GIV144" s="137"/>
      <c r="GIW144" s="137"/>
      <c r="GIX144" s="137"/>
      <c r="GIY144" s="137"/>
      <c r="GIZ144" s="137"/>
      <c r="GJA144" s="137"/>
      <c r="GJB144" s="137"/>
      <c r="GJC144" s="137"/>
      <c r="GJD144" s="137"/>
      <c r="GJE144" s="137"/>
      <c r="GJF144" s="137"/>
      <c r="GJG144" s="137"/>
      <c r="GJH144" s="137"/>
      <c r="GJI144" s="137"/>
      <c r="GJJ144" s="137"/>
      <c r="GJK144" s="137"/>
      <c r="GJL144" s="137"/>
      <c r="GJM144" s="137"/>
      <c r="GJN144" s="137"/>
      <c r="GJO144" s="137"/>
      <c r="GJP144" s="137"/>
      <c r="GJQ144" s="137"/>
      <c r="GJR144" s="137"/>
      <c r="GJS144" s="137"/>
      <c r="GJT144" s="137"/>
      <c r="GJU144" s="137"/>
      <c r="GJV144" s="137"/>
      <c r="GJW144" s="137"/>
      <c r="GJX144" s="137"/>
      <c r="GJY144" s="137"/>
      <c r="GJZ144" s="137"/>
      <c r="GKA144" s="137"/>
      <c r="GKB144" s="137"/>
      <c r="GKC144" s="137"/>
      <c r="GKD144" s="137"/>
      <c r="GKE144" s="137"/>
      <c r="GKF144" s="137"/>
      <c r="GKG144" s="137"/>
      <c r="GKH144" s="137"/>
      <c r="GKI144" s="137"/>
      <c r="GKJ144" s="137"/>
      <c r="GKK144" s="137"/>
      <c r="GKL144" s="137"/>
      <c r="GKM144" s="137"/>
      <c r="GKN144" s="137"/>
      <c r="GKO144" s="137"/>
      <c r="GKP144" s="137"/>
      <c r="GKQ144" s="137"/>
      <c r="GKR144" s="137"/>
      <c r="GKS144" s="137"/>
      <c r="GKT144" s="137"/>
      <c r="GKU144" s="137"/>
      <c r="GKV144" s="137"/>
      <c r="GKW144" s="137"/>
      <c r="GKX144" s="137"/>
      <c r="GKY144" s="137"/>
      <c r="GKZ144" s="137"/>
      <c r="GLA144" s="137"/>
      <c r="GLB144" s="137"/>
      <c r="GLC144" s="137"/>
      <c r="GLD144" s="137"/>
      <c r="GLE144" s="137"/>
      <c r="GLF144" s="137"/>
      <c r="GLG144" s="137"/>
      <c r="GLH144" s="137"/>
      <c r="GLI144" s="137"/>
      <c r="GLJ144" s="137"/>
      <c r="GLK144" s="137"/>
      <c r="GLL144" s="137"/>
      <c r="GLM144" s="137"/>
      <c r="GLN144" s="137"/>
      <c r="GLO144" s="137"/>
      <c r="GLP144" s="137"/>
      <c r="GLQ144" s="137"/>
      <c r="GLR144" s="137"/>
      <c r="GLS144" s="137"/>
      <c r="GLT144" s="137"/>
      <c r="GLU144" s="137"/>
      <c r="GLV144" s="137"/>
      <c r="GLW144" s="137"/>
      <c r="GLX144" s="137"/>
      <c r="GLY144" s="137"/>
      <c r="GLZ144" s="137"/>
      <c r="GMA144" s="137"/>
      <c r="GMB144" s="137"/>
      <c r="GMC144" s="137"/>
      <c r="GMD144" s="137"/>
      <c r="GME144" s="137"/>
      <c r="GMF144" s="137"/>
      <c r="GMG144" s="137"/>
      <c r="GMH144" s="137"/>
      <c r="GMI144" s="137"/>
      <c r="GMJ144" s="137"/>
      <c r="GMK144" s="137"/>
      <c r="GML144" s="137"/>
      <c r="GMM144" s="137"/>
      <c r="GMN144" s="137"/>
      <c r="GMO144" s="137"/>
      <c r="GMP144" s="137"/>
      <c r="GMQ144" s="137"/>
      <c r="GMR144" s="137"/>
      <c r="GMS144" s="137"/>
      <c r="GMT144" s="137"/>
      <c r="GMU144" s="137"/>
      <c r="GMV144" s="137"/>
      <c r="GMW144" s="137"/>
      <c r="GMX144" s="137"/>
      <c r="GMY144" s="137"/>
      <c r="GMZ144" s="137"/>
      <c r="GNA144" s="137"/>
      <c r="GNB144" s="137"/>
      <c r="GNC144" s="137"/>
      <c r="GND144" s="137"/>
      <c r="GNE144" s="137"/>
      <c r="GNF144" s="137"/>
      <c r="GNG144" s="137"/>
      <c r="GNH144" s="137"/>
      <c r="GNI144" s="137"/>
      <c r="GNJ144" s="137"/>
      <c r="GNK144" s="137"/>
      <c r="GNL144" s="137"/>
      <c r="GNM144" s="137"/>
      <c r="GNN144" s="137"/>
      <c r="GNO144" s="137"/>
      <c r="GNP144" s="137"/>
      <c r="GNQ144" s="137"/>
      <c r="GNR144" s="137"/>
      <c r="GNS144" s="137"/>
      <c r="GNT144" s="137"/>
      <c r="GNU144" s="137"/>
      <c r="GNV144" s="137"/>
      <c r="GNW144" s="137"/>
      <c r="GNX144" s="137"/>
      <c r="GNY144" s="137"/>
      <c r="GNZ144" s="137"/>
      <c r="GOA144" s="137"/>
      <c r="GOB144" s="137"/>
      <c r="GOC144" s="137"/>
      <c r="GOD144" s="137"/>
      <c r="GOE144" s="137"/>
      <c r="GOF144" s="137"/>
      <c r="GOG144" s="137"/>
      <c r="GOH144" s="137"/>
      <c r="GOI144" s="137"/>
      <c r="GOJ144" s="137"/>
      <c r="GOK144" s="137"/>
      <c r="GOL144" s="137"/>
      <c r="GOM144" s="137"/>
      <c r="GON144" s="137"/>
      <c r="GOO144" s="137"/>
      <c r="GOP144" s="137"/>
      <c r="GOQ144" s="137"/>
      <c r="GOR144" s="137"/>
      <c r="GOS144" s="137"/>
      <c r="GOT144" s="137"/>
      <c r="GOU144" s="137"/>
      <c r="GOV144" s="137"/>
      <c r="GOW144" s="137"/>
      <c r="GOX144" s="137"/>
      <c r="GOY144" s="137"/>
      <c r="GOZ144" s="137"/>
      <c r="GPA144" s="137"/>
      <c r="GPB144" s="137"/>
      <c r="GPC144" s="137"/>
      <c r="GPD144" s="137"/>
      <c r="GPE144" s="137"/>
      <c r="GPF144" s="137"/>
      <c r="GPG144" s="137"/>
      <c r="GPH144" s="137"/>
      <c r="GPI144" s="137"/>
      <c r="GPJ144" s="137"/>
      <c r="GPK144" s="137"/>
      <c r="GPL144" s="137"/>
      <c r="GPM144" s="137"/>
      <c r="GPN144" s="137"/>
      <c r="GPO144" s="137"/>
      <c r="GPP144" s="137"/>
      <c r="GPQ144" s="137"/>
      <c r="GPR144" s="137"/>
      <c r="GPS144" s="137"/>
      <c r="GPT144" s="137"/>
      <c r="GPU144" s="137"/>
      <c r="GPV144" s="137"/>
      <c r="GPW144" s="137"/>
      <c r="GPX144" s="137"/>
      <c r="GPY144" s="137"/>
      <c r="GPZ144" s="137"/>
      <c r="GQA144" s="137"/>
      <c r="GQB144" s="137"/>
      <c r="GQC144" s="137"/>
      <c r="GQD144" s="137"/>
      <c r="GQE144" s="137"/>
      <c r="GQF144" s="137"/>
      <c r="GQG144" s="137"/>
      <c r="GQH144" s="137"/>
      <c r="GQI144" s="137"/>
      <c r="GQJ144" s="137"/>
      <c r="GQK144" s="137"/>
      <c r="GQL144" s="137"/>
      <c r="GQM144" s="137"/>
      <c r="GQN144" s="137"/>
      <c r="GQO144" s="137"/>
      <c r="GQP144" s="137"/>
      <c r="GQQ144" s="137"/>
      <c r="GQR144" s="137"/>
      <c r="GQS144" s="137"/>
      <c r="GQT144" s="137"/>
      <c r="GQU144" s="137"/>
      <c r="GQV144" s="137"/>
      <c r="GQW144" s="137"/>
      <c r="GQX144" s="137"/>
      <c r="GQY144" s="137"/>
      <c r="GQZ144" s="137"/>
      <c r="GRA144" s="137"/>
      <c r="GRB144" s="137"/>
      <c r="GRC144" s="137"/>
      <c r="GRD144" s="137"/>
      <c r="GRE144" s="137"/>
      <c r="GRF144" s="137"/>
      <c r="GRG144" s="137"/>
      <c r="GRH144" s="137"/>
      <c r="GRI144" s="137"/>
      <c r="GRJ144" s="137"/>
      <c r="GRK144" s="137"/>
      <c r="GRL144" s="137"/>
      <c r="GRM144" s="137"/>
      <c r="GRN144" s="137"/>
      <c r="GRO144" s="137"/>
      <c r="GRP144" s="137"/>
      <c r="GRQ144" s="137"/>
      <c r="GRR144" s="137"/>
      <c r="GRS144" s="137"/>
      <c r="GRT144" s="137"/>
      <c r="GRU144" s="137"/>
      <c r="GRV144" s="137"/>
      <c r="GRW144" s="137"/>
      <c r="GRX144" s="137"/>
      <c r="GRY144" s="137"/>
      <c r="GRZ144" s="137"/>
      <c r="GSA144" s="137"/>
      <c r="GSB144" s="137"/>
      <c r="GSC144" s="137"/>
      <c r="GSD144" s="137"/>
      <c r="GSE144" s="137"/>
      <c r="GSF144" s="137"/>
      <c r="GSG144" s="137"/>
      <c r="GSH144" s="137"/>
      <c r="GSI144" s="137"/>
      <c r="GSJ144" s="137"/>
      <c r="GSK144" s="137"/>
      <c r="GSL144" s="137"/>
      <c r="GSM144" s="137"/>
      <c r="GSN144" s="137"/>
      <c r="GSO144" s="137"/>
      <c r="GSP144" s="137"/>
      <c r="GSQ144" s="137"/>
      <c r="GSR144" s="137"/>
      <c r="GSS144" s="137"/>
      <c r="GST144" s="137"/>
      <c r="GSU144" s="137"/>
      <c r="GSV144" s="137"/>
      <c r="GSW144" s="137"/>
      <c r="GSX144" s="137"/>
      <c r="GSY144" s="137"/>
      <c r="GSZ144" s="137"/>
      <c r="GTA144" s="137"/>
      <c r="GTB144" s="137"/>
      <c r="GTC144" s="137"/>
      <c r="GTD144" s="137"/>
      <c r="GTE144" s="137"/>
      <c r="GTF144" s="137"/>
      <c r="GTG144" s="137"/>
      <c r="GTH144" s="137"/>
      <c r="GTI144" s="137"/>
      <c r="GTJ144" s="137"/>
      <c r="GTK144" s="137"/>
      <c r="GTL144" s="137"/>
      <c r="GTM144" s="137"/>
      <c r="GTN144" s="137"/>
      <c r="GTO144" s="137"/>
      <c r="GTP144" s="137"/>
      <c r="GTQ144" s="137"/>
      <c r="GTR144" s="137"/>
      <c r="GTS144" s="137"/>
      <c r="GTT144" s="137"/>
      <c r="GTU144" s="137"/>
      <c r="GTV144" s="137"/>
      <c r="GTW144" s="137"/>
      <c r="GTX144" s="137"/>
      <c r="GTY144" s="137"/>
      <c r="GTZ144" s="137"/>
      <c r="GUA144" s="137"/>
      <c r="GUB144" s="137"/>
      <c r="GUC144" s="137"/>
      <c r="GUD144" s="137"/>
      <c r="GUE144" s="137"/>
      <c r="GUF144" s="137"/>
      <c r="GUG144" s="137"/>
      <c r="GUH144" s="137"/>
      <c r="GUI144" s="137"/>
      <c r="GUJ144" s="137"/>
      <c r="GUK144" s="137"/>
      <c r="GUL144" s="137"/>
      <c r="GUM144" s="137"/>
      <c r="GUN144" s="137"/>
      <c r="GUO144" s="137"/>
      <c r="GUP144" s="137"/>
      <c r="GUQ144" s="137"/>
      <c r="GUR144" s="137"/>
      <c r="GUS144" s="137"/>
      <c r="GUT144" s="137"/>
      <c r="GUU144" s="137"/>
      <c r="GUV144" s="137"/>
      <c r="GUW144" s="137"/>
      <c r="GUX144" s="137"/>
      <c r="GUY144" s="137"/>
      <c r="GUZ144" s="137"/>
      <c r="GVA144" s="137"/>
      <c r="GVB144" s="137"/>
      <c r="GVC144" s="137"/>
      <c r="GVD144" s="137"/>
      <c r="GVE144" s="137"/>
      <c r="GVF144" s="137"/>
      <c r="GVG144" s="137"/>
      <c r="GVH144" s="137"/>
      <c r="GVI144" s="137"/>
      <c r="GVJ144" s="137"/>
      <c r="GVK144" s="137"/>
      <c r="GVL144" s="137"/>
      <c r="GVM144" s="137"/>
      <c r="GVN144" s="137"/>
      <c r="GVO144" s="137"/>
      <c r="GVP144" s="137"/>
      <c r="GVQ144" s="137"/>
      <c r="GVR144" s="137"/>
      <c r="GVS144" s="137"/>
      <c r="GVT144" s="137"/>
      <c r="GVU144" s="137"/>
      <c r="GVV144" s="137"/>
      <c r="GVW144" s="137"/>
      <c r="GVX144" s="137"/>
      <c r="GVY144" s="137"/>
      <c r="GVZ144" s="137"/>
      <c r="GWA144" s="137"/>
      <c r="GWB144" s="137"/>
      <c r="GWC144" s="137"/>
      <c r="GWD144" s="137"/>
      <c r="GWE144" s="137"/>
      <c r="GWF144" s="137"/>
      <c r="GWG144" s="137"/>
      <c r="GWH144" s="137"/>
      <c r="GWI144" s="137"/>
      <c r="GWJ144" s="137"/>
      <c r="GWK144" s="137"/>
      <c r="GWL144" s="137"/>
      <c r="GWM144" s="137"/>
      <c r="GWN144" s="137"/>
      <c r="GWO144" s="137"/>
      <c r="GWP144" s="137"/>
      <c r="GWQ144" s="137"/>
      <c r="GWR144" s="137"/>
      <c r="GWS144" s="137"/>
      <c r="GWT144" s="137"/>
      <c r="GWU144" s="137"/>
      <c r="GWV144" s="137"/>
      <c r="GWW144" s="137"/>
      <c r="GWX144" s="137"/>
      <c r="GWY144" s="137"/>
      <c r="GWZ144" s="137"/>
      <c r="GXA144" s="137"/>
      <c r="GXB144" s="137"/>
      <c r="GXC144" s="137"/>
      <c r="GXD144" s="137"/>
      <c r="GXE144" s="137"/>
      <c r="GXF144" s="137"/>
      <c r="GXG144" s="137"/>
      <c r="GXH144" s="137"/>
      <c r="GXI144" s="137"/>
      <c r="GXJ144" s="137"/>
      <c r="GXK144" s="137"/>
      <c r="GXL144" s="137"/>
      <c r="GXM144" s="137"/>
      <c r="GXN144" s="137"/>
      <c r="GXO144" s="137"/>
      <c r="GXP144" s="137"/>
      <c r="GXQ144" s="137"/>
      <c r="GXR144" s="137"/>
      <c r="GXS144" s="137"/>
      <c r="GXT144" s="137"/>
      <c r="GXU144" s="137"/>
      <c r="GXV144" s="137"/>
      <c r="GXW144" s="137"/>
      <c r="GXX144" s="137"/>
      <c r="GXY144" s="137"/>
      <c r="GXZ144" s="137"/>
      <c r="GYA144" s="137"/>
      <c r="GYB144" s="137"/>
      <c r="GYC144" s="137"/>
      <c r="GYD144" s="137"/>
      <c r="GYE144" s="137"/>
      <c r="GYF144" s="137"/>
      <c r="GYG144" s="137"/>
      <c r="GYH144" s="137"/>
      <c r="GYI144" s="137"/>
      <c r="GYJ144" s="137"/>
      <c r="GYK144" s="137"/>
      <c r="GYL144" s="137"/>
      <c r="GYM144" s="137"/>
      <c r="GYN144" s="137"/>
      <c r="GYO144" s="137"/>
      <c r="GYP144" s="137"/>
      <c r="GYQ144" s="137"/>
      <c r="GYR144" s="137"/>
      <c r="GYS144" s="137"/>
      <c r="GYT144" s="137"/>
      <c r="GYU144" s="137"/>
      <c r="GYV144" s="137"/>
      <c r="GYW144" s="137"/>
      <c r="GYX144" s="137"/>
      <c r="GYY144" s="137"/>
      <c r="GYZ144" s="137"/>
      <c r="GZA144" s="137"/>
      <c r="GZB144" s="137"/>
      <c r="GZC144" s="137"/>
      <c r="GZD144" s="137"/>
      <c r="GZE144" s="137"/>
      <c r="GZF144" s="137"/>
      <c r="GZG144" s="137"/>
      <c r="GZH144" s="137"/>
      <c r="GZI144" s="137"/>
      <c r="GZJ144" s="137"/>
      <c r="GZK144" s="137"/>
      <c r="GZL144" s="137"/>
      <c r="GZM144" s="137"/>
      <c r="GZN144" s="137"/>
      <c r="GZO144" s="137"/>
      <c r="GZP144" s="137"/>
      <c r="GZQ144" s="137"/>
      <c r="GZR144" s="137"/>
      <c r="GZS144" s="137"/>
      <c r="GZT144" s="137"/>
      <c r="GZU144" s="137"/>
      <c r="GZV144" s="137"/>
      <c r="GZW144" s="137"/>
      <c r="GZX144" s="137"/>
      <c r="GZY144" s="137"/>
      <c r="GZZ144" s="137"/>
      <c r="HAA144" s="137"/>
      <c r="HAB144" s="137"/>
      <c r="HAC144" s="137"/>
      <c r="HAD144" s="137"/>
      <c r="HAE144" s="137"/>
      <c r="HAF144" s="137"/>
      <c r="HAG144" s="137"/>
      <c r="HAH144" s="137"/>
      <c r="HAI144" s="137"/>
      <c r="HAJ144" s="137"/>
      <c r="HAK144" s="137"/>
      <c r="HAL144" s="137"/>
      <c r="HAM144" s="137"/>
      <c r="HAN144" s="137"/>
      <c r="HAO144" s="137"/>
      <c r="HAP144" s="137"/>
      <c r="HAQ144" s="137"/>
      <c r="HAR144" s="137"/>
      <c r="HAS144" s="137"/>
      <c r="HAT144" s="137"/>
      <c r="HAU144" s="137"/>
      <c r="HAV144" s="137"/>
      <c r="HAW144" s="137"/>
      <c r="HAX144" s="137"/>
      <c r="HAY144" s="137"/>
      <c r="HAZ144" s="137"/>
      <c r="HBA144" s="137"/>
      <c r="HBB144" s="137"/>
      <c r="HBC144" s="137"/>
      <c r="HBD144" s="137"/>
      <c r="HBE144" s="137"/>
      <c r="HBF144" s="137"/>
      <c r="HBG144" s="137"/>
      <c r="HBH144" s="137"/>
      <c r="HBI144" s="137"/>
      <c r="HBJ144" s="137"/>
      <c r="HBK144" s="137"/>
      <c r="HBL144" s="137"/>
      <c r="HBM144" s="137"/>
      <c r="HBN144" s="137"/>
      <c r="HBO144" s="137"/>
      <c r="HBP144" s="137"/>
      <c r="HBQ144" s="137"/>
      <c r="HBR144" s="137"/>
      <c r="HBS144" s="137"/>
      <c r="HBT144" s="137"/>
      <c r="HBU144" s="137"/>
      <c r="HBV144" s="137"/>
      <c r="HBW144" s="137"/>
      <c r="HBX144" s="137"/>
      <c r="HBY144" s="137"/>
      <c r="HBZ144" s="137"/>
      <c r="HCA144" s="137"/>
      <c r="HCB144" s="137"/>
      <c r="HCC144" s="137"/>
      <c r="HCD144" s="137"/>
      <c r="HCE144" s="137"/>
      <c r="HCF144" s="137"/>
      <c r="HCG144" s="137"/>
      <c r="HCH144" s="137"/>
      <c r="HCI144" s="137"/>
      <c r="HCJ144" s="137"/>
      <c r="HCK144" s="137"/>
      <c r="HCL144" s="137"/>
      <c r="HCM144" s="137"/>
      <c r="HCN144" s="137"/>
      <c r="HCO144" s="137"/>
      <c r="HCP144" s="137"/>
      <c r="HCQ144" s="137"/>
      <c r="HCR144" s="137"/>
      <c r="HCS144" s="137"/>
      <c r="HCT144" s="137"/>
      <c r="HCU144" s="137"/>
      <c r="HCV144" s="137"/>
      <c r="HCW144" s="137"/>
      <c r="HCX144" s="137"/>
      <c r="HCY144" s="137"/>
      <c r="HCZ144" s="137"/>
      <c r="HDA144" s="137"/>
      <c r="HDB144" s="137"/>
      <c r="HDC144" s="137"/>
      <c r="HDD144" s="137"/>
      <c r="HDE144" s="137"/>
      <c r="HDF144" s="137"/>
      <c r="HDG144" s="137"/>
      <c r="HDH144" s="137"/>
      <c r="HDI144" s="137"/>
      <c r="HDJ144" s="137"/>
      <c r="HDK144" s="137"/>
      <c r="HDL144" s="137"/>
      <c r="HDM144" s="137"/>
      <c r="HDN144" s="137"/>
      <c r="HDO144" s="137"/>
      <c r="HDP144" s="137"/>
      <c r="HDQ144" s="137"/>
      <c r="HDR144" s="137"/>
      <c r="HDS144" s="137"/>
      <c r="HDT144" s="137"/>
      <c r="HDU144" s="137"/>
      <c r="HDV144" s="137"/>
      <c r="HDW144" s="137"/>
      <c r="HDX144" s="137"/>
      <c r="HDY144" s="137"/>
      <c r="HDZ144" s="137"/>
      <c r="HEA144" s="137"/>
      <c r="HEB144" s="137"/>
      <c r="HEC144" s="137"/>
      <c r="HED144" s="137"/>
      <c r="HEE144" s="137"/>
      <c r="HEF144" s="137"/>
      <c r="HEG144" s="137"/>
      <c r="HEH144" s="137"/>
      <c r="HEI144" s="137"/>
      <c r="HEJ144" s="137"/>
      <c r="HEK144" s="137"/>
      <c r="HEL144" s="137"/>
      <c r="HEM144" s="137"/>
      <c r="HEN144" s="137"/>
      <c r="HEO144" s="137"/>
      <c r="HEP144" s="137"/>
      <c r="HEQ144" s="137"/>
      <c r="HER144" s="137"/>
      <c r="HES144" s="137"/>
      <c r="HET144" s="137"/>
      <c r="HEU144" s="137"/>
      <c r="HEV144" s="137"/>
      <c r="HEW144" s="137"/>
      <c r="HEX144" s="137"/>
      <c r="HEY144" s="137"/>
      <c r="HEZ144" s="137"/>
      <c r="HFA144" s="137"/>
      <c r="HFB144" s="137"/>
      <c r="HFC144" s="137"/>
      <c r="HFD144" s="137"/>
      <c r="HFE144" s="137"/>
      <c r="HFF144" s="137"/>
      <c r="HFG144" s="137"/>
      <c r="HFH144" s="137"/>
      <c r="HFI144" s="137"/>
      <c r="HFJ144" s="137"/>
      <c r="HFK144" s="137"/>
      <c r="HFL144" s="137"/>
      <c r="HFM144" s="137"/>
      <c r="HFN144" s="137"/>
      <c r="HFO144" s="137"/>
      <c r="HFP144" s="137"/>
      <c r="HFQ144" s="137"/>
      <c r="HFR144" s="137"/>
      <c r="HFS144" s="137"/>
      <c r="HFT144" s="137"/>
      <c r="HFU144" s="137"/>
      <c r="HFV144" s="137"/>
      <c r="HFW144" s="137"/>
      <c r="HFX144" s="137"/>
      <c r="HFY144" s="137"/>
      <c r="HFZ144" s="137"/>
      <c r="HGA144" s="137"/>
      <c r="HGB144" s="137"/>
      <c r="HGC144" s="137"/>
      <c r="HGD144" s="137"/>
      <c r="HGE144" s="137"/>
      <c r="HGF144" s="137"/>
      <c r="HGG144" s="137"/>
      <c r="HGH144" s="137"/>
      <c r="HGI144" s="137"/>
      <c r="HGJ144" s="137"/>
      <c r="HGK144" s="137"/>
      <c r="HGL144" s="137"/>
      <c r="HGM144" s="137"/>
      <c r="HGN144" s="137"/>
      <c r="HGO144" s="137"/>
      <c r="HGP144" s="137"/>
      <c r="HGQ144" s="137"/>
      <c r="HGR144" s="137"/>
      <c r="HGS144" s="137"/>
      <c r="HGT144" s="137"/>
      <c r="HGU144" s="137"/>
      <c r="HGV144" s="137"/>
      <c r="HGW144" s="137"/>
      <c r="HGX144" s="137"/>
      <c r="HGY144" s="137"/>
      <c r="HGZ144" s="137"/>
      <c r="HHA144" s="137"/>
      <c r="HHB144" s="137"/>
      <c r="HHC144" s="137"/>
      <c r="HHD144" s="137"/>
      <c r="HHE144" s="137"/>
      <c r="HHF144" s="137"/>
      <c r="HHG144" s="137"/>
      <c r="HHH144" s="137"/>
      <c r="HHI144" s="137"/>
      <c r="HHJ144" s="137"/>
      <c r="HHK144" s="137"/>
      <c r="HHL144" s="137"/>
      <c r="HHM144" s="137"/>
      <c r="HHN144" s="137"/>
      <c r="HHO144" s="137"/>
      <c r="HHP144" s="137"/>
      <c r="HHQ144" s="137"/>
      <c r="HHR144" s="137"/>
      <c r="HHS144" s="137"/>
      <c r="HHT144" s="137"/>
      <c r="HHU144" s="137"/>
      <c r="HHV144" s="137"/>
      <c r="HHW144" s="137"/>
      <c r="HHX144" s="137"/>
      <c r="HHY144" s="137"/>
      <c r="HHZ144" s="137"/>
      <c r="HIA144" s="137"/>
      <c r="HIB144" s="137"/>
      <c r="HIC144" s="137"/>
      <c r="HID144" s="137"/>
      <c r="HIE144" s="137"/>
      <c r="HIF144" s="137"/>
      <c r="HIG144" s="137"/>
      <c r="HIH144" s="137"/>
      <c r="HII144" s="137"/>
      <c r="HIJ144" s="137"/>
      <c r="HIK144" s="137"/>
      <c r="HIL144" s="137"/>
      <c r="HIM144" s="137"/>
      <c r="HIN144" s="137"/>
      <c r="HIO144" s="137"/>
      <c r="HIP144" s="137"/>
      <c r="HIQ144" s="137"/>
      <c r="HIR144" s="137"/>
      <c r="HIS144" s="137"/>
      <c r="HIT144" s="137"/>
      <c r="HIU144" s="137"/>
      <c r="HIV144" s="137"/>
      <c r="HIW144" s="137"/>
      <c r="HIX144" s="137"/>
      <c r="HIY144" s="137"/>
      <c r="HIZ144" s="137"/>
      <c r="HJA144" s="137"/>
      <c r="HJB144" s="137"/>
      <c r="HJC144" s="137"/>
      <c r="HJD144" s="137"/>
      <c r="HJE144" s="137"/>
      <c r="HJF144" s="137"/>
      <c r="HJG144" s="137"/>
      <c r="HJH144" s="137"/>
      <c r="HJI144" s="137"/>
      <c r="HJJ144" s="137"/>
      <c r="HJK144" s="137"/>
      <c r="HJL144" s="137"/>
      <c r="HJM144" s="137"/>
      <c r="HJN144" s="137"/>
      <c r="HJO144" s="137"/>
      <c r="HJP144" s="137"/>
      <c r="HJQ144" s="137"/>
      <c r="HJR144" s="137"/>
      <c r="HJS144" s="137"/>
      <c r="HJT144" s="137"/>
      <c r="HJU144" s="137"/>
      <c r="HJV144" s="137"/>
      <c r="HJW144" s="137"/>
      <c r="HJX144" s="137"/>
      <c r="HJY144" s="137"/>
      <c r="HJZ144" s="137"/>
      <c r="HKA144" s="137"/>
      <c r="HKB144" s="137"/>
      <c r="HKC144" s="137"/>
      <c r="HKD144" s="137"/>
      <c r="HKE144" s="137"/>
      <c r="HKF144" s="137"/>
      <c r="HKG144" s="137"/>
      <c r="HKH144" s="137"/>
      <c r="HKI144" s="137"/>
      <c r="HKJ144" s="137"/>
      <c r="HKK144" s="137"/>
      <c r="HKL144" s="137"/>
      <c r="HKM144" s="137"/>
      <c r="HKN144" s="137"/>
      <c r="HKO144" s="137"/>
      <c r="HKP144" s="137"/>
      <c r="HKQ144" s="137"/>
      <c r="HKR144" s="137"/>
      <c r="HKS144" s="137"/>
      <c r="HKT144" s="137"/>
      <c r="HKU144" s="137"/>
      <c r="HKV144" s="137"/>
      <c r="HKW144" s="137"/>
      <c r="HKX144" s="137"/>
      <c r="HKY144" s="137"/>
      <c r="HKZ144" s="137"/>
      <c r="HLA144" s="137"/>
      <c r="HLB144" s="137"/>
      <c r="HLC144" s="137"/>
      <c r="HLD144" s="137"/>
      <c r="HLE144" s="137"/>
      <c r="HLF144" s="137"/>
      <c r="HLG144" s="137"/>
      <c r="HLH144" s="137"/>
      <c r="HLI144" s="137"/>
      <c r="HLJ144" s="137"/>
      <c r="HLK144" s="137"/>
      <c r="HLL144" s="137"/>
      <c r="HLM144" s="137"/>
      <c r="HLN144" s="137"/>
      <c r="HLO144" s="137"/>
      <c r="HLP144" s="137"/>
      <c r="HLQ144" s="137"/>
      <c r="HLR144" s="137"/>
      <c r="HLS144" s="137"/>
      <c r="HLT144" s="137"/>
      <c r="HLU144" s="137"/>
      <c r="HLV144" s="137"/>
      <c r="HLW144" s="137"/>
      <c r="HLX144" s="137"/>
      <c r="HLY144" s="137"/>
      <c r="HLZ144" s="137"/>
      <c r="HMA144" s="137"/>
      <c r="HMB144" s="137"/>
      <c r="HMC144" s="137"/>
      <c r="HMD144" s="137"/>
      <c r="HME144" s="137"/>
      <c r="HMF144" s="137"/>
      <c r="HMG144" s="137"/>
      <c r="HMH144" s="137"/>
      <c r="HMI144" s="137"/>
      <c r="HMJ144" s="137"/>
      <c r="HMK144" s="137"/>
      <c r="HML144" s="137"/>
      <c r="HMM144" s="137"/>
      <c r="HMN144" s="137"/>
      <c r="HMO144" s="137"/>
      <c r="HMP144" s="137"/>
      <c r="HMQ144" s="137"/>
      <c r="HMR144" s="137"/>
      <c r="HMS144" s="137"/>
      <c r="HMT144" s="137"/>
      <c r="HMU144" s="137"/>
      <c r="HMV144" s="137"/>
      <c r="HMW144" s="137"/>
      <c r="HMX144" s="137"/>
      <c r="HMY144" s="137"/>
      <c r="HMZ144" s="137"/>
      <c r="HNA144" s="137"/>
      <c r="HNB144" s="137"/>
      <c r="HNC144" s="137"/>
      <c r="HND144" s="137"/>
      <c r="HNE144" s="137"/>
      <c r="HNF144" s="137"/>
      <c r="HNG144" s="137"/>
      <c r="HNH144" s="137"/>
      <c r="HNI144" s="137"/>
      <c r="HNJ144" s="137"/>
      <c r="HNK144" s="137"/>
      <c r="HNL144" s="137"/>
      <c r="HNM144" s="137"/>
      <c r="HNN144" s="137"/>
      <c r="HNO144" s="137"/>
      <c r="HNP144" s="137"/>
      <c r="HNQ144" s="137"/>
      <c r="HNR144" s="137"/>
      <c r="HNS144" s="137"/>
      <c r="HNT144" s="137"/>
      <c r="HNU144" s="137"/>
      <c r="HNV144" s="137"/>
      <c r="HNW144" s="137"/>
      <c r="HNX144" s="137"/>
      <c r="HNY144" s="137"/>
      <c r="HNZ144" s="137"/>
      <c r="HOA144" s="137"/>
      <c r="HOB144" s="137"/>
      <c r="HOC144" s="137"/>
      <c r="HOD144" s="137"/>
      <c r="HOE144" s="137"/>
      <c r="HOF144" s="137"/>
      <c r="HOG144" s="137"/>
      <c r="HOH144" s="137"/>
      <c r="HOI144" s="137"/>
      <c r="HOJ144" s="137"/>
      <c r="HOK144" s="137"/>
      <c r="HOL144" s="137"/>
      <c r="HOM144" s="137"/>
      <c r="HON144" s="137"/>
      <c r="HOO144" s="137"/>
      <c r="HOP144" s="137"/>
      <c r="HOQ144" s="137"/>
      <c r="HOR144" s="137"/>
      <c r="HOS144" s="137"/>
      <c r="HOT144" s="137"/>
      <c r="HOU144" s="137"/>
      <c r="HOV144" s="137"/>
      <c r="HOW144" s="137"/>
      <c r="HOX144" s="137"/>
      <c r="HOY144" s="137"/>
      <c r="HOZ144" s="137"/>
      <c r="HPA144" s="137"/>
      <c r="HPB144" s="137"/>
      <c r="HPC144" s="137"/>
      <c r="HPD144" s="137"/>
      <c r="HPE144" s="137"/>
      <c r="HPF144" s="137"/>
      <c r="HPG144" s="137"/>
      <c r="HPH144" s="137"/>
      <c r="HPI144" s="137"/>
      <c r="HPJ144" s="137"/>
      <c r="HPK144" s="137"/>
      <c r="HPL144" s="137"/>
      <c r="HPM144" s="137"/>
      <c r="HPN144" s="137"/>
      <c r="HPO144" s="137"/>
      <c r="HPP144" s="137"/>
      <c r="HPQ144" s="137"/>
      <c r="HPR144" s="137"/>
      <c r="HPS144" s="137"/>
      <c r="HPT144" s="137"/>
      <c r="HPU144" s="137"/>
      <c r="HPV144" s="137"/>
      <c r="HPW144" s="137"/>
      <c r="HPX144" s="137"/>
      <c r="HPY144" s="137"/>
      <c r="HPZ144" s="137"/>
      <c r="HQA144" s="137"/>
      <c r="HQB144" s="137"/>
      <c r="HQC144" s="137"/>
      <c r="HQD144" s="137"/>
      <c r="HQE144" s="137"/>
      <c r="HQF144" s="137"/>
      <c r="HQG144" s="137"/>
      <c r="HQH144" s="137"/>
      <c r="HQI144" s="137"/>
      <c r="HQJ144" s="137"/>
      <c r="HQK144" s="137"/>
      <c r="HQL144" s="137"/>
      <c r="HQM144" s="137"/>
      <c r="HQN144" s="137"/>
      <c r="HQO144" s="137"/>
      <c r="HQP144" s="137"/>
      <c r="HQQ144" s="137"/>
      <c r="HQR144" s="137"/>
      <c r="HQS144" s="137"/>
      <c r="HQT144" s="137"/>
      <c r="HQU144" s="137"/>
      <c r="HQV144" s="137"/>
      <c r="HQW144" s="137"/>
      <c r="HQX144" s="137"/>
      <c r="HQY144" s="137"/>
      <c r="HQZ144" s="137"/>
      <c r="HRA144" s="137"/>
      <c r="HRB144" s="137"/>
      <c r="HRC144" s="137"/>
      <c r="HRD144" s="137"/>
      <c r="HRE144" s="137"/>
      <c r="HRF144" s="137"/>
      <c r="HRG144" s="137"/>
      <c r="HRH144" s="137"/>
      <c r="HRI144" s="137"/>
      <c r="HRJ144" s="137"/>
      <c r="HRK144" s="137"/>
      <c r="HRL144" s="137"/>
      <c r="HRM144" s="137"/>
      <c r="HRN144" s="137"/>
      <c r="HRO144" s="137"/>
      <c r="HRP144" s="137"/>
      <c r="HRQ144" s="137"/>
      <c r="HRR144" s="137"/>
      <c r="HRS144" s="137"/>
      <c r="HRT144" s="137"/>
      <c r="HRU144" s="137"/>
      <c r="HRV144" s="137"/>
      <c r="HRW144" s="137"/>
      <c r="HRX144" s="137"/>
      <c r="HRY144" s="137"/>
      <c r="HRZ144" s="137"/>
      <c r="HSA144" s="137"/>
      <c r="HSB144" s="137"/>
      <c r="HSC144" s="137"/>
      <c r="HSD144" s="137"/>
      <c r="HSE144" s="137"/>
      <c r="HSF144" s="137"/>
      <c r="HSG144" s="137"/>
      <c r="HSH144" s="137"/>
      <c r="HSI144" s="137"/>
      <c r="HSJ144" s="137"/>
      <c r="HSK144" s="137"/>
      <c r="HSL144" s="137"/>
      <c r="HSM144" s="137"/>
      <c r="HSN144" s="137"/>
      <c r="HSO144" s="137"/>
      <c r="HSP144" s="137"/>
      <c r="HSQ144" s="137"/>
      <c r="HSR144" s="137"/>
      <c r="HSS144" s="137"/>
      <c r="HST144" s="137"/>
      <c r="HSU144" s="137"/>
      <c r="HSV144" s="137"/>
      <c r="HSW144" s="137"/>
      <c r="HSX144" s="137"/>
      <c r="HSY144" s="137"/>
      <c r="HSZ144" s="137"/>
      <c r="HTA144" s="137"/>
      <c r="HTB144" s="137"/>
      <c r="HTC144" s="137"/>
      <c r="HTD144" s="137"/>
      <c r="HTE144" s="137"/>
      <c r="HTF144" s="137"/>
      <c r="HTG144" s="137"/>
      <c r="HTH144" s="137"/>
      <c r="HTI144" s="137"/>
      <c r="HTJ144" s="137"/>
      <c r="HTK144" s="137"/>
      <c r="HTL144" s="137"/>
      <c r="HTM144" s="137"/>
      <c r="HTN144" s="137"/>
      <c r="HTO144" s="137"/>
      <c r="HTP144" s="137"/>
      <c r="HTQ144" s="137"/>
      <c r="HTR144" s="137"/>
      <c r="HTS144" s="137"/>
      <c r="HTT144" s="137"/>
      <c r="HTU144" s="137"/>
      <c r="HTV144" s="137"/>
      <c r="HTW144" s="137"/>
      <c r="HTX144" s="137"/>
      <c r="HTY144" s="137"/>
      <c r="HTZ144" s="137"/>
      <c r="HUA144" s="137"/>
      <c r="HUB144" s="137"/>
      <c r="HUC144" s="137"/>
      <c r="HUD144" s="137"/>
      <c r="HUE144" s="137"/>
      <c r="HUF144" s="137"/>
      <c r="HUG144" s="137"/>
      <c r="HUH144" s="137"/>
      <c r="HUI144" s="137"/>
      <c r="HUJ144" s="137"/>
      <c r="HUK144" s="137"/>
      <c r="HUL144" s="137"/>
      <c r="HUM144" s="137"/>
      <c r="HUN144" s="137"/>
      <c r="HUO144" s="137"/>
      <c r="HUP144" s="137"/>
      <c r="HUQ144" s="137"/>
      <c r="HUR144" s="137"/>
      <c r="HUS144" s="137"/>
      <c r="HUT144" s="137"/>
      <c r="HUU144" s="137"/>
      <c r="HUV144" s="137"/>
      <c r="HUW144" s="137"/>
      <c r="HUX144" s="137"/>
      <c r="HUY144" s="137"/>
      <c r="HUZ144" s="137"/>
      <c r="HVA144" s="137"/>
      <c r="HVB144" s="137"/>
      <c r="HVC144" s="137"/>
      <c r="HVD144" s="137"/>
      <c r="HVE144" s="137"/>
      <c r="HVF144" s="137"/>
      <c r="HVG144" s="137"/>
      <c r="HVH144" s="137"/>
      <c r="HVI144" s="137"/>
      <c r="HVJ144" s="137"/>
      <c r="HVK144" s="137"/>
      <c r="HVL144" s="137"/>
      <c r="HVM144" s="137"/>
      <c r="HVN144" s="137"/>
      <c r="HVO144" s="137"/>
      <c r="HVP144" s="137"/>
      <c r="HVQ144" s="137"/>
      <c r="HVR144" s="137"/>
      <c r="HVS144" s="137"/>
      <c r="HVT144" s="137"/>
      <c r="HVU144" s="137"/>
      <c r="HVV144" s="137"/>
      <c r="HVW144" s="137"/>
      <c r="HVX144" s="137"/>
      <c r="HVY144" s="137"/>
      <c r="HVZ144" s="137"/>
      <c r="HWA144" s="137"/>
      <c r="HWB144" s="137"/>
      <c r="HWC144" s="137"/>
      <c r="HWD144" s="137"/>
      <c r="HWE144" s="137"/>
      <c r="HWF144" s="137"/>
      <c r="HWG144" s="137"/>
      <c r="HWH144" s="137"/>
      <c r="HWI144" s="137"/>
      <c r="HWJ144" s="137"/>
      <c r="HWK144" s="137"/>
      <c r="HWL144" s="137"/>
      <c r="HWM144" s="137"/>
      <c r="HWN144" s="137"/>
      <c r="HWO144" s="137"/>
      <c r="HWP144" s="137"/>
      <c r="HWQ144" s="137"/>
      <c r="HWR144" s="137"/>
      <c r="HWS144" s="137"/>
      <c r="HWT144" s="137"/>
      <c r="HWU144" s="137"/>
      <c r="HWV144" s="137"/>
      <c r="HWW144" s="137"/>
      <c r="HWX144" s="137"/>
      <c r="HWY144" s="137"/>
      <c r="HWZ144" s="137"/>
      <c r="HXA144" s="137"/>
      <c r="HXB144" s="137"/>
      <c r="HXC144" s="137"/>
      <c r="HXD144" s="137"/>
      <c r="HXE144" s="137"/>
      <c r="HXF144" s="137"/>
      <c r="HXG144" s="137"/>
      <c r="HXH144" s="137"/>
      <c r="HXI144" s="137"/>
      <c r="HXJ144" s="137"/>
      <c r="HXK144" s="137"/>
      <c r="HXL144" s="137"/>
      <c r="HXM144" s="137"/>
      <c r="HXN144" s="137"/>
      <c r="HXO144" s="137"/>
      <c r="HXP144" s="137"/>
      <c r="HXQ144" s="137"/>
      <c r="HXR144" s="137"/>
      <c r="HXS144" s="137"/>
      <c r="HXT144" s="137"/>
      <c r="HXU144" s="137"/>
      <c r="HXV144" s="137"/>
      <c r="HXW144" s="137"/>
      <c r="HXX144" s="137"/>
      <c r="HXY144" s="137"/>
      <c r="HXZ144" s="137"/>
      <c r="HYA144" s="137"/>
      <c r="HYB144" s="137"/>
      <c r="HYC144" s="137"/>
      <c r="HYD144" s="137"/>
      <c r="HYE144" s="137"/>
      <c r="HYF144" s="137"/>
      <c r="HYG144" s="137"/>
      <c r="HYH144" s="137"/>
      <c r="HYI144" s="137"/>
      <c r="HYJ144" s="137"/>
      <c r="HYK144" s="137"/>
      <c r="HYL144" s="137"/>
      <c r="HYM144" s="137"/>
      <c r="HYN144" s="137"/>
      <c r="HYO144" s="137"/>
      <c r="HYP144" s="137"/>
      <c r="HYQ144" s="137"/>
      <c r="HYR144" s="137"/>
      <c r="HYS144" s="137"/>
      <c r="HYT144" s="137"/>
      <c r="HYU144" s="137"/>
      <c r="HYV144" s="137"/>
      <c r="HYW144" s="137"/>
      <c r="HYX144" s="137"/>
      <c r="HYY144" s="137"/>
      <c r="HYZ144" s="137"/>
      <c r="HZA144" s="137"/>
      <c r="HZB144" s="137"/>
      <c r="HZC144" s="137"/>
      <c r="HZD144" s="137"/>
      <c r="HZE144" s="137"/>
      <c r="HZF144" s="137"/>
      <c r="HZG144" s="137"/>
      <c r="HZH144" s="137"/>
      <c r="HZI144" s="137"/>
      <c r="HZJ144" s="137"/>
      <c r="HZK144" s="137"/>
      <c r="HZL144" s="137"/>
      <c r="HZM144" s="137"/>
      <c r="HZN144" s="137"/>
      <c r="HZO144" s="137"/>
      <c r="HZP144" s="137"/>
      <c r="HZQ144" s="137"/>
      <c r="HZR144" s="137"/>
      <c r="HZS144" s="137"/>
      <c r="HZT144" s="137"/>
      <c r="HZU144" s="137"/>
      <c r="HZV144" s="137"/>
      <c r="HZW144" s="137"/>
      <c r="HZX144" s="137"/>
      <c r="HZY144" s="137"/>
      <c r="HZZ144" s="137"/>
      <c r="IAA144" s="137"/>
      <c r="IAB144" s="137"/>
      <c r="IAC144" s="137"/>
      <c r="IAD144" s="137"/>
      <c r="IAE144" s="137"/>
      <c r="IAF144" s="137"/>
      <c r="IAG144" s="137"/>
      <c r="IAH144" s="137"/>
      <c r="IAI144" s="137"/>
      <c r="IAJ144" s="137"/>
      <c r="IAK144" s="137"/>
      <c r="IAL144" s="137"/>
      <c r="IAM144" s="137"/>
      <c r="IAN144" s="137"/>
      <c r="IAO144" s="137"/>
      <c r="IAP144" s="137"/>
      <c r="IAQ144" s="137"/>
      <c r="IAR144" s="137"/>
      <c r="IAS144" s="137"/>
      <c r="IAT144" s="137"/>
      <c r="IAU144" s="137"/>
      <c r="IAV144" s="137"/>
      <c r="IAW144" s="137"/>
      <c r="IAX144" s="137"/>
      <c r="IAY144" s="137"/>
      <c r="IAZ144" s="137"/>
      <c r="IBA144" s="137"/>
      <c r="IBB144" s="137"/>
      <c r="IBC144" s="137"/>
      <c r="IBD144" s="137"/>
      <c r="IBE144" s="137"/>
      <c r="IBF144" s="137"/>
      <c r="IBG144" s="137"/>
      <c r="IBH144" s="137"/>
      <c r="IBI144" s="137"/>
      <c r="IBJ144" s="137"/>
      <c r="IBK144" s="137"/>
      <c r="IBL144" s="137"/>
      <c r="IBM144" s="137"/>
      <c r="IBN144" s="137"/>
      <c r="IBO144" s="137"/>
      <c r="IBP144" s="137"/>
      <c r="IBQ144" s="137"/>
      <c r="IBR144" s="137"/>
      <c r="IBS144" s="137"/>
      <c r="IBT144" s="137"/>
      <c r="IBU144" s="137"/>
      <c r="IBV144" s="137"/>
      <c r="IBW144" s="137"/>
      <c r="IBX144" s="137"/>
      <c r="IBY144" s="137"/>
      <c r="IBZ144" s="137"/>
      <c r="ICA144" s="137"/>
      <c r="ICB144" s="137"/>
      <c r="ICC144" s="137"/>
      <c r="ICD144" s="137"/>
      <c r="ICE144" s="137"/>
      <c r="ICF144" s="137"/>
      <c r="ICG144" s="137"/>
      <c r="ICH144" s="137"/>
      <c r="ICI144" s="137"/>
      <c r="ICJ144" s="137"/>
      <c r="ICK144" s="137"/>
      <c r="ICL144" s="137"/>
      <c r="ICM144" s="137"/>
      <c r="ICN144" s="137"/>
      <c r="ICO144" s="137"/>
      <c r="ICP144" s="137"/>
      <c r="ICQ144" s="137"/>
      <c r="ICR144" s="137"/>
      <c r="ICS144" s="137"/>
      <c r="ICT144" s="137"/>
      <c r="ICU144" s="137"/>
      <c r="ICV144" s="137"/>
      <c r="ICW144" s="137"/>
      <c r="ICX144" s="137"/>
      <c r="ICY144" s="137"/>
      <c r="ICZ144" s="137"/>
      <c r="IDA144" s="137"/>
      <c r="IDB144" s="137"/>
      <c r="IDC144" s="137"/>
      <c r="IDD144" s="137"/>
      <c r="IDE144" s="137"/>
      <c r="IDF144" s="137"/>
      <c r="IDG144" s="137"/>
      <c r="IDH144" s="137"/>
      <c r="IDI144" s="137"/>
      <c r="IDJ144" s="137"/>
      <c r="IDK144" s="137"/>
      <c r="IDL144" s="137"/>
      <c r="IDM144" s="137"/>
      <c r="IDN144" s="137"/>
      <c r="IDO144" s="137"/>
      <c r="IDP144" s="137"/>
      <c r="IDQ144" s="137"/>
      <c r="IDR144" s="137"/>
      <c r="IDS144" s="137"/>
      <c r="IDT144" s="137"/>
      <c r="IDU144" s="137"/>
      <c r="IDV144" s="137"/>
      <c r="IDW144" s="137"/>
      <c r="IDX144" s="137"/>
      <c r="IDY144" s="137"/>
      <c r="IDZ144" s="137"/>
      <c r="IEA144" s="137"/>
      <c r="IEB144" s="137"/>
      <c r="IEC144" s="137"/>
      <c r="IED144" s="137"/>
      <c r="IEE144" s="137"/>
      <c r="IEF144" s="137"/>
      <c r="IEG144" s="137"/>
      <c r="IEH144" s="137"/>
      <c r="IEI144" s="137"/>
      <c r="IEJ144" s="137"/>
      <c r="IEK144" s="137"/>
      <c r="IEL144" s="137"/>
      <c r="IEM144" s="137"/>
      <c r="IEN144" s="137"/>
      <c r="IEO144" s="137"/>
      <c r="IEP144" s="137"/>
      <c r="IEQ144" s="137"/>
      <c r="IER144" s="137"/>
      <c r="IES144" s="137"/>
      <c r="IET144" s="137"/>
      <c r="IEU144" s="137"/>
      <c r="IEV144" s="137"/>
      <c r="IEW144" s="137"/>
      <c r="IEX144" s="137"/>
      <c r="IEY144" s="137"/>
      <c r="IEZ144" s="137"/>
      <c r="IFA144" s="137"/>
      <c r="IFB144" s="137"/>
      <c r="IFC144" s="137"/>
      <c r="IFD144" s="137"/>
      <c r="IFE144" s="137"/>
      <c r="IFF144" s="137"/>
      <c r="IFG144" s="137"/>
      <c r="IFH144" s="137"/>
      <c r="IFI144" s="137"/>
      <c r="IFJ144" s="137"/>
      <c r="IFK144" s="137"/>
      <c r="IFL144" s="137"/>
      <c r="IFM144" s="137"/>
      <c r="IFN144" s="137"/>
      <c r="IFO144" s="137"/>
      <c r="IFP144" s="137"/>
      <c r="IFQ144" s="137"/>
      <c r="IFR144" s="137"/>
      <c r="IFS144" s="137"/>
      <c r="IFT144" s="137"/>
      <c r="IFU144" s="137"/>
      <c r="IFV144" s="137"/>
      <c r="IFW144" s="137"/>
      <c r="IFX144" s="137"/>
      <c r="IFY144" s="137"/>
      <c r="IFZ144" s="137"/>
      <c r="IGA144" s="137"/>
      <c r="IGB144" s="137"/>
      <c r="IGC144" s="137"/>
      <c r="IGD144" s="137"/>
      <c r="IGE144" s="137"/>
      <c r="IGF144" s="137"/>
      <c r="IGG144" s="137"/>
      <c r="IGH144" s="137"/>
      <c r="IGI144" s="137"/>
      <c r="IGJ144" s="137"/>
      <c r="IGK144" s="137"/>
      <c r="IGL144" s="137"/>
      <c r="IGM144" s="137"/>
      <c r="IGN144" s="137"/>
      <c r="IGO144" s="137"/>
      <c r="IGP144" s="137"/>
      <c r="IGQ144" s="137"/>
      <c r="IGR144" s="137"/>
      <c r="IGS144" s="137"/>
      <c r="IGT144" s="137"/>
      <c r="IGU144" s="137"/>
      <c r="IGV144" s="137"/>
      <c r="IGW144" s="137"/>
      <c r="IGX144" s="137"/>
      <c r="IGY144" s="137"/>
      <c r="IGZ144" s="137"/>
      <c r="IHA144" s="137"/>
      <c r="IHB144" s="137"/>
      <c r="IHC144" s="137"/>
      <c r="IHD144" s="137"/>
      <c r="IHE144" s="137"/>
      <c r="IHF144" s="137"/>
      <c r="IHG144" s="137"/>
      <c r="IHH144" s="137"/>
      <c r="IHI144" s="137"/>
      <c r="IHJ144" s="137"/>
      <c r="IHK144" s="137"/>
      <c r="IHL144" s="137"/>
      <c r="IHM144" s="137"/>
      <c r="IHN144" s="137"/>
      <c r="IHO144" s="137"/>
      <c r="IHP144" s="137"/>
      <c r="IHQ144" s="137"/>
      <c r="IHR144" s="137"/>
      <c r="IHS144" s="137"/>
      <c r="IHT144" s="137"/>
      <c r="IHU144" s="137"/>
      <c r="IHV144" s="137"/>
      <c r="IHW144" s="137"/>
      <c r="IHX144" s="137"/>
      <c r="IHY144" s="137"/>
      <c r="IHZ144" s="137"/>
      <c r="IIA144" s="137"/>
      <c r="IIB144" s="137"/>
      <c r="IIC144" s="137"/>
      <c r="IID144" s="137"/>
      <c r="IIE144" s="137"/>
      <c r="IIF144" s="137"/>
      <c r="IIG144" s="137"/>
      <c r="IIH144" s="137"/>
      <c r="III144" s="137"/>
      <c r="IIJ144" s="137"/>
      <c r="IIK144" s="137"/>
      <c r="IIL144" s="137"/>
      <c r="IIM144" s="137"/>
      <c r="IIN144" s="137"/>
      <c r="IIO144" s="137"/>
      <c r="IIP144" s="137"/>
      <c r="IIQ144" s="137"/>
      <c r="IIR144" s="137"/>
      <c r="IIS144" s="137"/>
      <c r="IIT144" s="137"/>
      <c r="IIU144" s="137"/>
      <c r="IIV144" s="137"/>
      <c r="IIW144" s="137"/>
      <c r="IIX144" s="137"/>
      <c r="IIY144" s="137"/>
      <c r="IIZ144" s="137"/>
      <c r="IJA144" s="137"/>
      <c r="IJB144" s="137"/>
      <c r="IJC144" s="137"/>
      <c r="IJD144" s="137"/>
      <c r="IJE144" s="137"/>
      <c r="IJF144" s="137"/>
      <c r="IJG144" s="137"/>
      <c r="IJH144" s="137"/>
      <c r="IJI144" s="137"/>
      <c r="IJJ144" s="137"/>
      <c r="IJK144" s="137"/>
      <c r="IJL144" s="137"/>
      <c r="IJM144" s="137"/>
      <c r="IJN144" s="137"/>
      <c r="IJO144" s="137"/>
      <c r="IJP144" s="137"/>
      <c r="IJQ144" s="137"/>
      <c r="IJR144" s="137"/>
      <c r="IJS144" s="137"/>
      <c r="IJT144" s="137"/>
      <c r="IJU144" s="137"/>
      <c r="IJV144" s="137"/>
      <c r="IJW144" s="137"/>
      <c r="IJX144" s="137"/>
      <c r="IJY144" s="137"/>
      <c r="IJZ144" s="137"/>
      <c r="IKA144" s="137"/>
      <c r="IKB144" s="137"/>
      <c r="IKC144" s="137"/>
      <c r="IKD144" s="137"/>
      <c r="IKE144" s="137"/>
      <c r="IKF144" s="137"/>
      <c r="IKG144" s="137"/>
      <c r="IKH144" s="137"/>
      <c r="IKI144" s="137"/>
      <c r="IKJ144" s="137"/>
      <c r="IKK144" s="137"/>
      <c r="IKL144" s="137"/>
      <c r="IKM144" s="137"/>
      <c r="IKN144" s="137"/>
      <c r="IKO144" s="137"/>
      <c r="IKP144" s="137"/>
      <c r="IKQ144" s="137"/>
      <c r="IKR144" s="137"/>
      <c r="IKS144" s="137"/>
      <c r="IKT144" s="137"/>
      <c r="IKU144" s="137"/>
      <c r="IKV144" s="137"/>
      <c r="IKW144" s="137"/>
      <c r="IKX144" s="137"/>
      <c r="IKY144" s="137"/>
      <c r="IKZ144" s="137"/>
      <c r="ILA144" s="137"/>
      <c r="ILB144" s="137"/>
      <c r="ILC144" s="137"/>
      <c r="ILD144" s="137"/>
      <c r="ILE144" s="137"/>
      <c r="ILF144" s="137"/>
      <c r="ILG144" s="137"/>
      <c r="ILH144" s="137"/>
      <c r="ILI144" s="137"/>
      <c r="ILJ144" s="137"/>
      <c r="ILK144" s="137"/>
      <c r="ILL144" s="137"/>
      <c r="ILM144" s="137"/>
      <c r="ILN144" s="137"/>
      <c r="ILO144" s="137"/>
      <c r="ILP144" s="137"/>
      <c r="ILQ144" s="137"/>
      <c r="ILR144" s="137"/>
      <c r="ILS144" s="137"/>
      <c r="ILT144" s="137"/>
      <c r="ILU144" s="137"/>
      <c r="ILV144" s="137"/>
      <c r="ILW144" s="137"/>
      <c r="ILX144" s="137"/>
      <c r="ILY144" s="137"/>
      <c r="ILZ144" s="137"/>
      <c r="IMA144" s="137"/>
      <c r="IMB144" s="137"/>
      <c r="IMC144" s="137"/>
      <c r="IMD144" s="137"/>
      <c r="IME144" s="137"/>
      <c r="IMF144" s="137"/>
      <c r="IMG144" s="137"/>
      <c r="IMH144" s="137"/>
      <c r="IMI144" s="137"/>
      <c r="IMJ144" s="137"/>
      <c r="IMK144" s="137"/>
      <c r="IML144" s="137"/>
      <c r="IMM144" s="137"/>
      <c r="IMN144" s="137"/>
      <c r="IMO144" s="137"/>
      <c r="IMP144" s="137"/>
      <c r="IMQ144" s="137"/>
      <c r="IMR144" s="137"/>
      <c r="IMS144" s="137"/>
      <c r="IMT144" s="137"/>
      <c r="IMU144" s="137"/>
      <c r="IMV144" s="137"/>
      <c r="IMW144" s="137"/>
      <c r="IMX144" s="137"/>
      <c r="IMY144" s="137"/>
      <c r="IMZ144" s="137"/>
      <c r="INA144" s="137"/>
      <c r="INB144" s="137"/>
      <c r="INC144" s="137"/>
      <c r="IND144" s="137"/>
      <c r="INE144" s="137"/>
      <c r="INF144" s="137"/>
      <c r="ING144" s="137"/>
      <c r="INH144" s="137"/>
      <c r="INI144" s="137"/>
      <c r="INJ144" s="137"/>
      <c r="INK144" s="137"/>
      <c r="INL144" s="137"/>
      <c r="INM144" s="137"/>
      <c r="INN144" s="137"/>
      <c r="INO144" s="137"/>
      <c r="INP144" s="137"/>
      <c r="INQ144" s="137"/>
      <c r="INR144" s="137"/>
      <c r="INS144" s="137"/>
      <c r="INT144" s="137"/>
      <c r="INU144" s="137"/>
      <c r="INV144" s="137"/>
      <c r="INW144" s="137"/>
      <c r="INX144" s="137"/>
      <c r="INY144" s="137"/>
      <c r="INZ144" s="137"/>
      <c r="IOA144" s="137"/>
      <c r="IOB144" s="137"/>
      <c r="IOC144" s="137"/>
      <c r="IOD144" s="137"/>
      <c r="IOE144" s="137"/>
      <c r="IOF144" s="137"/>
      <c r="IOG144" s="137"/>
      <c r="IOH144" s="137"/>
      <c r="IOI144" s="137"/>
      <c r="IOJ144" s="137"/>
      <c r="IOK144" s="137"/>
      <c r="IOL144" s="137"/>
      <c r="IOM144" s="137"/>
      <c r="ION144" s="137"/>
      <c r="IOO144" s="137"/>
      <c r="IOP144" s="137"/>
      <c r="IOQ144" s="137"/>
      <c r="IOR144" s="137"/>
      <c r="IOS144" s="137"/>
      <c r="IOT144" s="137"/>
      <c r="IOU144" s="137"/>
      <c r="IOV144" s="137"/>
      <c r="IOW144" s="137"/>
      <c r="IOX144" s="137"/>
      <c r="IOY144" s="137"/>
      <c r="IOZ144" s="137"/>
      <c r="IPA144" s="137"/>
      <c r="IPB144" s="137"/>
      <c r="IPC144" s="137"/>
      <c r="IPD144" s="137"/>
      <c r="IPE144" s="137"/>
      <c r="IPF144" s="137"/>
      <c r="IPG144" s="137"/>
      <c r="IPH144" s="137"/>
      <c r="IPI144" s="137"/>
      <c r="IPJ144" s="137"/>
      <c r="IPK144" s="137"/>
      <c r="IPL144" s="137"/>
      <c r="IPM144" s="137"/>
      <c r="IPN144" s="137"/>
      <c r="IPO144" s="137"/>
      <c r="IPP144" s="137"/>
      <c r="IPQ144" s="137"/>
      <c r="IPR144" s="137"/>
      <c r="IPS144" s="137"/>
      <c r="IPT144" s="137"/>
      <c r="IPU144" s="137"/>
      <c r="IPV144" s="137"/>
      <c r="IPW144" s="137"/>
      <c r="IPX144" s="137"/>
      <c r="IPY144" s="137"/>
      <c r="IPZ144" s="137"/>
      <c r="IQA144" s="137"/>
      <c r="IQB144" s="137"/>
      <c r="IQC144" s="137"/>
      <c r="IQD144" s="137"/>
      <c r="IQE144" s="137"/>
      <c r="IQF144" s="137"/>
      <c r="IQG144" s="137"/>
      <c r="IQH144" s="137"/>
      <c r="IQI144" s="137"/>
      <c r="IQJ144" s="137"/>
      <c r="IQK144" s="137"/>
      <c r="IQL144" s="137"/>
      <c r="IQM144" s="137"/>
      <c r="IQN144" s="137"/>
      <c r="IQO144" s="137"/>
      <c r="IQP144" s="137"/>
      <c r="IQQ144" s="137"/>
      <c r="IQR144" s="137"/>
      <c r="IQS144" s="137"/>
      <c r="IQT144" s="137"/>
      <c r="IQU144" s="137"/>
      <c r="IQV144" s="137"/>
      <c r="IQW144" s="137"/>
      <c r="IQX144" s="137"/>
      <c r="IQY144" s="137"/>
      <c r="IQZ144" s="137"/>
      <c r="IRA144" s="137"/>
      <c r="IRB144" s="137"/>
      <c r="IRC144" s="137"/>
      <c r="IRD144" s="137"/>
      <c r="IRE144" s="137"/>
      <c r="IRF144" s="137"/>
      <c r="IRG144" s="137"/>
      <c r="IRH144" s="137"/>
      <c r="IRI144" s="137"/>
      <c r="IRJ144" s="137"/>
      <c r="IRK144" s="137"/>
      <c r="IRL144" s="137"/>
      <c r="IRM144" s="137"/>
      <c r="IRN144" s="137"/>
      <c r="IRO144" s="137"/>
      <c r="IRP144" s="137"/>
      <c r="IRQ144" s="137"/>
      <c r="IRR144" s="137"/>
      <c r="IRS144" s="137"/>
      <c r="IRT144" s="137"/>
      <c r="IRU144" s="137"/>
      <c r="IRV144" s="137"/>
      <c r="IRW144" s="137"/>
      <c r="IRX144" s="137"/>
      <c r="IRY144" s="137"/>
      <c r="IRZ144" s="137"/>
      <c r="ISA144" s="137"/>
      <c r="ISB144" s="137"/>
      <c r="ISC144" s="137"/>
      <c r="ISD144" s="137"/>
      <c r="ISE144" s="137"/>
      <c r="ISF144" s="137"/>
      <c r="ISG144" s="137"/>
      <c r="ISH144" s="137"/>
      <c r="ISI144" s="137"/>
      <c r="ISJ144" s="137"/>
      <c r="ISK144" s="137"/>
      <c r="ISL144" s="137"/>
      <c r="ISM144" s="137"/>
      <c r="ISN144" s="137"/>
      <c r="ISO144" s="137"/>
      <c r="ISP144" s="137"/>
      <c r="ISQ144" s="137"/>
      <c r="ISR144" s="137"/>
      <c r="ISS144" s="137"/>
      <c r="IST144" s="137"/>
      <c r="ISU144" s="137"/>
      <c r="ISV144" s="137"/>
      <c r="ISW144" s="137"/>
      <c r="ISX144" s="137"/>
      <c r="ISY144" s="137"/>
      <c r="ISZ144" s="137"/>
      <c r="ITA144" s="137"/>
      <c r="ITB144" s="137"/>
      <c r="ITC144" s="137"/>
      <c r="ITD144" s="137"/>
      <c r="ITE144" s="137"/>
      <c r="ITF144" s="137"/>
      <c r="ITG144" s="137"/>
      <c r="ITH144" s="137"/>
      <c r="ITI144" s="137"/>
      <c r="ITJ144" s="137"/>
      <c r="ITK144" s="137"/>
      <c r="ITL144" s="137"/>
      <c r="ITM144" s="137"/>
      <c r="ITN144" s="137"/>
      <c r="ITO144" s="137"/>
      <c r="ITP144" s="137"/>
      <c r="ITQ144" s="137"/>
      <c r="ITR144" s="137"/>
      <c r="ITS144" s="137"/>
      <c r="ITT144" s="137"/>
      <c r="ITU144" s="137"/>
      <c r="ITV144" s="137"/>
      <c r="ITW144" s="137"/>
      <c r="ITX144" s="137"/>
      <c r="ITY144" s="137"/>
      <c r="ITZ144" s="137"/>
      <c r="IUA144" s="137"/>
      <c r="IUB144" s="137"/>
      <c r="IUC144" s="137"/>
      <c r="IUD144" s="137"/>
      <c r="IUE144" s="137"/>
      <c r="IUF144" s="137"/>
      <c r="IUG144" s="137"/>
      <c r="IUH144" s="137"/>
      <c r="IUI144" s="137"/>
      <c r="IUJ144" s="137"/>
      <c r="IUK144" s="137"/>
      <c r="IUL144" s="137"/>
      <c r="IUM144" s="137"/>
      <c r="IUN144" s="137"/>
      <c r="IUO144" s="137"/>
      <c r="IUP144" s="137"/>
      <c r="IUQ144" s="137"/>
      <c r="IUR144" s="137"/>
      <c r="IUS144" s="137"/>
      <c r="IUT144" s="137"/>
      <c r="IUU144" s="137"/>
      <c r="IUV144" s="137"/>
      <c r="IUW144" s="137"/>
      <c r="IUX144" s="137"/>
      <c r="IUY144" s="137"/>
      <c r="IUZ144" s="137"/>
      <c r="IVA144" s="137"/>
      <c r="IVB144" s="137"/>
      <c r="IVC144" s="137"/>
      <c r="IVD144" s="137"/>
      <c r="IVE144" s="137"/>
      <c r="IVF144" s="137"/>
      <c r="IVG144" s="137"/>
      <c r="IVH144" s="137"/>
      <c r="IVI144" s="137"/>
      <c r="IVJ144" s="137"/>
      <c r="IVK144" s="137"/>
      <c r="IVL144" s="137"/>
      <c r="IVM144" s="137"/>
      <c r="IVN144" s="137"/>
      <c r="IVO144" s="137"/>
      <c r="IVP144" s="137"/>
      <c r="IVQ144" s="137"/>
      <c r="IVR144" s="137"/>
      <c r="IVS144" s="137"/>
      <c r="IVT144" s="137"/>
      <c r="IVU144" s="137"/>
      <c r="IVV144" s="137"/>
      <c r="IVW144" s="137"/>
      <c r="IVX144" s="137"/>
      <c r="IVY144" s="137"/>
      <c r="IVZ144" s="137"/>
      <c r="IWA144" s="137"/>
      <c r="IWB144" s="137"/>
      <c r="IWC144" s="137"/>
      <c r="IWD144" s="137"/>
      <c r="IWE144" s="137"/>
      <c r="IWF144" s="137"/>
      <c r="IWG144" s="137"/>
      <c r="IWH144" s="137"/>
      <c r="IWI144" s="137"/>
      <c r="IWJ144" s="137"/>
      <c r="IWK144" s="137"/>
      <c r="IWL144" s="137"/>
      <c r="IWM144" s="137"/>
      <c r="IWN144" s="137"/>
      <c r="IWO144" s="137"/>
      <c r="IWP144" s="137"/>
      <c r="IWQ144" s="137"/>
      <c r="IWR144" s="137"/>
      <c r="IWS144" s="137"/>
      <c r="IWT144" s="137"/>
      <c r="IWU144" s="137"/>
      <c r="IWV144" s="137"/>
      <c r="IWW144" s="137"/>
      <c r="IWX144" s="137"/>
      <c r="IWY144" s="137"/>
      <c r="IWZ144" s="137"/>
      <c r="IXA144" s="137"/>
      <c r="IXB144" s="137"/>
      <c r="IXC144" s="137"/>
      <c r="IXD144" s="137"/>
      <c r="IXE144" s="137"/>
      <c r="IXF144" s="137"/>
      <c r="IXG144" s="137"/>
      <c r="IXH144" s="137"/>
      <c r="IXI144" s="137"/>
      <c r="IXJ144" s="137"/>
      <c r="IXK144" s="137"/>
      <c r="IXL144" s="137"/>
      <c r="IXM144" s="137"/>
      <c r="IXN144" s="137"/>
      <c r="IXO144" s="137"/>
      <c r="IXP144" s="137"/>
      <c r="IXQ144" s="137"/>
      <c r="IXR144" s="137"/>
      <c r="IXS144" s="137"/>
      <c r="IXT144" s="137"/>
      <c r="IXU144" s="137"/>
      <c r="IXV144" s="137"/>
      <c r="IXW144" s="137"/>
      <c r="IXX144" s="137"/>
      <c r="IXY144" s="137"/>
      <c r="IXZ144" s="137"/>
      <c r="IYA144" s="137"/>
      <c r="IYB144" s="137"/>
      <c r="IYC144" s="137"/>
      <c r="IYD144" s="137"/>
      <c r="IYE144" s="137"/>
      <c r="IYF144" s="137"/>
      <c r="IYG144" s="137"/>
      <c r="IYH144" s="137"/>
      <c r="IYI144" s="137"/>
      <c r="IYJ144" s="137"/>
      <c r="IYK144" s="137"/>
      <c r="IYL144" s="137"/>
      <c r="IYM144" s="137"/>
      <c r="IYN144" s="137"/>
      <c r="IYO144" s="137"/>
      <c r="IYP144" s="137"/>
      <c r="IYQ144" s="137"/>
      <c r="IYR144" s="137"/>
      <c r="IYS144" s="137"/>
      <c r="IYT144" s="137"/>
      <c r="IYU144" s="137"/>
      <c r="IYV144" s="137"/>
      <c r="IYW144" s="137"/>
      <c r="IYX144" s="137"/>
      <c r="IYY144" s="137"/>
      <c r="IYZ144" s="137"/>
      <c r="IZA144" s="137"/>
      <c r="IZB144" s="137"/>
      <c r="IZC144" s="137"/>
      <c r="IZD144" s="137"/>
      <c r="IZE144" s="137"/>
      <c r="IZF144" s="137"/>
      <c r="IZG144" s="137"/>
      <c r="IZH144" s="137"/>
      <c r="IZI144" s="137"/>
      <c r="IZJ144" s="137"/>
      <c r="IZK144" s="137"/>
      <c r="IZL144" s="137"/>
      <c r="IZM144" s="137"/>
      <c r="IZN144" s="137"/>
      <c r="IZO144" s="137"/>
      <c r="IZP144" s="137"/>
      <c r="IZQ144" s="137"/>
      <c r="IZR144" s="137"/>
      <c r="IZS144" s="137"/>
      <c r="IZT144" s="137"/>
      <c r="IZU144" s="137"/>
      <c r="IZV144" s="137"/>
      <c r="IZW144" s="137"/>
      <c r="IZX144" s="137"/>
      <c r="IZY144" s="137"/>
      <c r="IZZ144" s="137"/>
      <c r="JAA144" s="137"/>
      <c r="JAB144" s="137"/>
      <c r="JAC144" s="137"/>
      <c r="JAD144" s="137"/>
      <c r="JAE144" s="137"/>
      <c r="JAF144" s="137"/>
      <c r="JAG144" s="137"/>
      <c r="JAH144" s="137"/>
      <c r="JAI144" s="137"/>
      <c r="JAJ144" s="137"/>
      <c r="JAK144" s="137"/>
      <c r="JAL144" s="137"/>
      <c r="JAM144" s="137"/>
      <c r="JAN144" s="137"/>
      <c r="JAO144" s="137"/>
      <c r="JAP144" s="137"/>
      <c r="JAQ144" s="137"/>
      <c r="JAR144" s="137"/>
      <c r="JAS144" s="137"/>
      <c r="JAT144" s="137"/>
      <c r="JAU144" s="137"/>
      <c r="JAV144" s="137"/>
      <c r="JAW144" s="137"/>
      <c r="JAX144" s="137"/>
      <c r="JAY144" s="137"/>
      <c r="JAZ144" s="137"/>
      <c r="JBA144" s="137"/>
      <c r="JBB144" s="137"/>
      <c r="JBC144" s="137"/>
      <c r="JBD144" s="137"/>
      <c r="JBE144" s="137"/>
      <c r="JBF144" s="137"/>
      <c r="JBG144" s="137"/>
      <c r="JBH144" s="137"/>
      <c r="JBI144" s="137"/>
      <c r="JBJ144" s="137"/>
      <c r="JBK144" s="137"/>
      <c r="JBL144" s="137"/>
      <c r="JBM144" s="137"/>
      <c r="JBN144" s="137"/>
      <c r="JBO144" s="137"/>
      <c r="JBP144" s="137"/>
      <c r="JBQ144" s="137"/>
      <c r="JBR144" s="137"/>
      <c r="JBS144" s="137"/>
      <c r="JBT144" s="137"/>
      <c r="JBU144" s="137"/>
      <c r="JBV144" s="137"/>
      <c r="JBW144" s="137"/>
      <c r="JBX144" s="137"/>
      <c r="JBY144" s="137"/>
      <c r="JBZ144" s="137"/>
      <c r="JCA144" s="137"/>
      <c r="JCB144" s="137"/>
      <c r="JCC144" s="137"/>
      <c r="JCD144" s="137"/>
      <c r="JCE144" s="137"/>
      <c r="JCF144" s="137"/>
      <c r="JCG144" s="137"/>
      <c r="JCH144" s="137"/>
      <c r="JCI144" s="137"/>
      <c r="JCJ144" s="137"/>
      <c r="JCK144" s="137"/>
      <c r="JCL144" s="137"/>
      <c r="JCM144" s="137"/>
      <c r="JCN144" s="137"/>
      <c r="JCO144" s="137"/>
      <c r="JCP144" s="137"/>
      <c r="JCQ144" s="137"/>
      <c r="JCR144" s="137"/>
      <c r="JCS144" s="137"/>
      <c r="JCT144" s="137"/>
      <c r="JCU144" s="137"/>
      <c r="JCV144" s="137"/>
      <c r="JCW144" s="137"/>
      <c r="JCX144" s="137"/>
      <c r="JCY144" s="137"/>
      <c r="JCZ144" s="137"/>
      <c r="JDA144" s="137"/>
      <c r="JDB144" s="137"/>
      <c r="JDC144" s="137"/>
      <c r="JDD144" s="137"/>
      <c r="JDE144" s="137"/>
      <c r="JDF144" s="137"/>
      <c r="JDG144" s="137"/>
      <c r="JDH144" s="137"/>
      <c r="JDI144" s="137"/>
      <c r="JDJ144" s="137"/>
      <c r="JDK144" s="137"/>
      <c r="JDL144" s="137"/>
      <c r="JDM144" s="137"/>
      <c r="JDN144" s="137"/>
      <c r="JDO144" s="137"/>
      <c r="JDP144" s="137"/>
      <c r="JDQ144" s="137"/>
      <c r="JDR144" s="137"/>
      <c r="JDS144" s="137"/>
      <c r="JDT144" s="137"/>
      <c r="JDU144" s="137"/>
      <c r="JDV144" s="137"/>
      <c r="JDW144" s="137"/>
      <c r="JDX144" s="137"/>
      <c r="JDY144" s="137"/>
      <c r="JDZ144" s="137"/>
      <c r="JEA144" s="137"/>
      <c r="JEB144" s="137"/>
      <c r="JEC144" s="137"/>
      <c r="JED144" s="137"/>
      <c r="JEE144" s="137"/>
      <c r="JEF144" s="137"/>
      <c r="JEG144" s="137"/>
      <c r="JEH144" s="137"/>
      <c r="JEI144" s="137"/>
      <c r="JEJ144" s="137"/>
      <c r="JEK144" s="137"/>
      <c r="JEL144" s="137"/>
      <c r="JEM144" s="137"/>
      <c r="JEN144" s="137"/>
      <c r="JEO144" s="137"/>
      <c r="JEP144" s="137"/>
      <c r="JEQ144" s="137"/>
      <c r="JER144" s="137"/>
      <c r="JES144" s="137"/>
      <c r="JET144" s="137"/>
      <c r="JEU144" s="137"/>
      <c r="JEV144" s="137"/>
      <c r="JEW144" s="137"/>
      <c r="JEX144" s="137"/>
      <c r="JEY144" s="137"/>
      <c r="JEZ144" s="137"/>
      <c r="JFA144" s="137"/>
      <c r="JFB144" s="137"/>
      <c r="JFC144" s="137"/>
      <c r="JFD144" s="137"/>
      <c r="JFE144" s="137"/>
      <c r="JFF144" s="137"/>
      <c r="JFG144" s="137"/>
      <c r="JFH144" s="137"/>
      <c r="JFI144" s="137"/>
      <c r="JFJ144" s="137"/>
      <c r="JFK144" s="137"/>
      <c r="JFL144" s="137"/>
      <c r="JFM144" s="137"/>
      <c r="JFN144" s="137"/>
      <c r="JFO144" s="137"/>
      <c r="JFP144" s="137"/>
      <c r="JFQ144" s="137"/>
      <c r="JFR144" s="137"/>
      <c r="JFS144" s="137"/>
      <c r="JFT144" s="137"/>
      <c r="JFU144" s="137"/>
      <c r="JFV144" s="137"/>
      <c r="JFW144" s="137"/>
      <c r="JFX144" s="137"/>
      <c r="JFY144" s="137"/>
      <c r="JFZ144" s="137"/>
      <c r="JGA144" s="137"/>
      <c r="JGB144" s="137"/>
      <c r="JGC144" s="137"/>
      <c r="JGD144" s="137"/>
      <c r="JGE144" s="137"/>
      <c r="JGF144" s="137"/>
      <c r="JGG144" s="137"/>
      <c r="JGH144" s="137"/>
      <c r="JGI144" s="137"/>
      <c r="JGJ144" s="137"/>
      <c r="JGK144" s="137"/>
      <c r="JGL144" s="137"/>
      <c r="JGM144" s="137"/>
      <c r="JGN144" s="137"/>
      <c r="JGO144" s="137"/>
      <c r="JGP144" s="137"/>
      <c r="JGQ144" s="137"/>
      <c r="JGR144" s="137"/>
      <c r="JGS144" s="137"/>
      <c r="JGT144" s="137"/>
      <c r="JGU144" s="137"/>
      <c r="JGV144" s="137"/>
      <c r="JGW144" s="137"/>
      <c r="JGX144" s="137"/>
      <c r="JGY144" s="137"/>
      <c r="JGZ144" s="137"/>
      <c r="JHA144" s="137"/>
      <c r="JHB144" s="137"/>
      <c r="JHC144" s="137"/>
      <c r="JHD144" s="137"/>
      <c r="JHE144" s="137"/>
      <c r="JHF144" s="137"/>
      <c r="JHG144" s="137"/>
      <c r="JHH144" s="137"/>
      <c r="JHI144" s="137"/>
      <c r="JHJ144" s="137"/>
      <c r="JHK144" s="137"/>
      <c r="JHL144" s="137"/>
      <c r="JHM144" s="137"/>
      <c r="JHN144" s="137"/>
      <c r="JHO144" s="137"/>
      <c r="JHP144" s="137"/>
      <c r="JHQ144" s="137"/>
      <c r="JHR144" s="137"/>
      <c r="JHS144" s="137"/>
      <c r="JHT144" s="137"/>
      <c r="JHU144" s="137"/>
      <c r="JHV144" s="137"/>
      <c r="JHW144" s="137"/>
      <c r="JHX144" s="137"/>
      <c r="JHY144" s="137"/>
      <c r="JHZ144" s="137"/>
      <c r="JIA144" s="137"/>
      <c r="JIB144" s="137"/>
      <c r="JIC144" s="137"/>
      <c r="JID144" s="137"/>
      <c r="JIE144" s="137"/>
      <c r="JIF144" s="137"/>
      <c r="JIG144" s="137"/>
      <c r="JIH144" s="137"/>
      <c r="JII144" s="137"/>
      <c r="JIJ144" s="137"/>
      <c r="JIK144" s="137"/>
      <c r="JIL144" s="137"/>
      <c r="JIM144" s="137"/>
      <c r="JIN144" s="137"/>
      <c r="JIO144" s="137"/>
      <c r="JIP144" s="137"/>
      <c r="JIQ144" s="137"/>
      <c r="JIR144" s="137"/>
      <c r="JIS144" s="137"/>
      <c r="JIT144" s="137"/>
      <c r="JIU144" s="137"/>
      <c r="JIV144" s="137"/>
      <c r="JIW144" s="137"/>
      <c r="JIX144" s="137"/>
      <c r="JIY144" s="137"/>
      <c r="JIZ144" s="137"/>
      <c r="JJA144" s="137"/>
      <c r="JJB144" s="137"/>
      <c r="JJC144" s="137"/>
      <c r="JJD144" s="137"/>
      <c r="JJE144" s="137"/>
      <c r="JJF144" s="137"/>
      <c r="JJG144" s="137"/>
      <c r="JJH144" s="137"/>
      <c r="JJI144" s="137"/>
      <c r="JJJ144" s="137"/>
      <c r="JJK144" s="137"/>
      <c r="JJL144" s="137"/>
      <c r="JJM144" s="137"/>
      <c r="JJN144" s="137"/>
      <c r="JJO144" s="137"/>
      <c r="JJP144" s="137"/>
      <c r="JJQ144" s="137"/>
      <c r="JJR144" s="137"/>
      <c r="JJS144" s="137"/>
      <c r="JJT144" s="137"/>
      <c r="JJU144" s="137"/>
      <c r="JJV144" s="137"/>
      <c r="JJW144" s="137"/>
      <c r="JJX144" s="137"/>
      <c r="JJY144" s="137"/>
      <c r="JJZ144" s="137"/>
      <c r="JKA144" s="137"/>
      <c r="JKB144" s="137"/>
      <c r="JKC144" s="137"/>
      <c r="JKD144" s="137"/>
      <c r="JKE144" s="137"/>
      <c r="JKF144" s="137"/>
      <c r="JKG144" s="137"/>
      <c r="JKH144" s="137"/>
      <c r="JKI144" s="137"/>
      <c r="JKJ144" s="137"/>
      <c r="JKK144" s="137"/>
      <c r="JKL144" s="137"/>
      <c r="JKM144" s="137"/>
      <c r="JKN144" s="137"/>
      <c r="JKO144" s="137"/>
      <c r="JKP144" s="137"/>
      <c r="JKQ144" s="137"/>
      <c r="JKR144" s="137"/>
      <c r="JKS144" s="137"/>
      <c r="JKT144" s="137"/>
      <c r="JKU144" s="137"/>
      <c r="JKV144" s="137"/>
      <c r="JKW144" s="137"/>
      <c r="JKX144" s="137"/>
      <c r="JKY144" s="137"/>
      <c r="JKZ144" s="137"/>
      <c r="JLA144" s="137"/>
      <c r="JLB144" s="137"/>
      <c r="JLC144" s="137"/>
      <c r="JLD144" s="137"/>
      <c r="JLE144" s="137"/>
      <c r="JLF144" s="137"/>
      <c r="JLG144" s="137"/>
      <c r="JLH144" s="137"/>
      <c r="JLI144" s="137"/>
      <c r="JLJ144" s="137"/>
      <c r="JLK144" s="137"/>
      <c r="JLL144" s="137"/>
      <c r="JLM144" s="137"/>
      <c r="JLN144" s="137"/>
      <c r="JLO144" s="137"/>
      <c r="JLP144" s="137"/>
      <c r="JLQ144" s="137"/>
      <c r="JLR144" s="137"/>
      <c r="JLS144" s="137"/>
      <c r="JLT144" s="137"/>
      <c r="JLU144" s="137"/>
      <c r="JLV144" s="137"/>
      <c r="JLW144" s="137"/>
      <c r="JLX144" s="137"/>
      <c r="JLY144" s="137"/>
      <c r="JLZ144" s="137"/>
      <c r="JMA144" s="137"/>
      <c r="JMB144" s="137"/>
      <c r="JMC144" s="137"/>
      <c r="JMD144" s="137"/>
      <c r="JME144" s="137"/>
      <c r="JMF144" s="137"/>
      <c r="JMG144" s="137"/>
      <c r="JMH144" s="137"/>
      <c r="JMI144" s="137"/>
      <c r="JMJ144" s="137"/>
      <c r="JMK144" s="137"/>
      <c r="JML144" s="137"/>
      <c r="JMM144" s="137"/>
      <c r="JMN144" s="137"/>
      <c r="JMO144" s="137"/>
      <c r="JMP144" s="137"/>
      <c r="JMQ144" s="137"/>
      <c r="JMR144" s="137"/>
      <c r="JMS144" s="137"/>
      <c r="JMT144" s="137"/>
      <c r="JMU144" s="137"/>
      <c r="JMV144" s="137"/>
      <c r="JMW144" s="137"/>
      <c r="JMX144" s="137"/>
      <c r="JMY144" s="137"/>
      <c r="JMZ144" s="137"/>
      <c r="JNA144" s="137"/>
      <c r="JNB144" s="137"/>
      <c r="JNC144" s="137"/>
      <c r="JND144" s="137"/>
      <c r="JNE144" s="137"/>
      <c r="JNF144" s="137"/>
      <c r="JNG144" s="137"/>
      <c r="JNH144" s="137"/>
      <c r="JNI144" s="137"/>
      <c r="JNJ144" s="137"/>
      <c r="JNK144" s="137"/>
      <c r="JNL144" s="137"/>
      <c r="JNM144" s="137"/>
      <c r="JNN144" s="137"/>
      <c r="JNO144" s="137"/>
      <c r="JNP144" s="137"/>
      <c r="JNQ144" s="137"/>
      <c r="JNR144" s="137"/>
      <c r="JNS144" s="137"/>
      <c r="JNT144" s="137"/>
      <c r="JNU144" s="137"/>
      <c r="JNV144" s="137"/>
      <c r="JNW144" s="137"/>
      <c r="JNX144" s="137"/>
      <c r="JNY144" s="137"/>
      <c r="JNZ144" s="137"/>
      <c r="JOA144" s="137"/>
      <c r="JOB144" s="137"/>
      <c r="JOC144" s="137"/>
      <c r="JOD144" s="137"/>
      <c r="JOE144" s="137"/>
      <c r="JOF144" s="137"/>
      <c r="JOG144" s="137"/>
      <c r="JOH144" s="137"/>
      <c r="JOI144" s="137"/>
      <c r="JOJ144" s="137"/>
      <c r="JOK144" s="137"/>
      <c r="JOL144" s="137"/>
      <c r="JOM144" s="137"/>
      <c r="JON144" s="137"/>
      <c r="JOO144" s="137"/>
      <c r="JOP144" s="137"/>
      <c r="JOQ144" s="137"/>
      <c r="JOR144" s="137"/>
      <c r="JOS144" s="137"/>
      <c r="JOT144" s="137"/>
      <c r="JOU144" s="137"/>
      <c r="JOV144" s="137"/>
      <c r="JOW144" s="137"/>
      <c r="JOX144" s="137"/>
      <c r="JOY144" s="137"/>
      <c r="JOZ144" s="137"/>
      <c r="JPA144" s="137"/>
      <c r="JPB144" s="137"/>
      <c r="JPC144" s="137"/>
      <c r="JPD144" s="137"/>
      <c r="JPE144" s="137"/>
      <c r="JPF144" s="137"/>
      <c r="JPG144" s="137"/>
      <c r="JPH144" s="137"/>
      <c r="JPI144" s="137"/>
      <c r="JPJ144" s="137"/>
      <c r="JPK144" s="137"/>
      <c r="JPL144" s="137"/>
      <c r="JPM144" s="137"/>
      <c r="JPN144" s="137"/>
      <c r="JPO144" s="137"/>
      <c r="JPP144" s="137"/>
      <c r="JPQ144" s="137"/>
      <c r="JPR144" s="137"/>
      <c r="JPS144" s="137"/>
      <c r="JPT144" s="137"/>
      <c r="JPU144" s="137"/>
      <c r="JPV144" s="137"/>
      <c r="JPW144" s="137"/>
      <c r="JPX144" s="137"/>
      <c r="JPY144" s="137"/>
      <c r="JPZ144" s="137"/>
      <c r="JQA144" s="137"/>
      <c r="JQB144" s="137"/>
      <c r="JQC144" s="137"/>
      <c r="JQD144" s="137"/>
      <c r="JQE144" s="137"/>
      <c r="JQF144" s="137"/>
      <c r="JQG144" s="137"/>
      <c r="JQH144" s="137"/>
      <c r="JQI144" s="137"/>
      <c r="JQJ144" s="137"/>
      <c r="JQK144" s="137"/>
      <c r="JQL144" s="137"/>
      <c r="JQM144" s="137"/>
      <c r="JQN144" s="137"/>
      <c r="JQO144" s="137"/>
      <c r="JQP144" s="137"/>
      <c r="JQQ144" s="137"/>
      <c r="JQR144" s="137"/>
      <c r="JQS144" s="137"/>
      <c r="JQT144" s="137"/>
      <c r="JQU144" s="137"/>
      <c r="JQV144" s="137"/>
      <c r="JQW144" s="137"/>
      <c r="JQX144" s="137"/>
      <c r="JQY144" s="137"/>
      <c r="JQZ144" s="137"/>
      <c r="JRA144" s="137"/>
      <c r="JRB144" s="137"/>
      <c r="JRC144" s="137"/>
      <c r="JRD144" s="137"/>
      <c r="JRE144" s="137"/>
      <c r="JRF144" s="137"/>
      <c r="JRG144" s="137"/>
      <c r="JRH144" s="137"/>
      <c r="JRI144" s="137"/>
      <c r="JRJ144" s="137"/>
      <c r="JRK144" s="137"/>
      <c r="JRL144" s="137"/>
      <c r="JRM144" s="137"/>
      <c r="JRN144" s="137"/>
      <c r="JRO144" s="137"/>
      <c r="JRP144" s="137"/>
      <c r="JRQ144" s="137"/>
      <c r="JRR144" s="137"/>
      <c r="JRS144" s="137"/>
      <c r="JRT144" s="137"/>
      <c r="JRU144" s="137"/>
      <c r="JRV144" s="137"/>
      <c r="JRW144" s="137"/>
      <c r="JRX144" s="137"/>
      <c r="JRY144" s="137"/>
      <c r="JRZ144" s="137"/>
      <c r="JSA144" s="137"/>
      <c r="JSB144" s="137"/>
      <c r="JSC144" s="137"/>
      <c r="JSD144" s="137"/>
      <c r="JSE144" s="137"/>
      <c r="JSF144" s="137"/>
      <c r="JSG144" s="137"/>
      <c r="JSH144" s="137"/>
      <c r="JSI144" s="137"/>
      <c r="JSJ144" s="137"/>
      <c r="JSK144" s="137"/>
      <c r="JSL144" s="137"/>
      <c r="JSM144" s="137"/>
      <c r="JSN144" s="137"/>
      <c r="JSO144" s="137"/>
      <c r="JSP144" s="137"/>
      <c r="JSQ144" s="137"/>
      <c r="JSR144" s="137"/>
      <c r="JSS144" s="137"/>
      <c r="JST144" s="137"/>
      <c r="JSU144" s="137"/>
      <c r="JSV144" s="137"/>
      <c r="JSW144" s="137"/>
      <c r="JSX144" s="137"/>
      <c r="JSY144" s="137"/>
      <c r="JSZ144" s="137"/>
      <c r="JTA144" s="137"/>
      <c r="JTB144" s="137"/>
      <c r="JTC144" s="137"/>
      <c r="JTD144" s="137"/>
      <c r="JTE144" s="137"/>
      <c r="JTF144" s="137"/>
      <c r="JTG144" s="137"/>
      <c r="JTH144" s="137"/>
      <c r="JTI144" s="137"/>
      <c r="JTJ144" s="137"/>
      <c r="JTK144" s="137"/>
      <c r="JTL144" s="137"/>
      <c r="JTM144" s="137"/>
      <c r="JTN144" s="137"/>
      <c r="JTO144" s="137"/>
      <c r="JTP144" s="137"/>
      <c r="JTQ144" s="137"/>
      <c r="JTR144" s="137"/>
      <c r="JTS144" s="137"/>
      <c r="JTT144" s="137"/>
      <c r="JTU144" s="137"/>
      <c r="JTV144" s="137"/>
      <c r="JTW144" s="137"/>
      <c r="JTX144" s="137"/>
      <c r="JTY144" s="137"/>
      <c r="JTZ144" s="137"/>
      <c r="JUA144" s="137"/>
      <c r="JUB144" s="137"/>
      <c r="JUC144" s="137"/>
      <c r="JUD144" s="137"/>
      <c r="JUE144" s="137"/>
      <c r="JUF144" s="137"/>
      <c r="JUG144" s="137"/>
      <c r="JUH144" s="137"/>
      <c r="JUI144" s="137"/>
      <c r="JUJ144" s="137"/>
      <c r="JUK144" s="137"/>
      <c r="JUL144" s="137"/>
      <c r="JUM144" s="137"/>
      <c r="JUN144" s="137"/>
      <c r="JUO144" s="137"/>
      <c r="JUP144" s="137"/>
      <c r="JUQ144" s="137"/>
      <c r="JUR144" s="137"/>
      <c r="JUS144" s="137"/>
      <c r="JUT144" s="137"/>
      <c r="JUU144" s="137"/>
      <c r="JUV144" s="137"/>
      <c r="JUW144" s="137"/>
      <c r="JUX144" s="137"/>
      <c r="JUY144" s="137"/>
      <c r="JUZ144" s="137"/>
      <c r="JVA144" s="137"/>
      <c r="JVB144" s="137"/>
      <c r="JVC144" s="137"/>
      <c r="JVD144" s="137"/>
      <c r="JVE144" s="137"/>
      <c r="JVF144" s="137"/>
      <c r="JVG144" s="137"/>
      <c r="JVH144" s="137"/>
      <c r="JVI144" s="137"/>
      <c r="JVJ144" s="137"/>
      <c r="JVK144" s="137"/>
      <c r="JVL144" s="137"/>
      <c r="JVM144" s="137"/>
      <c r="JVN144" s="137"/>
      <c r="JVO144" s="137"/>
      <c r="JVP144" s="137"/>
      <c r="JVQ144" s="137"/>
      <c r="JVR144" s="137"/>
      <c r="JVS144" s="137"/>
      <c r="JVT144" s="137"/>
      <c r="JVU144" s="137"/>
      <c r="JVV144" s="137"/>
      <c r="JVW144" s="137"/>
      <c r="JVX144" s="137"/>
      <c r="JVY144" s="137"/>
      <c r="JVZ144" s="137"/>
      <c r="JWA144" s="137"/>
      <c r="JWB144" s="137"/>
      <c r="JWC144" s="137"/>
      <c r="JWD144" s="137"/>
      <c r="JWE144" s="137"/>
      <c r="JWF144" s="137"/>
      <c r="JWG144" s="137"/>
      <c r="JWH144" s="137"/>
      <c r="JWI144" s="137"/>
      <c r="JWJ144" s="137"/>
      <c r="JWK144" s="137"/>
      <c r="JWL144" s="137"/>
      <c r="JWM144" s="137"/>
      <c r="JWN144" s="137"/>
      <c r="JWO144" s="137"/>
      <c r="JWP144" s="137"/>
      <c r="JWQ144" s="137"/>
      <c r="JWR144" s="137"/>
      <c r="JWS144" s="137"/>
      <c r="JWT144" s="137"/>
      <c r="JWU144" s="137"/>
      <c r="JWV144" s="137"/>
      <c r="JWW144" s="137"/>
      <c r="JWX144" s="137"/>
      <c r="JWY144" s="137"/>
      <c r="JWZ144" s="137"/>
      <c r="JXA144" s="137"/>
      <c r="JXB144" s="137"/>
      <c r="JXC144" s="137"/>
      <c r="JXD144" s="137"/>
      <c r="JXE144" s="137"/>
      <c r="JXF144" s="137"/>
      <c r="JXG144" s="137"/>
      <c r="JXH144" s="137"/>
      <c r="JXI144" s="137"/>
      <c r="JXJ144" s="137"/>
      <c r="JXK144" s="137"/>
      <c r="JXL144" s="137"/>
      <c r="JXM144" s="137"/>
      <c r="JXN144" s="137"/>
      <c r="JXO144" s="137"/>
      <c r="JXP144" s="137"/>
      <c r="JXQ144" s="137"/>
      <c r="JXR144" s="137"/>
      <c r="JXS144" s="137"/>
      <c r="JXT144" s="137"/>
      <c r="JXU144" s="137"/>
      <c r="JXV144" s="137"/>
      <c r="JXW144" s="137"/>
      <c r="JXX144" s="137"/>
      <c r="JXY144" s="137"/>
      <c r="JXZ144" s="137"/>
      <c r="JYA144" s="137"/>
      <c r="JYB144" s="137"/>
      <c r="JYC144" s="137"/>
      <c r="JYD144" s="137"/>
      <c r="JYE144" s="137"/>
      <c r="JYF144" s="137"/>
      <c r="JYG144" s="137"/>
      <c r="JYH144" s="137"/>
      <c r="JYI144" s="137"/>
      <c r="JYJ144" s="137"/>
      <c r="JYK144" s="137"/>
      <c r="JYL144" s="137"/>
      <c r="JYM144" s="137"/>
      <c r="JYN144" s="137"/>
      <c r="JYO144" s="137"/>
      <c r="JYP144" s="137"/>
      <c r="JYQ144" s="137"/>
      <c r="JYR144" s="137"/>
      <c r="JYS144" s="137"/>
      <c r="JYT144" s="137"/>
      <c r="JYU144" s="137"/>
      <c r="JYV144" s="137"/>
      <c r="JYW144" s="137"/>
      <c r="JYX144" s="137"/>
      <c r="JYY144" s="137"/>
      <c r="JYZ144" s="137"/>
      <c r="JZA144" s="137"/>
      <c r="JZB144" s="137"/>
      <c r="JZC144" s="137"/>
      <c r="JZD144" s="137"/>
      <c r="JZE144" s="137"/>
      <c r="JZF144" s="137"/>
      <c r="JZG144" s="137"/>
      <c r="JZH144" s="137"/>
      <c r="JZI144" s="137"/>
      <c r="JZJ144" s="137"/>
      <c r="JZK144" s="137"/>
      <c r="JZL144" s="137"/>
      <c r="JZM144" s="137"/>
      <c r="JZN144" s="137"/>
      <c r="JZO144" s="137"/>
      <c r="JZP144" s="137"/>
      <c r="JZQ144" s="137"/>
      <c r="JZR144" s="137"/>
      <c r="JZS144" s="137"/>
      <c r="JZT144" s="137"/>
      <c r="JZU144" s="137"/>
      <c r="JZV144" s="137"/>
      <c r="JZW144" s="137"/>
      <c r="JZX144" s="137"/>
      <c r="JZY144" s="137"/>
      <c r="JZZ144" s="137"/>
      <c r="KAA144" s="137"/>
      <c r="KAB144" s="137"/>
      <c r="KAC144" s="137"/>
      <c r="KAD144" s="137"/>
      <c r="KAE144" s="137"/>
      <c r="KAF144" s="137"/>
      <c r="KAG144" s="137"/>
      <c r="KAH144" s="137"/>
      <c r="KAI144" s="137"/>
      <c r="KAJ144" s="137"/>
      <c r="KAK144" s="137"/>
      <c r="KAL144" s="137"/>
      <c r="KAM144" s="137"/>
      <c r="KAN144" s="137"/>
      <c r="KAO144" s="137"/>
      <c r="KAP144" s="137"/>
      <c r="KAQ144" s="137"/>
      <c r="KAR144" s="137"/>
      <c r="KAS144" s="137"/>
      <c r="KAT144" s="137"/>
      <c r="KAU144" s="137"/>
      <c r="KAV144" s="137"/>
      <c r="KAW144" s="137"/>
      <c r="KAX144" s="137"/>
      <c r="KAY144" s="137"/>
      <c r="KAZ144" s="137"/>
      <c r="KBA144" s="137"/>
      <c r="KBB144" s="137"/>
      <c r="KBC144" s="137"/>
      <c r="KBD144" s="137"/>
      <c r="KBE144" s="137"/>
      <c r="KBF144" s="137"/>
      <c r="KBG144" s="137"/>
      <c r="KBH144" s="137"/>
      <c r="KBI144" s="137"/>
      <c r="KBJ144" s="137"/>
      <c r="KBK144" s="137"/>
      <c r="KBL144" s="137"/>
      <c r="KBM144" s="137"/>
      <c r="KBN144" s="137"/>
      <c r="KBO144" s="137"/>
      <c r="KBP144" s="137"/>
      <c r="KBQ144" s="137"/>
      <c r="KBR144" s="137"/>
      <c r="KBS144" s="137"/>
      <c r="KBT144" s="137"/>
      <c r="KBU144" s="137"/>
      <c r="KBV144" s="137"/>
      <c r="KBW144" s="137"/>
      <c r="KBX144" s="137"/>
      <c r="KBY144" s="137"/>
      <c r="KBZ144" s="137"/>
      <c r="KCA144" s="137"/>
      <c r="KCB144" s="137"/>
      <c r="KCC144" s="137"/>
      <c r="KCD144" s="137"/>
      <c r="KCE144" s="137"/>
      <c r="KCF144" s="137"/>
      <c r="KCG144" s="137"/>
      <c r="KCH144" s="137"/>
      <c r="KCI144" s="137"/>
      <c r="KCJ144" s="137"/>
      <c r="KCK144" s="137"/>
      <c r="KCL144" s="137"/>
      <c r="KCM144" s="137"/>
      <c r="KCN144" s="137"/>
      <c r="KCO144" s="137"/>
      <c r="KCP144" s="137"/>
      <c r="KCQ144" s="137"/>
      <c r="KCR144" s="137"/>
      <c r="KCS144" s="137"/>
      <c r="KCT144" s="137"/>
      <c r="KCU144" s="137"/>
      <c r="KCV144" s="137"/>
      <c r="KCW144" s="137"/>
      <c r="KCX144" s="137"/>
      <c r="KCY144" s="137"/>
      <c r="KCZ144" s="137"/>
      <c r="KDA144" s="137"/>
      <c r="KDB144" s="137"/>
      <c r="KDC144" s="137"/>
      <c r="KDD144" s="137"/>
      <c r="KDE144" s="137"/>
      <c r="KDF144" s="137"/>
      <c r="KDG144" s="137"/>
      <c r="KDH144" s="137"/>
      <c r="KDI144" s="137"/>
      <c r="KDJ144" s="137"/>
      <c r="KDK144" s="137"/>
      <c r="KDL144" s="137"/>
      <c r="KDM144" s="137"/>
      <c r="KDN144" s="137"/>
      <c r="KDO144" s="137"/>
      <c r="KDP144" s="137"/>
      <c r="KDQ144" s="137"/>
      <c r="KDR144" s="137"/>
      <c r="KDS144" s="137"/>
      <c r="KDT144" s="137"/>
      <c r="KDU144" s="137"/>
      <c r="KDV144" s="137"/>
      <c r="KDW144" s="137"/>
      <c r="KDX144" s="137"/>
      <c r="KDY144" s="137"/>
      <c r="KDZ144" s="137"/>
      <c r="KEA144" s="137"/>
      <c r="KEB144" s="137"/>
      <c r="KEC144" s="137"/>
      <c r="KED144" s="137"/>
      <c r="KEE144" s="137"/>
      <c r="KEF144" s="137"/>
      <c r="KEG144" s="137"/>
      <c r="KEH144" s="137"/>
      <c r="KEI144" s="137"/>
      <c r="KEJ144" s="137"/>
      <c r="KEK144" s="137"/>
      <c r="KEL144" s="137"/>
      <c r="KEM144" s="137"/>
      <c r="KEN144" s="137"/>
      <c r="KEO144" s="137"/>
      <c r="KEP144" s="137"/>
      <c r="KEQ144" s="137"/>
      <c r="KER144" s="137"/>
      <c r="KES144" s="137"/>
      <c r="KET144" s="137"/>
      <c r="KEU144" s="137"/>
      <c r="KEV144" s="137"/>
      <c r="KEW144" s="137"/>
      <c r="KEX144" s="137"/>
      <c r="KEY144" s="137"/>
      <c r="KEZ144" s="137"/>
      <c r="KFA144" s="137"/>
      <c r="KFB144" s="137"/>
      <c r="KFC144" s="137"/>
      <c r="KFD144" s="137"/>
      <c r="KFE144" s="137"/>
      <c r="KFF144" s="137"/>
      <c r="KFG144" s="137"/>
      <c r="KFH144" s="137"/>
      <c r="KFI144" s="137"/>
      <c r="KFJ144" s="137"/>
      <c r="KFK144" s="137"/>
      <c r="KFL144" s="137"/>
      <c r="KFM144" s="137"/>
      <c r="KFN144" s="137"/>
      <c r="KFO144" s="137"/>
      <c r="KFP144" s="137"/>
      <c r="KFQ144" s="137"/>
      <c r="KFR144" s="137"/>
      <c r="KFS144" s="137"/>
      <c r="KFT144" s="137"/>
      <c r="KFU144" s="137"/>
      <c r="KFV144" s="137"/>
      <c r="KFW144" s="137"/>
      <c r="KFX144" s="137"/>
      <c r="KFY144" s="137"/>
      <c r="KFZ144" s="137"/>
      <c r="KGA144" s="137"/>
      <c r="KGB144" s="137"/>
      <c r="KGC144" s="137"/>
      <c r="KGD144" s="137"/>
      <c r="KGE144" s="137"/>
      <c r="KGF144" s="137"/>
      <c r="KGG144" s="137"/>
      <c r="KGH144" s="137"/>
      <c r="KGI144" s="137"/>
      <c r="KGJ144" s="137"/>
      <c r="KGK144" s="137"/>
      <c r="KGL144" s="137"/>
      <c r="KGM144" s="137"/>
      <c r="KGN144" s="137"/>
      <c r="KGO144" s="137"/>
      <c r="KGP144" s="137"/>
      <c r="KGQ144" s="137"/>
      <c r="KGR144" s="137"/>
      <c r="KGS144" s="137"/>
      <c r="KGT144" s="137"/>
      <c r="KGU144" s="137"/>
      <c r="KGV144" s="137"/>
      <c r="KGW144" s="137"/>
      <c r="KGX144" s="137"/>
      <c r="KGY144" s="137"/>
      <c r="KGZ144" s="137"/>
      <c r="KHA144" s="137"/>
      <c r="KHB144" s="137"/>
      <c r="KHC144" s="137"/>
      <c r="KHD144" s="137"/>
      <c r="KHE144" s="137"/>
      <c r="KHF144" s="137"/>
      <c r="KHG144" s="137"/>
      <c r="KHH144" s="137"/>
      <c r="KHI144" s="137"/>
      <c r="KHJ144" s="137"/>
      <c r="KHK144" s="137"/>
      <c r="KHL144" s="137"/>
      <c r="KHM144" s="137"/>
      <c r="KHN144" s="137"/>
      <c r="KHO144" s="137"/>
      <c r="KHP144" s="137"/>
      <c r="KHQ144" s="137"/>
      <c r="KHR144" s="137"/>
      <c r="KHS144" s="137"/>
      <c r="KHT144" s="137"/>
      <c r="KHU144" s="137"/>
      <c r="KHV144" s="137"/>
      <c r="KHW144" s="137"/>
      <c r="KHX144" s="137"/>
      <c r="KHY144" s="137"/>
      <c r="KHZ144" s="137"/>
      <c r="KIA144" s="137"/>
      <c r="KIB144" s="137"/>
      <c r="KIC144" s="137"/>
      <c r="KID144" s="137"/>
      <c r="KIE144" s="137"/>
      <c r="KIF144" s="137"/>
      <c r="KIG144" s="137"/>
      <c r="KIH144" s="137"/>
      <c r="KII144" s="137"/>
      <c r="KIJ144" s="137"/>
      <c r="KIK144" s="137"/>
      <c r="KIL144" s="137"/>
      <c r="KIM144" s="137"/>
      <c r="KIN144" s="137"/>
      <c r="KIO144" s="137"/>
      <c r="KIP144" s="137"/>
      <c r="KIQ144" s="137"/>
      <c r="KIR144" s="137"/>
      <c r="KIS144" s="137"/>
      <c r="KIT144" s="137"/>
      <c r="KIU144" s="137"/>
      <c r="KIV144" s="137"/>
      <c r="KIW144" s="137"/>
      <c r="KIX144" s="137"/>
      <c r="KIY144" s="137"/>
      <c r="KIZ144" s="137"/>
      <c r="KJA144" s="137"/>
      <c r="KJB144" s="137"/>
      <c r="KJC144" s="137"/>
      <c r="KJD144" s="137"/>
      <c r="KJE144" s="137"/>
      <c r="KJF144" s="137"/>
      <c r="KJG144" s="137"/>
      <c r="KJH144" s="137"/>
      <c r="KJI144" s="137"/>
      <c r="KJJ144" s="137"/>
      <c r="KJK144" s="137"/>
      <c r="KJL144" s="137"/>
      <c r="KJM144" s="137"/>
      <c r="KJN144" s="137"/>
      <c r="KJO144" s="137"/>
      <c r="KJP144" s="137"/>
      <c r="KJQ144" s="137"/>
      <c r="KJR144" s="137"/>
      <c r="KJS144" s="137"/>
      <c r="KJT144" s="137"/>
      <c r="KJU144" s="137"/>
      <c r="KJV144" s="137"/>
      <c r="KJW144" s="137"/>
      <c r="KJX144" s="137"/>
      <c r="KJY144" s="137"/>
      <c r="KJZ144" s="137"/>
      <c r="KKA144" s="137"/>
      <c r="KKB144" s="137"/>
      <c r="KKC144" s="137"/>
      <c r="KKD144" s="137"/>
      <c r="KKE144" s="137"/>
      <c r="KKF144" s="137"/>
      <c r="KKG144" s="137"/>
      <c r="KKH144" s="137"/>
      <c r="KKI144" s="137"/>
      <c r="KKJ144" s="137"/>
      <c r="KKK144" s="137"/>
      <c r="KKL144" s="137"/>
      <c r="KKM144" s="137"/>
      <c r="KKN144" s="137"/>
      <c r="KKO144" s="137"/>
      <c r="KKP144" s="137"/>
      <c r="KKQ144" s="137"/>
      <c r="KKR144" s="137"/>
      <c r="KKS144" s="137"/>
      <c r="KKT144" s="137"/>
      <c r="KKU144" s="137"/>
      <c r="KKV144" s="137"/>
      <c r="KKW144" s="137"/>
      <c r="KKX144" s="137"/>
      <c r="KKY144" s="137"/>
      <c r="KKZ144" s="137"/>
      <c r="KLA144" s="137"/>
      <c r="KLB144" s="137"/>
      <c r="KLC144" s="137"/>
      <c r="KLD144" s="137"/>
      <c r="KLE144" s="137"/>
      <c r="KLF144" s="137"/>
      <c r="KLG144" s="137"/>
      <c r="KLH144" s="137"/>
      <c r="KLI144" s="137"/>
      <c r="KLJ144" s="137"/>
      <c r="KLK144" s="137"/>
      <c r="KLL144" s="137"/>
      <c r="KLM144" s="137"/>
      <c r="KLN144" s="137"/>
      <c r="KLO144" s="137"/>
      <c r="KLP144" s="137"/>
      <c r="KLQ144" s="137"/>
      <c r="KLR144" s="137"/>
      <c r="KLS144" s="137"/>
      <c r="KLT144" s="137"/>
      <c r="KLU144" s="137"/>
      <c r="KLV144" s="137"/>
      <c r="KLW144" s="137"/>
      <c r="KLX144" s="137"/>
      <c r="KLY144" s="137"/>
      <c r="KLZ144" s="137"/>
      <c r="KMA144" s="137"/>
      <c r="KMB144" s="137"/>
      <c r="KMC144" s="137"/>
      <c r="KMD144" s="137"/>
      <c r="KME144" s="137"/>
      <c r="KMF144" s="137"/>
      <c r="KMG144" s="137"/>
      <c r="KMH144" s="137"/>
      <c r="KMI144" s="137"/>
      <c r="KMJ144" s="137"/>
      <c r="KMK144" s="137"/>
      <c r="KML144" s="137"/>
      <c r="KMM144" s="137"/>
      <c r="KMN144" s="137"/>
      <c r="KMO144" s="137"/>
      <c r="KMP144" s="137"/>
      <c r="KMQ144" s="137"/>
      <c r="KMR144" s="137"/>
      <c r="KMS144" s="137"/>
      <c r="KMT144" s="137"/>
      <c r="KMU144" s="137"/>
      <c r="KMV144" s="137"/>
      <c r="KMW144" s="137"/>
      <c r="KMX144" s="137"/>
      <c r="KMY144" s="137"/>
      <c r="KMZ144" s="137"/>
      <c r="KNA144" s="137"/>
      <c r="KNB144" s="137"/>
      <c r="KNC144" s="137"/>
      <c r="KND144" s="137"/>
      <c r="KNE144" s="137"/>
      <c r="KNF144" s="137"/>
      <c r="KNG144" s="137"/>
      <c r="KNH144" s="137"/>
      <c r="KNI144" s="137"/>
      <c r="KNJ144" s="137"/>
      <c r="KNK144" s="137"/>
      <c r="KNL144" s="137"/>
      <c r="KNM144" s="137"/>
      <c r="KNN144" s="137"/>
      <c r="KNO144" s="137"/>
      <c r="KNP144" s="137"/>
      <c r="KNQ144" s="137"/>
      <c r="KNR144" s="137"/>
      <c r="KNS144" s="137"/>
      <c r="KNT144" s="137"/>
      <c r="KNU144" s="137"/>
      <c r="KNV144" s="137"/>
      <c r="KNW144" s="137"/>
      <c r="KNX144" s="137"/>
      <c r="KNY144" s="137"/>
      <c r="KNZ144" s="137"/>
      <c r="KOA144" s="137"/>
      <c r="KOB144" s="137"/>
      <c r="KOC144" s="137"/>
      <c r="KOD144" s="137"/>
      <c r="KOE144" s="137"/>
      <c r="KOF144" s="137"/>
      <c r="KOG144" s="137"/>
      <c r="KOH144" s="137"/>
      <c r="KOI144" s="137"/>
      <c r="KOJ144" s="137"/>
      <c r="KOK144" s="137"/>
      <c r="KOL144" s="137"/>
      <c r="KOM144" s="137"/>
      <c r="KON144" s="137"/>
      <c r="KOO144" s="137"/>
      <c r="KOP144" s="137"/>
      <c r="KOQ144" s="137"/>
      <c r="KOR144" s="137"/>
      <c r="KOS144" s="137"/>
      <c r="KOT144" s="137"/>
      <c r="KOU144" s="137"/>
      <c r="KOV144" s="137"/>
      <c r="KOW144" s="137"/>
      <c r="KOX144" s="137"/>
      <c r="KOY144" s="137"/>
      <c r="KOZ144" s="137"/>
      <c r="KPA144" s="137"/>
      <c r="KPB144" s="137"/>
      <c r="KPC144" s="137"/>
      <c r="KPD144" s="137"/>
      <c r="KPE144" s="137"/>
      <c r="KPF144" s="137"/>
      <c r="KPG144" s="137"/>
      <c r="KPH144" s="137"/>
      <c r="KPI144" s="137"/>
      <c r="KPJ144" s="137"/>
      <c r="KPK144" s="137"/>
      <c r="KPL144" s="137"/>
      <c r="KPM144" s="137"/>
      <c r="KPN144" s="137"/>
      <c r="KPO144" s="137"/>
      <c r="KPP144" s="137"/>
      <c r="KPQ144" s="137"/>
      <c r="KPR144" s="137"/>
      <c r="KPS144" s="137"/>
      <c r="KPT144" s="137"/>
      <c r="KPU144" s="137"/>
      <c r="KPV144" s="137"/>
      <c r="KPW144" s="137"/>
      <c r="KPX144" s="137"/>
      <c r="KPY144" s="137"/>
      <c r="KPZ144" s="137"/>
      <c r="KQA144" s="137"/>
      <c r="KQB144" s="137"/>
      <c r="KQC144" s="137"/>
      <c r="KQD144" s="137"/>
      <c r="KQE144" s="137"/>
      <c r="KQF144" s="137"/>
      <c r="KQG144" s="137"/>
      <c r="KQH144" s="137"/>
      <c r="KQI144" s="137"/>
      <c r="KQJ144" s="137"/>
      <c r="KQK144" s="137"/>
      <c r="KQL144" s="137"/>
      <c r="KQM144" s="137"/>
      <c r="KQN144" s="137"/>
      <c r="KQO144" s="137"/>
      <c r="KQP144" s="137"/>
      <c r="KQQ144" s="137"/>
      <c r="KQR144" s="137"/>
      <c r="KQS144" s="137"/>
      <c r="KQT144" s="137"/>
      <c r="KQU144" s="137"/>
      <c r="KQV144" s="137"/>
      <c r="KQW144" s="137"/>
      <c r="KQX144" s="137"/>
      <c r="KQY144" s="137"/>
      <c r="KQZ144" s="137"/>
      <c r="KRA144" s="137"/>
      <c r="KRB144" s="137"/>
      <c r="KRC144" s="137"/>
      <c r="KRD144" s="137"/>
      <c r="KRE144" s="137"/>
      <c r="KRF144" s="137"/>
      <c r="KRG144" s="137"/>
      <c r="KRH144" s="137"/>
      <c r="KRI144" s="137"/>
      <c r="KRJ144" s="137"/>
      <c r="KRK144" s="137"/>
      <c r="KRL144" s="137"/>
      <c r="KRM144" s="137"/>
      <c r="KRN144" s="137"/>
      <c r="KRO144" s="137"/>
      <c r="KRP144" s="137"/>
      <c r="KRQ144" s="137"/>
      <c r="KRR144" s="137"/>
      <c r="KRS144" s="137"/>
      <c r="KRT144" s="137"/>
      <c r="KRU144" s="137"/>
      <c r="KRV144" s="137"/>
      <c r="KRW144" s="137"/>
      <c r="KRX144" s="137"/>
      <c r="KRY144" s="137"/>
      <c r="KRZ144" s="137"/>
      <c r="KSA144" s="137"/>
      <c r="KSB144" s="137"/>
      <c r="KSC144" s="137"/>
      <c r="KSD144" s="137"/>
      <c r="KSE144" s="137"/>
      <c r="KSF144" s="137"/>
      <c r="KSG144" s="137"/>
      <c r="KSH144" s="137"/>
      <c r="KSI144" s="137"/>
      <c r="KSJ144" s="137"/>
      <c r="KSK144" s="137"/>
      <c r="KSL144" s="137"/>
      <c r="KSM144" s="137"/>
      <c r="KSN144" s="137"/>
      <c r="KSO144" s="137"/>
      <c r="KSP144" s="137"/>
      <c r="KSQ144" s="137"/>
      <c r="KSR144" s="137"/>
      <c r="KSS144" s="137"/>
      <c r="KST144" s="137"/>
      <c r="KSU144" s="137"/>
      <c r="KSV144" s="137"/>
      <c r="KSW144" s="137"/>
      <c r="KSX144" s="137"/>
      <c r="KSY144" s="137"/>
      <c r="KSZ144" s="137"/>
      <c r="KTA144" s="137"/>
      <c r="KTB144" s="137"/>
      <c r="KTC144" s="137"/>
      <c r="KTD144" s="137"/>
      <c r="KTE144" s="137"/>
      <c r="KTF144" s="137"/>
      <c r="KTG144" s="137"/>
      <c r="KTH144" s="137"/>
      <c r="KTI144" s="137"/>
      <c r="KTJ144" s="137"/>
      <c r="KTK144" s="137"/>
      <c r="KTL144" s="137"/>
      <c r="KTM144" s="137"/>
      <c r="KTN144" s="137"/>
      <c r="KTO144" s="137"/>
      <c r="KTP144" s="137"/>
      <c r="KTQ144" s="137"/>
      <c r="KTR144" s="137"/>
      <c r="KTS144" s="137"/>
      <c r="KTT144" s="137"/>
      <c r="KTU144" s="137"/>
      <c r="KTV144" s="137"/>
      <c r="KTW144" s="137"/>
      <c r="KTX144" s="137"/>
      <c r="KTY144" s="137"/>
      <c r="KTZ144" s="137"/>
      <c r="KUA144" s="137"/>
      <c r="KUB144" s="137"/>
      <c r="KUC144" s="137"/>
      <c r="KUD144" s="137"/>
      <c r="KUE144" s="137"/>
      <c r="KUF144" s="137"/>
      <c r="KUG144" s="137"/>
      <c r="KUH144" s="137"/>
      <c r="KUI144" s="137"/>
      <c r="KUJ144" s="137"/>
      <c r="KUK144" s="137"/>
      <c r="KUL144" s="137"/>
      <c r="KUM144" s="137"/>
      <c r="KUN144" s="137"/>
      <c r="KUO144" s="137"/>
      <c r="KUP144" s="137"/>
      <c r="KUQ144" s="137"/>
      <c r="KUR144" s="137"/>
      <c r="KUS144" s="137"/>
      <c r="KUT144" s="137"/>
      <c r="KUU144" s="137"/>
      <c r="KUV144" s="137"/>
      <c r="KUW144" s="137"/>
      <c r="KUX144" s="137"/>
      <c r="KUY144" s="137"/>
      <c r="KUZ144" s="137"/>
      <c r="KVA144" s="137"/>
      <c r="KVB144" s="137"/>
      <c r="KVC144" s="137"/>
      <c r="KVD144" s="137"/>
      <c r="KVE144" s="137"/>
      <c r="KVF144" s="137"/>
      <c r="KVG144" s="137"/>
      <c r="KVH144" s="137"/>
      <c r="KVI144" s="137"/>
      <c r="KVJ144" s="137"/>
      <c r="KVK144" s="137"/>
      <c r="KVL144" s="137"/>
      <c r="KVM144" s="137"/>
      <c r="KVN144" s="137"/>
      <c r="KVO144" s="137"/>
      <c r="KVP144" s="137"/>
      <c r="KVQ144" s="137"/>
      <c r="KVR144" s="137"/>
      <c r="KVS144" s="137"/>
      <c r="KVT144" s="137"/>
      <c r="KVU144" s="137"/>
      <c r="KVV144" s="137"/>
      <c r="KVW144" s="137"/>
      <c r="KVX144" s="137"/>
      <c r="KVY144" s="137"/>
      <c r="KVZ144" s="137"/>
      <c r="KWA144" s="137"/>
      <c r="KWB144" s="137"/>
      <c r="KWC144" s="137"/>
      <c r="KWD144" s="137"/>
      <c r="KWE144" s="137"/>
      <c r="KWF144" s="137"/>
      <c r="KWG144" s="137"/>
      <c r="KWH144" s="137"/>
      <c r="KWI144" s="137"/>
      <c r="KWJ144" s="137"/>
      <c r="KWK144" s="137"/>
      <c r="KWL144" s="137"/>
      <c r="KWM144" s="137"/>
      <c r="KWN144" s="137"/>
      <c r="KWO144" s="137"/>
      <c r="KWP144" s="137"/>
      <c r="KWQ144" s="137"/>
      <c r="KWR144" s="137"/>
      <c r="KWS144" s="137"/>
      <c r="KWT144" s="137"/>
      <c r="KWU144" s="137"/>
      <c r="KWV144" s="137"/>
      <c r="KWW144" s="137"/>
      <c r="KWX144" s="137"/>
      <c r="KWY144" s="137"/>
      <c r="KWZ144" s="137"/>
      <c r="KXA144" s="137"/>
      <c r="KXB144" s="137"/>
      <c r="KXC144" s="137"/>
      <c r="KXD144" s="137"/>
      <c r="KXE144" s="137"/>
      <c r="KXF144" s="137"/>
      <c r="KXG144" s="137"/>
      <c r="KXH144" s="137"/>
      <c r="KXI144" s="137"/>
      <c r="KXJ144" s="137"/>
      <c r="KXK144" s="137"/>
      <c r="KXL144" s="137"/>
      <c r="KXM144" s="137"/>
      <c r="KXN144" s="137"/>
      <c r="KXO144" s="137"/>
      <c r="KXP144" s="137"/>
      <c r="KXQ144" s="137"/>
      <c r="KXR144" s="137"/>
      <c r="KXS144" s="137"/>
      <c r="KXT144" s="137"/>
      <c r="KXU144" s="137"/>
      <c r="KXV144" s="137"/>
      <c r="KXW144" s="137"/>
      <c r="KXX144" s="137"/>
      <c r="KXY144" s="137"/>
      <c r="KXZ144" s="137"/>
      <c r="KYA144" s="137"/>
      <c r="KYB144" s="137"/>
      <c r="KYC144" s="137"/>
      <c r="KYD144" s="137"/>
      <c r="KYE144" s="137"/>
      <c r="KYF144" s="137"/>
      <c r="KYG144" s="137"/>
      <c r="KYH144" s="137"/>
      <c r="KYI144" s="137"/>
      <c r="KYJ144" s="137"/>
      <c r="KYK144" s="137"/>
      <c r="KYL144" s="137"/>
      <c r="KYM144" s="137"/>
      <c r="KYN144" s="137"/>
      <c r="KYO144" s="137"/>
      <c r="KYP144" s="137"/>
      <c r="KYQ144" s="137"/>
      <c r="KYR144" s="137"/>
      <c r="KYS144" s="137"/>
      <c r="KYT144" s="137"/>
      <c r="KYU144" s="137"/>
      <c r="KYV144" s="137"/>
      <c r="KYW144" s="137"/>
      <c r="KYX144" s="137"/>
      <c r="KYY144" s="137"/>
      <c r="KYZ144" s="137"/>
      <c r="KZA144" s="137"/>
      <c r="KZB144" s="137"/>
      <c r="KZC144" s="137"/>
      <c r="KZD144" s="137"/>
      <c r="KZE144" s="137"/>
      <c r="KZF144" s="137"/>
      <c r="KZG144" s="137"/>
      <c r="KZH144" s="137"/>
      <c r="KZI144" s="137"/>
      <c r="KZJ144" s="137"/>
      <c r="KZK144" s="137"/>
      <c r="KZL144" s="137"/>
      <c r="KZM144" s="137"/>
      <c r="KZN144" s="137"/>
      <c r="KZO144" s="137"/>
      <c r="KZP144" s="137"/>
      <c r="KZQ144" s="137"/>
      <c r="KZR144" s="137"/>
      <c r="KZS144" s="137"/>
      <c r="KZT144" s="137"/>
      <c r="KZU144" s="137"/>
      <c r="KZV144" s="137"/>
      <c r="KZW144" s="137"/>
      <c r="KZX144" s="137"/>
      <c r="KZY144" s="137"/>
      <c r="KZZ144" s="137"/>
      <c r="LAA144" s="137"/>
      <c r="LAB144" s="137"/>
      <c r="LAC144" s="137"/>
      <c r="LAD144" s="137"/>
      <c r="LAE144" s="137"/>
      <c r="LAF144" s="137"/>
      <c r="LAG144" s="137"/>
      <c r="LAH144" s="137"/>
      <c r="LAI144" s="137"/>
      <c r="LAJ144" s="137"/>
      <c r="LAK144" s="137"/>
      <c r="LAL144" s="137"/>
      <c r="LAM144" s="137"/>
      <c r="LAN144" s="137"/>
      <c r="LAO144" s="137"/>
      <c r="LAP144" s="137"/>
      <c r="LAQ144" s="137"/>
      <c r="LAR144" s="137"/>
      <c r="LAS144" s="137"/>
      <c r="LAT144" s="137"/>
      <c r="LAU144" s="137"/>
      <c r="LAV144" s="137"/>
      <c r="LAW144" s="137"/>
      <c r="LAX144" s="137"/>
      <c r="LAY144" s="137"/>
      <c r="LAZ144" s="137"/>
      <c r="LBA144" s="137"/>
      <c r="LBB144" s="137"/>
      <c r="LBC144" s="137"/>
      <c r="LBD144" s="137"/>
      <c r="LBE144" s="137"/>
      <c r="LBF144" s="137"/>
      <c r="LBG144" s="137"/>
      <c r="LBH144" s="137"/>
      <c r="LBI144" s="137"/>
      <c r="LBJ144" s="137"/>
      <c r="LBK144" s="137"/>
      <c r="LBL144" s="137"/>
      <c r="LBM144" s="137"/>
      <c r="LBN144" s="137"/>
      <c r="LBO144" s="137"/>
      <c r="LBP144" s="137"/>
      <c r="LBQ144" s="137"/>
      <c r="LBR144" s="137"/>
      <c r="LBS144" s="137"/>
      <c r="LBT144" s="137"/>
      <c r="LBU144" s="137"/>
      <c r="LBV144" s="137"/>
      <c r="LBW144" s="137"/>
      <c r="LBX144" s="137"/>
      <c r="LBY144" s="137"/>
      <c r="LBZ144" s="137"/>
      <c r="LCA144" s="137"/>
      <c r="LCB144" s="137"/>
      <c r="LCC144" s="137"/>
      <c r="LCD144" s="137"/>
      <c r="LCE144" s="137"/>
      <c r="LCF144" s="137"/>
      <c r="LCG144" s="137"/>
      <c r="LCH144" s="137"/>
      <c r="LCI144" s="137"/>
      <c r="LCJ144" s="137"/>
      <c r="LCK144" s="137"/>
      <c r="LCL144" s="137"/>
      <c r="LCM144" s="137"/>
      <c r="LCN144" s="137"/>
      <c r="LCO144" s="137"/>
      <c r="LCP144" s="137"/>
      <c r="LCQ144" s="137"/>
      <c r="LCR144" s="137"/>
      <c r="LCS144" s="137"/>
      <c r="LCT144" s="137"/>
      <c r="LCU144" s="137"/>
      <c r="LCV144" s="137"/>
      <c r="LCW144" s="137"/>
      <c r="LCX144" s="137"/>
      <c r="LCY144" s="137"/>
      <c r="LCZ144" s="137"/>
      <c r="LDA144" s="137"/>
      <c r="LDB144" s="137"/>
      <c r="LDC144" s="137"/>
      <c r="LDD144" s="137"/>
      <c r="LDE144" s="137"/>
      <c r="LDF144" s="137"/>
      <c r="LDG144" s="137"/>
      <c r="LDH144" s="137"/>
      <c r="LDI144" s="137"/>
      <c r="LDJ144" s="137"/>
      <c r="LDK144" s="137"/>
      <c r="LDL144" s="137"/>
      <c r="LDM144" s="137"/>
      <c r="LDN144" s="137"/>
      <c r="LDO144" s="137"/>
      <c r="LDP144" s="137"/>
      <c r="LDQ144" s="137"/>
      <c r="LDR144" s="137"/>
      <c r="LDS144" s="137"/>
      <c r="LDT144" s="137"/>
      <c r="LDU144" s="137"/>
      <c r="LDV144" s="137"/>
      <c r="LDW144" s="137"/>
      <c r="LDX144" s="137"/>
      <c r="LDY144" s="137"/>
      <c r="LDZ144" s="137"/>
      <c r="LEA144" s="137"/>
      <c r="LEB144" s="137"/>
      <c r="LEC144" s="137"/>
      <c r="LED144" s="137"/>
      <c r="LEE144" s="137"/>
      <c r="LEF144" s="137"/>
      <c r="LEG144" s="137"/>
      <c r="LEH144" s="137"/>
      <c r="LEI144" s="137"/>
      <c r="LEJ144" s="137"/>
      <c r="LEK144" s="137"/>
      <c r="LEL144" s="137"/>
      <c r="LEM144" s="137"/>
      <c r="LEN144" s="137"/>
      <c r="LEO144" s="137"/>
      <c r="LEP144" s="137"/>
      <c r="LEQ144" s="137"/>
      <c r="LER144" s="137"/>
      <c r="LES144" s="137"/>
      <c r="LET144" s="137"/>
      <c r="LEU144" s="137"/>
      <c r="LEV144" s="137"/>
      <c r="LEW144" s="137"/>
      <c r="LEX144" s="137"/>
      <c r="LEY144" s="137"/>
      <c r="LEZ144" s="137"/>
      <c r="LFA144" s="137"/>
      <c r="LFB144" s="137"/>
      <c r="LFC144" s="137"/>
      <c r="LFD144" s="137"/>
      <c r="LFE144" s="137"/>
      <c r="LFF144" s="137"/>
      <c r="LFG144" s="137"/>
      <c r="LFH144" s="137"/>
      <c r="LFI144" s="137"/>
      <c r="LFJ144" s="137"/>
      <c r="LFK144" s="137"/>
      <c r="LFL144" s="137"/>
      <c r="LFM144" s="137"/>
      <c r="LFN144" s="137"/>
      <c r="LFO144" s="137"/>
      <c r="LFP144" s="137"/>
      <c r="LFQ144" s="137"/>
      <c r="LFR144" s="137"/>
      <c r="LFS144" s="137"/>
      <c r="LFT144" s="137"/>
      <c r="LFU144" s="137"/>
      <c r="LFV144" s="137"/>
      <c r="LFW144" s="137"/>
      <c r="LFX144" s="137"/>
      <c r="LFY144" s="137"/>
      <c r="LFZ144" s="137"/>
      <c r="LGA144" s="137"/>
      <c r="LGB144" s="137"/>
      <c r="LGC144" s="137"/>
      <c r="LGD144" s="137"/>
      <c r="LGE144" s="137"/>
      <c r="LGF144" s="137"/>
      <c r="LGG144" s="137"/>
      <c r="LGH144" s="137"/>
      <c r="LGI144" s="137"/>
      <c r="LGJ144" s="137"/>
      <c r="LGK144" s="137"/>
      <c r="LGL144" s="137"/>
      <c r="LGM144" s="137"/>
      <c r="LGN144" s="137"/>
      <c r="LGO144" s="137"/>
      <c r="LGP144" s="137"/>
      <c r="LGQ144" s="137"/>
      <c r="LGR144" s="137"/>
      <c r="LGS144" s="137"/>
      <c r="LGT144" s="137"/>
      <c r="LGU144" s="137"/>
      <c r="LGV144" s="137"/>
      <c r="LGW144" s="137"/>
      <c r="LGX144" s="137"/>
      <c r="LGY144" s="137"/>
      <c r="LGZ144" s="137"/>
      <c r="LHA144" s="137"/>
      <c r="LHB144" s="137"/>
      <c r="LHC144" s="137"/>
      <c r="LHD144" s="137"/>
      <c r="LHE144" s="137"/>
      <c r="LHF144" s="137"/>
      <c r="LHG144" s="137"/>
      <c r="LHH144" s="137"/>
      <c r="LHI144" s="137"/>
      <c r="LHJ144" s="137"/>
      <c r="LHK144" s="137"/>
      <c r="LHL144" s="137"/>
      <c r="LHM144" s="137"/>
      <c r="LHN144" s="137"/>
      <c r="LHO144" s="137"/>
      <c r="LHP144" s="137"/>
      <c r="LHQ144" s="137"/>
      <c r="LHR144" s="137"/>
      <c r="LHS144" s="137"/>
      <c r="LHT144" s="137"/>
      <c r="LHU144" s="137"/>
      <c r="LHV144" s="137"/>
      <c r="LHW144" s="137"/>
      <c r="LHX144" s="137"/>
      <c r="LHY144" s="137"/>
      <c r="LHZ144" s="137"/>
      <c r="LIA144" s="137"/>
      <c r="LIB144" s="137"/>
      <c r="LIC144" s="137"/>
      <c r="LID144" s="137"/>
      <c r="LIE144" s="137"/>
      <c r="LIF144" s="137"/>
      <c r="LIG144" s="137"/>
      <c r="LIH144" s="137"/>
      <c r="LII144" s="137"/>
      <c r="LIJ144" s="137"/>
      <c r="LIK144" s="137"/>
      <c r="LIL144" s="137"/>
      <c r="LIM144" s="137"/>
      <c r="LIN144" s="137"/>
      <c r="LIO144" s="137"/>
      <c r="LIP144" s="137"/>
      <c r="LIQ144" s="137"/>
      <c r="LIR144" s="137"/>
      <c r="LIS144" s="137"/>
      <c r="LIT144" s="137"/>
      <c r="LIU144" s="137"/>
      <c r="LIV144" s="137"/>
      <c r="LIW144" s="137"/>
      <c r="LIX144" s="137"/>
      <c r="LIY144" s="137"/>
      <c r="LIZ144" s="137"/>
      <c r="LJA144" s="137"/>
      <c r="LJB144" s="137"/>
      <c r="LJC144" s="137"/>
      <c r="LJD144" s="137"/>
      <c r="LJE144" s="137"/>
      <c r="LJF144" s="137"/>
      <c r="LJG144" s="137"/>
      <c r="LJH144" s="137"/>
      <c r="LJI144" s="137"/>
      <c r="LJJ144" s="137"/>
      <c r="LJK144" s="137"/>
      <c r="LJL144" s="137"/>
      <c r="LJM144" s="137"/>
      <c r="LJN144" s="137"/>
      <c r="LJO144" s="137"/>
      <c r="LJP144" s="137"/>
      <c r="LJQ144" s="137"/>
      <c r="LJR144" s="137"/>
      <c r="LJS144" s="137"/>
      <c r="LJT144" s="137"/>
      <c r="LJU144" s="137"/>
      <c r="LJV144" s="137"/>
      <c r="LJW144" s="137"/>
      <c r="LJX144" s="137"/>
      <c r="LJY144" s="137"/>
      <c r="LJZ144" s="137"/>
      <c r="LKA144" s="137"/>
      <c r="LKB144" s="137"/>
      <c r="LKC144" s="137"/>
      <c r="LKD144" s="137"/>
      <c r="LKE144" s="137"/>
      <c r="LKF144" s="137"/>
      <c r="LKG144" s="137"/>
      <c r="LKH144" s="137"/>
      <c r="LKI144" s="137"/>
      <c r="LKJ144" s="137"/>
      <c r="LKK144" s="137"/>
      <c r="LKL144" s="137"/>
      <c r="LKM144" s="137"/>
      <c r="LKN144" s="137"/>
      <c r="LKO144" s="137"/>
      <c r="LKP144" s="137"/>
      <c r="LKQ144" s="137"/>
      <c r="LKR144" s="137"/>
      <c r="LKS144" s="137"/>
      <c r="LKT144" s="137"/>
      <c r="LKU144" s="137"/>
      <c r="LKV144" s="137"/>
      <c r="LKW144" s="137"/>
      <c r="LKX144" s="137"/>
      <c r="LKY144" s="137"/>
      <c r="LKZ144" s="137"/>
      <c r="LLA144" s="137"/>
      <c r="LLB144" s="137"/>
      <c r="LLC144" s="137"/>
      <c r="LLD144" s="137"/>
      <c r="LLE144" s="137"/>
      <c r="LLF144" s="137"/>
      <c r="LLG144" s="137"/>
      <c r="LLH144" s="137"/>
      <c r="LLI144" s="137"/>
      <c r="LLJ144" s="137"/>
      <c r="LLK144" s="137"/>
      <c r="LLL144" s="137"/>
      <c r="LLM144" s="137"/>
      <c r="LLN144" s="137"/>
      <c r="LLO144" s="137"/>
      <c r="LLP144" s="137"/>
      <c r="LLQ144" s="137"/>
      <c r="LLR144" s="137"/>
      <c r="LLS144" s="137"/>
      <c r="LLT144" s="137"/>
      <c r="LLU144" s="137"/>
      <c r="LLV144" s="137"/>
      <c r="LLW144" s="137"/>
      <c r="LLX144" s="137"/>
      <c r="LLY144" s="137"/>
      <c r="LLZ144" s="137"/>
      <c r="LMA144" s="137"/>
      <c r="LMB144" s="137"/>
      <c r="LMC144" s="137"/>
      <c r="LMD144" s="137"/>
      <c r="LME144" s="137"/>
      <c r="LMF144" s="137"/>
      <c r="LMG144" s="137"/>
      <c r="LMH144" s="137"/>
      <c r="LMI144" s="137"/>
      <c r="LMJ144" s="137"/>
      <c r="LMK144" s="137"/>
      <c r="LML144" s="137"/>
      <c r="LMM144" s="137"/>
      <c r="LMN144" s="137"/>
      <c r="LMO144" s="137"/>
      <c r="LMP144" s="137"/>
      <c r="LMQ144" s="137"/>
      <c r="LMR144" s="137"/>
      <c r="LMS144" s="137"/>
      <c r="LMT144" s="137"/>
      <c r="LMU144" s="137"/>
      <c r="LMV144" s="137"/>
      <c r="LMW144" s="137"/>
      <c r="LMX144" s="137"/>
      <c r="LMY144" s="137"/>
      <c r="LMZ144" s="137"/>
      <c r="LNA144" s="137"/>
      <c r="LNB144" s="137"/>
      <c r="LNC144" s="137"/>
      <c r="LND144" s="137"/>
      <c r="LNE144" s="137"/>
      <c r="LNF144" s="137"/>
      <c r="LNG144" s="137"/>
      <c r="LNH144" s="137"/>
      <c r="LNI144" s="137"/>
      <c r="LNJ144" s="137"/>
      <c r="LNK144" s="137"/>
      <c r="LNL144" s="137"/>
      <c r="LNM144" s="137"/>
      <c r="LNN144" s="137"/>
      <c r="LNO144" s="137"/>
      <c r="LNP144" s="137"/>
      <c r="LNQ144" s="137"/>
      <c r="LNR144" s="137"/>
      <c r="LNS144" s="137"/>
      <c r="LNT144" s="137"/>
      <c r="LNU144" s="137"/>
      <c r="LNV144" s="137"/>
      <c r="LNW144" s="137"/>
      <c r="LNX144" s="137"/>
      <c r="LNY144" s="137"/>
      <c r="LNZ144" s="137"/>
      <c r="LOA144" s="137"/>
      <c r="LOB144" s="137"/>
      <c r="LOC144" s="137"/>
      <c r="LOD144" s="137"/>
      <c r="LOE144" s="137"/>
      <c r="LOF144" s="137"/>
      <c r="LOG144" s="137"/>
      <c r="LOH144" s="137"/>
      <c r="LOI144" s="137"/>
      <c r="LOJ144" s="137"/>
      <c r="LOK144" s="137"/>
      <c r="LOL144" s="137"/>
      <c r="LOM144" s="137"/>
      <c r="LON144" s="137"/>
      <c r="LOO144" s="137"/>
      <c r="LOP144" s="137"/>
      <c r="LOQ144" s="137"/>
      <c r="LOR144" s="137"/>
      <c r="LOS144" s="137"/>
      <c r="LOT144" s="137"/>
      <c r="LOU144" s="137"/>
      <c r="LOV144" s="137"/>
      <c r="LOW144" s="137"/>
      <c r="LOX144" s="137"/>
      <c r="LOY144" s="137"/>
      <c r="LOZ144" s="137"/>
      <c r="LPA144" s="137"/>
      <c r="LPB144" s="137"/>
      <c r="LPC144" s="137"/>
      <c r="LPD144" s="137"/>
      <c r="LPE144" s="137"/>
      <c r="LPF144" s="137"/>
      <c r="LPG144" s="137"/>
      <c r="LPH144" s="137"/>
      <c r="LPI144" s="137"/>
      <c r="LPJ144" s="137"/>
      <c r="LPK144" s="137"/>
      <c r="LPL144" s="137"/>
      <c r="LPM144" s="137"/>
      <c r="LPN144" s="137"/>
      <c r="LPO144" s="137"/>
      <c r="LPP144" s="137"/>
      <c r="LPQ144" s="137"/>
      <c r="LPR144" s="137"/>
      <c r="LPS144" s="137"/>
      <c r="LPT144" s="137"/>
      <c r="LPU144" s="137"/>
      <c r="LPV144" s="137"/>
      <c r="LPW144" s="137"/>
      <c r="LPX144" s="137"/>
      <c r="LPY144" s="137"/>
      <c r="LPZ144" s="137"/>
      <c r="LQA144" s="137"/>
      <c r="LQB144" s="137"/>
      <c r="LQC144" s="137"/>
      <c r="LQD144" s="137"/>
      <c r="LQE144" s="137"/>
      <c r="LQF144" s="137"/>
      <c r="LQG144" s="137"/>
      <c r="LQH144" s="137"/>
      <c r="LQI144" s="137"/>
      <c r="LQJ144" s="137"/>
      <c r="LQK144" s="137"/>
      <c r="LQL144" s="137"/>
      <c r="LQM144" s="137"/>
      <c r="LQN144" s="137"/>
      <c r="LQO144" s="137"/>
      <c r="LQP144" s="137"/>
      <c r="LQQ144" s="137"/>
      <c r="LQR144" s="137"/>
      <c r="LQS144" s="137"/>
      <c r="LQT144" s="137"/>
      <c r="LQU144" s="137"/>
      <c r="LQV144" s="137"/>
      <c r="LQW144" s="137"/>
      <c r="LQX144" s="137"/>
      <c r="LQY144" s="137"/>
      <c r="LQZ144" s="137"/>
      <c r="LRA144" s="137"/>
      <c r="LRB144" s="137"/>
      <c r="LRC144" s="137"/>
      <c r="LRD144" s="137"/>
      <c r="LRE144" s="137"/>
      <c r="LRF144" s="137"/>
      <c r="LRG144" s="137"/>
      <c r="LRH144" s="137"/>
      <c r="LRI144" s="137"/>
      <c r="LRJ144" s="137"/>
      <c r="LRK144" s="137"/>
      <c r="LRL144" s="137"/>
      <c r="LRM144" s="137"/>
      <c r="LRN144" s="137"/>
      <c r="LRO144" s="137"/>
      <c r="LRP144" s="137"/>
      <c r="LRQ144" s="137"/>
      <c r="LRR144" s="137"/>
      <c r="LRS144" s="137"/>
      <c r="LRT144" s="137"/>
      <c r="LRU144" s="137"/>
      <c r="LRV144" s="137"/>
      <c r="LRW144" s="137"/>
      <c r="LRX144" s="137"/>
      <c r="LRY144" s="137"/>
      <c r="LRZ144" s="137"/>
      <c r="LSA144" s="137"/>
      <c r="LSB144" s="137"/>
      <c r="LSC144" s="137"/>
      <c r="LSD144" s="137"/>
      <c r="LSE144" s="137"/>
      <c r="LSF144" s="137"/>
      <c r="LSG144" s="137"/>
      <c r="LSH144" s="137"/>
      <c r="LSI144" s="137"/>
      <c r="LSJ144" s="137"/>
      <c r="LSK144" s="137"/>
      <c r="LSL144" s="137"/>
      <c r="LSM144" s="137"/>
      <c r="LSN144" s="137"/>
      <c r="LSO144" s="137"/>
      <c r="LSP144" s="137"/>
      <c r="LSQ144" s="137"/>
      <c r="LSR144" s="137"/>
      <c r="LSS144" s="137"/>
      <c r="LST144" s="137"/>
      <c r="LSU144" s="137"/>
      <c r="LSV144" s="137"/>
      <c r="LSW144" s="137"/>
      <c r="LSX144" s="137"/>
      <c r="LSY144" s="137"/>
      <c r="LSZ144" s="137"/>
      <c r="LTA144" s="137"/>
      <c r="LTB144" s="137"/>
      <c r="LTC144" s="137"/>
      <c r="LTD144" s="137"/>
      <c r="LTE144" s="137"/>
      <c r="LTF144" s="137"/>
      <c r="LTG144" s="137"/>
      <c r="LTH144" s="137"/>
      <c r="LTI144" s="137"/>
      <c r="LTJ144" s="137"/>
      <c r="LTK144" s="137"/>
      <c r="LTL144" s="137"/>
      <c r="LTM144" s="137"/>
      <c r="LTN144" s="137"/>
      <c r="LTO144" s="137"/>
      <c r="LTP144" s="137"/>
      <c r="LTQ144" s="137"/>
      <c r="LTR144" s="137"/>
      <c r="LTS144" s="137"/>
      <c r="LTT144" s="137"/>
      <c r="LTU144" s="137"/>
      <c r="LTV144" s="137"/>
      <c r="LTW144" s="137"/>
      <c r="LTX144" s="137"/>
      <c r="LTY144" s="137"/>
      <c r="LTZ144" s="137"/>
      <c r="LUA144" s="137"/>
      <c r="LUB144" s="137"/>
      <c r="LUC144" s="137"/>
      <c r="LUD144" s="137"/>
      <c r="LUE144" s="137"/>
      <c r="LUF144" s="137"/>
      <c r="LUG144" s="137"/>
      <c r="LUH144" s="137"/>
      <c r="LUI144" s="137"/>
      <c r="LUJ144" s="137"/>
      <c r="LUK144" s="137"/>
      <c r="LUL144" s="137"/>
      <c r="LUM144" s="137"/>
      <c r="LUN144" s="137"/>
      <c r="LUO144" s="137"/>
      <c r="LUP144" s="137"/>
      <c r="LUQ144" s="137"/>
      <c r="LUR144" s="137"/>
      <c r="LUS144" s="137"/>
      <c r="LUT144" s="137"/>
      <c r="LUU144" s="137"/>
      <c r="LUV144" s="137"/>
      <c r="LUW144" s="137"/>
      <c r="LUX144" s="137"/>
      <c r="LUY144" s="137"/>
      <c r="LUZ144" s="137"/>
      <c r="LVA144" s="137"/>
      <c r="LVB144" s="137"/>
      <c r="LVC144" s="137"/>
      <c r="LVD144" s="137"/>
      <c r="LVE144" s="137"/>
      <c r="LVF144" s="137"/>
      <c r="LVG144" s="137"/>
      <c r="LVH144" s="137"/>
      <c r="LVI144" s="137"/>
      <c r="LVJ144" s="137"/>
      <c r="LVK144" s="137"/>
      <c r="LVL144" s="137"/>
      <c r="LVM144" s="137"/>
      <c r="LVN144" s="137"/>
      <c r="LVO144" s="137"/>
      <c r="LVP144" s="137"/>
      <c r="LVQ144" s="137"/>
      <c r="LVR144" s="137"/>
      <c r="LVS144" s="137"/>
      <c r="LVT144" s="137"/>
      <c r="LVU144" s="137"/>
      <c r="LVV144" s="137"/>
      <c r="LVW144" s="137"/>
      <c r="LVX144" s="137"/>
      <c r="LVY144" s="137"/>
      <c r="LVZ144" s="137"/>
      <c r="LWA144" s="137"/>
      <c r="LWB144" s="137"/>
      <c r="LWC144" s="137"/>
      <c r="LWD144" s="137"/>
      <c r="LWE144" s="137"/>
      <c r="LWF144" s="137"/>
      <c r="LWG144" s="137"/>
      <c r="LWH144" s="137"/>
      <c r="LWI144" s="137"/>
      <c r="LWJ144" s="137"/>
      <c r="LWK144" s="137"/>
      <c r="LWL144" s="137"/>
      <c r="LWM144" s="137"/>
      <c r="LWN144" s="137"/>
      <c r="LWO144" s="137"/>
      <c r="LWP144" s="137"/>
      <c r="LWQ144" s="137"/>
      <c r="LWR144" s="137"/>
      <c r="LWS144" s="137"/>
      <c r="LWT144" s="137"/>
      <c r="LWU144" s="137"/>
      <c r="LWV144" s="137"/>
      <c r="LWW144" s="137"/>
      <c r="LWX144" s="137"/>
      <c r="LWY144" s="137"/>
      <c r="LWZ144" s="137"/>
      <c r="LXA144" s="137"/>
      <c r="LXB144" s="137"/>
      <c r="LXC144" s="137"/>
      <c r="LXD144" s="137"/>
      <c r="LXE144" s="137"/>
      <c r="LXF144" s="137"/>
      <c r="LXG144" s="137"/>
      <c r="LXH144" s="137"/>
      <c r="LXI144" s="137"/>
      <c r="LXJ144" s="137"/>
      <c r="LXK144" s="137"/>
      <c r="LXL144" s="137"/>
      <c r="LXM144" s="137"/>
      <c r="LXN144" s="137"/>
      <c r="LXO144" s="137"/>
      <c r="LXP144" s="137"/>
      <c r="LXQ144" s="137"/>
      <c r="LXR144" s="137"/>
      <c r="LXS144" s="137"/>
      <c r="LXT144" s="137"/>
      <c r="LXU144" s="137"/>
      <c r="LXV144" s="137"/>
      <c r="LXW144" s="137"/>
      <c r="LXX144" s="137"/>
      <c r="LXY144" s="137"/>
      <c r="LXZ144" s="137"/>
      <c r="LYA144" s="137"/>
      <c r="LYB144" s="137"/>
      <c r="LYC144" s="137"/>
      <c r="LYD144" s="137"/>
      <c r="LYE144" s="137"/>
      <c r="LYF144" s="137"/>
      <c r="LYG144" s="137"/>
      <c r="LYH144" s="137"/>
      <c r="LYI144" s="137"/>
      <c r="LYJ144" s="137"/>
      <c r="LYK144" s="137"/>
      <c r="LYL144" s="137"/>
      <c r="LYM144" s="137"/>
      <c r="LYN144" s="137"/>
      <c r="LYO144" s="137"/>
      <c r="LYP144" s="137"/>
      <c r="LYQ144" s="137"/>
      <c r="LYR144" s="137"/>
      <c r="LYS144" s="137"/>
      <c r="LYT144" s="137"/>
      <c r="LYU144" s="137"/>
      <c r="LYV144" s="137"/>
      <c r="LYW144" s="137"/>
      <c r="LYX144" s="137"/>
      <c r="LYY144" s="137"/>
      <c r="LYZ144" s="137"/>
      <c r="LZA144" s="137"/>
      <c r="LZB144" s="137"/>
      <c r="LZC144" s="137"/>
      <c r="LZD144" s="137"/>
      <c r="LZE144" s="137"/>
      <c r="LZF144" s="137"/>
      <c r="LZG144" s="137"/>
      <c r="LZH144" s="137"/>
      <c r="LZI144" s="137"/>
      <c r="LZJ144" s="137"/>
      <c r="LZK144" s="137"/>
      <c r="LZL144" s="137"/>
      <c r="LZM144" s="137"/>
      <c r="LZN144" s="137"/>
      <c r="LZO144" s="137"/>
      <c r="LZP144" s="137"/>
      <c r="LZQ144" s="137"/>
      <c r="LZR144" s="137"/>
      <c r="LZS144" s="137"/>
      <c r="LZT144" s="137"/>
      <c r="LZU144" s="137"/>
      <c r="LZV144" s="137"/>
      <c r="LZW144" s="137"/>
      <c r="LZX144" s="137"/>
      <c r="LZY144" s="137"/>
      <c r="LZZ144" s="137"/>
      <c r="MAA144" s="137"/>
      <c r="MAB144" s="137"/>
      <c r="MAC144" s="137"/>
      <c r="MAD144" s="137"/>
      <c r="MAE144" s="137"/>
      <c r="MAF144" s="137"/>
      <c r="MAG144" s="137"/>
      <c r="MAH144" s="137"/>
      <c r="MAI144" s="137"/>
      <c r="MAJ144" s="137"/>
      <c r="MAK144" s="137"/>
      <c r="MAL144" s="137"/>
      <c r="MAM144" s="137"/>
      <c r="MAN144" s="137"/>
      <c r="MAO144" s="137"/>
      <c r="MAP144" s="137"/>
      <c r="MAQ144" s="137"/>
      <c r="MAR144" s="137"/>
      <c r="MAS144" s="137"/>
      <c r="MAT144" s="137"/>
      <c r="MAU144" s="137"/>
      <c r="MAV144" s="137"/>
      <c r="MAW144" s="137"/>
      <c r="MAX144" s="137"/>
      <c r="MAY144" s="137"/>
      <c r="MAZ144" s="137"/>
      <c r="MBA144" s="137"/>
      <c r="MBB144" s="137"/>
      <c r="MBC144" s="137"/>
      <c r="MBD144" s="137"/>
      <c r="MBE144" s="137"/>
      <c r="MBF144" s="137"/>
      <c r="MBG144" s="137"/>
      <c r="MBH144" s="137"/>
      <c r="MBI144" s="137"/>
      <c r="MBJ144" s="137"/>
      <c r="MBK144" s="137"/>
      <c r="MBL144" s="137"/>
      <c r="MBM144" s="137"/>
      <c r="MBN144" s="137"/>
      <c r="MBO144" s="137"/>
      <c r="MBP144" s="137"/>
      <c r="MBQ144" s="137"/>
      <c r="MBR144" s="137"/>
      <c r="MBS144" s="137"/>
      <c r="MBT144" s="137"/>
      <c r="MBU144" s="137"/>
      <c r="MBV144" s="137"/>
      <c r="MBW144" s="137"/>
      <c r="MBX144" s="137"/>
      <c r="MBY144" s="137"/>
      <c r="MBZ144" s="137"/>
      <c r="MCA144" s="137"/>
      <c r="MCB144" s="137"/>
      <c r="MCC144" s="137"/>
      <c r="MCD144" s="137"/>
      <c r="MCE144" s="137"/>
      <c r="MCF144" s="137"/>
      <c r="MCG144" s="137"/>
      <c r="MCH144" s="137"/>
      <c r="MCI144" s="137"/>
      <c r="MCJ144" s="137"/>
      <c r="MCK144" s="137"/>
      <c r="MCL144" s="137"/>
      <c r="MCM144" s="137"/>
      <c r="MCN144" s="137"/>
      <c r="MCO144" s="137"/>
      <c r="MCP144" s="137"/>
      <c r="MCQ144" s="137"/>
      <c r="MCR144" s="137"/>
      <c r="MCS144" s="137"/>
      <c r="MCT144" s="137"/>
      <c r="MCU144" s="137"/>
      <c r="MCV144" s="137"/>
      <c r="MCW144" s="137"/>
      <c r="MCX144" s="137"/>
      <c r="MCY144" s="137"/>
      <c r="MCZ144" s="137"/>
      <c r="MDA144" s="137"/>
      <c r="MDB144" s="137"/>
      <c r="MDC144" s="137"/>
      <c r="MDD144" s="137"/>
      <c r="MDE144" s="137"/>
      <c r="MDF144" s="137"/>
      <c r="MDG144" s="137"/>
      <c r="MDH144" s="137"/>
      <c r="MDI144" s="137"/>
      <c r="MDJ144" s="137"/>
      <c r="MDK144" s="137"/>
      <c r="MDL144" s="137"/>
      <c r="MDM144" s="137"/>
      <c r="MDN144" s="137"/>
      <c r="MDO144" s="137"/>
      <c r="MDP144" s="137"/>
      <c r="MDQ144" s="137"/>
      <c r="MDR144" s="137"/>
      <c r="MDS144" s="137"/>
      <c r="MDT144" s="137"/>
      <c r="MDU144" s="137"/>
      <c r="MDV144" s="137"/>
      <c r="MDW144" s="137"/>
      <c r="MDX144" s="137"/>
      <c r="MDY144" s="137"/>
      <c r="MDZ144" s="137"/>
      <c r="MEA144" s="137"/>
      <c r="MEB144" s="137"/>
      <c r="MEC144" s="137"/>
      <c r="MED144" s="137"/>
      <c r="MEE144" s="137"/>
      <c r="MEF144" s="137"/>
      <c r="MEG144" s="137"/>
      <c r="MEH144" s="137"/>
      <c r="MEI144" s="137"/>
      <c r="MEJ144" s="137"/>
      <c r="MEK144" s="137"/>
      <c r="MEL144" s="137"/>
      <c r="MEM144" s="137"/>
      <c r="MEN144" s="137"/>
      <c r="MEO144" s="137"/>
      <c r="MEP144" s="137"/>
      <c r="MEQ144" s="137"/>
      <c r="MER144" s="137"/>
      <c r="MES144" s="137"/>
      <c r="MET144" s="137"/>
      <c r="MEU144" s="137"/>
      <c r="MEV144" s="137"/>
      <c r="MEW144" s="137"/>
      <c r="MEX144" s="137"/>
      <c r="MEY144" s="137"/>
      <c r="MEZ144" s="137"/>
      <c r="MFA144" s="137"/>
      <c r="MFB144" s="137"/>
      <c r="MFC144" s="137"/>
      <c r="MFD144" s="137"/>
      <c r="MFE144" s="137"/>
      <c r="MFF144" s="137"/>
      <c r="MFG144" s="137"/>
      <c r="MFH144" s="137"/>
      <c r="MFI144" s="137"/>
      <c r="MFJ144" s="137"/>
      <c r="MFK144" s="137"/>
      <c r="MFL144" s="137"/>
      <c r="MFM144" s="137"/>
      <c r="MFN144" s="137"/>
      <c r="MFO144" s="137"/>
      <c r="MFP144" s="137"/>
      <c r="MFQ144" s="137"/>
      <c r="MFR144" s="137"/>
      <c r="MFS144" s="137"/>
      <c r="MFT144" s="137"/>
      <c r="MFU144" s="137"/>
      <c r="MFV144" s="137"/>
      <c r="MFW144" s="137"/>
      <c r="MFX144" s="137"/>
      <c r="MFY144" s="137"/>
      <c r="MFZ144" s="137"/>
      <c r="MGA144" s="137"/>
      <c r="MGB144" s="137"/>
      <c r="MGC144" s="137"/>
      <c r="MGD144" s="137"/>
      <c r="MGE144" s="137"/>
      <c r="MGF144" s="137"/>
      <c r="MGG144" s="137"/>
      <c r="MGH144" s="137"/>
      <c r="MGI144" s="137"/>
      <c r="MGJ144" s="137"/>
      <c r="MGK144" s="137"/>
      <c r="MGL144" s="137"/>
      <c r="MGM144" s="137"/>
      <c r="MGN144" s="137"/>
      <c r="MGO144" s="137"/>
      <c r="MGP144" s="137"/>
      <c r="MGQ144" s="137"/>
      <c r="MGR144" s="137"/>
      <c r="MGS144" s="137"/>
      <c r="MGT144" s="137"/>
      <c r="MGU144" s="137"/>
      <c r="MGV144" s="137"/>
      <c r="MGW144" s="137"/>
      <c r="MGX144" s="137"/>
      <c r="MGY144" s="137"/>
      <c r="MGZ144" s="137"/>
      <c r="MHA144" s="137"/>
      <c r="MHB144" s="137"/>
      <c r="MHC144" s="137"/>
      <c r="MHD144" s="137"/>
      <c r="MHE144" s="137"/>
      <c r="MHF144" s="137"/>
      <c r="MHG144" s="137"/>
      <c r="MHH144" s="137"/>
      <c r="MHI144" s="137"/>
      <c r="MHJ144" s="137"/>
      <c r="MHK144" s="137"/>
      <c r="MHL144" s="137"/>
      <c r="MHM144" s="137"/>
      <c r="MHN144" s="137"/>
      <c r="MHO144" s="137"/>
      <c r="MHP144" s="137"/>
      <c r="MHQ144" s="137"/>
      <c r="MHR144" s="137"/>
      <c r="MHS144" s="137"/>
      <c r="MHT144" s="137"/>
      <c r="MHU144" s="137"/>
      <c r="MHV144" s="137"/>
      <c r="MHW144" s="137"/>
      <c r="MHX144" s="137"/>
      <c r="MHY144" s="137"/>
      <c r="MHZ144" s="137"/>
      <c r="MIA144" s="137"/>
      <c r="MIB144" s="137"/>
      <c r="MIC144" s="137"/>
      <c r="MID144" s="137"/>
      <c r="MIE144" s="137"/>
      <c r="MIF144" s="137"/>
      <c r="MIG144" s="137"/>
      <c r="MIH144" s="137"/>
      <c r="MII144" s="137"/>
      <c r="MIJ144" s="137"/>
      <c r="MIK144" s="137"/>
      <c r="MIL144" s="137"/>
      <c r="MIM144" s="137"/>
      <c r="MIN144" s="137"/>
      <c r="MIO144" s="137"/>
      <c r="MIP144" s="137"/>
      <c r="MIQ144" s="137"/>
      <c r="MIR144" s="137"/>
      <c r="MIS144" s="137"/>
      <c r="MIT144" s="137"/>
      <c r="MIU144" s="137"/>
      <c r="MIV144" s="137"/>
      <c r="MIW144" s="137"/>
      <c r="MIX144" s="137"/>
      <c r="MIY144" s="137"/>
      <c r="MIZ144" s="137"/>
      <c r="MJA144" s="137"/>
      <c r="MJB144" s="137"/>
      <c r="MJC144" s="137"/>
      <c r="MJD144" s="137"/>
      <c r="MJE144" s="137"/>
      <c r="MJF144" s="137"/>
      <c r="MJG144" s="137"/>
      <c r="MJH144" s="137"/>
      <c r="MJI144" s="137"/>
      <c r="MJJ144" s="137"/>
      <c r="MJK144" s="137"/>
      <c r="MJL144" s="137"/>
      <c r="MJM144" s="137"/>
      <c r="MJN144" s="137"/>
      <c r="MJO144" s="137"/>
      <c r="MJP144" s="137"/>
      <c r="MJQ144" s="137"/>
      <c r="MJR144" s="137"/>
      <c r="MJS144" s="137"/>
      <c r="MJT144" s="137"/>
      <c r="MJU144" s="137"/>
      <c r="MJV144" s="137"/>
      <c r="MJW144" s="137"/>
      <c r="MJX144" s="137"/>
      <c r="MJY144" s="137"/>
      <c r="MJZ144" s="137"/>
      <c r="MKA144" s="137"/>
      <c r="MKB144" s="137"/>
      <c r="MKC144" s="137"/>
      <c r="MKD144" s="137"/>
      <c r="MKE144" s="137"/>
      <c r="MKF144" s="137"/>
      <c r="MKG144" s="137"/>
      <c r="MKH144" s="137"/>
      <c r="MKI144" s="137"/>
      <c r="MKJ144" s="137"/>
      <c r="MKK144" s="137"/>
      <c r="MKL144" s="137"/>
      <c r="MKM144" s="137"/>
      <c r="MKN144" s="137"/>
      <c r="MKO144" s="137"/>
      <c r="MKP144" s="137"/>
      <c r="MKQ144" s="137"/>
      <c r="MKR144" s="137"/>
      <c r="MKS144" s="137"/>
      <c r="MKT144" s="137"/>
      <c r="MKU144" s="137"/>
      <c r="MKV144" s="137"/>
      <c r="MKW144" s="137"/>
      <c r="MKX144" s="137"/>
      <c r="MKY144" s="137"/>
      <c r="MKZ144" s="137"/>
      <c r="MLA144" s="137"/>
      <c r="MLB144" s="137"/>
      <c r="MLC144" s="137"/>
      <c r="MLD144" s="137"/>
      <c r="MLE144" s="137"/>
      <c r="MLF144" s="137"/>
      <c r="MLG144" s="137"/>
      <c r="MLH144" s="137"/>
      <c r="MLI144" s="137"/>
      <c r="MLJ144" s="137"/>
      <c r="MLK144" s="137"/>
      <c r="MLL144" s="137"/>
      <c r="MLM144" s="137"/>
      <c r="MLN144" s="137"/>
      <c r="MLO144" s="137"/>
      <c r="MLP144" s="137"/>
      <c r="MLQ144" s="137"/>
      <c r="MLR144" s="137"/>
      <c r="MLS144" s="137"/>
      <c r="MLT144" s="137"/>
      <c r="MLU144" s="137"/>
      <c r="MLV144" s="137"/>
      <c r="MLW144" s="137"/>
      <c r="MLX144" s="137"/>
      <c r="MLY144" s="137"/>
      <c r="MLZ144" s="137"/>
      <c r="MMA144" s="137"/>
      <c r="MMB144" s="137"/>
      <c r="MMC144" s="137"/>
      <c r="MMD144" s="137"/>
      <c r="MME144" s="137"/>
      <c r="MMF144" s="137"/>
      <c r="MMG144" s="137"/>
      <c r="MMH144" s="137"/>
      <c r="MMI144" s="137"/>
      <c r="MMJ144" s="137"/>
      <c r="MMK144" s="137"/>
      <c r="MML144" s="137"/>
      <c r="MMM144" s="137"/>
      <c r="MMN144" s="137"/>
      <c r="MMO144" s="137"/>
      <c r="MMP144" s="137"/>
      <c r="MMQ144" s="137"/>
      <c r="MMR144" s="137"/>
      <c r="MMS144" s="137"/>
      <c r="MMT144" s="137"/>
      <c r="MMU144" s="137"/>
      <c r="MMV144" s="137"/>
      <c r="MMW144" s="137"/>
      <c r="MMX144" s="137"/>
      <c r="MMY144" s="137"/>
      <c r="MMZ144" s="137"/>
      <c r="MNA144" s="137"/>
      <c r="MNB144" s="137"/>
      <c r="MNC144" s="137"/>
      <c r="MND144" s="137"/>
      <c r="MNE144" s="137"/>
      <c r="MNF144" s="137"/>
      <c r="MNG144" s="137"/>
      <c r="MNH144" s="137"/>
      <c r="MNI144" s="137"/>
      <c r="MNJ144" s="137"/>
      <c r="MNK144" s="137"/>
      <c r="MNL144" s="137"/>
      <c r="MNM144" s="137"/>
      <c r="MNN144" s="137"/>
      <c r="MNO144" s="137"/>
      <c r="MNP144" s="137"/>
      <c r="MNQ144" s="137"/>
      <c r="MNR144" s="137"/>
      <c r="MNS144" s="137"/>
      <c r="MNT144" s="137"/>
      <c r="MNU144" s="137"/>
      <c r="MNV144" s="137"/>
      <c r="MNW144" s="137"/>
      <c r="MNX144" s="137"/>
      <c r="MNY144" s="137"/>
      <c r="MNZ144" s="137"/>
      <c r="MOA144" s="137"/>
      <c r="MOB144" s="137"/>
      <c r="MOC144" s="137"/>
      <c r="MOD144" s="137"/>
      <c r="MOE144" s="137"/>
      <c r="MOF144" s="137"/>
      <c r="MOG144" s="137"/>
      <c r="MOH144" s="137"/>
      <c r="MOI144" s="137"/>
      <c r="MOJ144" s="137"/>
      <c r="MOK144" s="137"/>
      <c r="MOL144" s="137"/>
      <c r="MOM144" s="137"/>
      <c r="MON144" s="137"/>
      <c r="MOO144" s="137"/>
      <c r="MOP144" s="137"/>
      <c r="MOQ144" s="137"/>
      <c r="MOR144" s="137"/>
      <c r="MOS144" s="137"/>
      <c r="MOT144" s="137"/>
      <c r="MOU144" s="137"/>
      <c r="MOV144" s="137"/>
      <c r="MOW144" s="137"/>
      <c r="MOX144" s="137"/>
      <c r="MOY144" s="137"/>
      <c r="MOZ144" s="137"/>
      <c r="MPA144" s="137"/>
      <c r="MPB144" s="137"/>
      <c r="MPC144" s="137"/>
      <c r="MPD144" s="137"/>
      <c r="MPE144" s="137"/>
      <c r="MPF144" s="137"/>
      <c r="MPG144" s="137"/>
      <c r="MPH144" s="137"/>
      <c r="MPI144" s="137"/>
      <c r="MPJ144" s="137"/>
      <c r="MPK144" s="137"/>
      <c r="MPL144" s="137"/>
      <c r="MPM144" s="137"/>
      <c r="MPN144" s="137"/>
      <c r="MPO144" s="137"/>
      <c r="MPP144" s="137"/>
      <c r="MPQ144" s="137"/>
      <c r="MPR144" s="137"/>
      <c r="MPS144" s="137"/>
      <c r="MPT144" s="137"/>
      <c r="MPU144" s="137"/>
      <c r="MPV144" s="137"/>
      <c r="MPW144" s="137"/>
      <c r="MPX144" s="137"/>
      <c r="MPY144" s="137"/>
      <c r="MPZ144" s="137"/>
      <c r="MQA144" s="137"/>
      <c r="MQB144" s="137"/>
      <c r="MQC144" s="137"/>
      <c r="MQD144" s="137"/>
      <c r="MQE144" s="137"/>
      <c r="MQF144" s="137"/>
      <c r="MQG144" s="137"/>
      <c r="MQH144" s="137"/>
      <c r="MQI144" s="137"/>
      <c r="MQJ144" s="137"/>
      <c r="MQK144" s="137"/>
      <c r="MQL144" s="137"/>
      <c r="MQM144" s="137"/>
      <c r="MQN144" s="137"/>
      <c r="MQO144" s="137"/>
      <c r="MQP144" s="137"/>
      <c r="MQQ144" s="137"/>
      <c r="MQR144" s="137"/>
      <c r="MQS144" s="137"/>
      <c r="MQT144" s="137"/>
      <c r="MQU144" s="137"/>
      <c r="MQV144" s="137"/>
      <c r="MQW144" s="137"/>
      <c r="MQX144" s="137"/>
      <c r="MQY144" s="137"/>
      <c r="MQZ144" s="137"/>
      <c r="MRA144" s="137"/>
      <c r="MRB144" s="137"/>
      <c r="MRC144" s="137"/>
      <c r="MRD144" s="137"/>
      <c r="MRE144" s="137"/>
      <c r="MRF144" s="137"/>
      <c r="MRG144" s="137"/>
      <c r="MRH144" s="137"/>
      <c r="MRI144" s="137"/>
      <c r="MRJ144" s="137"/>
      <c r="MRK144" s="137"/>
      <c r="MRL144" s="137"/>
      <c r="MRM144" s="137"/>
      <c r="MRN144" s="137"/>
      <c r="MRO144" s="137"/>
      <c r="MRP144" s="137"/>
      <c r="MRQ144" s="137"/>
      <c r="MRR144" s="137"/>
      <c r="MRS144" s="137"/>
      <c r="MRT144" s="137"/>
      <c r="MRU144" s="137"/>
      <c r="MRV144" s="137"/>
      <c r="MRW144" s="137"/>
      <c r="MRX144" s="137"/>
      <c r="MRY144" s="137"/>
      <c r="MRZ144" s="137"/>
      <c r="MSA144" s="137"/>
      <c r="MSB144" s="137"/>
      <c r="MSC144" s="137"/>
      <c r="MSD144" s="137"/>
      <c r="MSE144" s="137"/>
      <c r="MSF144" s="137"/>
      <c r="MSG144" s="137"/>
      <c r="MSH144" s="137"/>
      <c r="MSI144" s="137"/>
      <c r="MSJ144" s="137"/>
      <c r="MSK144" s="137"/>
      <c r="MSL144" s="137"/>
      <c r="MSM144" s="137"/>
      <c r="MSN144" s="137"/>
      <c r="MSO144" s="137"/>
      <c r="MSP144" s="137"/>
      <c r="MSQ144" s="137"/>
      <c r="MSR144" s="137"/>
      <c r="MSS144" s="137"/>
      <c r="MST144" s="137"/>
      <c r="MSU144" s="137"/>
      <c r="MSV144" s="137"/>
      <c r="MSW144" s="137"/>
      <c r="MSX144" s="137"/>
      <c r="MSY144" s="137"/>
      <c r="MSZ144" s="137"/>
      <c r="MTA144" s="137"/>
      <c r="MTB144" s="137"/>
      <c r="MTC144" s="137"/>
      <c r="MTD144" s="137"/>
      <c r="MTE144" s="137"/>
      <c r="MTF144" s="137"/>
      <c r="MTG144" s="137"/>
      <c r="MTH144" s="137"/>
      <c r="MTI144" s="137"/>
      <c r="MTJ144" s="137"/>
      <c r="MTK144" s="137"/>
      <c r="MTL144" s="137"/>
      <c r="MTM144" s="137"/>
      <c r="MTN144" s="137"/>
      <c r="MTO144" s="137"/>
      <c r="MTP144" s="137"/>
      <c r="MTQ144" s="137"/>
      <c r="MTR144" s="137"/>
      <c r="MTS144" s="137"/>
      <c r="MTT144" s="137"/>
      <c r="MTU144" s="137"/>
      <c r="MTV144" s="137"/>
      <c r="MTW144" s="137"/>
      <c r="MTX144" s="137"/>
      <c r="MTY144" s="137"/>
      <c r="MTZ144" s="137"/>
      <c r="MUA144" s="137"/>
      <c r="MUB144" s="137"/>
      <c r="MUC144" s="137"/>
      <c r="MUD144" s="137"/>
      <c r="MUE144" s="137"/>
      <c r="MUF144" s="137"/>
      <c r="MUG144" s="137"/>
      <c r="MUH144" s="137"/>
      <c r="MUI144" s="137"/>
      <c r="MUJ144" s="137"/>
      <c r="MUK144" s="137"/>
      <c r="MUL144" s="137"/>
      <c r="MUM144" s="137"/>
      <c r="MUN144" s="137"/>
      <c r="MUO144" s="137"/>
      <c r="MUP144" s="137"/>
      <c r="MUQ144" s="137"/>
      <c r="MUR144" s="137"/>
      <c r="MUS144" s="137"/>
      <c r="MUT144" s="137"/>
      <c r="MUU144" s="137"/>
      <c r="MUV144" s="137"/>
      <c r="MUW144" s="137"/>
      <c r="MUX144" s="137"/>
      <c r="MUY144" s="137"/>
      <c r="MUZ144" s="137"/>
      <c r="MVA144" s="137"/>
      <c r="MVB144" s="137"/>
      <c r="MVC144" s="137"/>
      <c r="MVD144" s="137"/>
      <c r="MVE144" s="137"/>
      <c r="MVF144" s="137"/>
      <c r="MVG144" s="137"/>
      <c r="MVH144" s="137"/>
      <c r="MVI144" s="137"/>
      <c r="MVJ144" s="137"/>
      <c r="MVK144" s="137"/>
      <c r="MVL144" s="137"/>
      <c r="MVM144" s="137"/>
      <c r="MVN144" s="137"/>
      <c r="MVO144" s="137"/>
      <c r="MVP144" s="137"/>
      <c r="MVQ144" s="137"/>
      <c r="MVR144" s="137"/>
      <c r="MVS144" s="137"/>
      <c r="MVT144" s="137"/>
      <c r="MVU144" s="137"/>
      <c r="MVV144" s="137"/>
      <c r="MVW144" s="137"/>
      <c r="MVX144" s="137"/>
      <c r="MVY144" s="137"/>
      <c r="MVZ144" s="137"/>
      <c r="MWA144" s="137"/>
      <c r="MWB144" s="137"/>
      <c r="MWC144" s="137"/>
      <c r="MWD144" s="137"/>
      <c r="MWE144" s="137"/>
      <c r="MWF144" s="137"/>
      <c r="MWG144" s="137"/>
      <c r="MWH144" s="137"/>
      <c r="MWI144" s="137"/>
      <c r="MWJ144" s="137"/>
      <c r="MWK144" s="137"/>
      <c r="MWL144" s="137"/>
      <c r="MWM144" s="137"/>
      <c r="MWN144" s="137"/>
      <c r="MWO144" s="137"/>
      <c r="MWP144" s="137"/>
      <c r="MWQ144" s="137"/>
      <c r="MWR144" s="137"/>
      <c r="MWS144" s="137"/>
      <c r="MWT144" s="137"/>
      <c r="MWU144" s="137"/>
      <c r="MWV144" s="137"/>
      <c r="MWW144" s="137"/>
      <c r="MWX144" s="137"/>
      <c r="MWY144" s="137"/>
      <c r="MWZ144" s="137"/>
      <c r="MXA144" s="137"/>
      <c r="MXB144" s="137"/>
      <c r="MXC144" s="137"/>
      <c r="MXD144" s="137"/>
      <c r="MXE144" s="137"/>
      <c r="MXF144" s="137"/>
      <c r="MXG144" s="137"/>
      <c r="MXH144" s="137"/>
      <c r="MXI144" s="137"/>
      <c r="MXJ144" s="137"/>
      <c r="MXK144" s="137"/>
      <c r="MXL144" s="137"/>
      <c r="MXM144" s="137"/>
      <c r="MXN144" s="137"/>
      <c r="MXO144" s="137"/>
      <c r="MXP144" s="137"/>
      <c r="MXQ144" s="137"/>
      <c r="MXR144" s="137"/>
      <c r="MXS144" s="137"/>
      <c r="MXT144" s="137"/>
      <c r="MXU144" s="137"/>
      <c r="MXV144" s="137"/>
      <c r="MXW144" s="137"/>
      <c r="MXX144" s="137"/>
      <c r="MXY144" s="137"/>
      <c r="MXZ144" s="137"/>
      <c r="MYA144" s="137"/>
      <c r="MYB144" s="137"/>
      <c r="MYC144" s="137"/>
      <c r="MYD144" s="137"/>
      <c r="MYE144" s="137"/>
      <c r="MYF144" s="137"/>
      <c r="MYG144" s="137"/>
      <c r="MYH144" s="137"/>
      <c r="MYI144" s="137"/>
      <c r="MYJ144" s="137"/>
      <c r="MYK144" s="137"/>
      <c r="MYL144" s="137"/>
      <c r="MYM144" s="137"/>
      <c r="MYN144" s="137"/>
      <c r="MYO144" s="137"/>
      <c r="MYP144" s="137"/>
      <c r="MYQ144" s="137"/>
      <c r="MYR144" s="137"/>
      <c r="MYS144" s="137"/>
      <c r="MYT144" s="137"/>
      <c r="MYU144" s="137"/>
      <c r="MYV144" s="137"/>
      <c r="MYW144" s="137"/>
      <c r="MYX144" s="137"/>
      <c r="MYY144" s="137"/>
      <c r="MYZ144" s="137"/>
      <c r="MZA144" s="137"/>
      <c r="MZB144" s="137"/>
      <c r="MZC144" s="137"/>
      <c r="MZD144" s="137"/>
      <c r="MZE144" s="137"/>
      <c r="MZF144" s="137"/>
      <c r="MZG144" s="137"/>
      <c r="MZH144" s="137"/>
      <c r="MZI144" s="137"/>
      <c r="MZJ144" s="137"/>
      <c r="MZK144" s="137"/>
      <c r="MZL144" s="137"/>
      <c r="MZM144" s="137"/>
      <c r="MZN144" s="137"/>
      <c r="MZO144" s="137"/>
      <c r="MZP144" s="137"/>
      <c r="MZQ144" s="137"/>
      <c r="MZR144" s="137"/>
      <c r="MZS144" s="137"/>
      <c r="MZT144" s="137"/>
      <c r="MZU144" s="137"/>
      <c r="MZV144" s="137"/>
      <c r="MZW144" s="137"/>
      <c r="MZX144" s="137"/>
      <c r="MZY144" s="137"/>
      <c r="MZZ144" s="137"/>
      <c r="NAA144" s="137"/>
      <c r="NAB144" s="137"/>
      <c r="NAC144" s="137"/>
      <c r="NAD144" s="137"/>
      <c r="NAE144" s="137"/>
      <c r="NAF144" s="137"/>
      <c r="NAG144" s="137"/>
      <c r="NAH144" s="137"/>
      <c r="NAI144" s="137"/>
      <c r="NAJ144" s="137"/>
      <c r="NAK144" s="137"/>
      <c r="NAL144" s="137"/>
      <c r="NAM144" s="137"/>
      <c r="NAN144" s="137"/>
      <c r="NAO144" s="137"/>
      <c r="NAP144" s="137"/>
      <c r="NAQ144" s="137"/>
      <c r="NAR144" s="137"/>
      <c r="NAS144" s="137"/>
      <c r="NAT144" s="137"/>
      <c r="NAU144" s="137"/>
      <c r="NAV144" s="137"/>
      <c r="NAW144" s="137"/>
      <c r="NAX144" s="137"/>
      <c r="NAY144" s="137"/>
      <c r="NAZ144" s="137"/>
      <c r="NBA144" s="137"/>
      <c r="NBB144" s="137"/>
      <c r="NBC144" s="137"/>
      <c r="NBD144" s="137"/>
      <c r="NBE144" s="137"/>
      <c r="NBF144" s="137"/>
      <c r="NBG144" s="137"/>
      <c r="NBH144" s="137"/>
      <c r="NBI144" s="137"/>
      <c r="NBJ144" s="137"/>
      <c r="NBK144" s="137"/>
      <c r="NBL144" s="137"/>
      <c r="NBM144" s="137"/>
      <c r="NBN144" s="137"/>
      <c r="NBO144" s="137"/>
      <c r="NBP144" s="137"/>
      <c r="NBQ144" s="137"/>
      <c r="NBR144" s="137"/>
      <c r="NBS144" s="137"/>
      <c r="NBT144" s="137"/>
      <c r="NBU144" s="137"/>
      <c r="NBV144" s="137"/>
      <c r="NBW144" s="137"/>
      <c r="NBX144" s="137"/>
      <c r="NBY144" s="137"/>
      <c r="NBZ144" s="137"/>
      <c r="NCA144" s="137"/>
      <c r="NCB144" s="137"/>
      <c r="NCC144" s="137"/>
      <c r="NCD144" s="137"/>
      <c r="NCE144" s="137"/>
      <c r="NCF144" s="137"/>
      <c r="NCG144" s="137"/>
      <c r="NCH144" s="137"/>
      <c r="NCI144" s="137"/>
      <c r="NCJ144" s="137"/>
      <c r="NCK144" s="137"/>
      <c r="NCL144" s="137"/>
      <c r="NCM144" s="137"/>
      <c r="NCN144" s="137"/>
      <c r="NCO144" s="137"/>
      <c r="NCP144" s="137"/>
      <c r="NCQ144" s="137"/>
      <c r="NCR144" s="137"/>
      <c r="NCS144" s="137"/>
      <c r="NCT144" s="137"/>
      <c r="NCU144" s="137"/>
      <c r="NCV144" s="137"/>
      <c r="NCW144" s="137"/>
      <c r="NCX144" s="137"/>
      <c r="NCY144" s="137"/>
      <c r="NCZ144" s="137"/>
      <c r="NDA144" s="137"/>
      <c r="NDB144" s="137"/>
      <c r="NDC144" s="137"/>
      <c r="NDD144" s="137"/>
      <c r="NDE144" s="137"/>
      <c r="NDF144" s="137"/>
      <c r="NDG144" s="137"/>
      <c r="NDH144" s="137"/>
      <c r="NDI144" s="137"/>
      <c r="NDJ144" s="137"/>
      <c r="NDK144" s="137"/>
      <c r="NDL144" s="137"/>
      <c r="NDM144" s="137"/>
      <c r="NDN144" s="137"/>
      <c r="NDO144" s="137"/>
      <c r="NDP144" s="137"/>
      <c r="NDQ144" s="137"/>
      <c r="NDR144" s="137"/>
      <c r="NDS144" s="137"/>
      <c r="NDT144" s="137"/>
      <c r="NDU144" s="137"/>
      <c r="NDV144" s="137"/>
      <c r="NDW144" s="137"/>
      <c r="NDX144" s="137"/>
      <c r="NDY144" s="137"/>
      <c r="NDZ144" s="137"/>
      <c r="NEA144" s="137"/>
      <c r="NEB144" s="137"/>
      <c r="NEC144" s="137"/>
      <c r="NED144" s="137"/>
      <c r="NEE144" s="137"/>
      <c r="NEF144" s="137"/>
      <c r="NEG144" s="137"/>
      <c r="NEH144" s="137"/>
      <c r="NEI144" s="137"/>
      <c r="NEJ144" s="137"/>
      <c r="NEK144" s="137"/>
      <c r="NEL144" s="137"/>
      <c r="NEM144" s="137"/>
      <c r="NEN144" s="137"/>
      <c r="NEO144" s="137"/>
      <c r="NEP144" s="137"/>
      <c r="NEQ144" s="137"/>
      <c r="NER144" s="137"/>
      <c r="NES144" s="137"/>
      <c r="NET144" s="137"/>
      <c r="NEU144" s="137"/>
      <c r="NEV144" s="137"/>
      <c r="NEW144" s="137"/>
      <c r="NEX144" s="137"/>
      <c r="NEY144" s="137"/>
      <c r="NEZ144" s="137"/>
      <c r="NFA144" s="137"/>
      <c r="NFB144" s="137"/>
      <c r="NFC144" s="137"/>
      <c r="NFD144" s="137"/>
      <c r="NFE144" s="137"/>
      <c r="NFF144" s="137"/>
      <c r="NFG144" s="137"/>
      <c r="NFH144" s="137"/>
      <c r="NFI144" s="137"/>
      <c r="NFJ144" s="137"/>
      <c r="NFK144" s="137"/>
      <c r="NFL144" s="137"/>
      <c r="NFM144" s="137"/>
      <c r="NFN144" s="137"/>
      <c r="NFO144" s="137"/>
      <c r="NFP144" s="137"/>
      <c r="NFQ144" s="137"/>
      <c r="NFR144" s="137"/>
      <c r="NFS144" s="137"/>
      <c r="NFT144" s="137"/>
      <c r="NFU144" s="137"/>
      <c r="NFV144" s="137"/>
      <c r="NFW144" s="137"/>
      <c r="NFX144" s="137"/>
      <c r="NFY144" s="137"/>
      <c r="NFZ144" s="137"/>
      <c r="NGA144" s="137"/>
      <c r="NGB144" s="137"/>
      <c r="NGC144" s="137"/>
      <c r="NGD144" s="137"/>
      <c r="NGE144" s="137"/>
      <c r="NGF144" s="137"/>
      <c r="NGG144" s="137"/>
      <c r="NGH144" s="137"/>
      <c r="NGI144" s="137"/>
      <c r="NGJ144" s="137"/>
      <c r="NGK144" s="137"/>
      <c r="NGL144" s="137"/>
      <c r="NGM144" s="137"/>
      <c r="NGN144" s="137"/>
      <c r="NGO144" s="137"/>
      <c r="NGP144" s="137"/>
      <c r="NGQ144" s="137"/>
      <c r="NGR144" s="137"/>
      <c r="NGS144" s="137"/>
      <c r="NGT144" s="137"/>
      <c r="NGU144" s="137"/>
      <c r="NGV144" s="137"/>
      <c r="NGW144" s="137"/>
      <c r="NGX144" s="137"/>
      <c r="NGY144" s="137"/>
      <c r="NGZ144" s="137"/>
      <c r="NHA144" s="137"/>
      <c r="NHB144" s="137"/>
      <c r="NHC144" s="137"/>
      <c r="NHD144" s="137"/>
      <c r="NHE144" s="137"/>
      <c r="NHF144" s="137"/>
      <c r="NHG144" s="137"/>
      <c r="NHH144" s="137"/>
      <c r="NHI144" s="137"/>
      <c r="NHJ144" s="137"/>
      <c r="NHK144" s="137"/>
      <c r="NHL144" s="137"/>
      <c r="NHM144" s="137"/>
      <c r="NHN144" s="137"/>
      <c r="NHO144" s="137"/>
      <c r="NHP144" s="137"/>
      <c r="NHQ144" s="137"/>
      <c r="NHR144" s="137"/>
      <c r="NHS144" s="137"/>
      <c r="NHT144" s="137"/>
      <c r="NHU144" s="137"/>
      <c r="NHV144" s="137"/>
      <c r="NHW144" s="137"/>
      <c r="NHX144" s="137"/>
      <c r="NHY144" s="137"/>
      <c r="NHZ144" s="137"/>
      <c r="NIA144" s="137"/>
      <c r="NIB144" s="137"/>
      <c r="NIC144" s="137"/>
      <c r="NID144" s="137"/>
      <c r="NIE144" s="137"/>
      <c r="NIF144" s="137"/>
      <c r="NIG144" s="137"/>
      <c r="NIH144" s="137"/>
      <c r="NII144" s="137"/>
      <c r="NIJ144" s="137"/>
      <c r="NIK144" s="137"/>
      <c r="NIL144" s="137"/>
      <c r="NIM144" s="137"/>
      <c r="NIN144" s="137"/>
      <c r="NIO144" s="137"/>
      <c r="NIP144" s="137"/>
      <c r="NIQ144" s="137"/>
      <c r="NIR144" s="137"/>
      <c r="NIS144" s="137"/>
      <c r="NIT144" s="137"/>
      <c r="NIU144" s="137"/>
      <c r="NIV144" s="137"/>
      <c r="NIW144" s="137"/>
      <c r="NIX144" s="137"/>
      <c r="NIY144" s="137"/>
      <c r="NIZ144" s="137"/>
      <c r="NJA144" s="137"/>
      <c r="NJB144" s="137"/>
      <c r="NJC144" s="137"/>
      <c r="NJD144" s="137"/>
      <c r="NJE144" s="137"/>
      <c r="NJF144" s="137"/>
      <c r="NJG144" s="137"/>
      <c r="NJH144" s="137"/>
      <c r="NJI144" s="137"/>
      <c r="NJJ144" s="137"/>
      <c r="NJK144" s="137"/>
      <c r="NJL144" s="137"/>
      <c r="NJM144" s="137"/>
      <c r="NJN144" s="137"/>
      <c r="NJO144" s="137"/>
      <c r="NJP144" s="137"/>
      <c r="NJQ144" s="137"/>
      <c r="NJR144" s="137"/>
      <c r="NJS144" s="137"/>
      <c r="NJT144" s="137"/>
      <c r="NJU144" s="137"/>
      <c r="NJV144" s="137"/>
      <c r="NJW144" s="137"/>
      <c r="NJX144" s="137"/>
      <c r="NJY144" s="137"/>
      <c r="NJZ144" s="137"/>
      <c r="NKA144" s="137"/>
      <c r="NKB144" s="137"/>
      <c r="NKC144" s="137"/>
      <c r="NKD144" s="137"/>
      <c r="NKE144" s="137"/>
      <c r="NKF144" s="137"/>
      <c r="NKG144" s="137"/>
      <c r="NKH144" s="137"/>
      <c r="NKI144" s="137"/>
      <c r="NKJ144" s="137"/>
      <c r="NKK144" s="137"/>
      <c r="NKL144" s="137"/>
      <c r="NKM144" s="137"/>
      <c r="NKN144" s="137"/>
      <c r="NKO144" s="137"/>
      <c r="NKP144" s="137"/>
      <c r="NKQ144" s="137"/>
      <c r="NKR144" s="137"/>
      <c r="NKS144" s="137"/>
      <c r="NKT144" s="137"/>
      <c r="NKU144" s="137"/>
      <c r="NKV144" s="137"/>
      <c r="NKW144" s="137"/>
      <c r="NKX144" s="137"/>
      <c r="NKY144" s="137"/>
      <c r="NKZ144" s="137"/>
      <c r="NLA144" s="137"/>
      <c r="NLB144" s="137"/>
      <c r="NLC144" s="137"/>
      <c r="NLD144" s="137"/>
      <c r="NLE144" s="137"/>
      <c r="NLF144" s="137"/>
      <c r="NLG144" s="137"/>
      <c r="NLH144" s="137"/>
      <c r="NLI144" s="137"/>
      <c r="NLJ144" s="137"/>
      <c r="NLK144" s="137"/>
      <c r="NLL144" s="137"/>
      <c r="NLM144" s="137"/>
      <c r="NLN144" s="137"/>
      <c r="NLO144" s="137"/>
      <c r="NLP144" s="137"/>
      <c r="NLQ144" s="137"/>
      <c r="NLR144" s="137"/>
      <c r="NLS144" s="137"/>
      <c r="NLT144" s="137"/>
      <c r="NLU144" s="137"/>
      <c r="NLV144" s="137"/>
      <c r="NLW144" s="137"/>
      <c r="NLX144" s="137"/>
      <c r="NLY144" s="137"/>
      <c r="NLZ144" s="137"/>
      <c r="NMA144" s="137"/>
      <c r="NMB144" s="137"/>
      <c r="NMC144" s="137"/>
      <c r="NMD144" s="137"/>
      <c r="NME144" s="137"/>
      <c r="NMF144" s="137"/>
      <c r="NMG144" s="137"/>
      <c r="NMH144" s="137"/>
      <c r="NMI144" s="137"/>
      <c r="NMJ144" s="137"/>
      <c r="NMK144" s="137"/>
      <c r="NML144" s="137"/>
      <c r="NMM144" s="137"/>
      <c r="NMN144" s="137"/>
      <c r="NMO144" s="137"/>
      <c r="NMP144" s="137"/>
      <c r="NMQ144" s="137"/>
      <c r="NMR144" s="137"/>
      <c r="NMS144" s="137"/>
      <c r="NMT144" s="137"/>
      <c r="NMU144" s="137"/>
      <c r="NMV144" s="137"/>
      <c r="NMW144" s="137"/>
      <c r="NMX144" s="137"/>
      <c r="NMY144" s="137"/>
      <c r="NMZ144" s="137"/>
      <c r="NNA144" s="137"/>
      <c r="NNB144" s="137"/>
      <c r="NNC144" s="137"/>
      <c r="NND144" s="137"/>
      <c r="NNE144" s="137"/>
      <c r="NNF144" s="137"/>
      <c r="NNG144" s="137"/>
      <c r="NNH144" s="137"/>
      <c r="NNI144" s="137"/>
      <c r="NNJ144" s="137"/>
      <c r="NNK144" s="137"/>
      <c r="NNL144" s="137"/>
      <c r="NNM144" s="137"/>
      <c r="NNN144" s="137"/>
      <c r="NNO144" s="137"/>
      <c r="NNP144" s="137"/>
      <c r="NNQ144" s="137"/>
      <c r="NNR144" s="137"/>
      <c r="NNS144" s="137"/>
      <c r="NNT144" s="137"/>
      <c r="NNU144" s="137"/>
      <c r="NNV144" s="137"/>
      <c r="NNW144" s="137"/>
      <c r="NNX144" s="137"/>
      <c r="NNY144" s="137"/>
      <c r="NNZ144" s="137"/>
      <c r="NOA144" s="137"/>
      <c r="NOB144" s="137"/>
      <c r="NOC144" s="137"/>
      <c r="NOD144" s="137"/>
      <c r="NOE144" s="137"/>
      <c r="NOF144" s="137"/>
      <c r="NOG144" s="137"/>
      <c r="NOH144" s="137"/>
      <c r="NOI144" s="137"/>
      <c r="NOJ144" s="137"/>
      <c r="NOK144" s="137"/>
      <c r="NOL144" s="137"/>
      <c r="NOM144" s="137"/>
      <c r="NON144" s="137"/>
      <c r="NOO144" s="137"/>
      <c r="NOP144" s="137"/>
      <c r="NOQ144" s="137"/>
      <c r="NOR144" s="137"/>
      <c r="NOS144" s="137"/>
      <c r="NOT144" s="137"/>
      <c r="NOU144" s="137"/>
      <c r="NOV144" s="137"/>
      <c r="NOW144" s="137"/>
      <c r="NOX144" s="137"/>
      <c r="NOY144" s="137"/>
      <c r="NOZ144" s="137"/>
      <c r="NPA144" s="137"/>
      <c r="NPB144" s="137"/>
      <c r="NPC144" s="137"/>
      <c r="NPD144" s="137"/>
      <c r="NPE144" s="137"/>
      <c r="NPF144" s="137"/>
      <c r="NPG144" s="137"/>
      <c r="NPH144" s="137"/>
      <c r="NPI144" s="137"/>
      <c r="NPJ144" s="137"/>
      <c r="NPK144" s="137"/>
      <c r="NPL144" s="137"/>
      <c r="NPM144" s="137"/>
      <c r="NPN144" s="137"/>
      <c r="NPO144" s="137"/>
      <c r="NPP144" s="137"/>
      <c r="NPQ144" s="137"/>
      <c r="NPR144" s="137"/>
      <c r="NPS144" s="137"/>
      <c r="NPT144" s="137"/>
      <c r="NPU144" s="137"/>
      <c r="NPV144" s="137"/>
      <c r="NPW144" s="137"/>
      <c r="NPX144" s="137"/>
      <c r="NPY144" s="137"/>
      <c r="NPZ144" s="137"/>
      <c r="NQA144" s="137"/>
      <c r="NQB144" s="137"/>
      <c r="NQC144" s="137"/>
      <c r="NQD144" s="137"/>
      <c r="NQE144" s="137"/>
      <c r="NQF144" s="137"/>
      <c r="NQG144" s="137"/>
      <c r="NQH144" s="137"/>
      <c r="NQI144" s="137"/>
      <c r="NQJ144" s="137"/>
      <c r="NQK144" s="137"/>
      <c r="NQL144" s="137"/>
      <c r="NQM144" s="137"/>
      <c r="NQN144" s="137"/>
      <c r="NQO144" s="137"/>
      <c r="NQP144" s="137"/>
      <c r="NQQ144" s="137"/>
      <c r="NQR144" s="137"/>
      <c r="NQS144" s="137"/>
      <c r="NQT144" s="137"/>
      <c r="NQU144" s="137"/>
      <c r="NQV144" s="137"/>
      <c r="NQW144" s="137"/>
      <c r="NQX144" s="137"/>
      <c r="NQY144" s="137"/>
      <c r="NQZ144" s="137"/>
      <c r="NRA144" s="137"/>
      <c r="NRB144" s="137"/>
      <c r="NRC144" s="137"/>
      <c r="NRD144" s="137"/>
      <c r="NRE144" s="137"/>
      <c r="NRF144" s="137"/>
      <c r="NRG144" s="137"/>
      <c r="NRH144" s="137"/>
      <c r="NRI144" s="137"/>
      <c r="NRJ144" s="137"/>
      <c r="NRK144" s="137"/>
      <c r="NRL144" s="137"/>
      <c r="NRM144" s="137"/>
      <c r="NRN144" s="137"/>
      <c r="NRO144" s="137"/>
      <c r="NRP144" s="137"/>
      <c r="NRQ144" s="137"/>
      <c r="NRR144" s="137"/>
      <c r="NRS144" s="137"/>
      <c r="NRT144" s="137"/>
      <c r="NRU144" s="137"/>
      <c r="NRV144" s="137"/>
      <c r="NRW144" s="137"/>
      <c r="NRX144" s="137"/>
      <c r="NRY144" s="137"/>
      <c r="NRZ144" s="137"/>
      <c r="NSA144" s="137"/>
      <c r="NSB144" s="137"/>
      <c r="NSC144" s="137"/>
      <c r="NSD144" s="137"/>
      <c r="NSE144" s="137"/>
      <c r="NSF144" s="137"/>
      <c r="NSG144" s="137"/>
      <c r="NSH144" s="137"/>
      <c r="NSI144" s="137"/>
      <c r="NSJ144" s="137"/>
      <c r="NSK144" s="137"/>
      <c r="NSL144" s="137"/>
      <c r="NSM144" s="137"/>
      <c r="NSN144" s="137"/>
      <c r="NSO144" s="137"/>
      <c r="NSP144" s="137"/>
      <c r="NSQ144" s="137"/>
      <c r="NSR144" s="137"/>
      <c r="NSS144" s="137"/>
      <c r="NST144" s="137"/>
      <c r="NSU144" s="137"/>
      <c r="NSV144" s="137"/>
      <c r="NSW144" s="137"/>
      <c r="NSX144" s="137"/>
      <c r="NSY144" s="137"/>
      <c r="NSZ144" s="137"/>
      <c r="NTA144" s="137"/>
      <c r="NTB144" s="137"/>
      <c r="NTC144" s="137"/>
      <c r="NTD144" s="137"/>
      <c r="NTE144" s="137"/>
      <c r="NTF144" s="137"/>
      <c r="NTG144" s="137"/>
      <c r="NTH144" s="137"/>
      <c r="NTI144" s="137"/>
      <c r="NTJ144" s="137"/>
      <c r="NTK144" s="137"/>
      <c r="NTL144" s="137"/>
      <c r="NTM144" s="137"/>
      <c r="NTN144" s="137"/>
      <c r="NTO144" s="137"/>
      <c r="NTP144" s="137"/>
      <c r="NTQ144" s="137"/>
      <c r="NTR144" s="137"/>
      <c r="NTS144" s="137"/>
      <c r="NTT144" s="137"/>
      <c r="NTU144" s="137"/>
      <c r="NTV144" s="137"/>
      <c r="NTW144" s="137"/>
      <c r="NTX144" s="137"/>
      <c r="NTY144" s="137"/>
      <c r="NTZ144" s="137"/>
      <c r="NUA144" s="137"/>
      <c r="NUB144" s="137"/>
      <c r="NUC144" s="137"/>
      <c r="NUD144" s="137"/>
      <c r="NUE144" s="137"/>
      <c r="NUF144" s="137"/>
      <c r="NUG144" s="137"/>
      <c r="NUH144" s="137"/>
      <c r="NUI144" s="137"/>
      <c r="NUJ144" s="137"/>
      <c r="NUK144" s="137"/>
      <c r="NUL144" s="137"/>
      <c r="NUM144" s="137"/>
      <c r="NUN144" s="137"/>
      <c r="NUO144" s="137"/>
      <c r="NUP144" s="137"/>
      <c r="NUQ144" s="137"/>
      <c r="NUR144" s="137"/>
      <c r="NUS144" s="137"/>
      <c r="NUT144" s="137"/>
      <c r="NUU144" s="137"/>
      <c r="NUV144" s="137"/>
      <c r="NUW144" s="137"/>
      <c r="NUX144" s="137"/>
      <c r="NUY144" s="137"/>
      <c r="NUZ144" s="137"/>
      <c r="NVA144" s="137"/>
      <c r="NVB144" s="137"/>
      <c r="NVC144" s="137"/>
      <c r="NVD144" s="137"/>
      <c r="NVE144" s="137"/>
      <c r="NVF144" s="137"/>
      <c r="NVG144" s="137"/>
      <c r="NVH144" s="137"/>
      <c r="NVI144" s="137"/>
      <c r="NVJ144" s="137"/>
      <c r="NVK144" s="137"/>
      <c r="NVL144" s="137"/>
      <c r="NVM144" s="137"/>
      <c r="NVN144" s="137"/>
      <c r="NVO144" s="137"/>
      <c r="NVP144" s="137"/>
      <c r="NVQ144" s="137"/>
      <c r="NVR144" s="137"/>
      <c r="NVS144" s="137"/>
      <c r="NVT144" s="137"/>
      <c r="NVU144" s="137"/>
      <c r="NVV144" s="137"/>
      <c r="NVW144" s="137"/>
      <c r="NVX144" s="137"/>
      <c r="NVY144" s="137"/>
      <c r="NVZ144" s="137"/>
      <c r="NWA144" s="137"/>
      <c r="NWB144" s="137"/>
      <c r="NWC144" s="137"/>
      <c r="NWD144" s="137"/>
      <c r="NWE144" s="137"/>
      <c r="NWF144" s="137"/>
      <c r="NWG144" s="137"/>
      <c r="NWH144" s="137"/>
      <c r="NWI144" s="137"/>
      <c r="NWJ144" s="137"/>
      <c r="NWK144" s="137"/>
      <c r="NWL144" s="137"/>
      <c r="NWM144" s="137"/>
      <c r="NWN144" s="137"/>
      <c r="NWO144" s="137"/>
      <c r="NWP144" s="137"/>
      <c r="NWQ144" s="137"/>
      <c r="NWR144" s="137"/>
      <c r="NWS144" s="137"/>
      <c r="NWT144" s="137"/>
      <c r="NWU144" s="137"/>
      <c r="NWV144" s="137"/>
      <c r="NWW144" s="137"/>
      <c r="NWX144" s="137"/>
      <c r="NWY144" s="137"/>
      <c r="NWZ144" s="137"/>
      <c r="NXA144" s="137"/>
      <c r="NXB144" s="137"/>
      <c r="NXC144" s="137"/>
      <c r="NXD144" s="137"/>
      <c r="NXE144" s="137"/>
      <c r="NXF144" s="137"/>
      <c r="NXG144" s="137"/>
      <c r="NXH144" s="137"/>
      <c r="NXI144" s="137"/>
      <c r="NXJ144" s="137"/>
      <c r="NXK144" s="137"/>
      <c r="NXL144" s="137"/>
      <c r="NXM144" s="137"/>
      <c r="NXN144" s="137"/>
      <c r="NXO144" s="137"/>
      <c r="NXP144" s="137"/>
      <c r="NXQ144" s="137"/>
      <c r="NXR144" s="137"/>
      <c r="NXS144" s="137"/>
      <c r="NXT144" s="137"/>
      <c r="NXU144" s="137"/>
      <c r="NXV144" s="137"/>
      <c r="NXW144" s="137"/>
      <c r="NXX144" s="137"/>
      <c r="NXY144" s="137"/>
      <c r="NXZ144" s="137"/>
      <c r="NYA144" s="137"/>
      <c r="NYB144" s="137"/>
      <c r="NYC144" s="137"/>
      <c r="NYD144" s="137"/>
      <c r="NYE144" s="137"/>
      <c r="NYF144" s="137"/>
      <c r="NYG144" s="137"/>
      <c r="NYH144" s="137"/>
      <c r="NYI144" s="137"/>
      <c r="NYJ144" s="137"/>
      <c r="NYK144" s="137"/>
      <c r="NYL144" s="137"/>
      <c r="NYM144" s="137"/>
      <c r="NYN144" s="137"/>
      <c r="NYO144" s="137"/>
      <c r="NYP144" s="137"/>
      <c r="NYQ144" s="137"/>
      <c r="NYR144" s="137"/>
      <c r="NYS144" s="137"/>
      <c r="NYT144" s="137"/>
      <c r="NYU144" s="137"/>
      <c r="NYV144" s="137"/>
      <c r="NYW144" s="137"/>
      <c r="NYX144" s="137"/>
      <c r="NYY144" s="137"/>
      <c r="NYZ144" s="137"/>
      <c r="NZA144" s="137"/>
      <c r="NZB144" s="137"/>
      <c r="NZC144" s="137"/>
      <c r="NZD144" s="137"/>
      <c r="NZE144" s="137"/>
      <c r="NZF144" s="137"/>
      <c r="NZG144" s="137"/>
      <c r="NZH144" s="137"/>
      <c r="NZI144" s="137"/>
      <c r="NZJ144" s="137"/>
      <c r="NZK144" s="137"/>
      <c r="NZL144" s="137"/>
      <c r="NZM144" s="137"/>
      <c r="NZN144" s="137"/>
      <c r="NZO144" s="137"/>
      <c r="NZP144" s="137"/>
      <c r="NZQ144" s="137"/>
      <c r="NZR144" s="137"/>
      <c r="NZS144" s="137"/>
      <c r="NZT144" s="137"/>
      <c r="NZU144" s="137"/>
      <c r="NZV144" s="137"/>
      <c r="NZW144" s="137"/>
      <c r="NZX144" s="137"/>
      <c r="NZY144" s="137"/>
      <c r="NZZ144" s="137"/>
      <c r="OAA144" s="137"/>
      <c r="OAB144" s="137"/>
      <c r="OAC144" s="137"/>
      <c r="OAD144" s="137"/>
      <c r="OAE144" s="137"/>
      <c r="OAF144" s="137"/>
      <c r="OAG144" s="137"/>
      <c r="OAH144" s="137"/>
      <c r="OAI144" s="137"/>
      <c r="OAJ144" s="137"/>
      <c r="OAK144" s="137"/>
      <c r="OAL144" s="137"/>
      <c r="OAM144" s="137"/>
      <c r="OAN144" s="137"/>
      <c r="OAO144" s="137"/>
      <c r="OAP144" s="137"/>
      <c r="OAQ144" s="137"/>
      <c r="OAR144" s="137"/>
      <c r="OAS144" s="137"/>
      <c r="OAT144" s="137"/>
      <c r="OAU144" s="137"/>
      <c r="OAV144" s="137"/>
      <c r="OAW144" s="137"/>
      <c r="OAX144" s="137"/>
      <c r="OAY144" s="137"/>
      <c r="OAZ144" s="137"/>
      <c r="OBA144" s="137"/>
      <c r="OBB144" s="137"/>
      <c r="OBC144" s="137"/>
      <c r="OBD144" s="137"/>
      <c r="OBE144" s="137"/>
      <c r="OBF144" s="137"/>
      <c r="OBG144" s="137"/>
      <c r="OBH144" s="137"/>
      <c r="OBI144" s="137"/>
      <c r="OBJ144" s="137"/>
      <c r="OBK144" s="137"/>
      <c r="OBL144" s="137"/>
      <c r="OBM144" s="137"/>
      <c r="OBN144" s="137"/>
      <c r="OBO144" s="137"/>
      <c r="OBP144" s="137"/>
      <c r="OBQ144" s="137"/>
      <c r="OBR144" s="137"/>
      <c r="OBS144" s="137"/>
      <c r="OBT144" s="137"/>
      <c r="OBU144" s="137"/>
      <c r="OBV144" s="137"/>
      <c r="OBW144" s="137"/>
      <c r="OBX144" s="137"/>
      <c r="OBY144" s="137"/>
      <c r="OBZ144" s="137"/>
      <c r="OCA144" s="137"/>
      <c r="OCB144" s="137"/>
      <c r="OCC144" s="137"/>
      <c r="OCD144" s="137"/>
      <c r="OCE144" s="137"/>
      <c r="OCF144" s="137"/>
      <c r="OCG144" s="137"/>
      <c r="OCH144" s="137"/>
      <c r="OCI144" s="137"/>
      <c r="OCJ144" s="137"/>
      <c r="OCK144" s="137"/>
      <c r="OCL144" s="137"/>
      <c r="OCM144" s="137"/>
      <c r="OCN144" s="137"/>
      <c r="OCO144" s="137"/>
      <c r="OCP144" s="137"/>
      <c r="OCQ144" s="137"/>
      <c r="OCR144" s="137"/>
      <c r="OCS144" s="137"/>
      <c r="OCT144" s="137"/>
      <c r="OCU144" s="137"/>
      <c r="OCV144" s="137"/>
      <c r="OCW144" s="137"/>
      <c r="OCX144" s="137"/>
      <c r="OCY144" s="137"/>
      <c r="OCZ144" s="137"/>
      <c r="ODA144" s="137"/>
      <c r="ODB144" s="137"/>
      <c r="ODC144" s="137"/>
      <c r="ODD144" s="137"/>
      <c r="ODE144" s="137"/>
      <c r="ODF144" s="137"/>
      <c r="ODG144" s="137"/>
      <c r="ODH144" s="137"/>
      <c r="ODI144" s="137"/>
      <c r="ODJ144" s="137"/>
      <c r="ODK144" s="137"/>
      <c r="ODL144" s="137"/>
      <c r="ODM144" s="137"/>
      <c r="ODN144" s="137"/>
      <c r="ODO144" s="137"/>
      <c r="ODP144" s="137"/>
      <c r="ODQ144" s="137"/>
      <c r="ODR144" s="137"/>
      <c r="ODS144" s="137"/>
      <c r="ODT144" s="137"/>
      <c r="ODU144" s="137"/>
      <c r="ODV144" s="137"/>
      <c r="ODW144" s="137"/>
      <c r="ODX144" s="137"/>
      <c r="ODY144" s="137"/>
      <c r="ODZ144" s="137"/>
      <c r="OEA144" s="137"/>
      <c r="OEB144" s="137"/>
      <c r="OEC144" s="137"/>
      <c r="OED144" s="137"/>
      <c r="OEE144" s="137"/>
      <c r="OEF144" s="137"/>
      <c r="OEG144" s="137"/>
      <c r="OEH144" s="137"/>
      <c r="OEI144" s="137"/>
      <c r="OEJ144" s="137"/>
      <c r="OEK144" s="137"/>
      <c r="OEL144" s="137"/>
      <c r="OEM144" s="137"/>
      <c r="OEN144" s="137"/>
      <c r="OEO144" s="137"/>
      <c r="OEP144" s="137"/>
      <c r="OEQ144" s="137"/>
      <c r="OER144" s="137"/>
      <c r="OES144" s="137"/>
      <c r="OET144" s="137"/>
      <c r="OEU144" s="137"/>
      <c r="OEV144" s="137"/>
      <c r="OEW144" s="137"/>
      <c r="OEX144" s="137"/>
      <c r="OEY144" s="137"/>
      <c r="OEZ144" s="137"/>
      <c r="OFA144" s="137"/>
      <c r="OFB144" s="137"/>
      <c r="OFC144" s="137"/>
      <c r="OFD144" s="137"/>
      <c r="OFE144" s="137"/>
      <c r="OFF144" s="137"/>
      <c r="OFG144" s="137"/>
      <c r="OFH144" s="137"/>
      <c r="OFI144" s="137"/>
      <c r="OFJ144" s="137"/>
      <c r="OFK144" s="137"/>
      <c r="OFL144" s="137"/>
      <c r="OFM144" s="137"/>
      <c r="OFN144" s="137"/>
      <c r="OFO144" s="137"/>
      <c r="OFP144" s="137"/>
      <c r="OFQ144" s="137"/>
      <c r="OFR144" s="137"/>
      <c r="OFS144" s="137"/>
      <c r="OFT144" s="137"/>
      <c r="OFU144" s="137"/>
      <c r="OFV144" s="137"/>
      <c r="OFW144" s="137"/>
      <c r="OFX144" s="137"/>
      <c r="OFY144" s="137"/>
      <c r="OFZ144" s="137"/>
      <c r="OGA144" s="137"/>
      <c r="OGB144" s="137"/>
      <c r="OGC144" s="137"/>
      <c r="OGD144" s="137"/>
      <c r="OGE144" s="137"/>
      <c r="OGF144" s="137"/>
      <c r="OGG144" s="137"/>
      <c r="OGH144" s="137"/>
      <c r="OGI144" s="137"/>
      <c r="OGJ144" s="137"/>
      <c r="OGK144" s="137"/>
      <c r="OGL144" s="137"/>
      <c r="OGM144" s="137"/>
      <c r="OGN144" s="137"/>
      <c r="OGO144" s="137"/>
      <c r="OGP144" s="137"/>
      <c r="OGQ144" s="137"/>
      <c r="OGR144" s="137"/>
      <c r="OGS144" s="137"/>
      <c r="OGT144" s="137"/>
      <c r="OGU144" s="137"/>
      <c r="OGV144" s="137"/>
      <c r="OGW144" s="137"/>
      <c r="OGX144" s="137"/>
      <c r="OGY144" s="137"/>
      <c r="OGZ144" s="137"/>
      <c r="OHA144" s="137"/>
      <c r="OHB144" s="137"/>
      <c r="OHC144" s="137"/>
      <c r="OHD144" s="137"/>
      <c r="OHE144" s="137"/>
      <c r="OHF144" s="137"/>
      <c r="OHG144" s="137"/>
      <c r="OHH144" s="137"/>
      <c r="OHI144" s="137"/>
      <c r="OHJ144" s="137"/>
      <c r="OHK144" s="137"/>
      <c r="OHL144" s="137"/>
      <c r="OHM144" s="137"/>
      <c r="OHN144" s="137"/>
      <c r="OHO144" s="137"/>
      <c r="OHP144" s="137"/>
      <c r="OHQ144" s="137"/>
      <c r="OHR144" s="137"/>
      <c r="OHS144" s="137"/>
      <c r="OHT144" s="137"/>
      <c r="OHU144" s="137"/>
      <c r="OHV144" s="137"/>
      <c r="OHW144" s="137"/>
      <c r="OHX144" s="137"/>
      <c r="OHY144" s="137"/>
      <c r="OHZ144" s="137"/>
      <c r="OIA144" s="137"/>
      <c r="OIB144" s="137"/>
      <c r="OIC144" s="137"/>
      <c r="OID144" s="137"/>
      <c r="OIE144" s="137"/>
      <c r="OIF144" s="137"/>
      <c r="OIG144" s="137"/>
      <c r="OIH144" s="137"/>
      <c r="OII144" s="137"/>
      <c r="OIJ144" s="137"/>
      <c r="OIK144" s="137"/>
      <c r="OIL144" s="137"/>
      <c r="OIM144" s="137"/>
      <c r="OIN144" s="137"/>
      <c r="OIO144" s="137"/>
      <c r="OIP144" s="137"/>
      <c r="OIQ144" s="137"/>
      <c r="OIR144" s="137"/>
      <c r="OIS144" s="137"/>
      <c r="OIT144" s="137"/>
      <c r="OIU144" s="137"/>
      <c r="OIV144" s="137"/>
      <c r="OIW144" s="137"/>
      <c r="OIX144" s="137"/>
      <c r="OIY144" s="137"/>
      <c r="OIZ144" s="137"/>
      <c r="OJA144" s="137"/>
      <c r="OJB144" s="137"/>
      <c r="OJC144" s="137"/>
      <c r="OJD144" s="137"/>
      <c r="OJE144" s="137"/>
      <c r="OJF144" s="137"/>
      <c r="OJG144" s="137"/>
      <c r="OJH144" s="137"/>
      <c r="OJI144" s="137"/>
      <c r="OJJ144" s="137"/>
      <c r="OJK144" s="137"/>
      <c r="OJL144" s="137"/>
      <c r="OJM144" s="137"/>
      <c r="OJN144" s="137"/>
      <c r="OJO144" s="137"/>
      <c r="OJP144" s="137"/>
      <c r="OJQ144" s="137"/>
      <c r="OJR144" s="137"/>
      <c r="OJS144" s="137"/>
      <c r="OJT144" s="137"/>
      <c r="OJU144" s="137"/>
      <c r="OJV144" s="137"/>
      <c r="OJW144" s="137"/>
      <c r="OJX144" s="137"/>
      <c r="OJY144" s="137"/>
      <c r="OJZ144" s="137"/>
      <c r="OKA144" s="137"/>
      <c r="OKB144" s="137"/>
      <c r="OKC144" s="137"/>
      <c r="OKD144" s="137"/>
      <c r="OKE144" s="137"/>
      <c r="OKF144" s="137"/>
      <c r="OKG144" s="137"/>
      <c r="OKH144" s="137"/>
      <c r="OKI144" s="137"/>
      <c r="OKJ144" s="137"/>
      <c r="OKK144" s="137"/>
      <c r="OKL144" s="137"/>
      <c r="OKM144" s="137"/>
      <c r="OKN144" s="137"/>
      <c r="OKO144" s="137"/>
      <c r="OKP144" s="137"/>
      <c r="OKQ144" s="137"/>
      <c r="OKR144" s="137"/>
      <c r="OKS144" s="137"/>
      <c r="OKT144" s="137"/>
      <c r="OKU144" s="137"/>
      <c r="OKV144" s="137"/>
      <c r="OKW144" s="137"/>
      <c r="OKX144" s="137"/>
      <c r="OKY144" s="137"/>
      <c r="OKZ144" s="137"/>
      <c r="OLA144" s="137"/>
      <c r="OLB144" s="137"/>
      <c r="OLC144" s="137"/>
      <c r="OLD144" s="137"/>
      <c r="OLE144" s="137"/>
      <c r="OLF144" s="137"/>
      <c r="OLG144" s="137"/>
      <c r="OLH144" s="137"/>
      <c r="OLI144" s="137"/>
      <c r="OLJ144" s="137"/>
      <c r="OLK144" s="137"/>
      <c r="OLL144" s="137"/>
      <c r="OLM144" s="137"/>
      <c r="OLN144" s="137"/>
      <c r="OLO144" s="137"/>
      <c r="OLP144" s="137"/>
      <c r="OLQ144" s="137"/>
      <c r="OLR144" s="137"/>
      <c r="OLS144" s="137"/>
      <c r="OLT144" s="137"/>
      <c r="OLU144" s="137"/>
      <c r="OLV144" s="137"/>
      <c r="OLW144" s="137"/>
      <c r="OLX144" s="137"/>
      <c r="OLY144" s="137"/>
      <c r="OLZ144" s="137"/>
      <c r="OMA144" s="137"/>
      <c r="OMB144" s="137"/>
      <c r="OMC144" s="137"/>
      <c r="OMD144" s="137"/>
      <c r="OME144" s="137"/>
      <c r="OMF144" s="137"/>
      <c r="OMG144" s="137"/>
      <c r="OMH144" s="137"/>
      <c r="OMI144" s="137"/>
      <c r="OMJ144" s="137"/>
      <c r="OMK144" s="137"/>
      <c r="OML144" s="137"/>
      <c r="OMM144" s="137"/>
      <c r="OMN144" s="137"/>
      <c r="OMO144" s="137"/>
      <c r="OMP144" s="137"/>
      <c r="OMQ144" s="137"/>
      <c r="OMR144" s="137"/>
      <c r="OMS144" s="137"/>
      <c r="OMT144" s="137"/>
      <c r="OMU144" s="137"/>
      <c r="OMV144" s="137"/>
      <c r="OMW144" s="137"/>
      <c r="OMX144" s="137"/>
      <c r="OMY144" s="137"/>
      <c r="OMZ144" s="137"/>
      <c r="ONA144" s="137"/>
      <c r="ONB144" s="137"/>
      <c r="ONC144" s="137"/>
      <c r="OND144" s="137"/>
      <c r="ONE144" s="137"/>
      <c r="ONF144" s="137"/>
      <c r="ONG144" s="137"/>
      <c r="ONH144" s="137"/>
      <c r="ONI144" s="137"/>
      <c r="ONJ144" s="137"/>
      <c r="ONK144" s="137"/>
      <c r="ONL144" s="137"/>
      <c r="ONM144" s="137"/>
      <c r="ONN144" s="137"/>
      <c r="ONO144" s="137"/>
      <c r="ONP144" s="137"/>
      <c r="ONQ144" s="137"/>
      <c r="ONR144" s="137"/>
      <c r="ONS144" s="137"/>
      <c r="ONT144" s="137"/>
      <c r="ONU144" s="137"/>
      <c r="ONV144" s="137"/>
      <c r="ONW144" s="137"/>
      <c r="ONX144" s="137"/>
      <c r="ONY144" s="137"/>
      <c r="ONZ144" s="137"/>
      <c r="OOA144" s="137"/>
      <c r="OOB144" s="137"/>
      <c r="OOC144" s="137"/>
      <c r="OOD144" s="137"/>
      <c r="OOE144" s="137"/>
      <c r="OOF144" s="137"/>
      <c r="OOG144" s="137"/>
      <c r="OOH144" s="137"/>
      <c r="OOI144" s="137"/>
      <c r="OOJ144" s="137"/>
      <c r="OOK144" s="137"/>
      <c r="OOL144" s="137"/>
      <c r="OOM144" s="137"/>
      <c r="OON144" s="137"/>
      <c r="OOO144" s="137"/>
      <c r="OOP144" s="137"/>
      <c r="OOQ144" s="137"/>
      <c r="OOR144" s="137"/>
      <c r="OOS144" s="137"/>
      <c r="OOT144" s="137"/>
      <c r="OOU144" s="137"/>
      <c r="OOV144" s="137"/>
      <c r="OOW144" s="137"/>
      <c r="OOX144" s="137"/>
      <c r="OOY144" s="137"/>
      <c r="OOZ144" s="137"/>
      <c r="OPA144" s="137"/>
      <c r="OPB144" s="137"/>
      <c r="OPC144" s="137"/>
      <c r="OPD144" s="137"/>
      <c r="OPE144" s="137"/>
      <c r="OPF144" s="137"/>
      <c r="OPG144" s="137"/>
      <c r="OPH144" s="137"/>
      <c r="OPI144" s="137"/>
      <c r="OPJ144" s="137"/>
      <c r="OPK144" s="137"/>
      <c r="OPL144" s="137"/>
      <c r="OPM144" s="137"/>
      <c r="OPN144" s="137"/>
      <c r="OPO144" s="137"/>
      <c r="OPP144" s="137"/>
      <c r="OPQ144" s="137"/>
      <c r="OPR144" s="137"/>
      <c r="OPS144" s="137"/>
      <c r="OPT144" s="137"/>
      <c r="OPU144" s="137"/>
      <c r="OPV144" s="137"/>
      <c r="OPW144" s="137"/>
      <c r="OPX144" s="137"/>
      <c r="OPY144" s="137"/>
      <c r="OPZ144" s="137"/>
      <c r="OQA144" s="137"/>
      <c r="OQB144" s="137"/>
      <c r="OQC144" s="137"/>
      <c r="OQD144" s="137"/>
      <c r="OQE144" s="137"/>
      <c r="OQF144" s="137"/>
      <c r="OQG144" s="137"/>
      <c r="OQH144" s="137"/>
      <c r="OQI144" s="137"/>
      <c r="OQJ144" s="137"/>
      <c r="OQK144" s="137"/>
      <c r="OQL144" s="137"/>
      <c r="OQM144" s="137"/>
      <c r="OQN144" s="137"/>
      <c r="OQO144" s="137"/>
      <c r="OQP144" s="137"/>
      <c r="OQQ144" s="137"/>
      <c r="OQR144" s="137"/>
      <c r="OQS144" s="137"/>
      <c r="OQT144" s="137"/>
      <c r="OQU144" s="137"/>
      <c r="OQV144" s="137"/>
      <c r="OQW144" s="137"/>
      <c r="OQX144" s="137"/>
      <c r="OQY144" s="137"/>
      <c r="OQZ144" s="137"/>
      <c r="ORA144" s="137"/>
      <c r="ORB144" s="137"/>
      <c r="ORC144" s="137"/>
      <c r="ORD144" s="137"/>
      <c r="ORE144" s="137"/>
      <c r="ORF144" s="137"/>
      <c r="ORG144" s="137"/>
      <c r="ORH144" s="137"/>
      <c r="ORI144" s="137"/>
      <c r="ORJ144" s="137"/>
      <c r="ORK144" s="137"/>
      <c r="ORL144" s="137"/>
      <c r="ORM144" s="137"/>
      <c r="ORN144" s="137"/>
      <c r="ORO144" s="137"/>
      <c r="ORP144" s="137"/>
      <c r="ORQ144" s="137"/>
      <c r="ORR144" s="137"/>
      <c r="ORS144" s="137"/>
      <c r="ORT144" s="137"/>
      <c r="ORU144" s="137"/>
      <c r="ORV144" s="137"/>
      <c r="ORW144" s="137"/>
      <c r="ORX144" s="137"/>
      <c r="ORY144" s="137"/>
      <c r="ORZ144" s="137"/>
      <c r="OSA144" s="137"/>
      <c r="OSB144" s="137"/>
      <c r="OSC144" s="137"/>
      <c r="OSD144" s="137"/>
      <c r="OSE144" s="137"/>
      <c r="OSF144" s="137"/>
      <c r="OSG144" s="137"/>
      <c r="OSH144" s="137"/>
      <c r="OSI144" s="137"/>
      <c r="OSJ144" s="137"/>
      <c r="OSK144" s="137"/>
      <c r="OSL144" s="137"/>
      <c r="OSM144" s="137"/>
      <c r="OSN144" s="137"/>
      <c r="OSO144" s="137"/>
      <c r="OSP144" s="137"/>
      <c r="OSQ144" s="137"/>
      <c r="OSR144" s="137"/>
      <c r="OSS144" s="137"/>
      <c r="OST144" s="137"/>
      <c r="OSU144" s="137"/>
      <c r="OSV144" s="137"/>
      <c r="OSW144" s="137"/>
      <c r="OSX144" s="137"/>
      <c r="OSY144" s="137"/>
      <c r="OSZ144" s="137"/>
      <c r="OTA144" s="137"/>
      <c r="OTB144" s="137"/>
      <c r="OTC144" s="137"/>
      <c r="OTD144" s="137"/>
      <c r="OTE144" s="137"/>
      <c r="OTF144" s="137"/>
      <c r="OTG144" s="137"/>
      <c r="OTH144" s="137"/>
      <c r="OTI144" s="137"/>
      <c r="OTJ144" s="137"/>
      <c r="OTK144" s="137"/>
      <c r="OTL144" s="137"/>
      <c r="OTM144" s="137"/>
      <c r="OTN144" s="137"/>
      <c r="OTO144" s="137"/>
      <c r="OTP144" s="137"/>
      <c r="OTQ144" s="137"/>
      <c r="OTR144" s="137"/>
      <c r="OTS144" s="137"/>
      <c r="OTT144" s="137"/>
      <c r="OTU144" s="137"/>
      <c r="OTV144" s="137"/>
      <c r="OTW144" s="137"/>
      <c r="OTX144" s="137"/>
      <c r="OTY144" s="137"/>
      <c r="OTZ144" s="137"/>
      <c r="OUA144" s="137"/>
      <c r="OUB144" s="137"/>
      <c r="OUC144" s="137"/>
      <c r="OUD144" s="137"/>
      <c r="OUE144" s="137"/>
      <c r="OUF144" s="137"/>
      <c r="OUG144" s="137"/>
      <c r="OUH144" s="137"/>
      <c r="OUI144" s="137"/>
      <c r="OUJ144" s="137"/>
      <c r="OUK144" s="137"/>
      <c r="OUL144" s="137"/>
      <c r="OUM144" s="137"/>
      <c r="OUN144" s="137"/>
      <c r="OUO144" s="137"/>
      <c r="OUP144" s="137"/>
      <c r="OUQ144" s="137"/>
      <c r="OUR144" s="137"/>
      <c r="OUS144" s="137"/>
      <c r="OUT144" s="137"/>
      <c r="OUU144" s="137"/>
      <c r="OUV144" s="137"/>
      <c r="OUW144" s="137"/>
      <c r="OUX144" s="137"/>
      <c r="OUY144" s="137"/>
      <c r="OUZ144" s="137"/>
      <c r="OVA144" s="137"/>
      <c r="OVB144" s="137"/>
      <c r="OVC144" s="137"/>
      <c r="OVD144" s="137"/>
      <c r="OVE144" s="137"/>
      <c r="OVF144" s="137"/>
      <c r="OVG144" s="137"/>
      <c r="OVH144" s="137"/>
      <c r="OVI144" s="137"/>
      <c r="OVJ144" s="137"/>
      <c r="OVK144" s="137"/>
      <c r="OVL144" s="137"/>
      <c r="OVM144" s="137"/>
      <c r="OVN144" s="137"/>
      <c r="OVO144" s="137"/>
      <c r="OVP144" s="137"/>
      <c r="OVQ144" s="137"/>
      <c r="OVR144" s="137"/>
      <c r="OVS144" s="137"/>
      <c r="OVT144" s="137"/>
      <c r="OVU144" s="137"/>
      <c r="OVV144" s="137"/>
      <c r="OVW144" s="137"/>
      <c r="OVX144" s="137"/>
      <c r="OVY144" s="137"/>
      <c r="OVZ144" s="137"/>
      <c r="OWA144" s="137"/>
      <c r="OWB144" s="137"/>
      <c r="OWC144" s="137"/>
      <c r="OWD144" s="137"/>
      <c r="OWE144" s="137"/>
      <c r="OWF144" s="137"/>
      <c r="OWG144" s="137"/>
      <c r="OWH144" s="137"/>
      <c r="OWI144" s="137"/>
      <c r="OWJ144" s="137"/>
      <c r="OWK144" s="137"/>
      <c r="OWL144" s="137"/>
      <c r="OWM144" s="137"/>
      <c r="OWN144" s="137"/>
      <c r="OWO144" s="137"/>
      <c r="OWP144" s="137"/>
      <c r="OWQ144" s="137"/>
      <c r="OWR144" s="137"/>
      <c r="OWS144" s="137"/>
      <c r="OWT144" s="137"/>
      <c r="OWU144" s="137"/>
      <c r="OWV144" s="137"/>
      <c r="OWW144" s="137"/>
      <c r="OWX144" s="137"/>
      <c r="OWY144" s="137"/>
      <c r="OWZ144" s="137"/>
      <c r="OXA144" s="137"/>
      <c r="OXB144" s="137"/>
      <c r="OXC144" s="137"/>
      <c r="OXD144" s="137"/>
      <c r="OXE144" s="137"/>
      <c r="OXF144" s="137"/>
      <c r="OXG144" s="137"/>
      <c r="OXH144" s="137"/>
      <c r="OXI144" s="137"/>
      <c r="OXJ144" s="137"/>
      <c r="OXK144" s="137"/>
      <c r="OXL144" s="137"/>
      <c r="OXM144" s="137"/>
      <c r="OXN144" s="137"/>
      <c r="OXO144" s="137"/>
      <c r="OXP144" s="137"/>
      <c r="OXQ144" s="137"/>
      <c r="OXR144" s="137"/>
      <c r="OXS144" s="137"/>
      <c r="OXT144" s="137"/>
      <c r="OXU144" s="137"/>
      <c r="OXV144" s="137"/>
      <c r="OXW144" s="137"/>
      <c r="OXX144" s="137"/>
      <c r="OXY144" s="137"/>
      <c r="OXZ144" s="137"/>
      <c r="OYA144" s="137"/>
      <c r="OYB144" s="137"/>
      <c r="OYC144" s="137"/>
      <c r="OYD144" s="137"/>
      <c r="OYE144" s="137"/>
      <c r="OYF144" s="137"/>
      <c r="OYG144" s="137"/>
      <c r="OYH144" s="137"/>
      <c r="OYI144" s="137"/>
      <c r="OYJ144" s="137"/>
      <c r="OYK144" s="137"/>
      <c r="OYL144" s="137"/>
      <c r="OYM144" s="137"/>
      <c r="OYN144" s="137"/>
      <c r="OYO144" s="137"/>
      <c r="OYP144" s="137"/>
      <c r="OYQ144" s="137"/>
      <c r="OYR144" s="137"/>
      <c r="OYS144" s="137"/>
      <c r="OYT144" s="137"/>
      <c r="OYU144" s="137"/>
      <c r="OYV144" s="137"/>
      <c r="OYW144" s="137"/>
      <c r="OYX144" s="137"/>
      <c r="OYY144" s="137"/>
      <c r="OYZ144" s="137"/>
      <c r="OZA144" s="137"/>
      <c r="OZB144" s="137"/>
      <c r="OZC144" s="137"/>
      <c r="OZD144" s="137"/>
      <c r="OZE144" s="137"/>
      <c r="OZF144" s="137"/>
      <c r="OZG144" s="137"/>
      <c r="OZH144" s="137"/>
      <c r="OZI144" s="137"/>
      <c r="OZJ144" s="137"/>
      <c r="OZK144" s="137"/>
      <c r="OZL144" s="137"/>
      <c r="OZM144" s="137"/>
      <c r="OZN144" s="137"/>
      <c r="OZO144" s="137"/>
      <c r="OZP144" s="137"/>
      <c r="OZQ144" s="137"/>
      <c r="OZR144" s="137"/>
      <c r="OZS144" s="137"/>
      <c r="OZT144" s="137"/>
      <c r="OZU144" s="137"/>
      <c r="OZV144" s="137"/>
      <c r="OZW144" s="137"/>
      <c r="OZX144" s="137"/>
      <c r="OZY144" s="137"/>
      <c r="OZZ144" s="137"/>
      <c r="PAA144" s="137"/>
      <c r="PAB144" s="137"/>
      <c r="PAC144" s="137"/>
      <c r="PAD144" s="137"/>
      <c r="PAE144" s="137"/>
      <c r="PAF144" s="137"/>
      <c r="PAG144" s="137"/>
      <c r="PAH144" s="137"/>
      <c r="PAI144" s="137"/>
      <c r="PAJ144" s="137"/>
      <c r="PAK144" s="137"/>
      <c r="PAL144" s="137"/>
      <c r="PAM144" s="137"/>
      <c r="PAN144" s="137"/>
      <c r="PAO144" s="137"/>
      <c r="PAP144" s="137"/>
      <c r="PAQ144" s="137"/>
      <c r="PAR144" s="137"/>
      <c r="PAS144" s="137"/>
      <c r="PAT144" s="137"/>
      <c r="PAU144" s="137"/>
      <c r="PAV144" s="137"/>
      <c r="PAW144" s="137"/>
      <c r="PAX144" s="137"/>
      <c r="PAY144" s="137"/>
      <c r="PAZ144" s="137"/>
      <c r="PBA144" s="137"/>
      <c r="PBB144" s="137"/>
      <c r="PBC144" s="137"/>
      <c r="PBD144" s="137"/>
      <c r="PBE144" s="137"/>
      <c r="PBF144" s="137"/>
      <c r="PBG144" s="137"/>
      <c r="PBH144" s="137"/>
      <c r="PBI144" s="137"/>
      <c r="PBJ144" s="137"/>
      <c r="PBK144" s="137"/>
      <c r="PBL144" s="137"/>
      <c r="PBM144" s="137"/>
      <c r="PBN144" s="137"/>
      <c r="PBO144" s="137"/>
      <c r="PBP144" s="137"/>
      <c r="PBQ144" s="137"/>
      <c r="PBR144" s="137"/>
      <c r="PBS144" s="137"/>
      <c r="PBT144" s="137"/>
      <c r="PBU144" s="137"/>
      <c r="PBV144" s="137"/>
      <c r="PBW144" s="137"/>
      <c r="PBX144" s="137"/>
      <c r="PBY144" s="137"/>
      <c r="PBZ144" s="137"/>
      <c r="PCA144" s="137"/>
      <c r="PCB144" s="137"/>
      <c r="PCC144" s="137"/>
      <c r="PCD144" s="137"/>
      <c r="PCE144" s="137"/>
      <c r="PCF144" s="137"/>
      <c r="PCG144" s="137"/>
      <c r="PCH144" s="137"/>
      <c r="PCI144" s="137"/>
      <c r="PCJ144" s="137"/>
      <c r="PCK144" s="137"/>
      <c r="PCL144" s="137"/>
      <c r="PCM144" s="137"/>
      <c r="PCN144" s="137"/>
      <c r="PCO144" s="137"/>
      <c r="PCP144" s="137"/>
      <c r="PCQ144" s="137"/>
      <c r="PCR144" s="137"/>
      <c r="PCS144" s="137"/>
      <c r="PCT144" s="137"/>
      <c r="PCU144" s="137"/>
      <c r="PCV144" s="137"/>
      <c r="PCW144" s="137"/>
      <c r="PCX144" s="137"/>
      <c r="PCY144" s="137"/>
      <c r="PCZ144" s="137"/>
      <c r="PDA144" s="137"/>
      <c r="PDB144" s="137"/>
      <c r="PDC144" s="137"/>
      <c r="PDD144" s="137"/>
      <c r="PDE144" s="137"/>
      <c r="PDF144" s="137"/>
      <c r="PDG144" s="137"/>
      <c r="PDH144" s="137"/>
      <c r="PDI144" s="137"/>
      <c r="PDJ144" s="137"/>
      <c r="PDK144" s="137"/>
      <c r="PDL144" s="137"/>
      <c r="PDM144" s="137"/>
      <c r="PDN144" s="137"/>
      <c r="PDO144" s="137"/>
      <c r="PDP144" s="137"/>
      <c r="PDQ144" s="137"/>
      <c r="PDR144" s="137"/>
      <c r="PDS144" s="137"/>
      <c r="PDT144" s="137"/>
      <c r="PDU144" s="137"/>
      <c r="PDV144" s="137"/>
      <c r="PDW144" s="137"/>
      <c r="PDX144" s="137"/>
      <c r="PDY144" s="137"/>
      <c r="PDZ144" s="137"/>
      <c r="PEA144" s="137"/>
      <c r="PEB144" s="137"/>
      <c r="PEC144" s="137"/>
      <c r="PED144" s="137"/>
      <c r="PEE144" s="137"/>
      <c r="PEF144" s="137"/>
      <c r="PEG144" s="137"/>
      <c r="PEH144" s="137"/>
      <c r="PEI144" s="137"/>
      <c r="PEJ144" s="137"/>
      <c r="PEK144" s="137"/>
      <c r="PEL144" s="137"/>
      <c r="PEM144" s="137"/>
      <c r="PEN144" s="137"/>
      <c r="PEO144" s="137"/>
      <c r="PEP144" s="137"/>
      <c r="PEQ144" s="137"/>
      <c r="PER144" s="137"/>
      <c r="PES144" s="137"/>
      <c r="PET144" s="137"/>
      <c r="PEU144" s="137"/>
      <c r="PEV144" s="137"/>
      <c r="PEW144" s="137"/>
      <c r="PEX144" s="137"/>
      <c r="PEY144" s="137"/>
      <c r="PEZ144" s="137"/>
      <c r="PFA144" s="137"/>
      <c r="PFB144" s="137"/>
      <c r="PFC144" s="137"/>
      <c r="PFD144" s="137"/>
      <c r="PFE144" s="137"/>
      <c r="PFF144" s="137"/>
      <c r="PFG144" s="137"/>
      <c r="PFH144" s="137"/>
      <c r="PFI144" s="137"/>
      <c r="PFJ144" s="137"/>
      <c r="PFK144" s="137"/>
      <c r="PFL144" s="137"/>
      <c r="PFM144" s="137"/>
      <c r="PFN144" s="137"/>
      <c r="PFO144" s="137"/>
      <c r="PFP144" s="137"/>
      <c r="PFQ144" s="137"/>
      <c r="PFR144" s="137"/>
      <c r="PFS144" s="137"/>
      <c r="PFT144" s="137"/>
      <c r="PFU144" s="137"/>
      <c r="PFV144" s="137"/>
      <c r="PFW144" s="137"/>
      <c r="PFX144" s="137"/>
      <c r="PFY144" s="137"/>
      <c r="PFZ144" s="137"/>
      <c r="PGA144" s="137"/>
      <c r="PGB144" s="137"/>
      <c r="PGC144" s="137"/>
      <c r="PGD144" s="137"/>
      <c r="PGE144" s="137"/>
      <c r="PGF144" s="137"/>
      <c r="PGG144" s="137"/>
      <c r="PGH144" s="137"/>
      <c r="PGI144" s="137"/>
      <c r="PGJ144" s="137"/>
      <c r="PGK144" s="137"/>
      <c r="PGL144" s="137"/>
      <c r="PGM144" s="137"/>
      <c r="PGN144" s="137"/>
      <c r="PGO144" s="137"/>
      <c r="PGP144" s="137"/>
      <c r="PGQ144" s="137"/>
      <c r="PGR144" s="137"/>
      <c r="PGS144" s="137"/>
      <c r="PGT144" s="137"/>
      <c r="PGU144" s="137"/>
      <c r="PGV144" s="137"/>
      <c r="PGW144" s="137"/>
      <c r="PGX144" s="137"/>
      <c r="PGY144" s="137"/>
      <c r="PGZ144" s="137"/>
      <c r="PHA144" s="137"/>
      <c r="PHB144" s="137"/>
      <c r="PHC144" s="137"/>
      <c r="PHD144" s="137"/>
      <c r="PHE144" s="137"/>
      <c r="PHF144" s="137"/>
      <c r="PHG144" s="137"/>
      <c r="PHH144" s="137"/>
      <c r="PHI144" s="137"/>
      <c r="PHJ144" s="137"/>
      <c r="PHK144" s="137"/>
      <c r="PHL144" s="137"/>
      <c r="PHM144" s="137"/>
      <c r="PHN144" s="137"/>
      <c r="PHO144" s="137"/>
      <c r="PHP144" s="137"/>
      <c r="PHQ144" s="137"/>
      <c r="PHR144" s="137"/>
      <c r="PHS144" s="137"/>
      <c r="PHT144" s="137"/>
      <c r="PHU144" s="137"/>
      <c r="PHV144" s="137"/>
      <c r="PHW144" s="137"/>
      <c r="PHX144" s="137"/>
      <c r="PHY144" s="137"/>
      <c r="PHZ144" s="137"/>
      <c r="PIA144" s="137"/>
      <c r="PIB144" s="137"/>
      <c r="PIC144" s="137"/>
      <c r="PID144" s="137"/>
      <c r="PIE144" s="137"/>
      <c r="PIF144" s="137"/>
      <c r="PIG144" s="137"/>
      <c r="PIH144" s="137"/>
      <c r="PII144" s="137"/>
      <c r="PIJ144" s="137"/>
      <c r="PIK144" s="137"/>
      <c r="PIL144" s="137"/>
      <c r="PIM144" s="137"/>
      <c r="PIN144" s="137"/>
      <c r="PIO144" s="137"/>
      <c r="PIP144" s="137"/>
      <c r="PIQ144" s="137"/>
      <c r="PIR144" s="137"/>
      <c r="PIS144" s="137"/>
      <c r="PIT144" s="137"/>
      <c r="PIU144" s="137"/>
      <c r="PIV144" s="137"/>
      <c r="PIW144" s="137"/>
      <c r="PIX144" s="137"/>
      <c r="PIY144" s="137"/>
      <c r="PIZ144" s="137"/>
      <c r="PJA144" s="137"/>
      <c r="PJB144" s="137"/>
      <c r="PJC144" s="137"/>
      <c r="PJD144" s="137"/>
      <c r="PJE144" s="137"/>
      <c r="PJF144" s="137"/>
      <c r="PJG144" s="137"/>
      <c r="PJH144" s="137"/>
      <c r="PJI144" s="137"/>
      <c r="PJJ144" s="137"/>
      <c r="PJK144" s="137"/>
      <c r="PJL144" s="137"/>
      <c r="PJM144" s="137"/>
      <c r="PJN144" s="137"/>
      <c r="PJO144" s="137"/>
      <c r="PJP144" s="137"/>
      <c r="PJQ144" s="137"/>
      <c r="PJR144" s="137"/>
      <c r="PJS144" s="137"/>
      <c r="PJT144" s="137"/>
      <c r="PJU144" s="137"/>
      <c r="PJV144" s="137"/>
      <c r="PJW144" s="137"/>
      <c r="PJX144" s="137"/>
      <c r="PJY144" s="137"/>
      <c r="PJZ144" s="137"/>
      <c r="PKA144" s="137"/>
      <c r="PKB144" s="137"/>
      <c r="PKC144" s="137"/>
      <c r="PKD144" s="137"/>
      <c r="PKE144" s="137"/>
      <c r="PKF144" s="137"/>
      <c r="PKG144" s="137"/>
      <c r="PKH144" s="137"/>
      <c r="PKI144" s="137"/>
      <c r="PKJ144" s="137"/>
      <c r="PKK144" s="137"/>
      <c r="PKL144" s="137"/>
      <c r="PKM144" s="137"/>
      <c r="PKN144" s="137"/>
      <c r="PKO144" s="137"/>
      <c r="PKP144" s="137"/>
      <c r="PKQ144" s="137"/>
      <c r="PKR144" s="137"/>
      <c r="PKS144" s="137"/>
      <c r="PKT144" s="137"/>
      <c r="PKU144" s="137"/>
      <c r="PKV144" s="137"/>
      <c r="PKW144" s="137"/>
      <c r="PKX144" s="137"/>
      <c r="PKY144" s="137"/>
      <c r="PKZ144" s="137"/>
      <c r="PLA144" s="137"/>
      <c r="PLB144" s="137"/>
      <c r="PLC144" s="137"/>
      <c r="PLD144" s="137"/>
      <c r="PLE144" s="137"/>
      <c r="PLF144" s="137"/>
      <c r="PLG144" s="137"/>
      <c r="PLH144" s="137"/>
      <c r="PLI144" s="137"/>
      <c r="PLJ144" s="137"/>
      <c r="PLK144" s="137"/>
      <c r="PLL144" s="137"/>
      <c r="PLM144" s="137"/>
      <c r="PLN144" s="137"/>
      <c r="PLO144" s="137"/>
      <c r="PLP144" s="137"/>
      <c r="PLQ144" s="137"/>
      <c r="PLR144" s="137"/>
      <c r="PLS144" s="137"/>
      <c r="PLT144" s="137"/>
      <c r="PLU144" s="137"/>
      <c r="PLV144" s="137"/>
      <c r="PLW144" s="137"/>
      <c r="PLX144" s="137"/>
      <c r="PLY144" s="137"/>
      <c r="PLZ144" s="137"/>
      <c r="PMA144" s="137"/>
      <c r="PMB144" s="137"/>
      <c r="PMC144" s="137"/>
      <c r="PMD144" s="137"/>
      <c r="PME144" s="137"/>
      <c r="PMF144" s="137"/>
      <c r="PMG144" s="137"/>
      <c r="PMH144" s="137"/>
      <c r="PMI144" s="137"/>
      <c r="PMJ144" s="137"/>
      <c r="PMK144" s="137"/>
      <c r="PML144" s="137"/>
      <c r="PMM144" s="137"/>
      <c r="PMN144" s="137"/>
      <c r="PMO144" s="137"/>
      <c r="PMP144" s="137"/>
      <c r="PMQ144" s="137"/>
      <c r="PMR144" s="137"/>
      <c r="PMS144" s="137"/>
      <c r="PMT144" s="137"/>
      <c r="PMU144" s="137"/>
      <c r="PMV144" s="137"/>
      <c r="PMW144" s="137"/>
      <c r="PMX144" s="137"/>
      <c r="PMY144" s="137"/>
      <c r="PMZ144" s="137"/>
      <c r="PNA144" s="137"/>
      <c r="PNB144" s="137"/>
      <c r="PNC144" s="137"/>
      <c r="PND144" s="137"/>
      <c r="PNE144" s="137"/>
      <c r="PNF144" s="137"/>
      <c r="PNG144" s="137"/>
      <c r="PNH144" s="137"/>
      <c r="PNI144" s="137"/>
      <c r="PNJ144" s="137"/>
      <c r="PNK144" s="137"/>
      <c r="PNL144" s="137"/>
      <c r="PNM144" s="137"/>
      <c r="PNN144" s="137"/>
      <c r="PNO144" s="137"/>
      <c r="PNP144" s="137"/>
      <c r="PNQ144" s="137"/>
      <c r="PNR144" s="137"/>
      <c r="PNS144" s="137"/>
      <c r="PNT144" s="137"/>
      <c r="PNU144" s="137"/>
      <c r="PNV144" s="137"/>
      <c r="PNW144" s="137"/>
      <c r="PNX144" s="137"/>
      <c r="PNY144" s="137"/>
      <c r="PNZ144" s="137"/>
      <c r="POA144" s="137"/>
      <c r="POB144" s="137"/>
      <c r="POC144" s="137"/>
      <c r="POD144" s="137"/>
      <c r="POE144" s="137"/>
      <c r="POF144" s="137"/>
      <c r="POG144" s="137"/>
      <c r="POH144" s="137"/>
      <c r="POI144" s="137"/>
      <c r="POJ144" s="137"/>
      <c r="POK144" s="137"/>
      <c r="POL144" s="137"/>
      <c r="POM144" s="137"/>
      <c r="PON144" s="137"/>
      <c r="POO144" s="137"/>
      <c r="POP144" s="137"/>
      <c r="POQ144" s="137"/>
      <c r="POR144" s="137"/>
      <c r="POS144" s="137"/>
      <c r="POT144" s="137"/>
      <c r="POU144" s="137"/>
      <c r="POV144" s="137"/>
      <c r="POW144" s="137"/>
      <c r="POX144" s="137"/>
      <c r="POY144" s="137"/>
      <c r="POZ144" s="137"/>
      <c r="PPA144" s="137"/>
      <c r="PPB144" s="137"/>
      <c r="PPC144" s="137"/>
      <c r="PPD144" s="137"/>
      <c r="PPE144" s="137"/>
      <c r="PPF144" s="137"/>
      <c r="PPG144" s="137"/>
      <c r="PPH144" s="137"/>
      <c r="PPI144" s="137"/>
      <c r="PPJ144" s="137"/>
      <c r="PPK144" s="137"/>
      <c r="PPL144" s="137"/>
      <c r="PPM144" s="137"/>
      <c r="PPN144" s="137"/>
      <c r="PPO144" s="137"/>
      <c r="PPP144" s="137"/>
      <c r="PPQ144" s="137"/>
      <c r="PPR144" s="137"/>
      <c r="PPS144" s="137"/>
      <c r="PPT144" s="137"/>
      <c r="PPU144" s="137"/>
      <c r="PPV144" s="137"/>
      <c r="PPW144" s="137"/>
      <c r="PPX144" s="137"/>
      <c r="PPY144" s="137"/>
      <c r="PPZ144" s="137"/>
      <c r="PQA144" s="137"/>
      <c r="PQB144" s="137"/>
      <c r="PQC144" s="137"/>
      <c r="PQD144" s="137"/>
      <c r="PQE144" s="137"/>
      <c r="PQF144" s="137"/>
      <c r="PQG144" s="137"/>
      <c r="PQH144" s="137"/>
      <c r="PQI144" s="137"/>
      <c r="PQJ144" s="137"/>
      <c r="PQK144" s="137"/>
      <c r="PQL144" s="137"/>
      <c r="PQM144" s="137"/>
      <c r="PQN144" s="137"/>
      <c r="PQO144" s="137"/>
      <c r="PQP144" s="137"/>
      <c r="PQQ144" s="137"/>
      <c r="PQR144" s="137"/>
      <c r="PQS144" s="137"/>
      <c r="PQT144" s="137"/>
      <c r="PQU144" s="137"/>
      <c r="PQV144" s="137"/>
      <c r="PQW144" s="137"/>
      <c r="PQX144" s="137"/>
      <c r="PQY144" s="137"/>
      <c r="PQZ144" s="137"/>
      <c r="PRA144" s="137"/>
      <c r="PRB144" s="137"/>
      <c r="PRC144" s="137"/>
      <c r="PRD144" s="137"/>
      <c r="PRE144" s="137"/>
      <c r="PRF144" s="137"/>
      <c r="PRG144" s="137"/>
      <c r="PRH144" s="137"/>
      <c r="PRI144" s="137"/>
      <c r="PRJ144" s="137"/>
      <c r="PRK144" s="137"/>
      <c r="PRL144" s="137"/>
      <c r="PRM144" s="137"/>
      <c r="PRN144" s="137"/>
      <c r="PRO144" s="137"/>
      <c r="PRP144" s="137"/>
      <c r="PRQ144" s="137"/>
      <c r="PRR144" s="137"/>
      <c r="PRS144" s="137"/>
      <c r="PRT144" s="137"/>
      <c r="PRU144" s="137"/>
      <c r="PRV144" s="137"/>
      <c r="PRW144" s="137"/>
      <c r="PRX144" s="137"/>
      <c r="PRY144" s="137"/>
      <c r="PRZ144" s="137"/>
      <c r="PSA144" s="137"/>
      <c r="PSB144" s="137"/>
      <c r="PSC144" s="137"/>
      <c r="PSD144" s="137"/>
      <c r="PSE144" s="137"/>
      <c r="PSF144" s="137"/>
      <c r="PSG144" s="137"/>
      <c r="PSH144" s="137"/>
      <c r="PSI144" s="137"/>
      <c r="PSJ144" s="137"/>
      <c r="PSK144" s="137"/>
      <c r="PSL144" s="137"/>
      <c r="PSM144" s="137"/>
      <c r="PSN144" s="137"/>
      <c r="PSO144" s="137"/>
      <c r="PSP144" s="137"/>
      <c r="PSQ144" s="137"/>
      <c r="PSR144" s="137"/>
      <c r="PSS144" s="137"/>
      <c r="PST144" s="137"/>
      <c r="PSU144" s="137"/>
      <c r="PSV144" s="137"/>
      <c r="PSW144" s="137"/>
      <c r="PSX144" s="137"/>
      <c r="PSY144" s="137"/>
      <c r="PSZ144" s="137"/>
      <c r="PTA144" s="137"/>
      <c r="PTB144" s="137"/>
      <c r="PTC144" s="137"/>
      <c r="PTD144" s="137"/>
      <c r="PTE144" s="137"/>
      <c r="PTF144" s="137"/>
      <c r="PTG144" s="137"/>
      <c r="PTH144" s="137"/>
      <c r="PTI144" s="137"/>
      <c r="PTJ144" s="137"/>
      <c r="PTK144" s="137"/>
      <c r="PTL144" s="137"/>
      <c r="PTM144" s="137"/>
      <c r="PTN144" s="137"/>
      <c r="PTO144" s="137"/>
      <c r="PTP144" s="137"/>
      <c r="PTQ144" s="137"/>
      <c r="PTR144" s="137"/>
      <c r="PTS144" s="137"/>
      <c r="PTT144" s="137"/>
      <c r="PTU144" s="137"/>
      <c r="PTV144" s="137"/>
      <c r="PTW144" s="137"/>
      <c r="PTX144" s="137"/>
      <c r="PTY144" s="137"/>
      <c r="PTZ144" s="137"/>
      <c r="PUA144" s="137"/>
      <c r="PUB144" s="137"/>
      <c r="PUC144" s="137"/>
      <c r="PUD144" s="137"/>
      <c r="PUE144" s="137"/>
      <c r="PUF144" s="137"/>
      <c r="PUG144" s="137"/>
      <c r="PUH144" s="137"/>
      <c r="PUI144" s="137"/>
      <c r="PUJ144" s="137"/>
      <c r="PUK144" s="137"/>
      <c r="PUL144" s="137"/>
      <c r="PUM144" s="137"/>
      <c r="PUN144" s="137"/>
      <c r="PUO144" s="137"/>
      <c r="PUP144" s="137"/>
      <c r="PUQ144" s="137"/>
      <c r="PUR144" s="137"/>
      <c r="PUS144" s="137"/>
      <c r="PUT144" s="137"/>
      <c r="PUU144" s="137"/>
      <c r="PUV144" s="137"/>
      <c r="PUW144" s="137"/>
      <c r="PUX144" s="137"/>
      <c r="PUY144" s="137"/>
      <c r="PUZ144" s="137"/>
      <c r="PVA144" s="137"/>
      <c r="PVB144" s="137"/>
      <c r="PVC144" s="137"/>
      <c r="PVD144" s="137"/>
      <c r="PVE144" s="137"/>
      <c r="PVF144" s="137"/>
      <c r="PVG144" s="137"/>
      <c r="PVH144" s="137"/>
      <c r="PVI144" s="137"/>
      <c r="PVJ144" s="137"/>
      <c r="PVK144" s="137"/>
      <c r="PVL144" s="137"/>
      <c r="PVM144" s="137"/>
      <c r="PVN144" s="137"/>
      <c r="PVO144" s="137"/>
      <c r="PVP144" s="137"/>
      <c r="PVQ144" s="137"/>
      <c r="PVR144" s="137"/>
      <c r="PVS144" s="137"/>
      <c r="PVT144" s="137"/>
      <c r="PVU144" s="137"/>
      <c r="PVV144" s="137"/>
      <c r="PVW144" s="137"/>
      <c r="PVX144" s="137"/>
      <c r="PVY144" s="137"/>
      <c r="PVZ144" s="137"/>
      <c r="PWA144" s="137"/>
      <c r="PWB144" s="137"/>
      <c r="PWC144" s="137"/>
      <c r="PWD144" s="137"/>
      <c r="PWE144" s="137"/>
      <c r="PWF144" s="137"/>
      <c r="PWG144" s="137"/>
      <c r="PWH144" s="137"/>
      <c r="PWI144" s="137"/>
      <c r="PWJ144" s="137"/>
      <c r="PWK144" s="137"/>
      <c r="PWL144" s="137"/>
      <c r="PWM144" s="137"/>
      <c r="PWN144" s="137"/>
      <c r="PWO144" s="137"/>
      <c r="PWP144" s="137"/>
      <c r="PWQ144" s="137"/>
      <c r="PWR144" s="137"/>
      <c r="PWS144" s="137"/>
      <c r="PWT144" s="137"/>
      <c r="PWU144" s="137"/>
      <c r="PWV144" s="137"/>
      <c r="PWW144" s="137"/>
      <c r="PWX144" s="137"/>
      <c r="PWY144" s="137"/>
      <c r="PWZ144" s="137"/>
      <c r="PXA144" s="137"/>
      <c r="PXB144" s="137"/>
      <c r="PXC144" s="137"/>
      <c r="PXD144" s="137"/>
      <c r="PXE144" s="137"/>
      <c r="PXF144" s="137"/>
      <c r="PXG144" s="137"/>
      <c r="PXH144" s="137"/>
      <c r="PXI144" s="137"/>
      <c r="PXJ144" s="137"/>
      <c r="PXK144" s="137"/>
      <c r="PXL144" s="137"/>
      <c r="PXM144" s="137"/>
      <c r="PXN144" s="137"/>
      <c r="PXO144" s="137"/>
      <c r="PXP144" s="137"/>
      <c r="PXQ144" s="137"/>
      <c r="PXR144" s="137"/>
      <c r="PXS144" s="137"/>
      <c r="PXT144" s="137"/>
      <c r="PXU144" s="137"/>
      <c r="PXV144" s="137"/>
      <c r="PXW144" s="137"/>
      <c r="PXX144" s="137"/>
      <c r="PXY144" s="137"/>
      <c r="PXZ144" s="137"/>
      <c r="PYA144" s="137"/>
      <c r="PYB144" s="137"/>
      <c r="PYC144" s="137"/>
      <c r="PYD144" s="137"/>
      <c r="PYE144" s="137"/>
      <c r="PYF144" s="137"/>
      <c r="PYG144" s="137"/>
      <c r="PYH144" s="137"/>
      <c r="PYI144" s="137"/>
      <c r="PYJ144" s="137"/>
      <c r="PYK144" s="137"/>
      <c r="PYL144" s="137"/>
      <c r="PYM144" s="137"/>
      <c r="PYN144" s="137"/>
      <c r="PYO144" s="137"/>
      <c r="PYP144" s="137"/>
      <c r="PYQ144" s="137"/>
      <c r="PYR144" s="137"/>
      <c r="PYS144" s="137"/>
      <c r="PYT144" s="137"/>
      <c r="PYU144" s="137"/>
      <c r="PYV144" s="137"/>
      <c r="PYW144" s="137"/>
      <c r="PYX144" s="137"/>
      <c r="PYY144" s="137"/>
      <c r="PYZ144" s="137"/>
      <c r="PZA144" s="137"/>
      <c r="PZB144" s="137"/>
      <c r="PZC144" s="137"/>
      <c r="PZD144" s="137"/>
      <c r="PZE144" s="137"/>
      <c r="PZF144" s="137"/>
      <c r="PZG144" s="137"/>
      <c r="PZH144" s="137"/>
      <c r="PZI144" s="137"/>
      <c r="PZJ144" s="137"/>
      <c r="PZK144" s="137"/>
      <c r="PZL144" s="137"/>
      <c r="PZM144" s="137"/>
      <c r="PZN144" s="137"/>
      <c r="PZO144" s="137"/>
      <c r="PZP144" s="137"/>
      <c r="PZQ144" s="137"/>
      <c r="PZR144" s="137"/>
      <c r="PZS144" s="137"/>
      <c r="PZT144" s="137"/>
      <c r="PZU144" s="137"/>
      <c r="PZV144" s="137"/>
      <c r="PZW144" s="137"/>
      <c r="PZX144" s="137"/>
      <c r="PZY144" s="137"/>
      <c r="PZZ144" s="137"/>
      <c r="QAA144" s="137"/>
      <c r="QAB144" s="137"/>
      <c r="QAC144" s="137"/>
      <c r="QAD144" s="137"/>
      <c r="QAE144" s="137"/>
      <c r="QAF144" s="137"/>
      <c r="QAG144" s="137"/>
      <c r="QAH144" s="137"/>
      <c r="QAI144" s="137"/>
      <c r="QAJ144" s="137"/>
      <c r="QAK144" s="137"/>
      <c r="QAL144" s="137"/>
      <c r="QAM144" s="137"/>
      <c r="QAN144" s="137"/>
      <c r="QAO144" s="137"/>
      <c r="QAP144" s="137"/>
      <c r="QAQ144" s="137"/>
      <c r="QAR144" s="137"/>
      <c r="QAS144" s="137"/>
      <c r="QAT144" s="137"/>
      <c r="QAU144" s="137"/>
      <c r="QAV144" s="137"/>
      <c r="QAW144" s="137"/>
      <c r="QAX144" s="137"/>
      <c r="QAY144" s="137"/>
      <c r="QAZ144" s="137"/>
      <c r="QBA144" s="137"/>
      <c r="QBB144" s="137"/>
      <c r="QBC144" s="137"/>
      <c r="QBD144" s="137"/>
      <c r="QBE144" s="137"/>
      <c r="QBF144" s="137"/>
      <c r="QBG144" s="137"/>
      <c r="QBH144" s="137"/>
      <c r="QBI144" s="137"/>
      <c r="QBJ144" s="137"/>
      <c r="QBK144" s="137"/>
      <c r="QBL144" s="137"/>
      <c r="QBM144" s="137"/>
      <c r="QBN144" s="137"/>
      <c r="QBO144" s="137"/>
      <c r="QBP144" s="137"/>
      <c r="QBQ144" s="137"/>
      <c r="QBR144" s="137"/>
      <c r="QBS144" s="137"/>
      <c r="QBT144" s="137"/>
      <c r="QBU144" s="137"/>
      <c r="QBV144" s="137"/>
      <c r="QBW144" s="137"/>
      <c r="QBX144" s="137"/>
      <c r="QBY144" s="137"/>
      <c r="QBZ144" s="137"/>
      <c r="QCA144" s="137"/>
      <c r="QCB144" s="137"/>
      <c r="QCC144" s="137"/>
      <c r="QCD144" s="137"/>
      <c r="QCE144" s="137"/>
      <c r="QCF144" s="137"/>
      <c r="QCG144" s="137"/>
      <c r="QCH144" s="137"/>
      <c r="QCI144" s="137"/>
      <c r="QCJ144" s="137"/>
      <c r="QCK144" s="137"/>
      <c r="QCL144" s="137"/>
      <c r="QCM144" s="137"/>
      <c r="QCN144" s="137"/>
      <c r="QCO144" s="137"/>
      <c r="QCP144" s="137"/>
      <c r="QCQ144" s="137"/>
      <c r="QCR144" s="137"/>
      <c r="QCS144" s="137"/>
      <c r="QCT144" s="137"/>
      <c r="QCU144" s="137"/>
      <c r="QCV144" s="137"/>
      <c r="QCW144" s="137"/>
      <c r="QCX144" s="137"/>
      <c r="QCY144" s="137"/>
      <c r="QCZ144" s="137"/>
      <c r="QDA144" s="137"/>
      <c r="QDB144" s="137"/>
      <c r="QDC144" s="137"/>
      <c r="QDD144" s="137"/>
      <c r="QDE144" s="137"/>
      <c r="QDF144" s="137"/>
      <c r="QDG144" s="137"/>
      <c r="QDH144" s="137"/>
      <c r="QDI144" s="137"/>
      <c r="QDJ144" s="137"/>
      <c r="QDK144" s="137"/>
      <c r="QDL144" s="137"/>
      <c r="QDM144" s="137"/>
      <c r="QDN144" s="137"/>
      <c r="QDO144" s="137"/>
      <c r="QDP144" s="137"/>
      <c r="QDQ144" s="137"/>
      <c r="QDR144" s="137"/>
      <c r="QDS144" s="137"/>
      <c r="QDT144" s="137"/>
      <c r="QDU144" s="137"/>
      <c r="QDV144" s="137"/>
      <c r="QDW144" s="137"/>
      <c r="QDX144" s="137"/>
      <c r="QDY144" s="137"/>
      <c r="QDZ144" s="137"/>
      <c r="QEA144" s="137"/>
      <c r="QEB144" s="137"/>
      <c r="QEC144" s="137"/>
      <c r="QED144" s="137"/>
      <c r="QEE144" s="137"/>
      <c r="QEF144" s="137"/>
      <c r="QEG144" s="137"/>
      <c r="QEH144" s="137"/>
      <c r="QEI144" s="137"/>
      <c r="QEJ144" s="137"/>
      <c r="QEK144" s="137"/>
      <c r="QEL144" s="137"/>
      <c r="QEM144" s="137"/>
      <c r="QEN144" s="137"/>
      <c r="QEO144" s="137"/>
      <c r="QEP144" s="137"/>
      <c r="QEQ144" s="137"/>
      <c r="QER144" s="137"/>
      <c r="QES144" s="137"/>
      <c r="QET144" s="137"/>
      <c r="QEU144" s="137"/>
      <c r="QEV144" s="137"/>
      <c r="QEW144" s="137"/>
      <c r="QEX144" s="137"/>
      <c r="QEY144" s="137"/>
      <c r="QEZ144" s="137"/>
      <c r="QFA144" s="137"/>
      <c r="QFB144" s="137"/>
      <c r="QFC144" s="137"/>
      <c r="QFD144" s="137"/>
      <c r="QFE144" s="137"/>
      <c r="QFF144" s="137"/>
      <c r="QFG144" s="137"/>
      <c r="QFH144" s="137"/>
      <c r="QFI144" s="137"/>
      <c r="QFJ144" s="137"/>
      <c r="QFK144" s="137"/>
      <c r="QFL144" s="137"/>
      <c r="QFM144" s="137"/>
      <c r="QFN144" s="137"/>
      <c r="QFO144" s="137"/>
      <c r="QFP144" s="137"/>
      <c r="QFQ144" s="137"/>
      <c r="QFR144" s="137"/>
      <c r="QFS144" s="137"/>
      <c r="QFT144" s="137"/>
      <c r="QFU144" s="137"/>
      <c r="QFV144" s="137"/>
      <c r="QFW144" s="137"/>
      <c r="QFX144" s="137"/>
      <c r="QFY144" s="137"/>
      <c r="QFZ144" s="137"/>
      <c r="QGA144" s="137"/>
      <c r="QGB144" s="137"/>
      <c r="QGC144" s="137"/>
      <c r="QGD144" s="137"/>
      <c r="QGE144" s="137"/>
      <c r="QGF144" s="137"/>
      <c r="QGG144" s="137"/>
      <c r="QGH144" s="137"/>
      <c r="QGI144" s="137"/>
      <c r="QGJ144" s="137"/>
      <c r="QGK144" s="137"/>
      <c r="QGL144" s="137"/>
      <c r="QGM144" s="137"/>
      <c r="QGN144" s="137"/>
      <c r="QGO144" s="137"/>
      <c r="QGP144" s="137"/>
      <c r="QGQ144" s="137"/>
      <c r="QGR144" s="137"/>
      <c r="QGS144" s="137"/>
      <c r="QGT144" s="137"/>
      <c r="QGU144" s="137"/>
      <c r="QGV144" s="137"/>
      <c r="QGW144" s="137"/>
      <c r="QGX144" s="137"/>
      <c r="QGY144" s="137"/>
      <c r="QGZ144" s="137"/>
      <c r="QHA144" s="137"/>
      <c r="QHB144" s="137"/>
      <c r="QHC144" s="137"/>
      <c r="QHD144" s="137"/>
      <c r="QHE144" s="137"/>
      <c r="QHF144" s="137"/>
      <c r="QHG144" s="137"/>
      <c r="QHH144" s="137"/>
      <c r="QHI144" s="137"/>
      <c r="QHJ144" s="137"/>
      <c r="QHK144" s="137"/>
      <c r="QHL144" s="137"/>
      <c r="QHM144" s="137"/>
      <c r="QHN144" s="137"/>
      <c r="QHO144" s="137"/>
      <c r="QHP144" s="137"/>
      <c r="QHQ144" s="137"/>
      <c r="QHR144" s="137"/>
      <c r="QHS144" s="137"/>
      <c r="QHT144" s="137"/>
      <c r="QHU144" s="137"/>
      <c r="QHV144" s="137"/>
      <c r="QHW144" s="137"/>
      <c r="QHX144" s="137"/>
      <c r="QHY144" s="137"/>
      <c r="QHZ144" s="137"/>
      <c r="QIA144" s="137"/>
      <c r="QIB144" s="137"/>
      <c r="QIC144" s="137"/>
      <c r="QID144" s="137"/>
      <c r="QIE144" s="137"/>
      <c r="QIF144" s="137"/>
      <c r="QIG144" s="137"/>
      <c r="QIH144" s="137"/>
      <c r="QII144" s="137"/>
      <c r="QIJ144" s="137"/>
      <c r="QIK144" s="137"/>
      <c r="QIL144" s="137"/>
      <c r="QIM144" s="137"/>
      <c r="QIN144" s="137"/>
      <c r="QIO144" s="137"/>
      <c r="QIP144" s="137"/>
      <c r="QIQ144" s="137"/>
      <c r="QIR144" s="137"/>
      <c r="QIS144" s="137"/>
      <c r="QIT144" s="137"/>
      <c r="QIU144" s="137"/>
      <c r="QIV144" s="137"/>
      <c r="QIW144" s="137"/>
      <c r="QIX144" s="137"/>
      <c r="QIY144" s="137"/>
      <c r="QIZ144" s="137"/>
      <c r="QJA144" s="137"/>
      <c r="QJB144" s="137"/>
      <c r="QJC144" s="137"/>
      <c r="QJD144" s="137"/>
      <c r="QJE144" s="137"/>
      <c r="QJF144" s="137"/>
      <c r="QJG144" s="137"/>
      <c r="QJH144" s="137"/>
      <c r="QJI144" s="137"/>
      <c r="QJJ144" s="137"/>
      <c r="QJK144" s="137"/>
      <c r="QJL144" s="137"/>
      <c r="QJM144" s="137"/>
      <c r="QJN144" s="137"/>
      <c r="QJO144" s="137"/>
      <c r="QJP144" s="137"/>
      <c r="QJQ144" s="137"/>
      <c r="QJR144" s="137"/>
      <c r="QJS144" s="137"/>
      <c r="QJT144" s="137"/>
      <c r="QJU144" s="137"/>
      <c r="QJV144" s="137"/>
      <c r="QJW144" s="137"/>
      <c r="QJX144" s="137"/>
      <c r="QJY144" s="137"/>
      <c r="QJZ144" s="137"/>
      <c r="QKA144" s="137"/>
      <c r="QKB144" s="137"/>
      <c r="QKC144" s="137"/>
      <c r="QKD144" s="137"/>
      <c r="QKE144" s="137"/>
      <c r="QKF144" s="137"/>
      <c r="QKG144" s="137"/>
      <c r="QKH144" s="137"/>
      <c r="QKI144" s="137"/>
      <c r="QKJ144" s="137"/>
      <c r="QKK144" s="137"/>
      <c r="QKL144" s="137"/>
      <c r="QKM144" s="137"/>
      <c r="QKN144" s="137"/>
      <c r="QKO144" s="137"/>
      <c r="QKP144" s="137"/>
      <c r="QKQ144" s="137"/>
      <c r="QKR144" s="137"/>
      <c r="QKS144" s="137"/>
      <c r="QKT144" s="137"/>
      <c r="QKU144" s="137"/>
      <c r="QKV144" s="137"/>
      <c r="QKW144" s="137"/>
      <c r="QKX144" s="137"/>
      <c r="QKY144" s="137"/>
      <c r="QKZ144" s="137"/>
      <c r="QLA144" s="137"/>
      <c r="QLB144" s="137"/>
      <c r="QLC144" s="137"/>
      <c r="QLD144" s="137"/>
      <c r="QLE144" s="137"/>
      <c r="QLF144" s="137"/>
      <c r="QLG144" s="137"/>
      <c r="QLH144" s="137"/>
      <c r="QLI144" s="137"/>
      <c r="QLJ144" s="137"/>
      <c r="QLK144" s="137"/>
      <c r="QLL144" s="137"/>
      <c r="QLM144" s="137"/>
      <c r="QLN144" s="137"/>
      <c r="QLO144" s="137"/>
      <c r="QLP144" s="137"/>
      <c r="QLQ144" s="137"/>
      <c r="QLR144" s="137"/>
      <c r="QLS144" s="137"/>
      <c r="QLT144" s="137"/>
      <c r="QLU144" s="137"/>
      <c r="QLV144" s="137"/>
      <c r="QLW144" s="137"/>
      <c r="QLX144" s="137"/>
      <c r="QLY144" s="137"/>
      <c r="QLZ144" s="137"/>
      <c r="QMA144" s="137"/>
      <c r="QMB144" s="137"/>
      <c r="QMC144" s="137"/>
      <c r="QMD144" s="137"/>
      <c r="QME144" s="137"/>
      <c r="QMF144" s="137"/>
      <c r="QMG144" s="137"/>
      <c r="QMH144" s="137"/>
      <c r="QMI144" s="137"/>
      <c r="QMJ144" s="137"/>
      <c r="QMK144" s="137"/>
      <c r="QML144" s="137"/>
      <c r="QMM144" s="137"/>
      <c r="QMN144" s="137"/>
      <c r="QMO144" s="137"/>
      <c r="QMP144" s="137"/>
      <c r="QMQ144" s="137"/>
      <c r="QMR144" s="137"/>
      <c r="QMS144" s="137"/>
      <c r="QMT144" s="137"/>
      <c r="QMU144" s="137"/>
      <c r="QMV144" s="137"/>
      <c r="QMW144" s="137"/>
      <c r="QMX144" s="137"/>
      <c r="QMY144" s="137"/>
      <c r="QMZ144" s="137"/>
      <c r="QNA144" s="137"/>
      <c r="QNB144" s="137"/>
      <c r="QNC144" s="137"/>
      <c r="QND144" s="137"/>
      <c r="QNE144" s="137"/>
      <c r="QNF144" s="137"/>
      <c r="QNG144" s="137"/>
      <c r="QNH144" s="137"/>
      <c r="QNI144" s="137"/>
      <c r="QNJ144" s="137"/>
      <c r="QNK144" s="137"/>
      <c r="QNL144" s="137"/>
      <c r="QNM144" s="137"/>
      <c r="QNN144" s="137"/>
      <c r="QNO144" s="137"/>
      <c r="QNP144" s="137"/>
      <c r="QNQ144" s="137"/>
      <c r="QNR144" s="137"/>
      <c r="QNS144" s="137"/>
      <c r="QNT144" s="137"/>
      <c r="QNU144" s="137"/>
      <c r="QNV144" s="137"/>
      <c r="QNW144" s="137"/>
      <c r="QNX144" s="137"/>
      <c r="QNY144" s="137"/>
      <c r="QNZ144" s="137"/>
      <c r="QOA144" s="137"/>
      <c r="QOB144" s="137"/>
      <c r="QOC144" s="137"/>
      <c r="QOD144" s="137"/>
      <c r="QOE144" s="137"/>
      <c r="QOF144" s="137"/>
      <c r="QOG144" s="137"/>
      <c r="QOH144" s="137"/>
      <c r="QOI144" s="137"/>
      <c r="QOJ144" s="137"/>
      <c r="QOK144" s="137"/>
      <c r="QOL144" s="137"/>
      <c r="QOM144" s="137"/>
      <c r="QON144" s="137"/>
      <c r="QOO144" s="137"/>
      <c r="QOP144" s="137"/>
      <c r="QOQ144" s="137"/>
      <c r="QOR144" s="137"/>
      <c r="QOS144" s="137"/>
      <c r="QOT144" s="137"/>
      <c r="QOU144" s="137"/>
      <c r="QOV144" s="137"/>
      <c r="QOW144" s="137"/>
      <c r="QOX144" s="137"/>
      <c r="QOY144" s="137"/>
      <c r="QOZ144" s="137"/>
      <c r="QPA144" s="137"/>
      <c r="QPB144" s="137"/>
      <c r="QPC144" s="137"/>
      <c r="QPD144" s="137"/>
      <c r="QPE144" s="137"/>
      <c r="QPF144" s="137"/>
      <c r="QPG144" s="137"/>
      <c r="QPH144" s="137"/>
      <c r="QPI144" s="137"/>
      <c r="QPJ144" s="137"/>
      <c r="QPK144" s="137"/>
      <c r="QPL144" s="137"/>
      <c r="QPM144" s="137"/>
      <c r="QPN144" s="137"/>
      <c r="QPO144" s="137"/>
      <c r="QPP144" s="137"/>
      <c r="QPQ144" s="137"/>
      <c r="QPR144" s="137"/>
      <c r="QPS144" s="137"/>
      <c r="QPT144" s="137"/>
      <c r="QPU144" s="137"/>
      <c r="QPV144" s="137"/>
      <c r="QPW144" s="137"/>
      <c r="QPX144" s="137"/>
      <c r="QPY144" s="137"/>
      <c r="QPZ144" s="137"/>
      <c r="QQA144" s="137"/>
      <c r="QQB144" s="137"/>
      <c r="QQC144" s="137"/>
      <c r="QQD144" s="137"/>
      <c r="QQE144" s="137"/>
      <c r="QQF144" s="137"/>
      <c r="QQG144" s="137"/>
      <c r="QQH144" s="137"/>
      <c r="QQI144" s="137"/>
      <c r="QQJ144" s="137"/>
      <c r="QQK144" s="137"/>
      <c r="QQL144" s="137"/>
      <c r="QQM144" s="137"/>
      <c r="QQN144" s="137"/>
      <c r="QQO144" s="137"/>
      <c r="QQP144" s="137"/>
      <c r="QQQ144" s="137"/>
      <c r="QQR144" s="137"/>
      <c r="QQS144" s="137"/>
      <c r="QQT144" s="137"/>
      <c r="QQU144" s="137"/>
      <c r="QQV144" s="137"/>
      <c r="QQW144" s="137"/>
      <c r="QQX144" s="137"/>
      <c r="QQY144" s="137"/>
      <c r="QQZ144" s="137"/>
      <c r="QRA144" s="137"/>
      <c r="QRB144" s="137"/>
      <c r="QRC144" s="137"/>
      <c r="QRD144" s="137"/>
      <c r="QRE144" s="137"/>
      <c r="QRF144" s="137"/>
      <c r="QRG144" s="137"/>
      <c r="QRH144" s="137"/>
      <c r="QRI144" s="137"/>
      <c r="QRJ144" s="137"/>
      <c r="QRK144" s="137"/>
      <c r="QRL144" s="137"/>
      <c r="QRM144" s="137"/>
      <c r="QRN144" s="137"/>
      <c r="QRO144" s="137"/>
      <c r="QRP144" s="137"/>
      <c r="QRQ144" s="137"/>
      <c r="QRR144" s="137"/>
      <c r="QRS144" s="137"/>
      <c r="QRT144" s="137"/>
      <c r="QRU144" s="137"/>
      <c r="QRV144" s="137"/>
      <c r="QRW144" s="137"/>
      <c r="QRX144" s="137"/>
      <c r="QRY144" s="137"/>
      <c r="QRZ144" s="137"/>
      <c r="QSA144" s="137"/>
      <c r="QSB144" s="137"/>
      <c r="QSC144" s="137"/>
      <c r="QSD144" s="137"/>
      <c r="QSE144" s="137"/>
      <c r="QSF144" s="137"/>
      <c r="QSG144" s="137"/>
      <c r="QSH144" s="137"/>
      <c r="QSI144" s="137"/>
      <c r="QSJ144" s="137"/>
      <c r="QSK144" s="137"/>
      <c r="QSL144" s="137"/>
      <c r="QSM144" s="137"/>
      <c r="QSN144" s="137"/>
      <c r="QSO144" s="137"/>
      <c r="QSP144" s="137"/>
      <c r="QSQ144" s="137"/>
      <c r="QSR144" s="137"/>
      <c r="QSS144" s="137"/>
      <c r="QST144" s="137"/>
      <c r="QSU144" s="137"/>
      <c r="QSV144" s="137"/>
      <c r="QSW144" s="137"/>
      <c r="QSX144" s="137"/>
      <c r="QSY144" s="137"/>
      <c r="QSZ144" s="137"/>
      <c r="QTA144" s="137"/>
      <c r="QTB144" s="137"/>
      <c r="QTC144" s="137"/>
      <c r="QTD144" s="137"/>
      <c r="QTE144" s="137"/>
      <c r="QTF144" s="137"/>
      <c r="QTG144" s="137"/>
      <c r="QTH144" s="137"/>
      <c r="QTI144" s="137"/>
      <c r="QTJ144" s="137"/>
      <c r="QTK144" s="137"/>
      <c r="QTL144" s="137"/>
      <c r="QTM144" s="137"/>
      <c r="QTN144" s="137"/>
      <c r="QTO144" s="137"/>
      <c r="QTP144" s="137"/>
      <c r="QTQ144" s="137"/>
      <c r="QTR144" s="137"/>
      <c r="QTS144" s="137"/>
      <c r="QTT144" s="137"/>
      <c r="QTU144" s="137"/>
      <c r="QTV144" s="137"/>
      <c r="QTW144" s="137"/>
      <c r="QTX144" s="137"/>
      <c r="QTY144" s="137"/>
      <c r="QTZ144" s="137"/>
      <c r="QUA144" s="137"/>
      <c r="QUB144" s="137"/>
      <c r="QUC144" s="137"/>
      <c r="QUD144" s="137"/>
      <c r="QUE144" s="137"/>
      <c r="QUF144" s="137"/>
      <c r="QUG144" s="137"/>
      <c r="QUH144" s="137"/>
      <c r="QUI144" s="137"/>
      <c r="QUJ144" s="137"/>
      <c r="QUK144" s="137"/>
      <c r="QUL144" s="137"/>
      <c r="QUM144" s="137"/>
      <c r="QUN144" s="137"/>
      <c r="QUO144" s="137"/>
      <c r="QUP144" s="137"/>
      <c r="QUQ144" s="137"/>
      <c r="QUR144" s="137"/>
      <c r="QUS144" s="137"/>
      <c r="QUT144" s="137"/>
      <c r="QUU144" s="137"/>
      <c r="QUV144" s="137"/>
      <c r="QUW144" s="137"/>
      <c r="QUX144" s="137"/>
      <c r="QUY144" s="137"/>
      <c r="QUZ144" s="137"/>
      <c r="QVA144" s="137"/>
      <c r="QVB144" s="137"/>
      <c r="QVC144" s="137"/>
      <c r="QVD144" s="137"/>
      <c r="QVE144" s="137"/>
      <c r="QVF144" s="137"/>
      <c r="QVG144" s="137"/>
      <c r="QVH144" s="137"/>
      <c r="QVI144" s="137"/>
      <c r="QVJ144" s="137"/>
      <c r="QVK144" s="137"/>
      <c r="QVL144" s="137"/>
      <c r="QVM144" s="137"/>
      <c r="QVN144" s="137"/>
      <c r="QVO144" s="137"/>
      <c r="QVP144" s="137"/>
      <c r="QVQ144" s="137"/>
      <c r="QVR144" s="137"/>
      <c r="QVS144" s="137"/>
      <c r="QVT144" s="137"/>
      <c r="QVU144" s="137"/>
      <c r="QVV144" s="137"/>
      <c r="QVW144" s="137"/>
      <c r="QVX144" s="137"/>
      <c r="QVY144" s="137"/>
      <c r="QVZ144" s="137"/>
      <c r="QWA144" s="137"/>
      <c r="QWB144" s="137"/>
      <c r="QWC144" s="137"/>
      <c r="QWD144" s="137"/>
      <c r="QWE144" s="137"/>
      <c r="QWF144" s="137"/>
      <c r="QWG144" s="137"/>
      <c r="QWH144" s="137"/>
      <c r="QWI144" s="137"/>
      <c r="QWJ144" s="137"/>
      <c r="QWK144" s="137"/>
      <c r="QWL144" s="137"/>
      <c r="QWM144" s="137"/>
      <c r="QWN144" s="137"/>
      <c r="QWO144" s="137"/>
      <c r="QWP144" s="137"/>
      <c r="QWQ144" s="137"/>
      <c r="QWR144" s="137"/>
      <c r="QWS144" s="137"/>
      <c r="QWT144" s="137"/>
      <c r="QWU144" s="137"/>
      <c r="QWV144" s="137"/>
      <c r="QWW144" s="137"/>
      <c r="QWX144" s="137"/>
      <c r="QWY144" s="137"/>
      <c r="QWZ144" s="137"/>
      <c r="QXA144" s="137"/>
      <c r="QXB144" s="137"/>
      <c r="QXC144" s="137"/>
      <c r="QXD144" s="137"/>
      <c r="QXE144" s="137"/>
      <c r="QXF144" s="137"/>
      <c r="QXG144" s="137"/>
      <c r="QXH144" s="137"/>
      <c r="QXI144" s="137"/>
      <c r="QXJ144" s="137"/>
      <c r="QXK144" s="137"/>
      <c r="QXL144" s="137"/>
      <c r="QXM144" s="137"/>
      <c r="QXN144" s="137"/>
      <c r="QXO144" s="137"/>
      <c r="QXP144" s="137"/>
      <c r="QXQ144" s="137"/>
      <c r="QXR144" s="137"/>
      <c r="QXS144" s="137"/>
      <c r="QXT144" s="137"/>
      <c r="QXU144" s="137"/>
      <c r="QXV144" s="137"/>
      <c r="QXW144" s="137"/>
      <c r="QXX144" s="137"/>
      <c r="QXY144" s="137"/>
      <c r="QXZ144" s="137"/>
      <c r="QYA144" s="137"/>
      <c r="QYB144" s="137"/>
      <c r="QYC144" s="137"/>
      <c r="QYD144" s="137"/>
      <c r="QYE144" s="137"/>
      <c r="QYF144" s="137"/>
      <c r="QYG144" s="137"/>
      <c r="QYH144" s="137"/>
      <c r="QYI144" s="137"/>
      <c r="QYJ144" s="137"/>
      <c r="QYK144" s="137"/>
      <c r="QYL144" s="137"/>
      <c r="QYM144" s="137"/>
      <c r="QYN144" s="137"/>
      <c r="QYO144" s="137"/>
      <c r="QYP144" s="137"/>
      <c r="QYQ144" s="137"/>
      <c r="QYR144" s="137"/>
      <c r="QYS144" s="137"/>
      <c r="QYT144" s="137"/>
      <c r="QYU144" s="137"/>
      <c r="QYV144" s="137"/>
      <c r="QYW144" s="137"/>
      <c r="QYX144" s="137"/>
      <c r="QYY144" s="137"/>
      <c r="QYZ144" s="137"/>
      <c r="QZA144" s="137"/>
      <c r="QZB144" s="137"/>
      <c r="QZC144" s="137"/>
      <c r="QZD144" s="137"/>
      <c r="QZE144" s="137"/>
      <c r="QZF144" s="137"/>
      <c r="QZG144" s="137"/>
      <c r="QZH144" s="137"/>
      <c r="QZI144" s="137"/>
      <c r="QZJ144" s="137"/>
      <c r="QZK144" s="137"/>
      <c r="QZL144" s="137"/>
      <c r="QZM144" s="137"/>
      <c r="QZN144" s="137"/>
      <c r="QZO144" s="137"/>
      <c r="QZP144" s="137"/>
      <c r="QZQ144" s="137"/>
      <c r="QZR144" s="137"/>
      <c r="QZS144" s="137"/>
      <c r="QZT144" s="137"/>
      <c r="QZU144" s="137"/>
      <c r="QZV144" s="137"/>
      <c r="QZW144" s="137"/>
      <c r="QZX144" s="137"/>
      <c r="QZY144" s="137"/>
      <c r="QZZ144" s="137"/>
      <c r="RAA144" s="137"/>
      <c r="RAB144" s="137"/>
      <c r="RAC144" s="137"/>
      <c r="RAD144" s="137"/>
      <c r="RAE144" s="137"/>
      <c r="RAF144" s="137"/>
      <c r="RAG144" s="137"/>
      <c r="RAH144" s="137"/>
      <c r="RAI144" s="137"/>
      <c r="RAJ144" s="137"/>
      <c r="RAK144" s="137"/>
      <c r="RAL144" s="137"/>
      <c r="RAM144" s="137"/>
      <c r="RAN144" s="137"/>
      <c r="RAO144" s="137"/>
      <c r="RAP144" s="137"/>
      <c r="RAQ144" s="137"/>
      <c r="RAR144" s="137"/>
      <c r="RAS144" s="137"/>
      <c r="RAT144" s="137"/>
      <c r="RAU144" s="137"/>
      <c r="RAV144" s="137"/>
      <c r="RAW144" s="137"/>
      <c r="RAX144" s="137"/>
      <c r="RAY144" s="137"/>
      <c r="RAZ144" s="137"/>
      <c r="RBA144" s="137"/>
      <c r="RBB144" s="137"/>
      <c r="RBC144" s="137"/>
      <c r="RBD144" s="137"/>
      <c r="RBE144" s="137"/>
      <c r="RBF144" s="137"/>
      <c r="RBG144" s="137"/>
      <c r="RBH144" s="137"/>
      <c r="RBI144" s="137"/>
      <c r="RBJ144" s="137"/>
      <c r="RBK144" s="137"/>
      <c r="RBL144" s="137"/>
      <c r="RBM144" s="137"/>
      <c r="RBN144" s="137"/>
      <c r="RBO144" s="137"/>
      <c r="RBP144" s="137"/>
      <c r="RBQ144" s="137"/>
      <c r="RBR144" s="137"/>
      <c r="RBS144" s="137"/>
      <c r="RBT144" s="137"/>
      <c r="RBU144" s="137"/>
      <c r="RBV144" s="137"/>
      <c r="RBW144" s="137"/>
      <c r="RBX144" s="137"/>
      <c r="RBY144" s="137"/>
      <c r="RBZ144" s="137"/>
      <c r="RCA144" s="137"/>
      <c r="RCB144" s="137"/>
      <c r="RCC144" s="137"/>
      <c r="RCD144" s="137"/>
      <c r="RCE144" s="137"/>
      <c r="RCF144" s="137"/>
      <c r="RCG144" s="137"/>
      <c r="RCH144" s="137"/>
      <c r="RCI144" s="137"/>
      <c r="RCJ144" s="137"/>
      <c r="RCK144" s="137"/>
      <c r="RCL144" s="137"/>
      <c r="RCM144" s="137"/>
      <c r="RCN144" s="137"/>
      <c r="RCO144" s="137"/>
      <c r="RCP144" s="137"/>
      <c r="RCQ144" s="137"/>
      <c r="RCR144" s="137"/>
      <c r="RCS144" s="137"/>
      <c r="RCT144" s="137"/>
      <c r="RCU144" s="137"/>
      <c r="RCV144" s="137"/>
      <c r="RCW144" s="137"/>
      <c r="RCX144" s="137"/>
      <c r="RCY144" s="137"/>
      <c r="RCZ144" s="137"/>
      <c r="RDA144" s="137"/>
      <c r="RDB144" s="137"/>
      <c r="RDC144" s="137"/>
      <c r="RDD144" s="137"/>
      <c r="RDE144" s="137"/>
      <c r="RDF144" s="137"/>
      <c r="RDG144" s="137"/>
      <c r="RDH144" s="137"/>
      <c r="RDI144" s="137"/>
      <c r="RDJ144" s="137"/>
      <c r="RDK144" s="137"/>
      <c r="RDL144" s="137"/>
      <c r="RDM144" s="137"/>
      <c r="RDN144" s="137"/>
      <c r="RDO144" s="137"/>
      <c r="RDP144" s="137"/>
      <c r="RDQ144" s="137"/>
      <c r="RDR144" s="137"/>
      <c r="RDS144" s="137"/>
      <c r="RDT144" s="137"/>
      <c r="RDU144" s="137"/>
      <c r="RDV144" s="137"/>
      <c r="RDW144" s="137"/>
      <c r="RDX144" s="137"/>
      <c r="RDY144" s="137"/>
      <c r="RDZ144" s="137"/>
      <c r="REA144" s="137"/>
      <c r="REB144" s="137"/>
      <c r="REC144" s="137"/>
      <c r="RED144" s="137"/>
      <c r="REE144" s="137"/>
      <c r="REF144" s="137"/>
      <c r="REG144" s="137"/>
      <c r="REH144" s="137"/>
      <c r="REI144" s="137"/>
      <c r="REJ144" s="137"/>
      <c r="REK144" s="137"/>
      <c r="REL144" s="137"/>
      <c r="REM144" s="137"/>
      <c r="REN144" s="137"/>
      <c r="REO144" s="137"/>
      <c r="REP144" s="137"/>
      <c r="REQ144" s="137"/>
      <c r="RER144" s="137"/>
      <c r="RES144" s="137"/>
      <c r="RET144" s="137"/>
      <c r="REU144" s="137"/>
      <c r="REV144" s="137"/>
      <c r="REW144" s="137"/>
      <c r="REX144" s="137"/>
      <c r="REY144" s="137"/>
      <c r="REZ144" s="137"/>
      <c r="RFA144" s="137"/>
      <c r="RFB144" s="137"/>
      <c r="RFC144" s="137"/>
      <c r="RFD144" s="137"/>
      <c r="RFE144" s="137"/>
      <c r="RFF144" s="137"/>
      <c r="RFG144" s="137"/>
      <c r="RFH144" s="137"/>
      <c r="RFI144" s="137"/>
      <c r="RFJ144" s="137"/>
      <c r="RFK144" s="137"/>
      <c r="RFL144" s="137"/>
      <c r="RFM144" s="137"/>
      <c r="RFN144" s="137"/>
      <c r="RFO144" s="137"/>
      <c r="RFP144" s="137"/>
      <c r="RFQ144" s="137"/>
      <c r="RFR144" s="137"/>
      <c r="RFS144" s="137"/>
      <c r="RFT144" s="137"/>
      <c r="RFU144" s="137"/>
      <c r="RFV144" s="137"/>
      <c r="RFW144" s="137"/>
      <c r="RFX144" s="137"/>
      <c r="RFY144" s="137"/>
      <c r="RFZ144" s="137"/>
      <c r="RGA144" s="137"/>
      <c r="RGB144" s="137"/>
      <c r="RGC144" s="137"/>
      <c r="RGD144" s="137"/>
      <c r="RGE144" s="137"/>
      <c r="RGF144" s="137"/>
      <c r="RGG144" s="137"/>
      <c r="RGH144" s="137"/>
      <c r="RGI144" s="137"/>
      <c r="RGJ144" s="137"/>
      <c r="RGK144" s="137"/>
      <c r="RGL144" s="137"/>
      <c r="RGM144" s="137"/>
      <c r="RGN144" s="137"/>
      <c r="RGO144" s="137"/>
      <c r="RGP144" s="137"/>
      <c r="RGQ144" s="137"/>
      <c r="RGR144" s="137"/>
      <c r="RGS144" s="137"/>
      <c r="RGT144" s="137"/>
      <c r="RGU144" s="137"/>
      <c r="RGV144" s="137"/>
      <c r="RGW144" s="137"/>
      <c r="RGX144" s="137"/>
      <c r="RGY144" s="137"/>
      <c r="RGZ144" s="137"/>
      <c r="RHA144" s="137"/>
      <c r="RHB144" s="137"/>
      <c r="RHC144" s="137"/>
      <c r="RHD144" s="137"/>
      <c r="RHE144" s="137"/>
      <c r="RHF144" s="137"/>
      <c r="RHG144" s="137"/>
      <c r="RHH144" s="137"/>
      <c r="RHI144" s="137"/>
      <c r="RHJ144" s="137"/>
      <c r="RHK144" s="137"/>
      <c r="RHL144" s="137"/>
      <c r="RHM144" s="137"/>
      <c r="RHN144" s="137"/>
      <c r="RHO144" s="137"/>
      <c r="RHP144" s="137"/>
      <c r="RHQ144" s="137"/>
      <c r="RHR144" s="137"/>
      <c r="RHS144" s="137"/>
      <c r="RHT144" s="137"/>
      <c r="RHU144" s="137"/>
      <c r="RHV144" s="137"/>
      <c r="RHW144" s="137"/>
      <c r="RHX144" s="137"/>
      <c r="RHY144" s="137"/>
      <c r="RHZ144" s="137"/>
      <c r="RIA144" s="137"/>
      <c r="RIB144" s="137"/>
      <c r="RIC144" s="137"/>
      <c r="RID144" s="137"/>
      <c r="RIE144" s="137"/>
      <c r="RIF144" s="137"/>
      <c r="RIG144" s="137"/>
      <c r="RIH144" s="137"/>
      <c r="RII144" s="137"/>
      <c r="RIJ144" s="137"/>
      <c r="RIK144" s="137"/>
      <c r="RIL144" s="137"/>
      <c r="RIM144" s="137"/>
      <c r="RIN144" s="137"/>
      <c r="RIO144" s="137"/>
      <c r="RIP144" s="137"/>
      <c r="RIQ144" s="137"/>
      <c r="RIR144" s="137"/>
      <c r="RIS144" s="137"/>
      <c r="RIT144" s="137"/>
      <c r="RIU144" s="137"/>
      <c r="RIV144" s="137"/>
      <c r="RIW144" s="137"/>
      <c r="RIX144" s="137"/>
      <c r="RIY144" s="137"/>
      <c r="RIZ144" s="137"/>
      <c r="RJA144" s="137"/>
      <c r="RJB144" s="137"/>
      <c r="RJC144" s="137"/>
      <c r="RJD144" s="137"/>
      <c r="RJE144" s="137"/>
      <c r="RJF144" s="137"/>
      <c r="RJG144" s="137"/>
      <c r="RJH144" s="137"/>
      <c r="RJI144" s="137"/>
      <c r="RJJ144" s="137"/>
      <c r="RJK144" s="137"/>
      <c r="RJL144" s="137"/>
      <c r="RJM144" s="137"/>
      <c r="RJN144" s="137"/>
      <c r="RJO144" s="137"/>
      <c r="RJP144" s="137"/>
      <c r="RJQ144" s="137"/>
      <c r="RJR144" s="137"/>
      <c r="RJS144" s="137"/>
      <c r="RJT144" s="137"/>
      <c r="RJU144" s="137"/>
      <c r="RJV144" s="137"/>
      <c r="RJW144" s="137"/>
      <c r="RJX144" s="137"/>
      <c r="RJY144" s="137"/>
      <c r="RJZ144" s="137"/>
      <c r="RKA144" s="137"/>
      <c r="RKB144" s="137"/>
      <c r="RKC144" s="137"/>
      <c r="RKD144" s="137"/>
      <c r="RKE144" s="137"/>
      <c r="RKF144" s="137"/>
      <c r="RKG144" s="137"/>
      <c r="RKH144" s="137"/>
      <c r="RKI144" s="137"/>
      <c r="RKJ144" s="137"/>
      <c r="RKK144" s="137"/>
      <c r="RKL144" s="137"/>
      <c r="RKM144" s="137"/>
      <c r="RKN144" s="137"/>
      <c r="RKO144" s="137"/>
      <c r="RKP144" s="137"/>
      <c r="RKQ144" s="137"/>
      <c r="RKR144" s="137"/>
      <c r="RKS144" s="137"/>
      <c r="RKT144" s="137"/>
      <c r="RKU144" s="137"/>
      <c r="RKV144" s="137"/>
      <c r="RKW144" s="137"/>
      <c r="RKX144" s="137"/>
      <c r="RKY144" s="137"/>
      <c r="RKZ144" s="137"/>
      <c r="RLA144" s="137"/>
      <c r="RLB144" s="137"/>
      <c r="RLC144" s="137"/>
      <c r="RLD144" s="137"/>
      <c r="RLE144" s="137"/>
      <c r="RLF144" s="137"/>
      <c r="RLG144" s="137"/>
      <c r="RLH144" s="137"/>
      <c r="RLI144" s="137"/>
      <c r="RLJ144" s="137"/>
      <c r="RLK144" s="137"/>
      <c r="RLL144" s="137"/>
      <c r="RLM144" s="137"/>
      <c r="RLN144" s="137"/>
      <c r="RLO144" s="137"/>
      <c r="RLP144" s="137"/>
      <c r="RLQ144" s="137"/>
      <c r="RLR144" s="137"/>
      <c r="RLS144" s="137"/>
      <c r="RLT144" s="137"/>
      <c r="RLU144" s="137"/>
      <c r="RLV144" s="137"/>
      <c r="RLW144" s="137"/>
      <c r="RLX144" s="137"/>
      <c r="RLY144" s="137"/>
      <c r="RLZ144" s="137"/>
      <c r="RMA144" s="137"/>
      <c r="RMB144" s="137"/>
      <c r="RMC144" s="137"/>
      <c r="RMD144" s="137"/>
      <c r="RME144" s="137"/>
      <c r="RMF144" s="137"/>
      <c r="RMG144" s="137"/>
      <c r="RMH144" s="137"/>
      <c r="RMI144" s="137"/>
      <c r="RMJ144" s="137"/>
      <c r="RMK144" s="137"/>
      <c r="RML144" s="137"/>
      <c r="RMM144" s="137"/>
      <c r="RMN144" s="137"/>
      <c r="RMO144" s="137"/>
      <c r="RMP144" s="137"/>
      <c r="RMQ144" s="137"/>
      <c r="RMR144" s="137"/>
      <c r="RMS144" s="137"/>
      <c r="RMT144" s="137"/>
      <c r="RMU144" s="137"/>
      <c r="RMV144" s="137"/>
      <c r="RMW144" s="137"/>
      <c r="RMX144" s="137"/>
      <c r="RMY144" s="137"/>
      <c r="RMZ144" s="137"/>
      <c r="RNA144" s="137"/>
      <c r="RNB144" s="137"/>
      <c r="RNC144" s="137"/>
      <c r="RND144" s="137"/>
      <c r="RNE144" s="137"/>
      <c r="RNF144" s="137"/>
      <c r="RNG144" s="137"/>
      <c r="RNH144" s="137"/>
      <c r="RNI144" s="137"/>
      <c r="RNJ144" s="137"/>
      <c r="RNK144" s="137"/>
      <c r="RNL144" s="137"/>
      <c r="RNM144" s="137"/>
      <c r="RNN144" s="137"/>
      <c r="RNO144" s="137"/>
      <c r="RNP144" s="137"/>
      <c r="RNQ144" s="137"/>
      <c r="RNR144" s="137"/>
      <c r="RNS144" s="137"/>
      <c r="RNT144" s="137"/>
      <c r="RNU144" s="137"/>
      <c r="RNV144" s="137"/>
      <c r="RNW144" s="137"/>
      <c r="RNX144" s="137"/>
      <c r="RNY144" s="137"/>
      <c r="RNZ144" s="137"/>
      <c r="ROA144" s="137"/>
      <c r="ROB144" s="137"/>
      <c r="ROC144" s="137"/>
      <c r="ROD144" s="137"/>
      <c r="ROE144" s="137"/>
      <c r="ROF144" s="137"/>
      <c r="ROG144" s="137"/>
      <c r="ROH144" s="137"/>
      <c r="ROI144" s="137"/>
      <c r="ROJ144" s="137"/>
      <c r="ROK144" s="137"/>
      <c r="ROL144" s="137"/>
      <c r="ROM144" s="137"/>
      <c r="RON144" s="137"/>
      <c r="ROO144" s="137"/>
      <c r="ROP144" s="137"/>
      <c r="ROQ144" s="137"/>
      <c r="ROR144" s="137"/>
      <c r="ROS144" s="137"/>
      <c r="ROT144" s="137"/>
      <c r="ROU144" s="137"/>
      <c r="ROV144" s="137"/>
      <c r="ROW144" s="137"/>
      <c r="ROX144" s="137"/>
      <c r="ROY144" s="137"/>
      <c r="ROZ144" s="137"/>
      <c r="RPA144" s="137"/>
      <c r="RPB144" s="137"/>
      <c r="RPC144" s="137"/>
      <c r="RPD144" s="137"/>
      <c r="RPE144" s="137"/>
      <c r="RPF144" s="137"/>
      <c r="RPG144" s="137"/>
      <c r="RPH144" s="137"/>
      <c r="RPI144" s="137"/>
      <c r="RPJ144" s="137"/>
      <c r="RPK144" s="137"/>
      <c r="RPL144" s="137"/>
      <c r="RPM144" s="137"/>
      <c r="RPN144" s="137"/>
      <c r="RPO144" s="137"/>
      <c r="RPP144" s="137"/>
      <c r="RPQ144" s="137"/>
      <c r="RPR144" s="137"/>
      <c r="RPS144" s="137"/>
      <c r="RPT144" s="137"/>
      <c r="RPU144" s="137"/>
      <c r="RPV144" s="137"/>
      <c r="RPW144" s="137"/>
      <c r="RPX144" s="137"/>
      <c r="RPY144" s="137"/>
      <c r="RPZ144" s="137"/>
      <c r="RQA144" s="137"/>
      <c r="RQB144" s="137"/>
      <c r="RQC144" s="137"/>
      <c r="RQD144" s="137"/>
      <c r="RQE144" s="137"/>
      <c r="RQF144" s="137"/>
      <c r="RQG144" s="137"/>
      <c r="RQH144" s="137"/>
      <c r="RQI144" s="137"/>
      <c r="RQJ144" s="137"/>
      <c r="RQK144" s="137"/>
      <c r="RQL144" s="137"/>
      <c r="RQM144" s="137"/>
      <c r="RQN144" s="137"/>
      <c r="RQO144" s="137"/>
      <c r="RQP144" s="137"/>
      <c r="RQQ144" s="137"/>
      <c r="RQR144" s="137"/>
      <c r="RQS144" s="137"/>
      <c r="RQT144" s="137"/>
      <c r="RQU144" s="137"/>
      <c r="RQV144" s="137"/>
      <c r="RQW144" s="137"/>
      <c r="RQX144" s="137"/>
      <c r="RQY144" s="137"/>
      <c r="RQZ144" s="137"/>
      <c r="RRA144" s="137"/>
      <c r="RRB144" s="137"/>
      <c r="RRC144" s="137"/>
      <c r="RRD144" s="137"/>
      <c r="RRE144" s="137"/>
      <c r="RRF144" s="137"/>
      <c r="RRG144" s="137"/>
      <c r="RRH144" s="137"/>
      <c r="RRI144" s="137"/>
      <c r="RRJ144" s="137"/>
      <c r="RRK144" s="137"/>
      <c r="RRL144" s="137"/>
      <c r="RRM144" s="137"/>
      <c r="RRN144" s="137"/>
      <c r="RRO144" s="137"/>
      <c r="RRP144" s="137"/>
      <c r="RRQ144" s="137"/>
      <c r="RRR144" s="137"/>
      <c r="RRS144" s="137"/>
      <c r="RRT144" s="137"/>
      <c r="RRU144" s="137"/>
      <c r="RRV144" s="137"/>
      <c r="RRW144" s="137"/>
      <c r="RRX144" s="137"/>
      <c r="RRY144" s="137"/>
      <c r="RRZ144" s="137"/>
      <c r="RSA144" s="137"/>
      <c r="RSB144" s="137"/>
      <c r="RSC144" s="137"/>
      <c r="RSD144" s="137"/>
      <c r="RSE144" s="137"/>
      <c r="RSF144" s="137"/>
      <c r="RSG144" s="137"/>
      <c r="RSH144" s="137"/>
      <c r="RSI144" s="137"/>
      <c r="RSJ144" s="137"/>
      <c r="RSK144" s="137"/>
      <c r="RSL144" s="137"/>
      <c r="RSM144" s="137"/>
      <c r="RSN144" s="137"/>
      <c r="RSO144" s="137"/>
      <c r="RSP144" s="137"/>
      <c r="RSQ144" s="137"/>
      <c r="RSR144" s="137"/>
      <c r="RSS144" s="137"/>
      <c r="RST144" s="137"/>
      <c r="RSU144" s="137"/>
      <c r="RSV144" s="137"/>
      <c r="RSW144" s="137"/>
      <c r="RSX144" s="137"/>
      <c r="RSY144" s="137"/>
      <c r="RSZ144" s="137"/>
      <c r="RTA144" s="137"/>
      <c r="RTB144" s="137"/>
      <c r="RTC144" s="137"/>
      <c r="RTD144" s="137"/>
      <c r="RTE144" s="137"/>
      <c r="RTF144" s="137"/>
      <c r="RTG144" s="137"/>
      <c r="RTH144" s="137"/>
      <c r="RTI144" s="137"/>
      <c r="RTJ144" s="137"/>
      <c r="RTK144" s="137"/>
      <c r="RTL144" s="137"/>
      <c r="RTM144" s="137"/>
      <c r="RTN144" s="137"/>
      <c r="RTO144" s="137"/>
      <c r="RTP144" s="137"/>
      <c r="RTQ144" s="137"/>
      <c r="RTR144" s="137"/>
      <c r="RTS144" s="137"/>
      <c r="RTT144" s="137"/>
      <c r="RTU144" s="137"/>
      <c r="RTV144" s="137"/>
      <c r="RTW144" s="137"/>
      <c r="RTX144" s="137"/>
      <c r="RTY144" s="137"/>
      <c r="RTZ144" s="137"/>
      <c r="RUA144" s="137"/>
      <c r="RUB144" s="137"/>
      <c r="RUC144" s="137"/>
      <c r="RUD144" s="137"/>
      <c r="RUE144" s="137"/>
      <c r="RUF144" s="137"/>
      <c r="RUG144" s="137"/>
      <c r="RUH144" s="137"/>
      <c r="RUI144" s="137"/>
      <c r="RUJ144" s="137"/>
      <c r="RUK144" s="137"/>
      <c r="RUL144" s="137"/>
      <c r="RUM144" s="137"/>
      <c r="RUN144" s="137"/>
      <c r="RUO144" s="137"/>
      <c r="RUP144" s="137"/>
      <c r="RUQ144" s="137"/>
      <c r="RUR144" s="137"/>
      <c r="RUS144" s="137"/>
      <c r="RUT144" s="137"/>
      <c r="RUU144" s="137"/>
      <c r="RUV144" s="137"/>
      <c r="RUW144" s="137"/>
      <c r="RUX144" s="137"/>
      <c r="RUY144" s="137"/>
      <c r="RUZ144" s="137"/>
      <c r="RVA144" s="137"/>
      <c r="RVB144" s="137"/>
      <c r="RVC144" s="137"/>
      <c r="RVD144" s="137"/>
      <c r="RVE144" s="137"/>
      <c r="RVF144" s="137"/>
      <c r="RVG144" s="137"/>
      <c r="RVH144" s="137"/>
      <c r="RVI144" s="137"/>
      <c r="RVJ144" s="137"/>
      <c r="RVK144" s="137"/>
      <c r="RVL144" s="137"/>
      <c r="RVM144" s="137"/>
      <c r="RVN144" s="137"/>
      <c r="RVO144" s="137"/>
      <c r="RVP144" s="137"/>
      <c r="RVQ144" s="137"/>
      <c r="RVR144" s="137"/>
      <c r="RVS144" s="137"/>
      <c r="RVT144" s="137"/>
      <c r="RVU144" s="137"/>
      <c r="RVV144" s="137"/>
      <c r="RVW144" s="137"/>
      <c r="RVX144" s="137"/>
      <c r="RVY144" s="137"/>
      <c r="RVZ144" s="137"/>
      <c r="RWA144" s="137"/>
      <c r="RWB144" s="137"/>
      <c r="RWC144" s="137"/>
      <c r="RWD144" s="137"/>
      <c r="RWE144" s="137"/>
      <c r="RWF144" s="137"/>
      <c r="RWG144" s="137"/>
      <c r="RWH144" s="137"/>
      <c r="RWI144" s="137"/>
      <c r="RWJ144" s="137"/>
      <c r="RWK144" s="137"/>
      <c r="RWL144" s="137"/>
      <c r="RWM144" s="137"/>
      <c r="RWN144" s="137"/>
      <c r="RWO144" s="137"/>
      <c r="RWP144" s="137"/>
      <c r="RWQ144" s="137"/>
      <c r="RWR144" s="137"/>
      <c r="RWS144" s="137"/>
      <c r="RWT144" s="137"/>
      <c r="RWU144" s="137"/>
      <c r="RWV144" s="137"/>
      <c r="RWW144" s="137"/>
      <c r="RWX144" s="137"/>
      <c r="RWY144" s="137"/>
      <c r="RWZ144" s="137"/>
      <c r="RXA144" s="137"/>
      <c r="RXB144" s="137"/>
      <c r="RXC144" s="137"/>
      <c r="RXD144" s="137"/>
      <c r="RXE144" s="137"/>
      <c r="RXF144" s="137"/>
      <c r="RXG144" s="137"/>
      <c r="RXH144" s="137"/>
      <c r="RXI144" s="137"/>
      <c r="RXJ144" s="137"/>
      <c r="RXK144" s="137"/>
      <c r="RXL144" s="137"/>
      <c r="RXM144" s="137"/>
      <c r="RXN144" s="137"/>
      <c r="RXO144" s="137"/>
      <c r="RXP144" s="137"/>
      <c r="RXQ144" s="137"/>
      <c r="RXR144" s="137"/>
      <c r="RXS144" s="137"/>
      <c r="RXT144" s="137"/>
      <c r="RXU144" s="137"/>
      <c r="RXV144" s="137"/>
      <c r="RXW144" s="137"/>
      <c r="RXX144" s="137"/>
      <c r="RXY144" s="137"/>
      <c r="RXZ144" s="137"/>
      <c r="RYA144" s="137"/>
      <c r="RYB144" s="137"/>
      <c r="RYC144" s="137"/>
      <c r="RYD144" s="137"/>
      <c r="RYE144" s="137"/>
      <c r="RYF144" s="137"/>
      <c r="RYG144" s="137"/>
      <c r="RYH144" s="137"/>
      <c r="RYI144" s="137"/>
      <c r="RYJ144" s="137"/>
      <c r="RYK144" s="137"/>
      <c r="RYL144" s="137"/>
      <c r="RYM144" s="137"/>
      <c r="RYN144" s="137"/>
      <c r="RYO144" s="137"/>
      <c r="RYP144" s="137"/>
      <c r="RYQ144" s="137"/>
      <c r="RYR144" s="137"/>
      <c r="RYS144" s="137"/>
      <c r="RYT144" s="137"/>
      <c r="RYU144" s="137"/>
      <c r="RYV144" s="137"/>
      <c r="RYW144" s="137"/>
      <c r="RYX144" s="137"/>
      <c r="RYY144" s="137"/>
      <c r="RYZ144" s="137"/>
      <c r="RZA144" s="137"/>
      <c r="RZB144" s="137"/>
      <c r="RZC144" s="137"/>
      <c r="RZD144" s="137"/>
      <c r="RZE144" s="137"/>
      <c r="RZF144" s="137"/>
      <c r="RZG144" s="137"/>
      <c r="RZH144" s="137"/>
      <c r="RZI144" s="137"/>
      <c r="RZJ144" s="137"/>
      <c r="RZK144" s="137"/>
      <c r="RZL144" s="137"/>
      <c r="RZM144" s="137"/>
      <c r="RZN144" s="137"/>
      <c r="RZO144" s="137"/>
      <c r="RZP144" s="137"/>
      <c r="RZQ144" s="137"/>
      <c r="RZR144" s="137"/>
      <c r="RZS144" s="137"/>
      <c r="RZT144" s="137"/>
      <c r="RZU144" s="137"/>
      <c r="RZV144" s="137"/>
      <c r="RZW144" s="137"/>
      <c r="RZX144" s="137"/>
      <c r="RZY144" s="137"/>
      <c r="RZZ144" s="137"/>
      <c r="SAA144" s="137"/>
      <c r="SAB144" s="137"/>
      <c r="SAC144" s="137"/>
      <c r="SAD144" s="137"/>
      <c r="SAE144" s="137"/>
      <c r="SAF144" s="137"/>
      <c r="SAG144" s="137"/>
      <c r="SAH144" s="137"/>
      <c r="SAI144" s="137"/>
      <c r="SAJ144" s="137"/>
      <c r="SAK144" s="137"/>
      <c r="SAL144" s="137"/>
      <c r="SAM144" s="137"/>
      <c r="SAN144" s="137"/>
      <c r="SAO144" s="137"/>
      <c r="SAP144" s="137"/>
      <c r="SAQ144" s="137"/>
      <c r="SAR144" s="137"/>
      <c r="SAS144" s="137"/>
      <c r="SAT144" s="137"/>
      <c r="SAU144" s="137"/>
      <c r="SAV144" s="137"/>
      <c r="SAW144" s="137"/>
      <c r="SAX144" s="137"/>
      <c r="SAY144" s="137"/>
      <c r="SAZ144" s="137"/>
      <c r="SBA144" s="137"/>
      <c r="SBB144" s="137"/>
      <c r="SBC144" s="137"/>
      <c r="SBD144" s="137"/>
      <c r="SBE144" s="137"/>
      <c r="SBF144" s="137"/>
      <c r="SBG144" s="137"/>
      <c r="SBH144" s="137"/>
      <c r="SBI144" s="137"/>
      <c r="SBJ144" s="137"/>
      <c r="SBK144" s="137"/>
      <c r="SBL144" s="137"/>
      <c r="SBM144" s="137"/>
      <c r="SBN144" s="137"/>
      <c r="SBO144" s="137"/>
      <c r="SBP144" s="137"/>
      <c r="SBQ144" s="137"/>
      <c r="SBR144" s="137"/>
      <c r="SBS144" s="137"/>
      <c r="SBT144" s="137"/>
      <c r="SBU144" s="137"/>
      <c r="SBV144" s="137"/>
      <c r="SBW144" s="137"/>
      <c r="SBX144" s="137"/>
      <c r="SBY144" s="137"/>
      <c r="SBZ144" s="137"/>
      <c r="SCA144" s="137"/>
      <c r="SCB144" s="137"/>
      <c r="SCC144" s="137"/>
      <c r="SCD144" s="137"/>
      <c r="SCE144" s="137"/>
      <c r="SCF144" s="137"/>
      <c r="SCG144" s="137"/>
      <c r="SCH144" s="137"/>
      <c r="SCI144" s="137"/>
      <c r="SCJ144" s="137"/>
      <c r="SCK144" s="137"/>
      <c r="SCL144" s="137"/>
      <c r="SCM144" s="137"/>
      <c r="SCN144" s="137"/>
      <c r="SCO144" s="137"/>
      <c r="SCP144" s="137"/>
      <c r="SCQ144" s="137"/>
      <c r="SCR144" s="137"/>
      <c r="SCS144" s="137"/>
      <c r="SCT144" s="137"/>
      <c r="SCU144" s="137"/>
      <c r="SCV144" s="137"/>
      <c r="SCW144" s="137"/>
      <c r="SCX144" s="137"/>
      <c r="SCY144" s="137"/>
      <c r="SCZ144" s="137"/>
      <c r="SDA144" s="137"/>
      <c r="SDB144" s="137"/>
      <c r="SDC144" s="137"/>
      <c r="SDD144" s="137"/>
      <c r="SDE144" s="137"/>
      <c r="SDF144" s="137"/>
      <c r="SDG144" s="137"/>
      <c r="SDH144" s="137"/>
      <c r="SDI144" s="137"/>
      <c r="SDJ144" s="137"/>
      <c r="SDK144" s="137"/>
      <c r="SDL144" s="137"/>
      <c r="SDM144" s="137"/>
      <c r="SDN144" s="137"/>
      <c r="SDO144" s="137"/>
      <c r="SDP144" s="137"/>
      <c r="SDQ144" s="137"/>
      <c r="SDR144" s="137"/>
      <c r="SDS144" s="137"/>
      <c r="SDT144" s="137"/>
      <c r="SDU144" s="137"/>
      <c r="SDV144" s="137"/>
      <c r="SDW144" s="137"/>
      <c r="SDX144" s="137"/>
      <c r="SDY144" s="137"/>
      <c r="SDZ144" s="137"/>
      <c r="SEA144" s="137"/>
      <c r="SEB144" s="137"/>
      <c r="SEC144" s="137"/>
      <c r="SED144" s="137"/>
      <c r="SEE144" s="137"/>
      <c r="SEF144" s="137"/>
      <c r="SEG144" s="137"/>
      <c r="SEH144" s="137"/>
      <c r="SEI144" s="137"/>
      <c r="SEJ144" s="137"/>
      <c r="SEK144" s="137"/>
      <c r="SEL144" s="137"/>
      <c r="SEM144" s="137"/>
      <c r="SEN144" s="137"/>
      <c r="SEO144" s="137"/>
      <c r="SEP144" s="137"/>
      <c r="SEQ144" s="137"/>
      <c r="SER144" s="137"/>
      <c r="SES144" s="137"/>
      <c r="SET144" s="137"/>
      <c r="SEU144" s="137"/>
      <c r="SEV144" s="137"/>
      <c r="SEW144" s="137"/>
      <c r="SEX144" s="137"/>
      <c r="SEY144" s="137"/>
      <c r="SEZ144" s="137"/>
      <c r="SFA144" s="137"/>
      <c r="SFB144" s="137"/>
      <c r="SFC144" s="137"/>
      <c r="SFD144" s="137"/>
      <c r="SFE144" s="137"/>
      <c r="SFF144" s="137"/>
      <c r="SFG144" s="137"/>
      <c r="SFH144" s="137"/>
      <c r="SFI144" s="137"/>
      <c r="SFJ144" s="137"/>
      <c r="SFK144" s="137"/>
      <c r="SFL144" s="137"/>
      <c r="SFM144" s="137"/>
      <c r="SFN144" s="137"/>
      <c r="SFO144" s="137"/>
      <c r="SFP144" s="137"/>
      <c r="SFQ144" s="137"/>
      <c r="SFR144" s="137"/>
      <c r="SFS144" s="137"/>
      <c r="SFT144" s="137"/>
      <c r="SFU144" s="137"/>
      <c r="SFV144" s="137"/>
      <c r="SFW144" s="137"/>
      <c r="SFX144" s="137"/>
      <c r="SFY144" s="137"/>
      <c r="SFZ144" s="137"/>
      <c r="SGA144" s="137"/>
      <c r="SGB144" s="137"/>
      <c r="SGC144" s="137"/>
      <c r="SGD144" s="137"/>
      <c r="SGE144" s="137"/>
      <c r="SGF144" s="137"/>
      <c r="SGG144" s="137"/>
      <c r="SGH144" s="137"/>
      <c r="SGI144" s="137"/>
      <c r="SGJ144" s="137"/>
      <c r="SGK144" s="137"/>
      <c r="SGL144" s="137"/>
      <c r="SGM144" s="137"/>
      <c r="SGN144" s="137"/>
      <c r="SGO144" s="137"/>
      <c r="SGP144" s="137"/>
      <c r="SGQ144" s="137"/>
      <c r="SGR144" s="137"/>
      <c r="SGS144" s="137"/>
      <c r="SGT144" s="137"/>
      <c r="SGU144" s="137"/>
      <c r="SGV144" s="137"/>
      <c r="SGW144" s="137"/>
      <c r="SGX144" s="137"/>
      <c r="SGY144" s="137"/>
      <c r="SGZ144" s="137"/>
      <c r="SHA144" s="137"/>
      <c r="SHB144" s="137"/>
      <c r="SHC144" s="137"/>
      <c r="SHD144" s="137"/>
      <c r="SHE144" s="137"/>
      <c r="SHF144" s="137"/>
      <c r="SHG144" s="137"/>
      <c r="SHH144" s="137"/>
      <c r="SHI144" s="137"/>
      <c r="SHJ144" s="137"/>
      <c r="SHK144" s="137"/>
      <c r="SHL144" s="137"/>
      <c r="SHM144" s="137"/>
      <c r="SHN144" s="137"/>
      <c r="SHO144" s="137"/>
      <c r="SHP144" s="137"/>
      <c r="SHQ144" s="137"/>
      <c r="SHR144" s="137"/>
      <c r="SHS144" s="137"/>
      <c r="SHT144" s="137"/>
      <c r="SHU144" s="137"/>
      <c r="SHV144" s="137"/>
      <c r="SHW144" s="137"/>
      <c r="SHX144" s="137"/>
      <c r="SHY144" s="137"/>
      <c r="SHZ144" s="137"/>
      <c r="SIA144" s="137"/>
      <c r="SIB144" s="137"/>
      <c r="SIC144" s="137"/>
      <c r="SID144" s="137"/>
      <c r="SIE144" s="137"/>
      <c r="SIF144" s="137"/>
      <c r="SIG144" s="137"/>
      <c r="SIH144" s="137"/>
      <c r="SII144" s="137"/>
      <c r="SIJ144" s="137"/>
      <c r="SIK144" s="137"/>
      <c r="SIL144" s="137"/>
      <c r="SIM144" s="137"/>
      <c r="SIN144" s="137"/>
      <c r="SIO144" s="137"/>
      <c r="SIP144" s="137"/>
      <c r="SIQ144" s="137"/>
      <c r="SIR144" s="137"/>
      <c r="SIS144" s="137"/>
      <c r="SIT144" s="137"/>
      <c r="SIU144" s="137"/>
      <c r="SIV144" s="137"/>
      <c r="SIW144" s="137"/>
      <c r="SIX144" s="137"/>
      <c r="SIY144" s="137"/>
      <c r="SIZ144" s="137"/>
      <c r="SJA144" s="137"/>
      <c r="SJB144" s="137"/>
      <c r="SJC144" s="137"/>
      <c r="SJD144" s="137"/>
      <c r="SJE144" s="137"/>
      <c r="SJF144" s="137"/>
      <c r="SJG144" s="137"/>
      <c r="SJH144" s="137"/>
      <c r="SJI144" s="137"/>
      <c r="SJJ144" s="137"/>
      <c r="SJK144" s="137"/>
      <c r="SJL144" s="137"/>
      <c r="SJM144" s="137"/>
      <c r="SJN144" s="137"/>
      <c r="SJO144" s="137"/>
      <c r="SJP144" s="137"/>
      <c r="SJQ144" s="137"/>
      <c r="SJR144" s="137"/>
      <c r="SJS144" s="137"/>
      <c r="SJT144" s="137"/>
      <c r="SJU144" s="137"/>
      <c r="SJV144" s="137"/>
      <c r="SJW144" s="137"/>
      <c r="SJX144" s="137"/>
      <c r="SJY144" s="137"/>
      <c r="SJZ144" s="137"/>
      <c r="SKA144" s="137"/>
      <c r="SKB144" s="137"/>
      <c r="SKC144" s="137"/>
      <c r="SKD144" s="137"/>
      <c r="SKE144" s="137"/>
      <c r="SKF144" s="137"/>
      <c r="SKG144" s="137"/>
      <c r="SKH144" s="137"/>
      <c r="SKI144" s="137"/>
      <c r="SKJ144" s="137"/>
      <c r="SKK144" s="137"/>
      <c r="SKL144" s="137"/>
      <c r="SKM144" s="137"/>
      <c r="SKN144" s="137"/>
      <c r="SKO144" s="137"/>
      <c r="SKP144" s="137"/>
      <c r="SKQ144" s="137"/>
      <c r="SKR144" s="137"/>
      <c r="SKS144" s="137"/>
      <c r="SKT144" s="137"/>
      <c r="SKU144" s="137"/>
      <c r="SKV144" s="137"/>
      <c r="SKW144" s="137"/>
      <c r="SKX144" s="137"/>
      <c r="SKY144" s="137"/>
      <c r="SKZ144" s="137"/>
      <c r="SLA144" s="137"/>
      <c r="SLB144" s="137"/>
      <c r="SLC144" s="137"/>
      <c r="SLD144" s="137"/>
      <c r="SLE144" s="137"/>
      <c r="SLF144" s="137"/>
      <c r="SLG144" s="137"/>
      <c r="SLH144" s="137"/>
      <c r="SLI144" s="137"/>
      <c r="SLJ144" s="137"/>
      <c r="SLK144" s="137"/>
      <c r="SLL144" s="137"/>
      <c r="SLM144" s="137"/>
      <c r="SLN144" s="137"/>
      <c r="SLO144" s="137"/>
      <c r="SLP144" s="137"/>
      <c r="SLQ144" s="137"/>
      <c r="SLR144" s="137"/>
      <c r="SLS144" s="137"/>
      <c r="SLT144" s="137"/>
      <c r="SLU144" s="137"/>
      <c r="SLV144" s="137"/>
      <c r="SLW144" s="137"/>
      <c r="SLX144" s="137"/>
      <c r="SLY144" s="137"/>
      <c r="SLZ144" s="137"/>
      <c r="SMA144" s="137"/>
      <c r="SMB144" s="137"/>
      <c r="SMC144" s="137"/>
      <c r="SMD144" s="137"/>
      <c r="SME144" s="137"/>
      <c r="SMF144" s="137"/>
      <c r="SMG144" s="137"/>
      <c r="SMH144" s="137"/>
      <c r="SMI144" s="137"/>
      <c r="SMJ144" s="137"/>
      <c r="SMK144" s="137"/>
      <c r="SML144" s="137"/>
      <c r="SMM144" s="137"/>
      <c r="SMN144" s="137"/>
      <c r="SMO144" s="137"/>
      <c r="SMP144" s="137"/>
      <c r="SMQ144" s="137"/>
      <c r="SMR144" s="137"/>
      <c r="SMS144" s="137"/>
      <c r="SMT144" s="137"/>
      <c r="SMU144" s="137"/>
      <c r="SMV144" s="137"/>
      <c r="SMW144" s="137"/>
      <c r="SMX144" s="137"/>
      <c r="SMY144" s="137"/>
      <c r="SMZ144" s="137"/>
      <c r="SNA144" s="137"/>
      <c r="SNB144" s="137"/>
      <c r="SNC144" s="137"/>
      <c r="SND144" s="137"/>
      <c r="SNE144" s="137"/>
      <c r="SNF144" s="137"/>
      <c r="SNG144" s="137"/>
      <c r="SNH144" s="137"/>
      <c r="SNI144" s="137"/>
      <c r="SNJ144" s="137"/>
      <c r="SNK144" s="137"/>
      <c r="SNL144" s="137"/>
      <c r="SNM144" s="137"/>
      <c r="SNN144" s="137"/>
      <c r="SNO144" s="137"/>
      <c r="SNP144" s="137"/>
      <c r="SNQ144" s="137"/>
      <c r="SNR144" s="137"/>
      <c r="SNS144" s="137"/>
      <c r="SNT144" s="137"/>
      <c r="SNU144" s="137"/>
      <c r="SNV144" s="137"/>
      <c r="SNW144" s="137"/>
      <c r="SNX144" s="137"/>
      <c r="SNY144" s="137"/>
      <c r="SNZ144" s="137"/>
      <c r="SOA144" s="137"/>
      <c r="SOB144" s="137"/>
      <c r="SOC144" s="137"/>
      <c r="SOD144" s="137"/>
      <c r="SOE144" s="137"/>
      <c r="SOF144" s="137"/>
      <c r="SOG144" s="137"/>
      <c r="SOH144" s="137"/>
      <c r="SOI144" s="137"/>
      <c r="SOJ144" s="137"/>
      <c r="SOK144" s="137"/>
      <c r="SOL144" s="137"/>
      <c r="SOM144" s="137"/>
      <c r="SON144" s="137"/>
      <c r="SOO144" s="137"/>
      <c r="SOP144" s="137"/>
      <c r="SOQ144" s="137"/>
      <c r="SOR144" s="137"/>
      <c r="SOS144" s="137"/>
      <c r="SOT144" s="137"/>
      <c r="SOU144" s="137"/>
      <c r="SOV144" s="137"/>
      <c r="SOW144" s="137"/>
      <c r="SOX144" s="137"/>
      <c r="SOY144" s="137"/>
      <c r="SOZ144" s="137"/>
      <c r="SPA144" s="137"/>
      <c r="SPB144" s="137"/>
      <c r="SPC144" s="137"/>
      <c r="SPD144" s="137"/>
      <c r="SPE144" s="137"/>
      <c r="SPF144" s="137"/>
      <c r="SPG144" s="137"/>
      <c r="SPH144" s="137"/>
      <c r="SPI144" s="137"/>
      <c r="SPJ144" s="137"/>
      <c r="SPK144" s="137"/>
      <c r="SPL144" s="137"/>
      <c r="SPM144" s="137"/>
      <c r="SPN144" s="137"/>
      <c r="SPO144" s="137"/>
      <c r="SPP144" s="137"/>
      <c r="SPQ144" s="137"/>
      <c r="SPR144" s="137"/>
      <c r="SPS144" s="137"/>
      <c r="SPT144" s="137"/>
      <c r="SPU144" s="137"/>
      <c r="SPV144" s="137"/>
      <c r="SPW144" s="137"/>
      <c r="SPX144" s="137"/>
      <c r="SPY144" s="137"/>
      <c r="SPZ144" s="137"/>
      <c r="SQA144" s="137"/>
      <c r="SQB144" s="137"/>
      <c r="SQC144" s="137"/>
      <c r="SQD144" s="137"/>
      <c r="SQE144" s="137"/>
      <c r="SQF144" s="137"/>
      <c r="SQG144" s="137"/>
      <c r="SQH144" s="137"/>
      <c r="SQI144" s="137"/>
      <c r="SQJ144" s="137"/>
      <c r="SQK144" s="137"/>
      <c r="SQL144" s="137"/>
      <c r="SQM144" s="137"/>
      <c r="SQN144" s="137"/>
      <c r="SQO144" s="137"/>
      <c r="SQP144" s="137"/>
      <c r="SQQ144" s="137"/>
      <c r="SQR144" s="137"/>
      <c r="SQS144" s="137"/>
      <c r="SQT144" s="137"/>
      <c r="SQU144" s="137"/>
      <c r="SQV144" s="137"/>
      <c r="SQW144" s="137"/>
      <c r="SQX144" s="137"/>
      <c r="SQY144" s="137"/>
      <c r="SQZ144" s="137"/>
      <c r="SRA144" s="137"/>
      <c r="SRB144" s="137"/>
      <c r="SRC144" s="137"/>
      <c r="SRD144" s="137"/>
      <c r="SRE144" s="137"/>
      <c r="SRF144" s="137"/>
      <c r="SRG144" s="137"/>
      <c r="SRH144" s="137"/>
      <c r="SRI144" s="137"/>
      <c r="SRJ144" s="137"/>
      <c r="SRK144" s="137"/>
      <c r="SRL144" s="137"/>
      <c r="SRM144" s="137"/>
      <c r="SRN144" s="137"/>
      <c r="SRO144" s="137"/>
      <c r="SRP144" s="137"/>
      <c r="SRQ144" s="137"/>
      <c r="SRR144" s="137"/>
      <c r="SRS144" s="137"/>
      <c r="SRT144" s="137"/>
      <c r="SRU144" s="137"/>
      <c r="SRV144" s="137"/>
      <c r="SRW144" s="137"/>
      <c r="SRX144" s="137"/>
      <c r="SRY144" s="137"/>
      <c r="SRZ144" s="137"/>
      <c r="SSA144" s="137"/>
      <c r="SSB144" s="137"/>
      <c r="SSC144" s="137"/>
      <c r="SSD144" s="137"/>
      <c r="SSE144" s="137"/>
      <c r="SSF144" s="137"/>
      <c r="SSG144" s="137"/>
      <c r="SSH144" s="137"/>
      <c r="SSI144" s="137"/>
      <c r="SSJ144" s="137"/>
      <c r="SSK144" s="137"/>
      <c r="SSL144" s="137"/>
      <c r="SSM144" s="137"/>
      <c r="SSN144" s="137"/>
      <c r="SSO144" s="137"/>
      <c r="SSP144" s="137"/>
      <c r="SSQ144" s="137"/>
      <c r="SSR144" s="137"/>
      <c r="SSS144" s="137"/>
      <c r="SST144" s="137"/>
      <c r="SSU144" s="137"/>
      <c r="SSV144" s="137"/>
      <c r="SSW144" s="137"/>
      <c r="SSX144" s="137"/>
      <c r="SSY144" s="137"/>
      <c r="SSZ144" s="137"/>
      <c r="STA144" s="137"/>
      <c r="STB144" s="137"/>
      <c r="STC144" s="137"/>
      <c r="STD144" s="137"/>
      <c r="STE144" s="137"/>
      <c r="STF144" s="137"/>
      <c r="STG144" s="137"/>
      <c r="STH144" s="137"/>
      <c r="STI144" s="137"/>
      <c r="STJ144" s="137"/>
      <c r="STK144" s="137"/>
      <c r="STL144" s="137"/>
      <c r="STM144" s="137"/>
      <c r="STN144" s="137"/>
      <c r="STO144" s="137"/>
      <c r="STP144" s="137"/>
      <c r="STQ144" s="137"/>
      <c r="STR144" s="137"/>
      <c r="STS144" s="137"/>
      <c r="STT144" s="137"/>
      <c r="STU144" s="137"/>
      <c r="STV144" s="137"/>
      <c r="STW144" s="137"/>
      <c r="STX144" s="137"/>
      <c r="STY144" s="137"/>
      <c r="STZ144" s="137"/>
      <c r="SUA144" s="137"/>
      <c r="SUB144" s="137"/>
      <c r="SUC144" s="137"/>
      <c r="SUD144" s="137"/>
      <c r="SUE144" s="137"/>
      <c r="SUF144" s="137"/>
      <c r="SUG144" s="137"/>
      <c r="SUH144" s="137"/>
      <c r="SUI144" s="137"/>
      <c r="SUJ144" s="137"/>
      <c r="SUK144" s="137"/>
      <c r="SUL144" s="137"/>
      <c r="SUM144" s="137"/>
      <c r="SUN144" s="137"/>
      <c r="SUO144" s="137"/>
      <c r="SUP144" s="137"/>
      <c r="SUQ144" s="137"/>
      <c r="SUR144" s="137"/>
      <c r="SUS144" s="137"/>
      <c r="SUT144" s="137"/>
      <c r="SUU144" s="137"/>
      <c r="SUV144" s="137"/>
      <c r="SUW144" s="137"/>
      <c r="SUX144" s="137"/>
      <c r="SUY144" s="137"/>
      <c r="SUZ144" s="137"/>
      <c r="SVA144" s="137"/>
      <c r="SVB144" s="137"/>
      <c r="SVC144" s="137"/>
      <c r="SVD144" s="137"/>
      <c r="SVE144" s="137"/>
      <c r="SVF144" s="137"/>
      <c r="SVG144" s="137"/>
      <c r="SVH144" s="137"/>
      <c r="SVI144" s="137"/>
      <c r="SVJ144" s="137"/>
      <c r="SVK144" s="137"/>
      <c r="SVL144" s="137"/>
      <c r="SVM144" s="137"/>
      <c r="SVN144" s="137"/>
      <c r="SVO144" s="137"/>
      <c r="SVP144" s="137"/>
      <c r="SVQ144" s="137"/>
      <c r="SVR144" s="137"/>
      <c r="SVS144" s="137"/>
      <c r="SVT144" s="137"/>
      <c r="SVU144" s="137"/>
      <c r="SVV144" s="137"/>
      <c r="SVW144" s="137"/>
      <c r="SVX144" s="137"/>
      <c r="SVY144" s="137"/>
      <c r="SVZ144" s="137"/>
      <c r="SWA144" s="137"/>
      <c r="SWB144" s="137"/>
      <c r="SWC144" s="137"/>
      <c r="SWD144" s="137"/>
      <c r="SWE144" s="137"/>
      <c r="SWF144" s="137"/>
      <c r="SWG144" s="137"/>
      <c r="SWH144" s="137"/>
      <c r="SWI144" s="137"/>
      <c r="SWJ144" s="137"/>
      <c r="SWK144" s="137"/>
      <c r="SWL144" s="137"/>
      <c r="SWM144" s="137"/>
      <c r="SWN144" s="137"/>
      <c r="SWO144" s="137"/>
      <c r="SWP144" s="137"/>
      <c r="SWQ144" s="137"/>
      <c r="SWR144" s="137"/>
      <c r="SWS144" s="137"/>
      <c r="SWT144" s="137"/>
      <c r="SWU144" s="137"/>
      <c r="SWV144" s="137"/>
      <c r="SWW144" s="137"/>
      <c r="SWX144" s="137"/>
      <c r="SWY144" s="137"/>
      <c r="SWZ144" s="137"/>
      <c r="SXA144" s="137"/>
      <c r="SXB144" s="137"/>
      <c r="SXC144" s="137"/>
      <c r="SXD144" s="137"/>
      <c r="SXE144" s="137"/>
      <c r="SXF144" s="137"/>
      <c r="SXG144" s="137"/>
      <c r="SXH144" s="137"/>
      <c r="SXI144" s="137"/>
      <c r="SXJ144" s="137"/>
      <c r="SXK144" s="137"/>
      <c r="SXL144" s="137"/>
      <c r="SXM144" s="137"/>
      <c r="SXN144" s="137"/>
      <c r="SXO144" s="137"/>
      <c r="SXP144" s="137"/>
      <c r="SXQ144" s="137"/>
      <c r="SXR144" s="137"/>
      <c r="SXS144" s="137"/>
      <c r="SXT144" s="137"/>
      <c r="SXU144" s="137"/>
      <c r="SXV144" s="137"/>
      <c r="SXW144" s="137"/>
      <c r="SXX144" s="137"/>
      <c r="SXY144" s="137"/>
      <c r="SXZ144" s="137"/>
      <c r="SYA144" s="137"/>
      <c r="SYB144" s="137"/>
      <c r="SYC144" s="137"/>
      <c r="SYD144" s="137"/>
      <c r="SYE144" s="137"/>
      <c r="SYF144" s="137"/>
      <c r="SYG144" s="137"/>
      <c r="SYH144" s="137"/>
      <c r="SYI144" s="137"/>
      <c r="SYJ144" s="137"/>
      <c r="SYK144" s="137"/>
      <c r="SYL144" s="137"/>
      <c r="SYM144" s="137"/>
      <c r="SYN144" s="137"/>
      <c r="SYO144" s="137"/>
      <c r="SYP144" s="137"/>
      <c r="SYQ144" s="137"/>
      <c r="SYR144" s="137"/>
      <c r="SYS144" s="137"/>
      <c r="SYT144" s="137"/>
      <c r="SYU144" s="137"/>
      <c r="SYV144" s="137"/>
      <c r="SYW144" s="137"/>
      <c r="SYX144" s="137"/>
      <c r="SYY144" s="137"/>
      <c r="SYZ144" s="137"/>
      <c r="SZA144" s="137"/>
      <c r="SZB144" s="137"/>
      <c r="SZC144" s="137"/>
      <c r="SZD144" s="137"/>
      <c r="SZE144" s="137"/>
      <c r="SZF144" s="137"/>
      <c r="SZG144" s="137"/>
      <c r="SZH144" s="137"/>
      <c r="SZI144" s="137"/>
      <c r="SZJ144" s="137"/>
      <c r="SZK144" s="137"/>
      <c r="SZL144" s="137"/>
      <c r="SZM144" s="137"/>
      <c r="SZN144" s="137"/>
      <c r="SZO144" s="137"/>
      <c r="SZP144" s="137"/>
      <c r="SZQ144" s="137"/>
      <c r="SZR144" s="137"/>
      <c r="SZS144" s="137"/>
      <c r="SZT144" s="137"/>
      <c r="SZU144" s="137"/>
      <c r="SZV144" s="137"/>
      <c r="SZW144" s="137"/>
      <c r="SZX144" s="137"/>
      <c r="SZY144" s="137"/>
      <c r="SZZ144" s="137"/>
      <c r="TAA144" s="137"/>
      <c r="TAB144" s="137"/>
      <c r="TAC144" s="137"/>
      <c r="TAD144" s="137"/>
      <c r="TAE144" s="137"/>
      <c r="TAF144" s="137"/>
      <c r="TAG144" s="137"/>
      <c r="TAH144" s="137"/>
      <c r="TAI144" s="137"/>
      <c r="TAJ144" s="137"/>
      <c r="TAK144" s="137"/>
      <c r="TAL144" s="137"/>
      <c r="TAM144" s="137"/>
      <c r="TAN144" s="137"/>
      <c r="TAO144" s="137"/>
      <c r="TAP144" s="137"/>
      <c r="TAQ144" s="137"/>
      <c r="TAR144" s="137"/>
      <c r="TAS144" s="137"/>
      <c r="TAT144" s="137"/>
      <c r="TAU144" s="137"/>
      <c r="TAV144" s="137"/>
      <c r="TAW144" s="137"/>
      <c r="TAX144" s="137"/>
      <c r="TAY144" s="137"/>
      <c r="TAZ144" s="137"/>
      <c r="TBA144" s="137"/>
      <c r="TBB144" s="137"/>
      <c r="TBC144" s="137"/>
      <c r="TBD144" s="137"/>
      <c r="TBE144" s="137"/>
      <c r="TBF144" s="137"/>
      <c r="TBG144" s="137"/>
      <c r="TBH144" s="137"/>
      <c r="TBI144" s="137"/>
      <c r="TBJ144" s="137"/>
      <c r="TBK144" s="137"/>
      <c r="TBL144" s="137"/>
      <c r="TBM144" s="137"/>
      <c r="TBN144" s="137"/>
      <c r="TBO144" s="137"/>
      <c r="TBP144" s="137"/>
      <c r="TBQ144" s="137"/>
      <c r="TBR144" s="137"/>
      <c r="TBS144" s="137"/>
      <c r="TBT144" s="137"/>
      <c r="TBU144" s="137"/>
      <c r="TBV144" s="137"/>
      <c r="TBW144" s="137"/>
      <c r="TBX144" s="137"/>
      <c r="TBY144" s="137"/>
      <c r="TBZ144" s="137"/>
      <c r="TCA144" s="137"/>
      <c r="TCB144" s="137"/>
      <c r="TCC144" s="137"/>
      <c r="TCD144" s="137"/>
      <c r="TCE144" s="137"/>
      <c r="TCF144" s="137"/>
      <c r="TCG144" s="137"/>
      <c r="TCH144" s="137"/>
      <c r="TCI144" s="137"/>
      <c r="TCJ144" s="137"/>
      <c r="TCK144" s="137"/>
      <c r="TCL144" s="137"/>
      <c r="TCM144" s="137"/>
      <c r="TCN144" s="137"/>
      <c r="TCO144" s="137"/>
      <c r="TCP144" s="137"/>
      <c r="TCQ144" s="137"/>
      <c r="TCR144" s="137"/>
      <c r="TCS144" s="137"/>
      <c r="TCT144" s="137"/>
      <c r="TCU144" s="137"/>
      <c r="TCV144" s="137"/>
      <c r="TCW144" s="137"/>
      <c r="TCX144" s="137"/>
      <c r="TCY144" s="137"/>
      <c r="TCZ144" s="137"/>
      <c r="TDA144" s="137"/>
      <c r="TDB144" s="137"/>
      <c r="TDC144" s="137"/>
      <c r="TDD144" s="137"/>
      <c r="TDE144" s="137"/>
      <c r="TDF144" s="137"/>
      <c r="TDG144" s="137"/>
      <c r="TDH144" s="137"/>
      <c r="TDI144" s="137"/>
      <c r="TDJ144" s="137"/>
      <c r="TDK144" s="137"/>
      <c r="TDL144" s="137"/>
      <c r="TDM144" s="137"/>
      <c r="TDN144" s="137"/>
      <c r="TDO144" s="137"/>
      <c r="TDP144" s="137"/>
      <c r="TDQ144" s="137"/>
      <c r="TDR144" s="137"/>
      <c r="TDS144" s="137"/>
      <c r="TDT144" s="137"/>
      <c r="TDU144" s="137"/>
      <c r="TDV144" s="137"/>
      <c r="TDW144" s="137"/>
      <c r="TDX144" s="137"/>
      <c r="TDY144" s="137"/>
      <c r="TDZ144" s="137"/>
      <c r="TEA144" s="137"/>
      <c r="TEB144" s="137"/>
      <c r="TEC144" s="137"/>
      <c r="TED144" s="137"/>
      <c r="TEE144" s="137"/>
      <c r="TEF144" s="137"/>
      <c r="TEG144" s="137"/>
      <c r="TEH144" s="137"/>
      <c r="TEI144" s="137"/>
      <c r="TEJ144" s="137"/>
      <c r="TEK144" s="137"/>
      <c r="TEL144" s="137"/>
      <c r="TEM144" s="137"/>
      <c r="TEN144" s="137"/>
      <c r="TEO144" s="137"/>
      <c r="TEP144" s="137"/>
      <c r="TEQ144" s="137"/>
      <c r="TER144" s="137"/>
      <c r="TES144" s="137"/>
      <c r="TET144" s="137"/>
      <c r="TEU144" s="137"/>
      <c r="TEV144" s="137"/>
      <c r="TEW144" s="137"/>
      <c r="TEX144" s="137"/>
      <c r="TEY144" s="137"/>
      <c r="TEZ144" s="137"/>
      <c r="TFA144" s="137"/>
      <c r="TFB144" s="137"/>
      <c r="TFC144" s="137"/>
      <c r="TFD144" s="137"/>
      <c r="TFE144" s="137"/>
      <c r="TFF144" s="137"/>
      <c r="TFG144" s="137"/>
      <c r="TFH144" s="137"/>
      <c r="TFI144" s="137"/>
      <c r="TFJ144" s="137"/>
      <c r="TFK144" s="137"/>
      <c r="TFL144" s="137"/>
      <c r="TFM144" s="137"/>
      <c r="TFN144" s="137"/>
      <c r="TFO144" s="137"/>
      <c r="TFP144" s="137"/>
      <c r="TFQ144" s="137"/>
      <c r="TFR144" s="137"/>
      <c r="TFS144" s="137"/>
      <c r="TFT144" s="137"/>
      <c r="TFU144" s="137"/>
      <c r="TFV144" s="137"/>
      <c r="TFW144" s="137"/>
      <c r="TFX144" s="137"/>
      <c r="TFY144" s="137"/>
      <c r="TFZ144" s="137"/>
      <c r="TGA144" s="137"/>
      <c r="TGB144" s="137"/>
      <c r="TGC144" s="137"/>
      <c r="TGD144" s="137"/>
      <c r="TGE144" s="137"/>
      <c r="TGF144" s="137"/>
      <c r="TGG144" s="137"/>
      <c r="TGH144" s="137"/>
      <c r="TGI144" s="137"/>
      <c r="TGJ144" s="137"/>
      <c r="TGK144" s="137"/>
      <c r="TGL144" s="137"/>
      <c r="TGM144" s="137"/>
      <c r="TGN144" s="137"/>
      <c r="TGO144" s="137"/>
      <c r="TGP144" s="137"/>
      <c r="TGQ144" s="137"/>
      <c r="TGR144" s="137"/>
      <c r="TGS144" s="137"/>
      <c r="TGT144" s="137"/>
      <c r="TGU144" s="137"/>
      <c r="TGV144" s="137"/>
      <c r="TGW144" s="137"/>
      <c r="TGX144" s="137"/>
      <c r="TGY144" s="137"/>
      <c r="TGZ144" s="137"/>
      <c r="THA144" s="137"/>
      <c r="THB144" s="137"/>
      <c r="THC144" s="137"/>
      <c r="THD144" s="137"/>
      <c r="THE144" s="137"/>
      <c r="THF144" s="137"/>
      <c r="THG144" s="137"/>
      <c r="THH144" s="137"/>
      <c r="THI144" s="137"/>
      <c r="THJ144" s="137"/>
      <c r="THK144" s="137"/>
      <c r="THL144" s="137"/>
      <c r="THM144" s="137"/>
      <c r="THN144" s="137"/>
      <c r="THO144" s="137"/>
      <c r="THP144" s="137"/>
      <c r="THQ144" s="137"/>
      <c r="THR144" s="137"/>
      <c r="THS144" s="137"/>
      <c r="THT144" s="137"/>
      <c r="THU144" s="137"/>
      <c r="THV144" s="137"/>
      <c r="THW144" s="137"/>
      <c r="THX144" s="137"/>
      <c r="THY144" s="137"/>
      <c r="THZ144" s="137"/>
      <c r="TIA144" s="137"/>
      <c r="TIB144" s="137"/>
      <c r="TIC144" s="137"/>
      <c r="TID144" s="137"/>
      <c r="TIE144" s="137"/>
      <c r="TIF144" s="137"/>
      <c r="TIG144" s="137"/>
      <c r="TIH144" s="137"/>
      <c r="TII144" s="137"/>
      <c r="TIJ144" s="137"/>
      <c r="TIK144" s="137"/>
      <c r="TIL144" s="137"/>
      <c r="TIM144" s="137"/>
      <c r="TIN144" s="137"/>
      <c r="TIO144" s="137"/>
      <c r="TIP144" s="137"/>
      <c r="TIQ144" s="137"/>
      <c r="TIR144" s="137"/>
      <c r="TIS144" s="137"/>
      <c r="TIT144" s="137"/>
      <c r="TIU144" s="137"/>
      <c r="TIV144" s="137"/>
      <c r="TIW144" s="137"/>
      <c r="TIX144" s="137"/>
      <c r="TIY144" s="137"/>
      <c r="TIZ144" s="137"/>
      <c r="TJA144" s="137"/>
      <c r="TJB144" s="137"/>
      <c r="TJC144" s="137"/>
      <c r="TJD144" s="137"/>
      <c r="TJE144" s="137"/>
      <c r="TJF144" s="137"/>
      <c r="TJG144" s="137"/>
      <c r="TJH144" s="137"/>
      <c r="TJI144" s="137"/>
      <c r="TJJ144" s="137"/>
      <c r="TJK144" s="137"/>
      <c r="TJL144" s="137"/>
      <c r="TJM144" s="137"/>
      <c r="TJN144" s="137"/>
      <c r="TJO144" s="137"/>
      <c r="TJP144" s="137"/>
      <c r="TJQ144" s="137"/>
      <c r="TJR144" s="137"/>
      <c r="TJS144" s="137"/>
      <c r="TJT144" s="137"/>
      <c r="TJU144" s="137"/>
      <c r="TJV144" s="137"/>
      <c r="TJW144" s="137"/>
      <c r="TJX144" s="137"/>
      <c r="TJY144" s="137"/>
      <c r="TJZ144" s="137"/>
      <c r="TKA144" s="137"/>
      <c r="TKB144" s="137"/>
      <c r="TKC144" s="137"/>
      <c r="TKD144" s="137"/>
      <c r="TKE144" s="137"/>
      <c r="TKF144" s="137"/>
      <c r="TKG144" s="137"/>
      <c r="TKH144" s="137"/>
      <c r="TKI144" s="137"/>
      <c r="TKJ144" s="137"/>
      <c r="TKK144" s="137"/>
      <c r="TKL144" s="137"/>
      <c r="TKM144" s="137"/>
      <c r="TKN144" s="137"/>
      <c r="TKO144" s="137"/>
      <c r="TKP144" s="137"/>
      <c r="TKQ144" s="137"/>
      <c r="TKR144" s="137"/>
      <c r="TKS144" s="137"/>
      <c r="TKT144" s="137"/>
      <c r="TKU144" s="137"/>
      <c r="TKV144" s="137"/>
      <c r="TKW144" s="137"/>
      <c r="TKX144" s="137"/>
      <c r="TKY144" s="137"/>
      <c r="TKZ144" s="137"/>
      <c r="TLA144" s="137"/>
      <c r="TLB144" s="137"/>
      <c r="TLC144" s="137"/>
      <c r="TLD144" s="137"/>
      <c r="TLE144" s="137"/>
      <c r="TLF144" s="137"/>
      <c r="TLG144" s="137"/>
      <c r="TLH144" s="137"/>
      <c r="TLI144" s="137"/>
      <c r="TLJ144" s="137"/>
      <c r="TLK144" s="137"/>
      <c r="TLL144" s="137"/>
      <c r="TLM144" s="137"/>
      <c r="TLN144" s="137"/>
      <c r="TLO144" s="137"/>
      <c r="TLP144" s="137"/>
      <c r="TLQ144" s="137"/>
      <c r="TLR144" s="137"/>
      <c r="TLS144" s="137"/>
      <c r="TLT144" s="137"/>
      <c r="TLU144" s="137"/>
      <c r="TLV144" s="137"/>
      <c r="TLW144" s="137"/>
      <c r="TLX144" s="137"/>
      <c r="TLY144" s="137"/>
      <c r="TLZ144" s="137"/>
      <c r="TMA144" s="137"/>
      <c r="TMB144" s="137"/>
      <c r="TMC144" s="137"/>
      <c r="TMD144" s="137"/>
      <c r="TME144" s="137"/>
      <c r="TMF144" s="137"/>
      <c r="TMG144" s="137"/>
      <c r="TMH144" s="137"/>
      <c r="TMI144" s="137"/>
      <c r="TMJ144" s="137"/>
      <c r="TMK144" s="137"/>
      <c r="TML144" s="137"/>
      <c r="TMM144" s="137"/>
      <c r="TMN144" s="137"/>
      <c r="TMO144" s="137"/>
      <c r="TMP144" s="137"/>
      <c r="TMQ144" s="137"/>
      <c r="TMR144" s="137"/>
      <c r="TMS144" s="137"/>
      <c r="TMT144" s="137"/>
      <c r="TMU144" s="137"/>
      <c r="TMV144" s="137"/>
      <c r="TMW144" s="137"/>
      <c r="TMX144" s="137"/>
      <c r="TMY144" s="137"/>
      <c r="TMZ144" s="137"/>
      <c r="TNA144" s="137"/>
      <c r="TNB144" s="137"/>
      <c r="TNC144" s="137"/>
      <c r="TND144" s="137"/>
      <c r="TNE144" s="137"/>
      <c r="TNF144" s="137"/>
      <c r="TNG144" s="137"/>
      <c r="TNH144" s="137"/>
      <c r="TNI144" s="137"/>
      <c r="TNJ144" s="137"/>
      <c r="TNK144" s="137"/>
      <c r="TNL144" s="137"/>
      <c r="TNM144" s="137"/>
      <c r="TNN144" s="137"/>
      <c r="TNO144" s="137"/>
      <c r="TNP144" s="137"/>
      <c r="TNQ144" s="137"/>
      <c r="TNR144" s="137"/>
      <c r="TNS144" s="137"/>
      <c r="TNT144" s="137"/>
      <c r="TNU144" s="137"/>
      <c r="TNV144" s="137"/>
      <c r="TNW144" s="137"/>
      <c r="TNX144" s="137"/>
      <c r="TNY144" s="137"/>
      <c r="TNZ144" s="137"/>
      <c r="TOA144" s="137"/>
      <c r="TOB144" s="137"/>
      <c r="TOC144" s="137"/>
      <c r="TOD144" s="137"/>
      <c r="TOE144" s="137"/>
      <c r="TOF144" s="137"/>
      <c r="TOG144" s="137"/>
      <c r="TOH144" s="137"/>
      <c r="TOI144" s="137"/>
      <c r="TOJ144" s="137"/>
      <c r="TOK144" s="137"/>
      <c r="TOL144" s="137"/>
      <c r="TOM144" s="137"/>
      <c r="TON144" s="137"/>
      <c r="TOO144" s="137"/>
      <c r="TOP144" s="137"/>
      <c r="TOQ144" s="137"/>
      <c r="TOR144" s="137"/>
      <c r="TOS144" s="137"/>
      <c r="TOT144" s="137"/>
      <c r="TOU144" s="137"/>
      <c r="TOV144" s="137"/>
      <c r="TOW144" s="137"/>
      <c r="TOX144" s="137"/>
      <c r="TOY144" s="137"/>
      <c r="TOZ144" s="137"/>
      <c r="TPA144" s="137"/>
      <c r="TPB144" s="137"/>
      <c r="TPC144" s="137"/>
      <c r="TPD144" s="137"/>
      <c r="TPE144" s="137"/>
      <c r="TPF144" s="137"/>
      <c r="TPG144" s="137"/>
      <c r="TPH144" s="137"/>
      <c r="TPI144" s="137"/>
      <c r="TPJ144" s="137"/>
      <c r="TPK144" s="137"/>
      <c r="TPL144" s="137"/>
      <c r="TPM144" s="137"/>
      <c r="TPN144" s="137"/>
      <c r="TPO144" s="137"/>
      <c r="TPP144" s="137"/>
      <c r="TPQ144" s="137"/>
      <c r="TPR144" s="137"/>
      <c r="TPS144" s="137"/>
      <c r="TPT144" s="137"/>
      <c r="TPU144" s="137"/>
      <c r="TPV144" s="137"/>
      <c r="TPW144" s="137"/>
      <c r="TPX144" s="137"/>
      <c r="TPY144" s="137"/>
      <c r="TPZ144" s="137"/>
      <c r="TQA144" s="137"/>
      <c r="TQB144" s="137"/>
      <c r="TQC144" s="137"/>
      <c r="TQD144" s="137"/>
      <c r="TQE144" s="137"/>
      <c r="TQF144" s="137"/>
      <c r="TQG144" s="137"/>
      <c r="TQH144" s="137"/>
      <c r="TQI144" s="137"/>
      <c r="TQJ144" s="137"/>
      <c r="TQK144" s="137"/>
      <c r="TQL144" s="137"/>
      <c r="TQM144" s="137"/>
      <c r="TQN144" s="137"/>
      <c r="TQO144" s="137"/>
      <c r="TQP144" s="137"/>
      <c r="TQQ144" s="137"/>
      <c r="TQR144" s="137"/>
      <c r="TQS144" s="137"/>
      <c r="TQT144" s="137"/>
      <c r="TQU144" s="137"/>
      <c r="TQV144" s="137"/>
      <c r="TQW144" s="137"/>
      <c r="TQX144" s="137"/>
      <c r="TQY144" s="137"/>
      <c r="TQZ144" s="137"/>
      <c r="TRA144" s="137"/>
      <c r="TRB144" s="137"/>
      <c r="TRC144" s="137"/>
      <c r="TRD144" s="137"/>
      <c r="TRE144" s="137"/>
      <c r="TRF144" s="137"/>
      <c r="TRG144" s="137"/>
      <c r="TRH144" s="137"/>
      <c r="TRI144" s="137"/>
      <c r="TRJ144" s="137"/>
      <c r="TRK144" s="137"/>
      <c r="TRL144" s="137"/>
      <c r="TRM144" s="137"/>
      <c r="TRN144" s="137"/>
      <c r="TRO144" s="137"/>
      <c r="TRP144" s="137"/>
      <c r="TRQ144" s="137"/>
      <c r="TRR144" s="137"/>
      <c r="TRS144" s="137"/>
      <c r="TRT144" s="137"/>
      <c r="TRU144" s="137"/>
      <c r="TRV144" s="137"/>
      <c r="TRW144" s="137"/>
      <c r="TRX144" s="137"/>
      <c r="TRY144" s="137"/>
      <c r="TRZ144" s="137"/>
      <c r="TSA144" s="137"/>
      <c r="TSB144" s="137"/>
      <c r="TSC144" s="137"/>
      <c r="TSD144" s="137"/>
      <c r="TSE144" s="137"/>
      <c r="TSF144" s="137"/>
      <c r="TSG144" s="137"/>
      <c r="TSH144" s="137"/>
      <c r="TSI144" s="137"/>
      <c r="TSJ144" s="137"/>
      <c r="TSK144" s="137"/>
      <c r="TSL144" s="137"/>
      <c r="TSM144" s="137"/>
      <c r="TSN144" s="137"/>
      <c r="TSO144" s="137"/>
      <c r="TSP144" s="137"/>
      <c r="TSQ144" s="137"/>
      <c r="TSR144" s="137"/>
      <c r="TSS144" s="137"/>
      <c r="TST144" s="137"/>
      <c r="TSU144" s="137"/>
      <c r="TSV144" s="137"/>
      <c r="TSW144" s="137"/>
      <c r="TSX144" s="137"/>
      <c r="TSY144" s="137"/>
      <c r="TSZ144" s="137"/>
      <c r="TTA144" s="137"/>
      <c r="TTB144" s="137"/>
      <c r="TTC144" s="137"/>
      <c r="TTD144" s="137"/>
      <c r="TTE144" s="137"/>
      <c r="TTF144" s="137"/>
      <c r="TTG144" s="137"/>
      <c r="TTH144" s="137"/>
      <c r="TTI144" s="137"/>
      <c r="TTJ144" s="137"/>
      <c r="TTK144" s="137"/>
      <c r="TTL144" s="137"/>
      <c r="TTM144" s="137"/>
      <c r="TTN144" s="137"/>
      <c r="TTO144" s="137"/>
      <c r="TTP144" s="137"/>
      <c r="TTQ144" s="137"/>
      <c r="TTR144" s="137"/>
      <c r="TTS144" s="137"/>
      <c r="TTT144" s="137"/>
      <c r="TTU144" s="137"/>
      <c r="TTV144" s="137"/>
      <c r="TTW144" s="137"/>
      <c r="TTX144" s="137"/>
      <c r="TTY144" s="137"/>
      <c r="TTZ144" s="137"/>
      <c r="TUA144" s="137"/>
      <c r="TUB144" s="137"/>
      <c r="TUC144" s="137"/>
      <c r="TUD144" s="137"/>
      <c r="TUE144" s="137"/>
      <c r="TUF144" s="137"/>
      <c r="TUG144" s="137"/>
      <c r="TUH144" s="137"/>
      <c r="TUI144" s="137"/>
      <c r="TUJ144" s="137"/>
      <c r="TUK144" s="137"/>
      <c r="TUL144" s="137"/>
      <c r="TUM144" s="137"/>
      <c r="TUN144" s="137"/>
      <c r="TUO144" s="137"/>
      <c r="TUP144" s="137"/>
      <c r="TUQ144" s="137"/>
      <c r="TUR144" s="137"/>
      <c r="TUS144" s="137"/>
      <c r="TUT144" s="137"/>
      <c r="TUU144" s="137"/>
      <c r="TUV144" s="137"/>
      <c r="TUW144" s="137"/>
      <c r="TUX144" s="137"/>
      <c r="TUY144" s="137"/>
      <c r="TUZ144" s="137"/>
      <c r="TVA144" s="137"/>
      <c r="TVB144" s="137"/>
      <c r="TVC144" s="137"/>
      <c r="TVD144" s="137"/>
      <c r="TVE144" s="137"/>
      <c r="TVF144" s="137"/>
      <c r="TVG144" s="137"/>
      <c r="TVH144" s="137"/>
      <c r="TVI144" s="137"/>
      <c r="TVJ144" s="137"/>
      <c r="TVK144" s="137"/>
      <c r="TVL144" s="137"/>
      <c r="TVM144" s="137"/>
      <c r="TVN144" s="137"/>
      <c r="TVO144" s="137"/>
      <c r="TVP144" s="137"/>
      <c r="TVQ144" s="137"/>
      <c r="TVR144" s="137"/>
      <c r="TVS144" s="137"/>
      <c r="TVT144" s="137"/>
      <c r="TVU144" s="137"/>
      <c r="TVV144" s="137"/>
      <c r="TVW144" s="137"/>
      <c r="TVX144" s="137"/>
      <c r="TVY144" s="137"/>
      <c r="TVZ144" s="137"/>
      <c r="TWA144" s="137"/>
      <c r="TWB144" s="137"/>
      <c r="TWC144" s="137"/>
      <c r="TWD144" s="137"/>
      <c r="TWE144" s="137"/>
      <c r="TWF144" s="137"/>
      <c r="TWG144" s="137"/>
      <c r="TWH144" s="137"/>
      <c r="TWI144" s="137"/>
      <c r="TWJ144" s="137"/>
      <c r="TWK144" s="137"/>
      <c r="TWL144" s="137"/>
      <c r="TWM144" s="137"/>
      <c r="TWN144" s="137"/>
      <c r="TWO144" s="137"/>
      <c r="TWP144" s="137"/>
      <c r="TWQ144" s="137"/>
      <c r="TWR144" s="137"/>
      <c r="TWS144" s="137"/>
      <c r="TWT144" s="137"/>
      <c r="TWU144" s="137"/>
      <c r="TWV144" s="137"/>
      <c r="TWW144" s="137"/>
      <c r="TWX144" s="137"/>
      <c r="TWY144" s="137"/>
      <c r="TWZ144" s="137"/>
      <c r="TXA144" s="137"/>
      <c r="TXB144" s="137"/>
      <c r="TXC144" s="137"/>
      <c r="TXD144" s="137"/>
      <c r="TXE144" s="137"/>
      <c r="TXF144" s="137"/>
      <c r="TXG144" s="137"/>
      <c r="TXH144" s="137"/>
      <c r="TXI144" s="137"/>
      <c r="TXJ144" s="137"/>
      <c r="TXK144" s="137"/>
      <c r="TXL144" s="137"/>
      <c r="TXM144" s="137"/>
      <c r="TXN144" s="137"/>
      <c r="TXO144" s="137"/>
      <c r="TXP144" s="137"/>
      <c r="TXQ144" s="137"/>
      <c r="TXR144" s="137"/>
      <c r="TXS144" s="137"/>
      <c r="TXT144" s="137"/>
      <c r="TXU144" s="137"/>
      <c r="TXV144" s="137"/>
      <c r="TXW144" s="137"/>
      <c r="TXX144" s="137"/>
      <c r="TXY144" s="137"/>
      <c r="TXZ144" s="137"/>
      <c r="TYA144" s="137"/>
      <c r="TYB144" s="137"/>
      <c r="TYC144" s="137"/>
      <c r="TYD144" s="137"/>
      <c r="TYE144" s="137"/>
      <c r="TYF144" s="137"/>
      <c r="TYG144" s="137"/>
      <c r="TYH144" s="137"/>
      <c r="TYI144" s="137"/>
      <c r="TYJ144" s="137"/>
      <c r="TYK144" s="137"/>
      <c r="TYL144" s="137"/>
      <c r="TYM144" s="137"/>
      <c r="TYN144" s="137"/>
      <c r="TYO144" s="137"/>
      <c r="TYP144" s="137"/>
      <c r="TYQ144" s="137"/>
      <c r="TYR144" s="137"/>
      <c r="TYS144" s="137"/>
      <c r="TYT144" s="137"/>
      <c r="TYU144" s="137"/>
      <c r="TYV144" s="137"/>
      <c r="TYW144" s="137"/>
      <c r="TYX144" s="137"/>
      <c r="TYY144" s="137"/>
      <c r="TYZ144" s="137"/>
      <c r="TZA144" s="137"/>
      <c r="TZB144" s="137"/>
      <c r="TZC144" s="137"/>
      <c r="TZD144" s="137"/>
      <c r="TZE144" s="137"/>
      <c r="TZF144" s="137"/>
      <c r="TZG144" s="137"/>
      <c r="TZH144" s="137"/>
      <c r="TZI144" s="137"/>
      <c r="TZJ144" s="137"/>
      <c r="TZK144" s="137"/>
      <c r="TZL144" s="137"/>
      <c r="TZM144" s="137"/>
      <c r="TZN144" s="137"/>
      <c r="TZO144" s="137"/>
      <c r="TZP144" s="137"/>
      <c r="TZQ144" s="137"/>
      <c r="TZR144" s="137"/>
      <c r="TZS144" s="137"/>
      <c r="TZT144" s="137"/>
      <c r="TZU144" s="137"/>
      <c r="TZV144" s="137"/>
      <c r="TZW144" s="137"/>
      <c r="TZX144" s="137"/>
      <c r="TZY144" s="137"/>
      <c r="TZZ144" s="137"/>
      <c r="UAA144" s="137"/>
      <c r="UAB144" s="137"/>
      <c r="UAC144" s="137"/>
      <c r="UAD144" s="137"/>
      <c r="UAE144" s="137"/>
      <c r="UAF144" s="137"/>
      <c r="UAG144" s="137"/>
      <c r="UAH144" s="137"/>
      <c r="UAI144" s="137"/>
      <c r="UAJ144" s="137"/>
      <c r="UAK144" s="137"/>
      <c r="UAL144" s="137"/>
      <c r="UAM144" s="137"/>
      <c r="UAN144" s="137"/>
      <c r="UAO144" s="137"/>
      <c r="UAP144" s="137"/>
      <c r="UAQ144" s="137"/>
      <c r="UAR144" s="137"/>
      <c r="UAS144" s="137"/>
      <c r="UAT144" s="137"/>
      <c r="UAU144" s="137"/>
      <c r="UAV144" s="137"/>
      <c r="UAW144" s="137"/>
      <c r="UAX144" s="137"/>
      <c r="UAY144" s="137"/>
      <c r="UAZ144" s="137"/>
      <c r="UBA144" s="137"/>
      <c r="UBB144" s="137"/>
      <c r="UBC144" s="137"/>
      <c r="UBD144" s="137"/>
      <c r="UBE144" s="137"/>
      <c r="UBF144" s="137"/>
      <c r="UBG144" s="137"/>
      <c r="UBH144" s="137"/>
      <c r="UBI144" s="137"/>
      <c r="UBJ144" s="137"/>
      <c r="UBK144" s="137"/>
      <c r="UBL144" s="137"/>
      <c r="UBM144" s="137"/>
      <c r="UBN144" s="137"/>
      <c r="UBO144" s="137"/>
      <c r="UBP144" s="137"/>
      <c r="UBQ144" s="137"/>
      <c r="UBR144" s="137"/>
      <c r="UBS144" s="137"/>
      <c r="UBT144" s="137"/>
      <c r="UBU144" s="137"/>
      <c r="UBV144" s="137"/>
      <c r="UBW144" s="137"/>
      <c r="UBX144" s="137"/>
      <c r="UBY144" s="137"/>
      <c r="UBZ144" s="137"/>
      <c r="UCA144" s="137"/>
      <c r="UCB144" s="137"/>
      <c r="UCC144" s="137"/>
      <c r="UCD144" s="137"/>
      <c r="UCE144" s="137"/>
      <c r="UCF144" s="137"/>
      <c r="UCG144" s="137"/>
      <c r="UCH144" s="137"/>
      <c r="UCI144" s="137"/>
      <c r="UCJ144" s="137"/>
      <c r="UCK144" s="137"/>
      <c r="UCL144" s="137"/>
      <c r="UCM144" s="137"/>
      <c r="UCN144" s="137"/>
      <c r="UCO144" s="137"/>
      <c r="UCP144" s="137"/>
      <c r="UCQ144" s="137"/>
      <c r="UCR144" s="137"/>
      <c r="UCS144" s="137"/>
      <c r="UCT144" s="137"/>
      <c r="UCU144" s="137"/>
      <c r="UCV144" s="137"/>
      <c r="UCW144" s="137"/>
      <c r="UCX144" s="137"/>
      <c r="UCY144" s="137"/>
      <c r="UCZ144" s="137"/>
      <c r="UDA144" s="137"/>
      <c r="UDB144" s="137"/>
      <c r="UDC144" s="137"/>
      <c r="UDD144" s="137"/>
      <c r="UDE144" s="137"/>
      <c r="UDF144" s="137"/>
      <c r="UDG144" s="137"/>
      <c r="UDH144" s="137"/>
      <c r="UDI144" s="137"/>
      <c r="UDJ144" s="137"/>
      <c r="UDK144" s="137"/>
      <c r="UDL144" s="137"/>
      <c r="UDM144" s="137"/>
      <c r="UDN144" s="137"/>
      <c r="UDO144" s="137"/>
      <c r="UDP144" s="137"/>
      <c r="UDQ144" s="137"/>
      <c r="UDR144" s="137"/>
      <c r="UDS144" s="137"/>
      <c r="UDT144" s="137"/>
      <c r="UDU144" s="137"/>
      <c r="UDV144" s="137"/>
      <c r="UDW144" s="137"/>
      <c r="UDX144" s="137"/>
      <c r="UDY144" s="137"/>
      <c r="UDZ144" s="137"/>
      <c r="UEA144" s="137"/>
      <c r="UEB144" s="137"/>
      <c r="UEC144" s="137"/>
      <c r="UED144" s="137"/>
      <c r="UEE144" s="137"/>
      <c r="UEF144" s="137"/>
      <c r="UEG144" s="137"/>
      <c r="UEH144" s="137"/>
      <c r="UEI144" s="137"/>
      <c r="UEJ144" s="137"/>
      <c r="UEK144" s="137"/>
      <c r="UEL144" s="137"/>
      <c r="UEM144" s="137"/>
      <c r="UEN144" s="137"/>
      <c r="UEO144" s="137"/>
      <c r="UEP144" s="137"/>
      <c r="UEQ144" s="137"/>
      <c r="UER144" s="137"/>
      <c r="UES144" s="137"/>
      <c r="UET144" s="137"/>
      <c r="UEU144" s="137"/>
      <c r="UEV144" s="137"/>
      <c r="UEW144" s="137"/>
      <c r="UEX144" s="137"/>
      <c r="UEY144" s="137"/>
      <c r="UEZ144" s="137"/>
      <c r="UFA144" s="137"/>
      <c r="UFB144" s="137"/>
      <c r="UFC144" s="137"/>
      <c r="UFD144" s="137"/>
      <c r="UFE144" s="137"/>
      <c r="UFF144" s="137"/>
      <c r="UFG144" s="137"/>
      <c r="UFH144" s="137"/>
      <c r="UFI144" s="137"/>
      <c r="UFJ144" s="137"/>
      <c r="UFK144" s="137"/>
      <c r="UFL144" s="137"/>
      <c r="UFM144" s="137"/>
      <c r="UFN144" s="137"/>
      <c r="UFO144" s="137"/>
      <c r="UFP144" s="137"/>
      <c r="UFQ144" s="137"/>
      <c r="UFR144" s="137"/>
      <c r="UFS144" s="137"/>
      <c r="UFT144" s="137"/>
      <c r="UFU144" s="137"/>
      <c r="UFV144" s="137"/>
      <c r="UFW144" s="137"/>
      <c r="UFX144" s="137"/>
      <c r="UFY144" s="137"/>
      <c r="UFZ144" s="137"/>
      <c r="UGA144" s="137"/>
      <c r="UGB144" s="137"/>
      <c r="UGC144" s="137"/>
      <c r="UGD144" s="137"/>
      <c r="UGE144" s="137"/>
      <c r="UGF144" s="137"/>
      <c r="UGG144" s="137"/>
      <c r="UGH144" s="137"/>
      <c r="UGI144" s="137"/>
      <c r="UGJ144" s="137"/>
      <c r="UGK144" s="137"/>
      <c r="UGL144" s="137"/>
      <c r="UGM144" s="137"/>
      <c r="UGN144" s="137"/>
      <c r="UGO144" s="137"/>
      <c r="UGP144" s="137"/>
      <c r="UGQ144" s="137"/>
      <c r="UGR144" s="137"/>
      <c r="UGS144" s="137"/>
      <c r="UGT144" s="137"/>
      <c r="UGU144" s="137"/>
      <c r="UGV144" s="137"/>
      <c r="UGW144" s="137"/>
      <c r="UGX144" s="137"/>
      <c r="UGY144" s="137"/>
      <c r="UGZ144" s="137"/>
      <c r="UHA144" s="137"/>
      <c r="UHB144" s="137"/>
      <c r="UHC144" s="137"/>
      <c r="UHD144" s="137"/>
      <c r="UHE144" s="137"/>
      <c r="UHF144" s="137"/>
      <c r="UHG144" s="137"/>
      <c r="UHH144" s="137"/>
      <c r="UHI144" s="137"/>
      <c r="UHJ144" s="137"/>
      <c r="UHK144" s="137"/>
      <c r="UHL144" s="137"/>
      <c r="UHM144" s="137"/>
      <c r="UHN144" s="137"/>
      <c r="UHO144" s="137"/>
      <c r="UHP144" s="137"/>
      <c r="UHQ144" s="137"/>
      <c r="UHR144" s="137"/>
      <c r="UHS144" s="137"/>
      <c r="UHT144" s="137"/>
      <c r="UHU144" s="137"/>
      <c r="UHV144" s="137"/>
      <c r="UHW144" s="137"/>
      <c r="UHX144" s="137"/>
      <c r="UHY144" s="137"/>
      <c r="UHZ144" s="137"/>
      <c r="UIA144" s="137"/>
      <c r="UIB144" s="137"/>
      <c r="UIC144" s="137"/>
      <c r="UID144" s="137"/>
      <c r="UIE144" s="137"/>
      <c r="UIF144" s="137"/>
      <c r="UIG144" s="137"/>
      <c r="UIH144" s="137"/>
      <c r="UII144" s="137"/>
      <c r="UIJ144" s="137"/>
      <c r="UIK144" s="137"/>
      <c r="UIL144" s="137"/>
      <c r="UIM144" s="137"/>
      <c r="UIN144" s="137"/>
      <c r="UIO144" s="137"/>
      <c r="UIP144" s="137"/>
      <c r="UIQ144" s="137"/>
      <c r="UIR144" s="137"/>
      <c r="UIS144" s="137"/>
      <c r="UIT144" s="137"/>
      <c r="UIU144" s="137"/>
      <c r="UIV144" s="137"/>
      <c r="UIW144" s="137"/>
      <c r="UIX144" s="137"/>
      <c r="UIY144" s="137"/>
      <c r="UIZ144" s="137"/>
      <c r="UJA144" s="137"/>
      <c r="UJB144" s="137"/>
      <c r="UJC144" s="137"/>
      <c r="UJD144" s="137"/>
      <c r="UJE144" s="137"/>
      <c r="UJF144" s="137"/>
      <c r="UJG144" s="137"/>
      <c r="UJH144" s="137"/>
      <c r="UJI144" s="137"/>
      <c r="UJJ144" s="137"/>
      <c r="UJK144" s="137"/>
      <c r="UJL144" s="137"/>
      <c r="UJM144" s="137"/>
      <c r="UJN144" s="137"/>
      <c r="UJO144" s="137"/>
      <c r="UJP144" s="137"/>
      <c r="UJQ144" s="137"/>
      <c r="UJR144" s="137"/>
      <c r="UJS144" s="137"/>
      <c r="UJT144" s="137"/>
      <c r="UJU144" s="137"/>
      <c r="UJV144" s="137"/>
      <c r="UJW144" s="137"/>
      <c r="UJX144" s="137"/>
      <c r="UJY144" s="137"/>
      <c r="UJZ144" s="137"/>
      <c r="UKA144" s="137"/>
      <c r="UKB144" s="137"/>
      <c r="UKC144" s="137"/>
      <c r="UKD144" s="137"/>
      <c r="UKE144" s="137"/>
      <c r="UKF144" s="137"/>
      <c r="UKG144" s="137"/>
      <c r="UKH144" s="137"/>
      <c r="UKI144" s="137"/>
      <c r="UKJ144" s="137"/>
      <c r="UKK144" s="137"/>
      <c r="UKL144" s="137"/>
      <c r="UKM144" s="137"/>
      <c r="UKN144" s="137"/>
      <c r="UKO144" s="137"/>
      <c r="UKP144" s="137"/>
      <c r="UKQ144" s="137"/>
      <c r="UKR144" s="137"/>
      <c r="UKS144" s="137"/>
      <c r="UKT144" s="137"/>
      <c r="UKU144" s="137"/>
      <c r="UKV144" s="137"/>
      <c r="UKW144" s="137"/>
      <c r="UKX144" s="137"/>
      <c r="UKY144" s="137"/>
      <c r="UKZ144" s="137"/>
      <c r="ULA144" s="137"/>
      <c r="ULB144" s="137"/>
      <c r="ULC144" s="137"/>
      <c r="ULD144" s="137"/>
      <c r="ULE144" s="137"/>
      <c r="ULF144" s="137"/>
      <c r="ULG144" s="137"/>
      <c r="ULH144" s="137"/>
      <c r="ULI144" s="137"/>
      <c r="ULJ144" s="137"/>
      <c r="ULK144" s="137"/>
      <c r="ULL144" s="137"/>
      <c r="ULM144" s="137"/>
      <c r="ULN144" s="137"/>
      <c r="ULO144" s="137"/>
      <c r="ULP144" s="137"/>
      <c r="ULQ144" s="137"/>
      <c r="ULR144" s="137"/>
      <c r="ULS144" s="137"/>
      <c r="ULT144" s="137"/>
      <c r="ULU144" s="137"/>
      <c r="ULV144" s="137"/>
      <c r="ULW144" s="137"/>
      <c r="ULX144" s="137"/>
      <c r="ULY144" s="137"/>
      <c r="ULZ144" s="137"/>
      <c r="UMA144" s="137"/>
      <c r="UMB144" s="137"/>
      <c r="UMC144" s="137"/>
      <c r="UMD144" s="137"/>
      <c r="UME144" s="137"/>
      <c r="UMF144" s="137"/>
      <c r="UMG144" s="137"/>
      <c r="UMH144" s="137"/>
      <c r="UMI144" s="137"/>
      <c r="UMJ144" s="137"/>
      <c r="UMK144" s="137"/>
      <c r="UML144" s="137"/>
      <c r="UMM144" s="137"/>
      <c r="UMN144" s="137"/>
      <c r="UMO144" s="137"/>
      <c r="UMP144" s="137"/>
      <c r="UMQ144" s="137"/>
      <c r="UMR144" s="137"/>
      <c r="UMS144" s="137"/>
      <c r="UMT144" s="137"/>
      <c r="UMU144" s="137"/>
      <c r="UMV144" s="137"/>
      <c r="UMW144" s="137"/>
      <c r="UMX144" s="137"/>
      <c r="UMY144" s="137"/>
      <c r="UMZ144" s="137"/>
      <c r="UNA144" s="137"/>
      <c r="UNB144" s="137"/>
      <c r="UNC144" s="137"/>
      <c r="UND144" s="137"/>
      <c r="UNE144" s="137"/>
      <c r="UNF144" s="137"/>
      <c r="UNG144" s="137"/>
      <c r="UNH144" s="137"/>
      <c r="UNI144" s="137"/>
      <c r="UNJ144" s="137"/>
      <c r="UNK144" s="137"/>
      <c r="UNL144" s="137"/>
      <c r="UNM144" s="137"/>
      <c r="UNN144" s="137"/>
      <c r="UNO144" s="137"/>
      <c r="UNP144" s="137"/>
      <c r="UNQ144" s="137"/>
      <c r="UNR144" s="137"/>
      <c r="UNS144" s="137"/>
      <c r="UNT144" s="137"/>
      <c r="UNU144" s="137"/>
      <c r="UNV144" s="137"/>
      <c r="UNW144" s="137"/>
      <c r="UNX144" s="137"/>
      <c r="UNY144" s="137"/>
      <c r="UNZ144" s="137"/>
      <c r="UOA144" s="137"/>
      <c r="UOB144" s="137"/>
      <c r="UOC144" s="137"/>
      <c r="UOD144" s="137"/>
      <c r="UOE144" s="137"/>
      <c r="UOF144" s="137"/>
      <c r="UOG144" s="137"/>
      <c r="UOH144" s="137"/>
      <c r="UOI144" s="137"/>
      <c r="UOJ144" s="137"/>
      <c r="UOK144" s="137"/>
      <c r="UOL144" s="137"/>
      <c r="UOM144" s="137"/>
      <c r="UON144" s="137"/>
      <c r="UOO144" s="137"/>
      <c r="UOP144" s="137"/>
      <c r="UOQ144" s="137"/>
      <c r="UOR144" s="137"/>
      <c r="UOS144" s="137"/>
      <c r="UOT144" s="137"/>
      <c r="UOU144" s="137"/>
      <c r="UOV144" s="137"/>
      <c r="UOW144" s="137"/>
      <c r="UOX144" s="137"/>
      <c r="UOY144" s="137"/>
      <c r="UOZ144" s="137"/>
      <c r="UPA144" s="137"/>
      <c r="UPB144" s="137"/>
      <c r="UPC144" s="137"/>
      <c r="UPD144" s="137"/>
      <c r="UPE144" s="137"/>
      <c r="UPF144" s="137"/>
      <c r="UPG144" s="137"/>
      <c r="UPH144" s="137"/>
      <c r="UPI144" s="137"/>
      <c r="UPJ144" s="137"/>
      <c r="UPK144" s="137"/>
      <c r="UPL144" s="137"/>
      <c r="UPM144" s="137"/>
      <c r="UPN144" s="137"/>
      <c r="UPO144" s="137"/>
      <c r="UPP144" s="137"/>
      <c r="UPQ144" s="137"/>
      <c r="UPR144" s="137"/>
      <c r="UPS144" s="137"/>
      <c r="UPT144" s="137"/>
      <c r="UPU144" s="137"/>
      <c r="UPV144" s="137"/>
      <c r="UPW144" s="137"/>
      <c r="UPX144" s="137"/>
      <c r="UPY144" s="137"/>
      <c r="UPZ144" s="137"/>
      <c r="UQA144" s="137"/>
      <c r="UQB144" s="137"/>
      <c r="UQC144" s="137"/>
      <c r="UQD144" s="137"/>
      <c r="UQE144" s="137"/>
      <c r="UQF144" s="137"/>
      <c r="UQG144" s="137"/>
      <c r="UQH144" s="137"/>
      <c r="UQI144" s="137"/>
      <c r="UQJ144" s="137"/>
      <c r="UQK144" s="137"/>
      <c r="UQL144" s="137"/>
      <c r="UQM144" s="137"/>
      <c r="UQN144" s="137"/>
      <c r="UQO144" s="137"/>
      <c r="UQP144" s="137"/>
      <c r="UQQ144" s="137"/>
      <c r="UQR144" s="137"/>
      <c r="UQS144" s="137"/>
      <c r="UQT144" s="137"/>
      <c r="UQU144" s="137"/>
      <c r="UQV144" s="137"/>
      <c r="UQW144" s="137"/>
      <c r="UQX144" s="137"/>
      <c r="UQY144" s="137"/>
      <c r="UQZ144" s="137"/>
      <c r="URA144" s="137"/>
      <c r="URB144" s="137"/>
      <c r="URC144" s="137"/>
      <c r="URD144" s="137"/>
      <c r="URE144" s="137"/>
      <c r="URF144" s="137"/>
      <c r="URG144" s="137"/>
      <c r="URH144" s="137"/>
      <c r="URI144" s="137"/>
      <c r="URJ144" s="137"/>
      <c r="URK144" s="137"/>
      <c r="URL144" s="137"/>
      <c r="URM144" s="137"/>
      <c r="URN144" s="137"/>
      <c r="URO144" s="137"/>
      <c r="URP144" s="137"/>
      <c r="URQ144" s="137"/>
      <c r="URR144" s="137"/>
      <c r="URS144" s="137"/>
      <c r="URT144" s="137"/>
      <c r="URU144" s="137"/>
      <c r="URV144" s="137"/>
      <c r="URW144" s="137"/>
      <c r="URX144" s="137"/>
      <c r="URY144" s="137"/>
      <c r="URZ144" s="137"/>
      <c r="USA144" s="137"/>
      <c r="USB144" s="137"/>
      <c r="USC144" s="137"/>
      <c r="USD144" s="137"/>
      <c r="USE144" s="137"/>
      <c r="USF144" s="137"/>
      <c r="USG144" s="137"/>
      <c r="USH144" s="137"/>
      <c r="USI144" s="137"/>
      <c r="USJ144" s="137"/>
      <c r="USK144" s="137"/>
      <c r="USL144" s="137"/>
      <c r="USM144" s="137"/>
      <c r="USN144" s="137"/>
      <c r="USO144" s="137"/>
      <c r="USP144" s="137"/>
      <c r="USQ144" s="137"/>
      <c r="USR144" s="137"/>
      <c r="USS144" s="137"/>
      <c r="UST144" s="137"/>
      <c r="USU144" s="137"/>
      <c r="USV144" s="137"/>
      <c r="USW144" s="137"/>
      <c r="USX144" s="137"/>
      <c r="USY144" s="137"/>
      <c r="USZ144" s="137"/>
      <c r="UTA144" s="137"/>
      <c r="UTB144" s="137"/>
      <c r="UTC144" s="137"/>
      <c r="UTD144" s="137"/>
      <c r="UTE144" s="137"/>
      <c r="UTF144" s="137"/>
      <c r="UTG144" s="137"/>
      <c r="UTH144" s="137"/>
      <c r="UTI144" s="137"/>
      <c r="UTJ144" s="137"/>
      <c r="UTK144" s="137"/>
      <c r="UTL144" s="137"/>
      <c r="UTM144" s="137"/>
      <c r="UTN144" s="137"/>
      <c r="UTO144" s="137"/>
      <c r="UTP144" s="137"/>
      <c r="UTQ144" s="137"/>
      <c r="UTR144" s="137"/>
      <c r="UTS144" s="137"/>
      <c r="UTT144" s="137"/>
      <c r="UTU144" s="137"/>
      <c r="UTV144" s="137"/>
      <c r="UTW144" s="137"/>
      <c r="UTX144" s="137"/>
      <c r="UTY144" s="137"/>
      <c r="UTZ144" s="137"/>
      <c r="UUA144" s="137"/>
      <c r="UUB144" s="137"/>
      <c r="UUC144" s="137"/>
      <c r="UUD144" s="137"/>
      <c r="UUE144" s="137"/>
      <c r="UUF144" s="137"/>
      <c r="UUG144" s="137"/>
      <c r="UUH144" s="137"/>
      <c r="UUI144" s="137"/>
      <c r="UUJ144" s="137"/>
      <c r="UUK144" s="137"/>
      <c r="UUL144" s="137"/>
      <c r="UUM144" s="137"/>
      <c r="UUN144" s="137"/>
      <c r="UUO144" s="137"/>
      <c r="UUP144" s="137"/>
      <c r="UUQ144" s="137"/>
      <c r="UUR144" s="137"/>
      <c r="UUS144" s="137"/>
      <c r="UUT144" s="137"/>
      <c r="UUU144" s="137"/>
      <c r="UUV144" s="137"/>
      <c r="UUW144" s="137"/>
      <c r="UUX144" s="137"/>
      <c r="UUY144" s="137"/>
      <c r="UUZ144" s="137"/>
      <c r="UVA144" s="137"/>
      <c r="UVB144" s="137"/>
      <c r="UVC144" s="137"/>
      <c r="UVD144" s="137"/>
      <c r="UVE144" s="137"/>
      <c r="UVF144" s="137"/>
      <c r="UVG144" s="137"/>
      <c r="UVH144" s="137"/>
      <c r="UVI144" s="137"/>
      <c r="UVJ144" s="137"/>
      <c r="UVK144" s="137"/>
      <c r="UVL144" s="137"/>
      <c r="UVM144" s="137"/>
      <c r="UVN144" s="137"/>
      <c r="UVO144" s="137"/>
      <c r="UVP144" s="137"/>
      <c r="UVQ144" s="137"/>
      <c r="UVR144" s="137"/>
      <c r="UVS144" s="137"/>
      <c r="UVT144" s="137"/>
      <c r="UVU144" s="137"/>
      <c r="UVV144" s="137"/>
      <c r="UVW144" s="137"/>
      <c r="UVX144" s="137"/>
      <c r="UVY144" s="137"/>
      <c r="UVZ144" s="137"/>
      <c r="UWA144" s="137"/>
      <c r="UWB144" s="137"/>
      <c r="UWC144" s="137"/>
      <c r="UWD144" s="137"/>
      <c r="UWE144" s="137"/>
      <c r="UWF144" s="137"/>
      <c r="UWG144" s="137"/>
      <c r="UWH144" s="137"/>
      <c r="UWI144" s="137"/>
      <c r="UWJ144" s="137"/>
      <c r="UWK144" s="137"/>
      <c r="UWL144" s="137"/>
      <c r="UWM144" s="137"/>
      <c r="UWN144" s="137"/>
      <c r="UWO144" s="137"/>
      <c r="UWP144" s="137"/>
      <c r="UWQ144" s="137"/>
      <c r="UWR144" s="137"/>
      <c r="UWS144" s="137"/>
      <c r="UWT144" s="137"/>
      <c r="UWU144" s="137"/>
      <c r="UWV144" s="137"/>
      <c r="UWW144" s="137"/>
      <c r="UWX144" s="137"/>
      <c r="UWY144" s="137"/>
      <c r="UWZ144" s="137"/>
      <c r="UXA144" s="137"/>
      <c r="UXB144" s="137"/>
      <c r="UXC144" s="137"/>
      <c r="UXD144" s="137"/>
      <c r="UXE144" s="137"/>
      <c r="UXF144" s="137"/>
      <c r="UXG144" s="137"/>
      <c r="UXH144" s="137"/>
      <c r="UXI144" s="137"/>
      <c r="UXJ144" s="137"/>
      <c r="UXK144" s="137"/>
      <c r="UXL144" s="137"/>
      <c r="UXM144" s="137"/>
      <c r="UXN144" s="137"/>
      <c r="UXO144" s="137"/>
      <c r="UXP144" s="137"/>
      <c r="UXQ144" s="137"/>
      <c r="UXR144" s="137"/>
      <c r="UXS144" s="137"/>
      <c r="UXT144" s="137"/>
      <c r="UXU144" s="137"/>
      <c r="UXV144" s="137"/>
      <c r="UXW144" s="137"/>
      <c r="UXX144" s="137"/>
      <c r="UXY144" s="137"/>
      <c r="UXZ144" s="137"/>
      <c r="UYA144" s="137"/>
      <c r="UYB144" s="137"/>
      <c r="UYC144" s="137"/>
      <c r="UYD144" s="137"/>
      <c r="UYE144" s="137"/>
      <c r="UYF144" s="137"/>
      <c r="UYG144" s="137"/>
      <c r="UYH144" s="137"/>
      <c r="UYI144" s="137"/>
      <c r="UYJ144" s="137"/>
      <c r="UYK144" s="137"/>
      <c r="UYL144" s="137"/>
      <c r="UYM144" s="137"/>
      <c r="UYN144" s="137"/>
      <c r="UYO144" s="137"/>
      <c r="UYP144" s="137"/>
      <c r="UYQ144" s="137"/>
      <c r="UYR144" s="137"/>
      <c r="UYS144" s="137"/>
      <c r="UYT144" s="137"/>
      <c r="UYU144" s="137"/>
      <c r="UYV144" s="137"/>
      <c r="UYW144" s="137"/>
      <c r="UYX144" s="137"/>
      <c r="UYY144" s="137"/>
      <c r="UYZ144" s="137"/>
      <c r="UZA144" s="137"/>
      <c r="UZB144" s="137"/>
      <c r="UZC144" s="137"/>
      <c r="UZD144" s="137"/>
      <c r="UZE144" s="137"/>
      <c r="UZF144" s="137"/>
      <c r="UZG144" s="137"/>
      <c r="UZH144" s="137"/>
      <c r="UZI144" s="137"/>
      <c r="UZJ144" s="137"/>
      <c r="UZK144" s="137"/>
      <c r="UZL144" s="137"/>
      <c r="UZM144" s="137"/>
      <c r="UZN144" s="137"/>
      <c r="UZO144" s="137"/>
      <c r="UZP144" s="137"/>
      <c r="UZQ144" s="137"/>
      <c r="UZR144" s="137"/>
      <c r="UZS144" s="137"/>
      <c r="UZT144" s="137"/>
      <c r="UZU144" s="137"/>
      <c r="UZV144" s="137"/>
      <c r="UZW144" s="137"/>
      <c r="UZX144" s="137"/>
      <c r="UZY144" s="137"/>
      <c r="UZZ144" s="137"/>
      <c r="VAA144" s="137"/>
      <c r="VAB144" s="137"/>
      <c r="VAC144" s="137"/>
      <c r="VAD144" s="137"/>
      <c r="VAE144" s="137"/>
      <c r="VAF144" s="137"/>
      <c r="VAG144" s="137"/>
      <c r="VAH144" s="137"/>
      <c r="VAI144" s="137"/>
      <c r="VAJ144" s="137"/>
      <c r="VAK144" s="137"/>
      <c r="VAL144" s="137"/>
      <c r="VAM144" s="137"/>
      <c r="VAN144" s="137"/>
      <c r="VAO144" s="137"/>
      <c r="VAP144" s="137"/>
      <c r="VAQ144" s="137"/>
      <c r="VAR144" s="137"/>
      <c r="VAS144" s="137"/>
      <c r="VAT144" s="137"/>
      <c r="VAU144" s="137"/>
      <c r="VAV144" s="137"/>
      <c r="VAW144" s="137"/>
      <c r="VAX144" s="137"/>
      <c r="VAY144" s="137"/>
      <c r="VAZ144" s="137"/>
      <c r="VBA144" s="137"/>
      <c r="VBB144" s="137"/>
      <c r="VBC144" s="137"/>
      <c r="VBD144" s="137"/>
      <c r="VBE144" s="137"/>
      <c r="VBF144" s="137"/>
      <c r="VBG144" s="137"/>
      <c r="VBH144" s="137"/>
      <c r="VBI144" s="137"/>
      <c r="VBJ144" s="137"/>
      <c r="VBK144" s="137"/>
      <c r="VBL144" s="137"/>
      <c r="VBM144" s="137"/>
      <c r="VBN144" s="137"/>
      <c r="VBO144" s="137"/>
      <c r="VBP144" s="137"/>
      <c r="VBQ144" s="137"/>
      <c r="VBR144" s="137"/>
      <c r="VBS144" s="137"/>
      <c r="VBT144" s="137"/>
      <c r="VBU144" s="137"/>
      <c r="VBV144" s="137"/>
      <c r="VBW144" s="137"/>
      <c r="VBX144" s="137"/>
      <c r="VBY144" s="137"/>
      <c r="VBZ144" s="137"/>
      <c r="VCA144" s="137"/>
      <c r="VCB144" s="137"/>
      <c r="VCC144" s="137"/>
      <c r="VCD144" s="137"/>
      <c r="VCE144" s="137"/>
      <c r="VCF144" s="137"/>
      <c r="VCG144" s="137"/>
      <c r="VCH144" s="137"/>
      <c r="VCI144" s="137"/>
      <c r="VCJ144" s="137"/>
      <c r="VCK144" s="137"/>
      <c r="VCL144" s="137"/>
      <c r="VCM144" s="137"/>
      <c r="VCN144" s="137"/>
      <c r="VCO144" s="137"/>
      <c r="VCP144" s="137"/>
      <c r="VCQ144" s="137"/>
      <c r="VCR144" s="137"/>
      <c r="VCS144" s="137"/>
      <c r="VCT144" s="137"/>
      <c r="VCU144" s="137"/>
      <c r="VCV144" s="137"/>
      <c r="VCW144" s="137"/>
      <c r="VCX144" s="137"/>
      <c r="VCY144" s="137"/>
      <c r="VCZ144" s="137"/>
      <c r="VDA144" s="137"/>
      <c r="VDB144" s="137"/>
      <c r="VDC144" s="137"/>
      <c r="VDD144" s="137"/>
      <c r="VDE144" s="137"/>
      <c r="VDF144" s="137"/>
      <c r="VDG144" s="137"/>
      <c r="VDH144" s="137"/>
      <c r="VDI144" s="137"/>
      <c r="VDJ144" s="137"/>
      <c r="VDK144" s="137"/>
      <c r="VDL144" s="137"/>
      <c r="VDM144" s="137"/>
      <c r="VDN144" s="137"/>
      <c r="VDO144" s="137"/>
      <c r="VDP144" s="137"/>
      <c r="VDQ144" s="137"/>
      <c r="VDR144" s="137"/>
      <c r="VDS144" s="137"/>
      <c r="VDT144" s="137"/>
      <c r="VDU144" s="137"/>
      <c r="VDV144" s="137"/>
      <c r="VDW144" s="137"/>
      <c r="VDX144" s="137"/>
      <c r="VDY144" s="137"/>
      <c r="VDZ144" s="137"/>
      <c r="VEA144" s="137"/>
      <c r="VEB144" s="137"/>
      <c r="VEC144" s="137"/>
      <c r="VED144" s="137"/>
      <c r="VEE144" s="137"/>
      <c r="VEF144" s="137"/>
      <c r="VEG144" s="137"/>
      <c r="VEH144" s="137"/>
      <c r="VEI144" s="137"/>
      <c r="VEJ144" s="137"/>
      <c r="VEK144" s="137"/>
      <c r="VEL144" s="137"/>
      <c r="VEM144" s="137"/>
      <c r="VEN144" s="137"/>
      <c r="VEO144" s="137"/>
      <c r="VEP144" s="137"/>
      <c r="VEQ144" s="137"/>
      <c r="VER144" s="137"/>
      <c r="VES144" s="137"/>
      <c r="VET144" s="137"/>
      <c r="VEU144" s="137"/>
      <c r="VEV144" s="137"/>
      <c r="VEW144" s="137"/>
      <c r="VEX144" s="137"/>
      <c r="VEY144" s="137"/>
      <c r="VEZ144" s="137"/>
      <c r="VFA144" s="137"/>
      <c r="VFB144" s="137"/>
      <c r="VFC144" s="137"/>
      <c r="VFD144" s="137"/>
      <c r="VFE144" s="137"/>
      <c r="VFF144" s="137"/>
      <c r="VFG144" s="137"/>
      <c r="VFH144" s="137"/>
      <c r="VFI144" s="137"/>
      <c r="VFJ144" s="137"/>
      <c r="VFK144" s="137"/>
      <c r="VFL144" s="137"/>
      <c r="VFM144" s="137"/>
      <c r="VFN144" s="137"/>
      <c r="VFO144" s="137"/>
      <c r="VFP144" s="137"/>
      <c r="VFQ144" s="137"/>
      <c r="VFR144" s="137"/>
      <c r="VFS144" s="137"/>
      <c r="VFT144" s="137"/>
      <c r="VFU144" s="137"/>
      <c r="VFV144" s="137"/>
      <c r="VFW144" s="137"/>
      <c r="VFX144" s="137"/>
      <c r="VFY144" s="137"/>
      <c r="VFZ144" s="137"/>
      <c r="VGA144" s="137"/>
      <c r="VGB144" s="137"/>
      <c r="VGC144" s="137"/>
      <c r="VGD144" s="137"/>
      <c r="VGE144" s="137"/>
      <c r="VGF144" s="137"/>
      <c r="VGG144" s="137"/>
      <c r="VGH144" s="137"/>
      <c r="VGI144" s="137"/>
      <c r="VGJ144" s="137"/>
      <c r="VGK144" s="137"/>
      <c r="VGL144" s="137"/>
      <c r="VGM144" s="137"/>
      <c r="VGN144" s="137"/>
      <c r="VGO144" s="137"/>
      <c r="VGP144" s="137"/>
      <c r="VGQ144" s="137"/>
      <c r="VGR144" s="137"/>
      <c r="VGS144" s="137"/>
      <c r="VGT144" s="137"/>
      <c r="VGU144" s="137"/>
      <c r="VGV144" s="137"/>
      <c r="VGW144" s="137"/>
      <c r="VGX144" s="137"/>
      <c r="VGY144" s="137"/>
      <c r="VGZ144" s="137"/>
      <c r="VHA144" s="137"/>
      <c r="VHB144" s="137"/>
      <c r="VHC144" s="137"/>
      <c r="VHD144" s="137"/>
      <c r="VHE144" s="137"/>
      <c r="VHF144" s="137"/>
      <c r="VHG144" s="137"/>
      <c r="VHH144" s="137"/>
      <c r="VHI144" s="137"/>
      <c r="VHJ144" s="137"/>
      <c r="VHK144" s="137"/>
      <c r="VHL144" s="137"/>
      <c r="VHM144" s="137"/>
      <c r="VHN144" s="137"/>
      <c r="VHO144" s="137"/>
      <c r="VHP144" s="137"/>
      <c r="VHQ144" s="137"/>
      <c r="VHR144" s="137"/>
      <c r="VHS144" s="137"/>
      <c r="VHT144" s="137"/>
      <c r="VHU144" s="137"/>
      <c r="VHV144" s="137"/>
      <c r="VHW144" s="137"/>
      <c r="VHX144" s="137"/>
      <c r="VHY144" s="137"/>
      <c r="VHZ144" s="137"/>
      <c r="VIA144" s="137"/>
      <c r="VIB144" s="137"/>
      <c r="VIC144" s="137"/>
      <c r="VID144" s="137"/>
      <c r="VIE144" s="137"/>
      <c r="VIF144" s="137"/>
      <c r="VIG144" s="137"/>
      <c r="VIH144" s="137"/>
      <c r="VII144" s="137"/>
      <c r="VIJ144" s="137"/>
      <c r="VIK144" s="137"/>
      <c r="VIL144" s="137"/>
      <c r="VIM144" s="137"/>
      <c r="VIN144" s="137"/>
      <c r="VIO144" s="137"/>
      <c r="VIP144" s="137"/>
      <c r="VIQ144" s="137"/>
      <c r="VIR144" s="137"/>
      <c r="VIS144" s="137"/>
      <c r="VIT144" s="137"/>
      <c r="VIU144" s="137"/>
      <c r="VIV144" s="137"/>
      <c r="VIW144" s="137"/>
      <c r="VIX144" s="137"/>
      <c r="VIY144" s="137"/>
      <c r="VIZ144" s="137"/>
      <c r="VJA144" s="137"/>
      <c r="VJB144" s="137"/>
      <c r="VJC144" s="137"/>
      <c r="VJD144" s="137"/>
      <c r="VJE144" s="137"/>
      <c r="VJF144" s="137"/>
      <c r="VJG144" s="137"/>
      <c r="VJH144" s="137"/>
      <c r="VJI144" s="137"/>
      <c r="VJJ144" s="137"/>
      <c r="VJK144" s="137"/>
      <c r="VJL144" s="137"/>
      <c r="VJM144" s="137"/>
      <c r="VJN144" s="137"/>
      <c r="VJO144" s="137"/>
      <c r="VJP144" s="137"/>
      <c r="VJQ144" s="137"/>
      <c r="VJR144" s="137"/>
      <c r="VJS144" s="137"/>
      <c r="VJT144" s="137"/>
      <c r="VJU144" s="137"/>
      <c r="VJV144" s="137"/>
      <c r="VJW144" s="137"/>
      <c r="VJX144" s="137"/>
      <c r="VJY144" s="137"/>
      <c r="VJZ144" s="137"/>
      <c r="VKA144" s="137"/>
      <c r="VKB144" s="137"/>
      <c r="VKC144" s="137"/>
      <c r="VKD144" s="137"/>
      <c r="VKE144" s="137"/>
      <c r="VKF144" s="137"/>
      <c r="VKG144" s="137"/>
      <c r="VKH144" s="137"/>
      <c r="VKI144" s="137"/>
      <c r="VKJ144" s="137"/>
      <c r="VKK144" s="137"/>
      <c r="VKL144" s="137"/>
      <c r="VKM144" s="137"/>
      <c r="VKN144" s="137"/>
      <c r="VKO144" s="137"/>
      <c r="VKP144" s="137"/>
      <c r="VKQ144" s="137"/>
      <c r="VKR144" s="137"/>
      <c r="VKS144" s="137"/>
      <c r="VKT144" s="137"/>
      <c r="VKU144" s="137"/>
      <c r="VKV144" s="137"/>
      <c r="VKW144" s="137"/>
      <c r="VKX144" s="137"/>
      <c r="VKY144" s="137"/>
      <c r="VKZ144" s="137"/>
      <c r="VLA144" s="137"/>
      <c r="VLB144" s="137"/>
      <c r="VLC144" s="137"/>
      <c r="VLD144" s="137"/>
      <c r="VLE144" s="137"/>
      <c r="VLF144" s="137"/>
      <c r="VLG144" s="137"/>
      <c r="VLH144" s="137"/>
      <c r="VLI144" s="137"/>
      <c r="VLJ144" s="137"/>
      <c r="VLK144" s="137"/>
      <c r="VLL144" s="137"/>
      <c r="VLM144" s="137"/>
      <c r="VLN144" s="137"/>
      <c r="VLO144" s="137"/>
      <c r="VLP144" s="137"/>
      <c r="VLQ144" s="137"/>
      <c r="VLR144" s="137"/>
      <c r="VLS144" s="137"/>
      <c r="VLT144" s="137"/>
      <c r="VLU144" s="137"/>
      <c r="VLV144" s="137"/>
      <c r="VLW144" s="137"/>
      <c r="VLX144" s="137"/>
      <c r="VLY144" s="137"/>
      <c r="VLZ144" s="137"/>
      <c r="VMA144" s="137"/>
      <c r="VMB144" s="137"/>
      <c r="VMC144" s="137"/>
      <c r="VMD144" s="137"/>
      <c r="VME144" s="137"/>
      <c r="VMF144" s="137"/>
      <c r="VMG144" s="137"/>
      <c r="VMH144" s="137"/>
      <c r="VMI144" s="137"/>
      <c r="VMJ144" s="137"/>
      <c r="VMK144" s="137"/>
      <c r="VML144" s="137"/>
      <c r="VMM144" s="137"/>
      <c r="VMN144" s="137"/>
      <c r="VMO144" s="137"/>
      <c r="VMP144" s="137"/>
      <c r="VMQ144" s="137"/>
      <c r="VMR144" s="137"/>
      <c r="VMS144" s="137"/>
      <c r="VMT144" s="137"/>
      <c r="VMU144" s="137"/>
      <c r="VMV144" s="137"/>
      <c r="VMW144" s="137"/>
      <c r="VMX144" s="137"/>
      <c r="VMY144" s="137"/>
      <c r="VMZ144" s="137"/>
      <c r="VNA144" s="137"/>
      <c r="VNB144" s="137"/>
      <c r="VNC144" s="137"/>
      <c r="VND144" s="137"/>
      <c r="VNE144" s="137"/>
      <c r="VNF144" s="137"/>
      <c r="VNG144" s="137"/>
      <c r="VNH144" s="137"/>
      <c r="VNI144" s="137"/>
      <c r="VNJ144" s="137"/>
      <c r="VNK144" s="137"/>
      <c r="VNL144" s="137"/>
      <c r="VNM144" s="137"/>
      <c r="VNN144" s="137"/>
      <c r="VNO144" s="137"/>
      <c r="VNP144" s="137"/>
      <c r="VNQ144" s="137"/>
      <c r="VNR144" s="137"/>
      <c r="VNS144" s="137"/>
      <c r="VNT144" s="137"/>
      <c r="VNU144" s="137"/>
      <c r="VNV144" s="137"/>
      <c r="VNW144" s="137"/>
      <c r="VNX144" s="137"/>
      <c r="VNY144" s="137"/>
      <c r="VNZ144" s="137"/>
      <c r="VOA144" s="137"/>
      <c r="VOB144" s="137"/>
      <c r="VOC144" s="137"/>
      <c r="VOD144" s="137"/>
      <c r="VOE144" s="137"/>
      <c r="VOF144" s="137"/>
      <c r="VOG144" s="137"/>
      <c r="VOH144" s="137"/>
      <c r="VOI144" s="137"/>
      <c r="VOJ144" s="137"/>
      <c r="VOK144" s="137"/>
      <c r="VOL144" s="137"/>
      <c r="VOM144" s="137"/>
      <c r="VON144" s="137"/>
      <c r="VOO144" s="137"/>
      <c r="VOP144" s="137"/>
      <c r="VOQ144" s="137"/>
      <c r="VOR144" s="137"/>
      <c r="VOS144" s="137"/>
      <c r="VOT144" s="137"/>
      <c r="VOU144" s="137"/>
      <c r="VOV144" s="137"/>
      <c r="VOW144" s="137"/>
      <c r="VOX144" s="137"/>
      <c r="VOY144" s="137"/>
      <c r="VOZ144" s="137"/>
      <c r="VPA144" s="137"/>
      <c r="VPB144" s="137"/>
      <c r="VPC144" s="137"/>
      <c r="VPD144" s="137"/>
      <c r="VPE144" s="137"/>
      <c r="VPF144" s="137"/>
      <c r="VPG144" s="137"/>
      <c r="VPH144" s="137"/>
      <c r="VPI144" s="137"/>
      <c r="VPJ144" s="137"/>
      <c r="VPK144" s="137"/>
      <c r="VPL144" s="137"/>
      <c r="VPM144" s="137"/>
      <c r="VPN144" s="137"/>
      <c r="VPO144" s="137"/>
      <c r="VPP144" s="137"/>
      <c r="VPQ144" s="137"/>
      <c r="VPR144" s="137"/>
      <c r="VPS144" s="137"/>
      <c r="VPT144" s="137"/>
      <c r="VPU144" s="137"/>
      <c r="VPV144" s="137"/>
      <c r="VPW144" s="137"/>
      <c r="VPX144" s="137"/>
      <c r="VPY144" s="137"/>
      <c r="VPZ144" s="137"/>
      <c r="VQA144" s="137"/>
      <c r="VQB144" s="137"/>
      <c r="VQC144" s="137"/>
      <c r="VQD144" s="137"/>
      <c r="VQE144" s="137"/>
      <c r="VQF144" s="137"/>
      <c r="VQG144" s="137"/>
      <c r="VQH144" s="137"/>
      <c r="VQI144" s="137"/>
      <c r="VQJ144" s="137"/>
      <c r="VQK144" s="137"/>
      <c r="VQL144" s="137"/>
      <c r="VQM144" s="137"/>
      <c r="VQN144" s="137"/>
      <c r="VQO144" s="137"/>
      <c r="VQP144" s="137"/>
      <c r="VQQ144" s="137"/>
      <c r="VQR144" s="137"/>
      <c r="VQS144" s="137"/>
      <c r="VQT144" s="137"/>
      <c r="VQU144" s="137"/>
      <c r="VQV144" s="137"/>
      <c r="VQW144" s="137"/>
      <c r="VQX144" s="137"/>
      <c r="VQY144" s="137"/>
      <c r="VQZ144" s="137"/>
      <c r="VRA144" s="137"/>
      <c r="VRB144" s="137"/>
      <c r="VRC144" s="137"/>
      <c r="VRD144" s="137"/>
      <c r="VRE144" s="137"/>
      <c r="VRF144" s="137"/>
      <c r="VRG144" s="137"/>
      <c r="VRH144" s="137"/>
      <c r="VRI144" s="137"/>
      <c r="VRJ144" s="137"/>
      <c r="VRK144" s="137"/>
      <c r="VRL144" s="137"/>
      <c r="VRM144" s="137"/>
      <c r="VRN144" s="137"/>
      <c r="VRO144" s="137"/>
      <c r="VRP144" s="137"/>
      <c r="VRQ144" s="137"/>
      <c r="VRR144" s="137"/>
      <c r="VRS144" s="137"/>
      <c r="VRT144" s="137"/>
      <c r="VRU144" s="137"/>
      <c r="VRV144" s="137"/>
      <c r="VRW144" s="137"/>
      <c r="VRX144" s="137"/>
      <c r="VRY144" s="137"/>
      <c r="VRZ144" s="137"/>
      <c r="VSA144" s="137"/>
      <c r="VSB144" s="137"/>
      <c r="VSC144" s="137"/>
      <c r="VSD144" s="137"/>
      <c r="VSE144" s="137"/>
      <c r="VSF144" s="137"/>
      <c r="VSG144" s="137"/>
      <c r="VSH144" s="137"/>
      <c r="VSI144" s="137"/>
      <c r="VSJ144" s="137"/>
      <c r="VSK144" s="137"/>
      <c r="VSL144" s="137"/>
      <c r="VSM144" s="137"/>
      <c r="VSN144" s="137"/>
      <c r="VSO144" s="137"/>
      <c r="VSP144" s="137"/>
      <c r="VSQ144" s="137"/>
      <c r="VSR144" s="137"/>
      <c r="VSS144" s="137"/>
      <c r="VST144" s="137"/>
      <c r="VSU144" s="137"/>
      <c r="VSV144" s="137"/>
      <c r="VSW144" s="137"/>
      <c r="VSX144" s="137"/>
      <c r="VSY144" s="137"/>
      <c r="VSZ144" s="137"/>
      <c r="VTA144" s="137"/>
      <c r="VTB144" s="137"/>
      <c r="VTC144" s="137"/>
      <c r="VTD144" s="137"/>
      <c r="VTE144" s="137"/>
      <c r="VTF144" s="137"/>
      <c r="VTG144" s="137"/>
      <c r="VTH144" s="137"/>
      <c r="VTI144" s="137"/>
      <c r="VTJ144" s="137"/>
      <c r="VTK144" s="137"/>
      <c r="VTL144" s="137"/>
      <c r="VTM144" s="137"/>
      <c r="VTN144" s="137"/>
      <c r="VTO144" s="137"/>
      <c r="VTP144" s="137"/>
      <c r="VTQ144" s="137"/>
      <c r="VTR144" s="137"/>
      <c r="VTS144" s="137"/>
      <c r="VTT144" s="137"/>
      <c r="VTU144" s="137"/>
      <c r="VTV144" s="137"/>
      <c r="VTW144" s="137"/>
      <c r="VTX144" s="137"/>
      <c r="VTY144" s="137"/>
      <c r="VTZ144" s="137"/>
      <c r="VUA144" s="137"/>
      <c r="VUB144" s="137"/>
      <c r="VUC144" s="137"/>
      <c r="VUD144" s="137"/>
      <c r="VUE144" s="137"/>
      <c r="VUF144" s="137"/>
      <c r="VUG144" s="137"/>
      <c r="VUH144" s="137"/>
      <c r="VUI144" s="137"/>
      <c r="VUJ144" s="137"/>
      <c r="VUK144" s="137"/>
      <c r="VUL144" s="137"/>
      <c r="VUM144" s="137"/>
      <c r="VUN144" s="137"/>
      <c r="VUO144" s="137"/>
      <c r="VUP144" s="137"/>
      <c r="VUQ144" s="137"/>
      <c r="VUR144" s="137"/>
      <c r="VUS144" s="137"/>
      <c r="VUT144" s="137"/>
      <c r="VUU144" s="137"/>
      <c r="VUV144" s="137"/>
      <c r="VUW144" s="137"/>
      <c r="VUX144" s="137"/>
      <c r="VUY144" s="137"/>
      <c r="VUZ144" s="137"/>
      <c r="VVA144" s="137"/>
      <c r="VVB144" s="137"/>
      <c r="VVC144" s="137"/>
      <c r="VVD144" s="137"/>
      <c r="VVE144" s="137"/>
      <c r="VVF144" s="137"/>
      <c r="VVG144" s="137"/>
      <c r="VVH144" s="137"/>
      <c r="VVI144" s="137"/>
      <c r="VVJ144" s="137"/>
      <c r="VVK144" s="137"/>
      <c r="VVL144" s="137"/>
      <c r="VVM144" s="137"/>
      <c r="VVN144" s="137"/>
      <c r="VVO144" s="137"/>
      <c r="VVP144" s="137"/>
      <c r="VVQ144" s="137"/>
      <c r="VVR144" s="137"/>
      <c r="VVS144" s="137"/>
      <c r="VVT144" s="137"/>
      <c r="VVU144" s="137"/>
      <c r="VVV144" s="137"/>
      <c r="VVW144" s="137"/>
      <c r="VVX144" s="137"/>
      <c r="VVY144" s="137"/>
      <c r="VVZ144" s="137"/>
      <c r="VWA144" s="137"/>
      <c r="VWB144" s="137"/>
      <c r="VWC144" s="137"/>
      <c r="VWD144" s="137"/>
      <c r="VWE144" s="137"/>
      <c r="VWF144" s="137"/>
      <c r="VWG144" s="137"/>
      <c r="VWH144" s="137"/>
      <c r="VWI144" s="137"/>
      <c r="VWJ144" s="137"/>
      <c r="VWK144" s="137"/>
      <c r="VWL144" s="137"/>
      <c r="VWM144" s="137"/>
      <c r="VWN144" s="137"/>
      <c r="VWO144" s="137"/>
      <c r="VWP144" s="137"/>
      <c r="VWQ144" s="137"/>
      <c r="VWR144" s="137"/>
      <c r="VWS144" s="137"/>
      <c r="VWT144" s="137"/>
      <c r="VWU144" s="137"/>
      <c r="VWV144" s="137"/>
      <c r="VWW144" s="137"/>
      <c r="VWX144" s="137"/>
      <c r="VWY144" s="137"/>
      <c r="VWZ144" s="137"/>
      <c r="VXA144" s="137"/>
      <c r="VXB144" s="137"/>
      <c r="VXC144" s="137"/>
      <c r="VXD144" s="137"/>
      <c r="VXE144" s="137"/>
      <c r="VXF144" s="137"/>
      <c r="VXG144" s="137"/>
      <c r="VXH144" s="137"/>
      <c r="VXI144" s="137"/>
      <c r="VXJ144" s="137"/>
      <c r="VXK144" s="137"/>
      <c r="VXL144" s="137"/>
      <c r="VXM144" s="137"/>
      <c r="VXN144" s="137"/>
      <c r="VXO144" s="137"/>
      <c r="VXP144" s="137"/>
      <c r="VXQ144" s="137"/>
      <c r="VXR144" s="137"/>
      <c r="VXS144" s="137"/>
      <c r="VXT144" s="137"/>
      <c r="VXU144" s="137"/>
      <c r="VXV144" s="137"/>
      <c r="VXW144" s="137"/>
      <c r="VXX144" s="137"/>
      <c r="VXY144" s="137"/>
      <c r="VXZ144" s="137"/>
      <c r="VYA144" s="137"/>
      <c r="VYB144" s="137"/>
      <c r="VYC144" s="137"/>
      <c r="VYD144" s="137"/>
      <c r="VYE144" s="137"/>
      <c r="VYF144" s="137"/>
      <c r="VYG144" s="137"/>
      <c r="VYH144" s="137"/>
      <c r="VYI144" s="137"/>
      <c r="VYJ144" s="137"/>
      <c r="VYK144" s="137"/>
      <c r="VYL144" s="137"/>
      <c r="VYM144" s="137"/>
      <c r="VYN144" s="137"/>
      <c r="VYO144" s="137"/>
      <c r="VYP144" s="137"/>
      <c r="VYQ144" s="137"/>
      <c r="VYR144" s="137"/>
      <c r="VYS144" s="137"/>
      <c r="VYT144" s="137"/>
      <c r="VYU144" s="137"/>
      <c r="VYV144" s="137"/>
      <c r="VYW144" s="137"/>
      <c r="VYX144" s="137"/>
      <c r="VYY144" s="137"/>
      <c r="VYZ144" s="137"/>
      <c r="VZA144" s="137"/>
      <c r="VZB144" s="137"/>
      <c r="VZC144" s="137"/>
      <c r="VZD144" s="137"/>
      <c r="VZE144" s="137"/>
      <c r="VZF144" s="137"/>
      <c r="VZG144" s="137"/>
      <c r="VZH144" s="137"/>
      <c r="VZI144" s="137"/>
      <c r="VZJ144" s="137"/>
      <c r="VZK144" s="137"/>
      <c r="VZL144" s="137"/>
      <c r="VZM144" s="137"/>
      <c r="VZN144" s="137"/>
      <c r="VZO144" s="137"/>
      <c r="VZP144" s="137"/>
      <c r="VZQ144" s="137"/>
      <c r="VZR144" s="137"/>
      <c r="VZS144" s="137"/>
      <c r="VZT144" s="137"/>
      <c r="VZU144" s="137"/>
      <c r="VZV144" s="137"/>
      <c r="VZW144" s="137"/>
      <c r="VZX144" s="137"/>
      <c r="VZY144" s="137"/>
      <c r="VZZ144" s="137"/>
      <c r="WAA144" s="137"/>
      <c r="WAB144" s="137"/>
      <c r="WAC144" s="137"/>
      <c r="WAD144" s="137"/>
      <c r="WAE144" s="137"/>
      <c r="WAF144" s="137"/>
      <c r="WAG144" s="137"/>
      <c r="WAH144" s="137"/>
      <c r="WAI144" s="137"/>
      <c r="WAJ144" s="137"/>
      <c r="WAK144" s="137"/>
      <c r="WAL144" s="137"/>
      <c r="WAM144" s="137"/>
      <c r="WAN144" s="137"/>
      <c r="WAO144" s="137"/>
      <c r="WAP144" s="137"/>
      <c r="WAQ144" s="137"/>
      <c r="WAR144" s="137"/>
      <c r="WAS144" s="137"/>
      <c r="WAT144" s="137"/>
      <c r="WAU144" s="137"/>
      <c r="WAV144" s="137"/>
      <c r="WAW144" s="137"/>
      <c r="WAX144" s="137"/>
      <c r="WAY144" s="137"/>
      <c r="WAZ144" s="137"/>
      <c r="WBA144" s="137"/>
      <c r="WBB144" s="137"/>
      <c r="WBC144" s="137"/>
      <c r="WBD144" s="137"/>
      <c r="WBE144" s="137"/>
      <c r="WBF144" s="137"/>
      <c r="WBG144" s="137"/>
      <c r="WBH144" s="137"/>
      <c r="WBI144" s="137"/>
      <c r="WBJ144" s="137"/>
      <c r="WBK144" s="137"/>
      <c r="WBL144" s="137"/>
      <c r="WBM144" s="137"/>
      <c r="WBN144" s="137"/>
      <c r="WBO144" s="137"/>
      <c r="WBP144" s="137"/>
      <c r="WBQ144" s="137"/>
      <c r="WBR144" s="137"/>
      <c r="WBS144" s="137"/>
      <c r="WBT144" s="137"/>
      <c r="WBU144" s="137"/>
      <c r="WBV144" s="137"/>
      <c r="WBW144" s="137"/>
      <c r="WBX144" s="137"/>
      <c r="WBY144" s="137"/>
      <c r="WBZ144" s="137"/>
      <c r="WCA144" s="137"/>
      <c r="WCB144" s="137"/>
      <c r="WCC144" s="137"/>
      <c r="WCD144" s="137"/>
      <c r="WCE144" s="137"/>
      <c r="WCF144" s="137"/>
      <c r="WCG144" s="137"/>
      <c r="WCH144" s="137"/>
      <c r="WCI144" s="137"/>
      <c r="WCJ144" s="137"/>
      <c r="WCK144" s="137"/>
      <c r="WCL144" s="137"/>
      <c r="WCM144" s="137"/>
      <c r="WCN144" s="137"/>
      <c r="WCO144" s="137"/>
      <c r="WCP144" s="137"/>
      <c r="WCQ144" s="137"/>
      <c r="WCR144" s="137"/>
      <c r="WCS144" s="137"/>
      <c r="WCT144" s="137"/>
      <c r="WCU144" s="137"/>
      <c r="WCV144" s="137"/>
      <c r="WCW144" s="137"/>
      <c r="WCX144" s="137"/>
      <c r="WCY144" s="137"/>
      <c r="WCZ144" s="137"/>
      <c r="WDA144" s="137"/>
      <c r="WDB144" s="137"/>
      <c r="WDC144" s="137"/>
      <c r="WDD144" s="137"/>
      <c r="WDE144" s="137"/>
      <c r="WDF144" s="137"/>
      <c r="WDG144" s="137"/>
      <c r="WDH144" s="137"/>
      <c r="WDI144" s="137"/>
      <c r="WDJ144" s="137"/>
      <c r="WDK144" s="137"/>
      <c r="WDL144" s="137"/>
      <c r="WDM144" s="137"/>
      <c r="WDN144" s="137"/>
      <c r="WDO144" s="137"/>
      <c r="WDP144" s="137"/>
      <c r="WDQ144" s="137"/>
      <c r="WDR144" s="137"/>
      <c r="WDS144" s="137"/>
      <c r="WDT144" s="137"/>
      <c r="WDU144" s="137"/>
      <c r="WDV144" s="137"/>
      <c r="WDW144" s="137"/>
      <c r="WDX144" s="137"/>
      <c r="WDY144" s="137"/>
      <c r="WDZ144" s="137"/>
      <c r="WEA144" s="137"/>
      <c r="WEB144" s="137"/>
      <c r="WEC144" s="137"/>
      <c r="WED144" s="137"/>
      <c r="WEE144" s="137"/>
      <c r="WEF144" s="137"/>
      <c r="WEG144" s="137"/>
      <c r="WEH144" s="137"/>
      <c r="WEI144" s="137"/>
      <c r="WEJ144" s="137"/>
      <c r="WEK144" s="137"/>
      <c r="WEL144" s="137"/>
      <c r="WEM144" s="137"/>
      <c r="WEN144" s="137"/>
      <c r="WEO144" s="137"/>
      <c r="WEP144" s="137"/>
      <c r="WEQ144" s="137"/>
      <c r="WER144" s="137"/>
      <c r="WES144" s="137"/>
      <c r="WET144" s="137"/>
      <c r="WEU144" s="137"/>
      <c r="WEV144" s="137"/>
      <c r="WEW144" s="137"/>
      <c r="WEX144" s="137"/>
      <c r="WEY144" s="137"/>
      <c r="WEZ144" s="137"/>
      <c r="WFA144" s="137"/>
      <c r="WFB144" s="137"/>
      <c r="WFC144" s="137"/>
      <c r="WFD144" s="137"/>
      <c r="WFE144" s="137"/>
      <c r="WFF144" s="137"/>
      <c r="WFG144" s="137"/>
      <c r="WFH144" s="137"/>
      <c r="WFI144" s="137"/>
      <c r="WFJ144" s="137"/>
      <c r="WFK144" s="137"/>
      <c r="WFL144" s="137"/>
      <c r="WFM144" s="137"/>
      <c r="WFN144" s="137"/>
      <c r="WFO144" s="137"/>
      <c r="WFP144" s="137"/>
      <c r="WFQ144" s="137"/>
      <c r="WFR144" s="137"/>
      <c r="WFS144" s="137"/>
      <c r="WFT144" s="137"/>
      <c r="WFU144" s="137"/>
      <c r="WFV144" s="137"/>
      <c r="WFW144" s="137"/>
      <c r="WFX144" s="137"/>
      <c r="WFY144" s="137"/>
      <c r="WFZ144" s="137"/>
      <c r="WGA144" s="137"/>
      <c r="WGB144" s="137"/>
      <c r="WGC144" s="137"/>
      <c r="WGD144" s="137"/>
      <c r="WGE144" s="137"/>
      <c r="WGF144" s="137"/>
      <c r="WGG144" s="137"/>
      <c r="WGH144" s="137"/>
      <c r="WGI144" s="137"/>
      <c r="WGJ144" s="137"/>
      <c r="WGK144" s="137"/>
      <c r="WGL144" s="137"/>
      <c r="WGM144" s="137"/>
      <c r="WGN144" s="137"/>
      <c r="WGO144" s="137"/>
      <c r="WGP144" s="137"/>
      <c r="WGQ144" s="137"/>
      <c r="WGR144" s="137"/>
      <c r="WGS144" s="137"/>
      <c r="WGT144" s="137"/>
      <c r="WGU144" s="137"/>
      <c r="WGV144" s="137"/>
      <c r="WGW144" s="137"/>
      <c r="WGX144" s="137"/>
      <c r="WGY144" s="137"/>
      <c r="WGZ144" s="137"/>
      <c r="WHA144" s="137"/>
      <c r="WHB144" s="137"/>
      <c r="WHC144" s="137"/>
      <c r="WHD144" s="137"/>
      <c r="WHE144" s="137"/>
      <c r="WHF144" s="137"/>
      <c r="WHG144" s="137"/>
      <c r="WHH144" s="137"/>
      <c r="WHI144" s="137"/>
      <c r="WHJ144" s="137"/>
      <c r="WHK144" s="137"/>
      <c r="WHL144" s="137"/>
      <c r="WHM144" s="137"/>
      <c r="WHN144" s="137"/>
      <c r="WHO144" s="137"/>
      <c r="WHP144" s="137"/>
      <c r="WHQ144" s="137"/>
      <c r="WHR144" s="137"/>
      <c r="WHS144" s="137"/>
      <c r="WHT144" s="137"/>
      <c r="WHU144" s="137"/>
      <c r="WHV144" s="137"/>
      <c r="WHW144" s="137"/>
      <c r="WHX144" s="137"/>
      <c r="WHY144" s="137"/>
      <c r="WHZ144" s="137"/>
      <c r="WIA144" s="137"/>
      <c r="WIB144" s="137"/>
      <c r="WIC144" s="137"/>
      <c r="WID144" s="137"/>
      <c r="WIE144" s="137"/>
      <c r="WIF144" s="137"/>
      <c r="WIG144" s="137"/>
      <c r="WIH144" s="137"/>
      <c r="WII144" s="137"/>
      <c r="WIJ144" s="137"/>
      <c r="WIK144" s="137"/>
      <c r="WIL144" s="137"/>
      <c r="WIM144" s="137"/>
      <c r="WIN144" s="137"/>
      <c r="WIO144" s="137"/>
      <c r="WIP144" s="137"/>
      <c r="WIQ144" s="137"/>
      <c r="WIR144" s="137"/>
      <c r="WIS144" s="137"/>
      <c r="WIT144" s="137"/>
      <c r="WIU144" s="137"/>
      <c r="WIV144" s="137"/>
      <c r="WIW144" s="137"/>
      <c r="WIX144" s="137"/>
      <c r="WIY144" s="137"/>
      <c r="WIZ144" s="137"/>
      <c r="WJA144" s="137"/>
      <c r="WJB144" s="137"/>
      <c r="WJC144" s="137"/>
      <c r="WJD144" s="137"/>
      <c r="WJE144" s="137"/>
      <c r="WJF144" s="137"/>
      <c r="WJG144" s="137"/>
      <c r="WJH144" s="137"/>
      <c r="WJI144" s="137"/>
      <c r="WJJ144" s="137"/>
      <c r="WJK144" s="137"/>
      <c r="WJL144" s="137"/>
      <c r="WJM144" s="137"/>
      <c r="WJN144" s="137"/>
      <c r="WJO144" s="137"/>
      <c r="WJP144" s="137"/>
      <c r="WJQ144" s="137"/>
      <c r="WJR144" s="137"/>
      <c r="WJS144" s="137"/>
      <c r="WJT144" s="137"/>
      <c r="WJU144" s="137"/>
      <c r="WJV144" s="137"/>
      <c r="WJW144" s="137"/>
      <c r="WJX144" s="137"/>
      <c r="WJY144" s="137"/>
      <c r="WJZ144" s="137"/>
      <c r="WKA144" s="137"/>
      <c r="WKB144" s="137"/>
      <c r="WKC144" s="137"/>
      <c r="WKD144" s="137"/>
      <c r="WKE144" s="137"/>
      <c r="WKF144" s="137"/>
      <c r="WKG144" s="137"/>
      <c r="WKH144" s="137"/>
      <c r="WKI144" s="137"/>
      <c r="WKJ144" s="137"/>
      <c r="WKK144" s="137"/>
      <c r="WKL144" s="137"/>
      <c r="WKM144" s="137"/>
      <c r="WKN144" s="137"/>
      <c r="WKO144" s="137"/>
      <c r="WKP144" s="137"/>
      <c r="WKQ144" s="137"/>
      <c r="WKR144" s="137"/>
      <c r="WKS144" s="137"/>
      <c r="WKT144" s="137"/>
      <c r="WKU144" s="137"/>
      <c r="WKV144" s="137"/>
      <c r="WKW144" s="137"/>
      <c r="WKX144" s="137"/>
      <c r="WKY144" s="137"/>
      <c r="WKZ144" s="137"/>
      <c r="WLA144" s="137"/>
      <c r="WLB144" s="137"/>
      <c r="WLC144" s="137"/>
      <c r="WLD144" s="137"/>
      <c r="WLE144" s="137"/>
      <c r="WLF144" s="137"/>
      <c r="WLG144" s="137"/>
      <c r="WLH144" s="137"/>
      <c r="WLI144" s="137"/>
      <c r="WLJ144" s="137"/>
      <c r="WLK144" s="137"/>
      <c r="WLL144" s="137"/>
      <c r="WLM144" s="137"/>
      <c r="WLN144" s="137"/>
      <c r="WLO144" s="137"/>
      <c r="WLP144" s="137"/>
      <c r="WLQ144" s="137"/>
      <c r="WLR144" s="137"/>
      <c r="WLS144" s="137"/>
      <c r="WLT144" s="137"/>
      <c r="WLU144" s="137"/>
      <c r="WLV144" s="137"/>
      <c r="WLW144" s="137"/>
      <c r="WLX144" s="137"/>
      <c r="WLY144" s="137"/>
      <c r="WLZ144" s="137"/>
      <c r="WMA144" s="137"/>
      <c r="WMB144" s="137"/>
      <c r="WMC144" s="137"/>
      <c r="WMD144" s="137"/>
      <c r="WME144" s="137"/>
      <c r="WMF144" s="137"/>
      <c r="WMG144" s="137"/>
      <c r="WMH144" s="137"/>
      <c r="WMI144" s="137"/>
      <c r="WMJ144" s="137"/>
      <c r="WMK144" s="137"/>
      <c r="WML144" s="137"/>
      <c r="WMM144" s="137"/>
      <c r="WMN144" s="137"/>
      <c r="WMO144" s="137"/>
      <c r="WMP144" s="137"/>
      <c r="WMQ144" s="137"/>
      <c r="WMR144" s="137"/>
      <c r="WMS144" s="137"/>
      <c r="WMT144" s="137"/>
      <c r="WMU144" s="137"/>
      <c r="WMV144" s="137"/>
      <c r="WMW144" s="137"/>
      <c r="WMX144" s="137"/>
      <c r="WMY144" s="137"/>
      <c r="WMZ144" s="137"/>
      <c r="WNA144" s="137"/>
      <c r="WNB144" s="137"/>
      <c r="WNC144" s="137"/>
      <c r="WND144" s="137"/>
      <c r="WNE144" s="137"/>
      <c r="WNF144" s="137"/>
      <c r="WNG144" s="137"/>
      <c r="WNH144" s="137"/>
      <c r="WNI144" s="137"/>
      <c r="WNJ144" s="137"/>
      <c r="WNK144" s="137"/>
      <c r="WNL144" s="137"/>
      <c r="WNM144" s="137"/>
      <c r="WNN144" s="137"/>
      <c r="WNO144" s="137"/>
      <c r="WNP144" s="137"/>
      <c r="WNQ144" s="137"/>
      <c r="WNR144" s="137"/>
      <c r="WNS144" s="137"/>
      <c r="WNT144" s="137"/>
      <c r="WNU144" s="137"/>
      <c r="WNV144" s="137"/>
      <c r="WNW144" s="137"/>
      <c r="WNX144" s="137"/>
      <c r="WNY144" s="137"/>
      <c r="WNZ144" s="137"/>
      <c r="WOA144" s="137"/>
      <c r="WOB144" s="137"/>
      <c r="WOC144" s="137"/>
      <c r="WOD144" s="137"/>
      <c r="WOE144" s="137"/>
      <c r="WOF144" s="137"/>
      <c r="WOG144" s="137"/>
      <c r="WOH144" s="137"/>
      <c r="WOI144" s="137"/>
      <c r="WOJ144" s="137"/>
      <c r="WOK144" s="137"/>
      <c r="WOL144" s="137"/>
      <c r="WOM144" s="137"/>
      <c r="WON144" s="137"/>
      <c r="WOO144" s="137"/>
      <c r="WOP144" s="137"/>
      <c r="WOQ144" s="137"/>
      <c r="WOR144" s="137"/>
      <c r="WOS144" s="137"/>
      <c r="WOT144" s="137"/>
      <c r="WOU144" s="137"/>
      <c r="WOV144" s="137"/>
      <c r="WOW144" s="137"/>
      <c r="WOX144" s="137"/>
      <c r="WOY144" s="137"/>
      <c r="WOZ144" s="137"/>
      <c r="WPA144" s="137"/>
      <c r="WPB144" s="137"/>
      <c r="WPC144" s="137"/>
      <c r="WPD144" s="137"/>
      <c r="WPE144" s="137"/>
      <c r="WPF144" s="137"/>
      <c r="WPG144" s="137"/>
      <c r="WPH144" s="137"/>
      <c r="WPI144" s="137"/>
      <c r="WPJ144" s="137"/>
      <c r="WPK144" s="137"/>
      <c r="WPL144" s="137"/>
      <c r="WPM144" s="137"/>
      <c r="WPN144" s="137"/>
      <c r="WPO144" s="137"/>
      <c r="WPP144" s="137"/>
      <c r="WPQ144" s="137"/>
      <c r="WPR144" s="137"/>
      <c r="WPS144" s="137"/>
      <c r="WPT144" s="137"/>
      <c r="WPU144" s="137"/>
      <c r="WPV144" s="137"/>
      <c r="WPW144" s="137"/>
      <c r="WPX144" s="137"/>
      <c r="WPY144" s="137"/>
      <c r="WPZ144" s="137"/>
      <c r="WQA144" s="137"/>
      <c r="WQB144" s="137"/>
      <c r="WQC144" s="137"/>
      <c r="WQD144" s="137"/>
      <c r="WQE144" s="137"/>
      <c r="WQF144" s="137"/>
      <c r="WQG144" s="137"/>
      <c r="WQH144" s="137"/>
      <c r="WQI144" s="137"/>
      <c r="WQJ144" s="137"/>
      <c r="WQK144" s="137"/>
      <c r="WQL144" s="137"/>
      <c r="WQM144" s="137"/>
      <c r="WQN144" s="137"/>
      <c r="WQO144" s="137"/>
      <c r="WQP144" s="137"/>
      <c r="WQQ144" s="137"/>
      <c r="WQR144" s="137"/>
      <c r="WQS144" s="137"/>
      <c r="WQT144" s="137"/>
      <c r="WQU144" s="137"/>
      <c r="WQV144" s="137"/>
      <c r="WQW144" s="137"/>
      <c r="WQX144" s="137"/>
      <c r="WQY144" s="137"/>
      <c r="WQZ144" s="137"/>
      <c r="WRA144" s="137"/>
      <c r="WRB144" s="137"/>
      <c r="WRC144" s="137"/>
      <c r="WRD144" s="137"/>
      <c r="WRE144" s="137"/>
      <c r="WRF144" s="137"/>
      <c r="WRG144" s="137"/>
      <c r="WRH144" s="137"/>
      <c r="WRI144" s="137"/>
      <c r="WRJ144" s="137"/>
      <c r="WRK144" s="137"/>
      <c r="WRL144" s="137"/>
      <c r="WRM144" s="137"/>
      <c r="WRN144" s="137"/>
      <c r="WRO144" s="137"/>
      <c r="WRP144" s="137"/>
      <c r="WRQ144" s="137"/>
      <c r="WRR144" s="137"/>
      <c r="WRS144" s="137"/>
      <c r="WRT144" s="137"/>
      <c r="WRU144" s="137"/>
      <c r="WRV144" s="137"/>
      <c r="WRW144" s="137"/>
      <c r="WRX144" s="137"/>
      <c r="WRY144" s="137"/>
      <c r="WRZ144" s="137"/>
      <c r="WSA144" s="137"/>
      <c r="WSB144" s="137"/>
      <c r="WSC144" s="137"/>
      <c r="WSD144" s="137"/>
      <c r="WSE144" s="137"/>
      <c r="WSF144" s="137"/>
      <c r="WSG144" s="137"/>
      <c r="WSH144" s="137"/>
      <c r="WSI144" s="137"/>
      <c r="WSJ144" s="137"/>
      <c r="WSK144" s="137"/>
      <c r="WSL144" s="137"/>
      <c r="WSM144" s="137"/>
      <c r="WSN144" s="137"/>
      <c r="WSO144" s="137"/>
      <c r="WSP144" s="137"/>
      <c r="WSQ144" s="137"/>
      <c r="WSR144" s="137"/>
      <c r="WSS144" s="137"/>
      <c r="WST144" s="137"/>
      <c r="WSU144" s="137"/>
      <c r="WSV144" s="137"/>
      <c r="WSW144" s="137"/>
      <c r="WSX144" s="137"/>
      <c r="WSY144" s="137"/>
      <c r="WSZ144" s="137"/>
      <c r="WTA144" s="137"/>
      <c r="WTB144" s="137"/>
      <c r="WTC144" s="137"/>
      <c r="WTD144" s="137"/>
      <c r="WTE144" s="137"/>
      <c r="WTF144" s="137"/>
      <c r="WTG144" s="137"/>
      <c r="WTH144" s="137"/>
      <c r="WTI144" s="137"/>
      <c r="WTJ144" s="137"/>
      <c r="WTK144" s="137"/>
      <c r="WTL144" s="137"/>
      <c r="WTM144" s="137"/>
      <c r="WTN144" s="137"/>
      <c r="WTO144" s="137"/>
      <c r="WTP144" s="137"/>
      <c r="WTQ144" s="137"/>
      <c r="WTR144" s="137"/>
      <c r="WTS144" s="137"/>
      <c r="WTT144" s="137"/>
      <c r="WTU144" s="137"/>
      <c r="WTV144" s="137"/>
      <c r="WTW144" s="137"/>
      <c r="WTX144" s="137"/>
      <c r="WTY144" s="137"/>
      <c r="WTZ144" s="137"/>
      <c r="WUA144" s="137"/>
      <c r="WUB144" s="137"/>
      <c r="WUC144" s="137"/>
      <c r="WUD144" s="137"/>
      <c r="WUE144" s="137"/>
      <c r="WUF144" s="137"/>
      <c r="WUG144" s="137"/>
      <c r="WUH144" s="137"/>
      <c r="WUI144" s="137"/>
      <c r="WUJ144" s="137"/>
      <c r="WUK144" s="137"/>
      <c r="WUL144" s="137"/>
      <c r="WUM144" s="137"/>
      <c r="WUN144" s="137"/>
      <c r="WUO144" s="137"/>
      <c r="WUP144" s="137"/>
      <c r="WUQ144" s="137"/>
      <c r="WUR144" s="137"/>
      <c r="WUS144" s="137"/>
      <c r="WUT144" s="137"/>
      <c r="WUU144" s="137"/>
      <c r="WUV144" s="137"/>
      <c r="WUW144" s="137"/>
      <c r="WUX144" s="137"/>
      <c r="WUY144" s="137"/>
      <c r="WUZ144" s="137"/>
      <c r="WVA144" s="137"/>
      <c r="WVB144" s="137"/>
      <c r="WVC144" s="137"/>
      <c r="WVD144" s="137"/>
      <c r="WVE144" s="137"/>
      <c r="WVF144" s="137"/>
      <c r="WVG144" s="137"/>
      <c r="WVH144" s="137"/>
      <c r="WVI144" s="137"/>
      <c r="WVJ144" s="137"/>
      <c r="WVK144" s="137"/>
      <c r="WVL144" s="137"/>
      <c r="WVM144" s="137"/>
      <c r="WVN144" s="137"/>
      <c r="WVO144" s="137"/>
      <c r="WVP144" s="137"/>
      <c r="WVQ144" s="137"/>
      <c r="WVR144" s="137"/>
      <c r="WVS144" s="137"/>
      <c r="WVT144" s="137"/>
      <c r="WVU144" s="137"/>
      <c r="WVV144" s="137"/>
      <c r="WVW144" s="137"/>
      <c r="WVX144" s="137"/>
      <c r="WVY144" s="137"/>
      <c r="WVZ144" s="137"/>
      <c r="WWA144" s="137"/>
      <c r="WWB144" s="137"/>
      <c r="WWC144" s="137"/>
      <c r="WWD144" s="137"/>
      <c r="WWE144" s="137"/>
      <c r="WWF144" s="137"/>
      <c r="WWG144" s="137"/>
      <c r="WWH144" s="137"/>
      <c r="WWI144" s="137"/>
      <c r="WWJ144" s="137"/>
      <c r="WWK144" s="137"/>
      <c r="WWL144" s="137"/>
      <c r="WWM144" s="137"/>
      <c r="WWN144" s="137"/>
      <c r="WWO144" s="137"/>
      <c r="WWP144" s="137"/>
      <c r="WWQ144" s="137"/>
      <c r="WWR144" s="137"/>
      <c r="WWS144" s="137"/>
      <c r="WWT144" s="137"/>
      <c r="WWU144" s="137"/>
      <c r="WWV144" s="137"/>
      <c r="WWW144" s="137"/>
      <c r="WWX144" s="137"/>
      <c r="WWY144" s="137"/>
      <c r="WWZ144" s="137"/>
      <c r="WXA144" s="137"/>
      <c r="WXB144" s="137"/>
      <c r="WXC144" s="137"/>
      <c r="WXD144" s="137"/>
      <c r="WXE144" s="137"/>
      <c r="WXF144" s="137"/>
      <c r="WXG144" s="137"/>
      <c r="WXH144" s="137"/>
      <c r="WXI144" s="137"/>
      <c r="WXJ144" s="137"/>
      <c r="WXK144" s="137"/>
      <c r="WXL144" s="137"/>
      <c r="WXM144" s="137"/>
      <c r="WXN144" s="137"/>
      <c r="WXO144" s="137"/>
      <c r="WXP144" s="137"/>
      <c r="WXQ144" s="137"/>
      <c r="WXR144" s="137"/>
      <c r="WXS144" s="137"/>
      <c r="WXT144" s="137"/>
      <c r="WXU144" s="137"/>
      <c r="WXV144" s="137"/>
      <c r="WXW144" s="137"/>
      <c r="WXX144" s="137"/>
      <c r="WXY144" s="137"/>
      <c r="WXZ144" s="137"/>
      <c r="WYA144" s="137"/>
      <c r="WYB144" s="137"/>
      <c r="WYC144" s="137"/>
      <c r="WYD144" s="137"/>
      <c r="WYE144" s="137"/>
      <c r="WYF144" s="137"/>
      <c r="WYG144" s="137"/>
      <c r="WYH144" s="137"/>
      <c r="WYI144" s="137"/>
      <c r="WYJ144" s="137"/>
      <c r="WYK144" s="137"/>
      <c r="WYL144" s="137"/>
      <c r="WYM144" s="137"/>
      <c r="WYN144" s="137"/>
      <c r="WYO144" s="137"/>
      <c r="WYP144" s="137"/>
      <c r="WYQ144" s="137"/>
      <c r="WYR144" s="137"/>
      <c r="WYS144" s="137"/>
      <c r="WYT144" s="137"/>
      <c r="WYU144" s="137"/>
      <c r="WYV144" s="137"/>
      <c r="WYW144" s="137"/>
      <c r="WYX144" s="137"/>
      <c r="WYY144" s="137"/>
      <c r="WYZ144" s="137"/>
      <c r="WZA144" s="137"/>
      <c r="WZB144" s="137"/>
      <c r="WZC144" s="137"/>
      <c r="WZD144" s="137"/>
      <c r="WZE144" s="137"/>
      <c r="WZF144" s="137"/>
      <c r="WZG144" s="137"/>
      <c r="WZH144" s="137"/>
      <c r="WZI144" s="137"/>
      <c r="WZJ144" s="137"/>
      <c r="WZK144" s="137"/>
      <c r="WZL144" s="137"/>
      <c r="WZM144" s="137"/>
      <c r="WZN144" s="137"/>
      <c r="WZO144" s="137"/>
      <c r="WZP144" s="137"/>
      <c r="WZQ144" s="137"/>
      <c r="WZR144" s="137"/>
      <c r="WZS144" s="137"/>
      <c r="WZT144" s="137"/>
      <c r="WZU144" s="137"/>
      <c r="WZV144" s="137"/>
      <c r="WZW144" s="137"/>
      <c r="WZX144" s="137"/>
      <c r="WZY144" s="137"/>
      <c r="WZZ144" s="137"/>
      <c r="XAA144" s="137"/>
      <c r="XAB144" s="137"/>
      <c r="XAC144" s="137"/>
      <c r="XAD144" s="137"/>
      <c r="XAE144" s="137"/>
      <c r="XAF144" s="137"/>
      <c r="XAG144" s="137"/>
      <c r="XAH144" s="137"/>
      <c r="XAI144" s="137"/>
      <c r="XAJ144" s="137"/>
      <c r="XAK144" s="137"/>
      <c r="XAL144" s="137"/>
      <c r="XAM144" s="137"/>
      <c r="XAN144" s="137"/>
      <c r="XAO144" s="137"/>
      <c r="XAP144" s="137"/>
      <c r="XAQ144" s="137"/>
      <c r="XAR144" s="137"/>
      <c r="XAS144" s="137"/>
      <c r="XAT144" s="137"/>
      <c r="XAU144" s="137"/>
      <c r="XAV144" s="137"/>
      <c r="XAW144" s="137"/>
      <c r="XAX144" s="137"/>
      <c r="XAY144" s="137"/>
      <c r="XAZ144" s="137"/>
      <c r="XBA144" s="137"/>
      <c r="XBB144" s="137"/>
      <c r="XBC144" s="137"/>
      <c r="XBD144" s="137"/>
      <c r="XBE144" s="137"/>
      <c r="XBF144" s="137"/>
      <c r="XBG144" s="137"/>
      <c r="XBH144" s="137"/>
      <c r="XBI144" s="137"/>
      <c r="XBJ144" s="137"/>
      <c r="XBK144" s="137"/>
      <c r="XBL144" s="137"/>
      <c r="XBM144" s="137"/>
      <c r="XBN144" s="137"/>
      <c r="XBO144" s="137"/>
      <c r="XBP144" s="137"/>
      <c r="XBQ144" s="137"/>
      <c r="XBR144" s="137"/>
      <c r="XBS144" s="137"/>
      <c r="XBT144" s="137"/>
      <c r="XBU144" s="137"/>
      <c r="XBV144" s="137"/>
      <c r="XBW144" s="137"/>
      <c r="XBX144" s="137"/>
      <c r="XBY144" s="137"/>
      <c r="XBZ144" s="137"/>
      <c r="XCA144" s="137"/>
      <c r="XCB144" s="137"/>
      <c r="XCC144" s="137"/>
      <c r="XCD144" s="137"/>
      <c r="XCE144" s="137"/>
      <c r="XCF144" s="137"/>
      <c r="XCG144" s="137"/>
      <c r="XCH144" s="137"/>
      <c r="XCI144" s="137"/>
      <c r="XCJ144" s="137"/>
      <c r="XCK144" s="137"/>
      <c r="XCL144" s="137"/>
      <c r="XCM144" s="137"/>
      <c r="XCN144" s="137"/>
      <c r="XCO144" s="137"/>
      <c r="XCP144" s="137"/>
      <c r="XCQ144" s="137"/>
      <c r="XCR144" s="137"/>
      <c r="XCS144" s="137"/>
      <c r="XCT144" s="137"/>
      <c r="XCU144" s="137"/>
      <c r="XCV144" s="137"/>
      <c r="XCW144" s="137"/>
      <c r="XCX144" s="137"/>
      <c r="XCY144" s="137"/>
      <c r="XCZ144" s="137"/>
      <c r="XDA144" s="137"/>
      <c r="XDB144" s="137"/>
      <c r="XDC144" s="137"/>
      <c r="XDD144" s="137"/>
      <c r="XDE144" s="137"/>
      <c r="XDF144" s="137"/>
      <c r="XDG144" s="137"/>
      <c r="XDH144" s="137"/>
      <c r="XDI144" s="137"/>
      <c r="XDJ144" s="137"/>
      <c r="XDK144" s="137"/>
      <c r="XDL144" s="137"/>
      <c r="XDM144" s="137"/>
      <c r="XDN144" s="137"/>
      <c r="XDO144" s="137"/>
      <c r="XDP144" s="137"/>
      <c r="XDQ144" s="137"/>
      <c r="XDR144" s="137"/>
      <c r="XDS144" s="137"/>
      <c r="XDT144" s="137"/>
      <c r="XDU144" s="137"/>
      <c r="XDV144" s="137"/>
      <c r="XDW144" s="137"/>
      <c r="XDX144" s="137"/>
      <c r="XDY144" s="137"/>
      <c r="XDZ144" s="137"/>
      <c r="XEA144" s="137"/>
      <c r="XEB144" s="137"/>
      <c r="XEC144" s="137"/>
      <c r="XED144" s="137"/>
      <c r="XEE144" s="137"/>
      <c r="XEF144" s="137"/>
      <c r="XEG144" s="137"/>
      <c r="XEH144" s="137"/>
      <c r="XEI144" s="137"/>
      <c r="XEJ144" s="137"/>
      <c r="XEK144" s="137"/>
      <c r="XEL144" s="137"/>
      <c r="XEM144" s="137"/>
      <c r="XEN144" s="137"/>
      <c r="XEO144" s="137"/>
      <c r="XEP144" s="137"/>
      <c r="XEQ144" s="137"/>
      <c r="XER144" s="137"/>
      <c r="XES144" s="137"/>
      <c r="XET144" s="137"/>
      <c r="XEU144" s="137"/>
      <c r="XEV144" s="137"/>
      <c r="XEW144" s="137"/>
      <c r="XEX144" s="137"/>
      <c r="XEY144" s="137"/>
      <c r="XEZ144" s="137"/>
      <c r="XFA144" s="137"/>
      <c r="XFB144" s="137"/>
      <c r="XFC144" s="137"/>
    </row>
    <row r="145" spans="1:16379" ht="19.5" customHeight="1" x14ac:dyDescent="0.25">
      <c r="A145" s="138"/>
      <c r="B145" s="139"/>
      <c r="C145" s="140"/>
      <c r="D145" s="140"/>
      <c r="E145" s="140"/>
      <c r="F145" s="140"/>
      <c r="G145" s="140"/>
      <c r="H145" s="140"/>
      <c r="I145" s="140"/>
      <c r="J145" s="140"/>
      <c r="K145" s="140"/>
      <c r="L145" s="140"/>
      <c r="M145" s="140"/>
      <c r="N145" s="138"/>
      <c r="O145" s="138"/>
      <c r="P145" s="138"/>
      <c r="R145" s="136"/>
      <c r="S145" s="136"/>
      <c r="T145" s="136"/>
      <c r="U145" s="136"/>
      <c r="V145" s="136"/>
      <c r="W145" s="136"/>
      <c r="X145" s="136"/>
      <c r="Y145" s="136"/>
      <c r="Z145" s="136"/>
      <c r="AA145" s="136"/>
      <c r="AB145" s="136"/>
      <c r="AC145" s="136"/>
      <c r="AH145" s="136"/>
      <c r="AI145" s="136"/>
      <c r="AJ145" s="136"/>
      <c r="AK145" s="136"/>
      <c r="AL145" s="136"/>
      <c r="AM145" s="136"/>
      <c r="AN145" s="136"/>
      <c r="AO145" s="136"/>
      <c r="AP145" s="136"/>
      <c r="AQ145" s="136"/>
      <c r="AR145" s="136"/>
      <c r="AS145" s="136"/>
      <c r="AX145" s="136"/>
      <c r="AY145" s="136"/>
      <c r="AZ145" s="136"/>
      <c r="BA145" s="136"/>
      <c r="BB145" s="136"/>
      <c r="BC145" s="136"/>
      <c r="BD145" s="136"/>
      <c r="BE145" s="136"/>
      <c r="BF145" s="136"/>
      <c r="BG145" s="136"/>
      <c r="BH145" s="136"/>
      <c r="BI145" s="136"/>
      <c r="BN145" s="136"/>
      <c r="BO145" s="136"/>
      <c r="BP145" s="136"/>
      <c r="BQ145" s="136"/>
      <c r="BR145" s="136"/>
      <c r="BS145" s="136"/>
      <c r="BT145" s="136"/>
      <c r="BU145" s="136"/>
      <c r="BV145" s="136"/>
      <c r="BW145" s="136"/>
      <c r="BX145" s="136"/>
      <c r="BY145" s="136"/>
      <c r="CD145" s="136"/>
      <c r="CE145" s="136"/>
      <c r="CF145" s="136"/>
      <c r="CG145" s="136"/>
      <c r="CH145" s="136"/>
      <c r="CI145" s="136"/>
      <c r="CJ145" s="136"/>
      <c r="CK145" s="136"/>
      <c r="CL145" s="136"/>
      <c r="CM145" s="136"/>
      <c r="CN145" s="136"/>
      <c r="CO145" s="136"/>
      <c r="CT145" s="136"/>
      <c r="CU145" s="136"/>
      <c r="CV145" s="136"/>
      <c r="CW145" s="136"/>
      <c r="CX145" s="136"/>
      <c r="CY145" s="136"/>
      <c r="CZ145" s="136"/>
      <c r="DA145" s="136"/>
      <c r="DB145" s="136"/>
      <c r="DC145" s="136"/>
      <c r="DD145" s="136"/>
      <c r="DE145" s="136"/>
      <c r="DJ145" s="136"/>
      <c r="DK145" s="136"/>
      <c r="DL145" s="136"/>
      <c r="DM145" s="136"/>
      <c r="DN145" s="136"/>
      <c r="DO145" s="136"/>
      <c r="DP145" s="136"/>
      <c r="DQ145" s="136"/>
      <c r="DR145" s="136"/>
      <c r="DS145" s="136"/>
      <c r="DT145" s="136"/>
      <c r="DU145" s="136"/>
      <c r="DZ145" s="136"/>
      <c r="EA145" s="136"/>
      <c r="EB145" s="136"/>
      <c r="EC145" s="136"/>
      <c r="ED145" s="136"/>
      <c r="EE145" s="136"/>
      <c r="EF145" s="136"/>
      <c r="EG145" s="136"/>
      <c r="EH145" s="136"/>
      <c r="EI145" s="136"/>
      <c r="EJ145" s="136"/>
      <c r="EK145" s="136"/>
      <c r="EP145" s="136"/>
      <c r="EQ145" s="136"/>
      <c r="ER145" s="136"/>
      <c r="ES145" s="136"/>
      <c r="ET145" s="136"/>
      <c r="EU145" s="136"/>
      <c r="EV145" s="136"/>
      <c r="EW145" s="136"/>
      <c r="EX145" s="136"/>
      <c r="EY145" s="136"/>
      <c r="EZ145" s="136"/>
      <c r="FA145" s="136"/>
      <c r="FF145" s="136"/>
      <c r="FG145" s="136"/>
      <c r="FH145" s="136"/>
      <c r="FI145" s="136"/>
      <c r="FJ145" s="136"/>
      <c r="FK145" s="136"/>
      <c r="FL145" s="136"/>
      <c r="FM145" s="136"/>
      <c r="FN145" s="136"/>
      <c r="FO145" s="136"/>
      <c r="FP145" s="136"/>
      <c r="FQ145" s="136"/>
      <c r="FV145" s="136"/>
      <c r="FW145" s="136"/>
      <c r="FX145" s="136"/>
      <c r="FY145" s="136"/>
      <c r="FZ145" s="136"/>
      <c r="GA145" s="136"/>
      <c r="GB145" s="136"/>
      <c r="GC145" s="136"/>
      <c r="GD145" s="136"/>
      <c r="GE145" s="136"/>
      <c r="GF145" s="136"/>
      <c r="GG145" s="136"/>
      <c r="GL145" s="136"/>
      <c r="GM145" s="136"/>
      <c r="GN145" s="136"/>
      <c r="GO145" s="136"/>
      <c r="GP145" s="136"/>
      <c r="GQ145" s="136"/>
      <c r="GR145" s="136"/>
      <c r="GS145" s="136"/>
      <c r="GT145" s="136"/>
      <c r="GU145" s="136"/>
      <c r="GV145" s="136"/>
      <c r="GW145" s="136"/>
      <c r="HB145" s="136"/>
      <c r="HC145" s="136"/>
      <c r="HD145" s="136"/>
      <c r="HE145" s="136"/>
      <c r="HF145" s="136"/>
      <c r="HG145" s="136"/>
      <c r="HH145" s="136"/>
      <c r="HI145" s="136"/>
      <c r="HJ145" s="136"/>
      <c r="HK145" s="136"/>
      <c r="HL145" s="136"/>
      <c r="HM145" s="136"/>
      <c r="HR145" s="136"/>
      <c r="HS145" s="136"/>
      <c r="HT145" s="136"/>
      <c r="HU145" s="136"/>
      <c r="HV145" s="136"/>
      <c r="HW145" s="136"/>
      <c r="HX145" s="136"/>
      <c r="HY145" s="136"/>
      <c r="HZ145" s="136"/>
      <c r="IA145" s="136"/>
      <c r="IB145" s="136"/>
      <c r="IC145" s="136"/>
      <c r="IH145" s="136"/>
      <c r="II145" s="136"/>
      <c r="IJ145" s="136"/>
      <c r="IK145" s="136"/>
      <c r="IL145" s="136"/>
      <c r="IM145" s="136"/>
      <c r="IN145" s="136"/>
      <c r="IO145" s="136"/>
      <c r="IP145" s="136"/>
      <c r="IQ145" s="136"/>
      <c r="IR145" s="136"/>
      <c r="IS145" s="136"/>
      <c r="IX145" s="136"/>
      <c r="IY145" s="136"/>
      <c r="IZ145" s="136"/>
      <c r="JA145" s="136"/>
      <c r="JB145" s="136"/>
      <c r="JC145" s="136"/>
      <c r="JD145" s="136"/>
      <c r="JE145" s="136"/>
      <c r="JF145" s="136"/>
      <c r="JG145" s="136"/>
      <c r="JH145" s="136"/>
      <c r="JI145" s="136"/>
      <c r="JN145" s="136"/>
      <c r="JO145" s="136"/>
      <c r="JP145" s="136"/>
      <c r="JQ145" s="136"/>
      <c r="JR145" s="136"/>
      <c r="JS145" s="136"/>
      <c r="JT145" s="136"/>
      <c r="JU145" s="136"/>
      <c r="JV145" s="136"/>
      <c r="JW145" s="136"/>
      <c r="JX145" s="136"/>
      <c r="JY145" s="136"/>
      <c r="KD145" s="136"/>
      <c r="KE145" s="136"/>
      <c r="KF145" s="136"/>
      <c r="KG145" s="136"/>
      <c r="KH145" s="136"/>
      <c r="KI145" s="136"/>
      <c r="KJ145" s="136"/>
      <c r="KK145" s="136"/>
      <c r="KL145" s="136"/>
      <c r="KM145" s="136"/>
      <c r="KN145" s="136"/>
      <c r="KO145" s="136"/>
      <c r="KT145" s="136"/>
      <c r="KU145" s="136"/>
      <c r="KV145" s="136"/>
      <c r="KW145" s="136"/>
      <c r="KX145" s="136"/>
      <c r="KY145" s="136"/>
      <c r="KZ145" s="136"/>
      <c r="LA145" s="136"/>
      <c r="LB145" s="136"/>
      <c r="LC145" s="136"/>
      <c r="LD145" s="136"/>
      <c r="LE145" s="136"/>
      <c r="LJ145" s="136"/>
      <c r="LK145" s="136"/>
      <c r="LL145" s="136"/>
      <c r="LM145" s="136"/>
      <c r="LN145" s="136"/>
      <c r="LO145" s="136"/>
      <c r="LP145" s="136"/>
      <c r="LQ145" s="136"/>
      <c r="LR145" s="136"/>
      <c r="LS145" s="136"/>
      <c r="LT145" s="136"/>
      <c r="LU145" s="136"/>
      <c r="LZ145" s="136"/>
      <c r="MA145" s="136"/>
      <c r="MB145" s="136"/>
      <c r="MC145" s="136"/>
      <c r="MD145" s="136"/>
      <c r="ME145" s="136"/>
      <c r="MF145" s="136"/>
      <c r="MG145" s="136"/>
      <c r="MH145" s="136"/>
      <c r="MI145" s="136"/>
      <c r="MJ145" s="136"/>
      <c r="MK145" s="136"/>
      <c r="MP145" s="136"/>
      <c r="MQ145" s="136"/>
      <c r="MR145" s="136"/>
      <c r="MS145" s="136"/>
      <c r="MT145" s="136"/>
      <c r="MU145" s="136"/>
      <c r="MV145" s="136"/>
      <c r="MW145" s="136"/>
      <c r="MX145" s="136"/>
      <c r="MY145" s="136"/>
      <c r="MZ145" s="136"/>
      <c r="NA145" s="136"/>
      <c r="NF145" s="136"/>
      <c r="NG145" s="136"/>
      <c r="NH145" s="136"/>
      <c r="NI145" s="136"/>
      <c r="NJ145" s="136"/>
      <c r="NK145" s="136"/>
      <c r="NL145" s="136"/>
      <c r="NM145" s="136"/>
      <c r="NN145" s="136"/>
      <c r="NO145" s="136"/>
      <c r="NP145" s="136"/>
      <c r="NQ145" s="136"/>
      <c r="NV145" s="136"/>
      <c r="NW145" s="136"/>
      <c r="NX145" s="136"/>
      <c r="NY145" s="136"/>
      <c r="NZ145" s="136"/>
      <c r="OA145" s="136"/>
      <c r="OB145" s="136"/>
      <c r="OC145" s="136"/>
      <c r="OD145" s="136"/>
      <c r="OE145" s="136"/>
      <c r="OF145" s="136"/>
      <c r="OG145" s="136"/>
      <c r="OL145" s="136"/>
      <c r="OM145" s="136"/>
      <c r="ON145" s="136"/>
      <c r="OO145" s="136"/>
      <c r="OP145" s="136"/>
      <c r="OQ145" s="136"/>
      <c r="OR145" s="136"/>
      <c r="OS145" s="136"/>
      <c r="OT145" s="136"/>
      <c r="OU145" s="136"/>
      <c r="OV145" s="136"/>
      <c r="OW145" s="136"/>
      <c r="PB145" s="136"/>
      <c r="PC145" s="136"/>
      <c r="PD145" s="136"/>
      <c r="PE145" s="136"/>
      <c r="PF145" s="136"/>
      <c r="PG145" s="136"/>
      <c r="PH145" s="136"/>
      <c r="PI145" s="136"/>
      <c r="PJ145" s="136"/>
      <c r="PK145" s="136"/>
      <c r="PL145" s="136"/>
      <c r="PM145" s="136"/>
      <c r="PR145" s="136"/>
      <c r="PS145" s="136"/>
      <c r="PT145" s="136"/>
      <c r="PU145" s="136"/>
      <c r="PV145" s="136"/>
      <c r="PW145" s="136"/>
      <c r="PX145" s="136"/>
      <c r="PY145" s="136"/>
      <c r="PZ145" s="136"/>
      <c r="QA145" s="136"/>
      <c r="QB145" s="136"/>
      <c r="QC145" s="136"/>
      <c r="QH145" s="136"/>
      <c r="QI145" s="136"/>
      <c r="QJ145" s="136"/>
      <c r="QK145" s="136"/>
      <c r="QL145" s="136"/>
      <c r="QM145" s="136"/>
      <c r="QN145" s="136"/>
      <c r="QO145" s="136"/>
      <c r="QP145" s="136"/>
      <c r="QQ145" s="136"/>
      <c r="QR145" s="136"/>
      <c r="QS145" s="136"/>
      <c r="QX145" s="136"/>
      <c r="QY145" s="136"/>
      <c r="QZ145" s="136"/>
      <c r="RA145" s="136"/>
      <c r="RB145" s="136"/>
      <c r="RC145" s="136"/>
      <c r="RD145" s="136"/>
      <c r="RE145" s="136"/>
      <c r="RF145" s="136"/>
      <c r="RG145" s="136"/>
      <c r="RH145" s="136"/>
      <c r="RI145" s="136"/>
      <c r="RN145" s="136"/>
      <c r="RO145" s="136"/>
      <c r="RP145" s="136"/>
      <c r="RQ145" s="136"/>
      <c r="RR145" s="136"/>
      <c r="RS145" s="136"/>
      <c r="RT145" s="136"/>
      <c r="RU145" s="136"/>
      <c r="RV145" s="136"/>
      <c r="RW145" s="136"/>
      <c r="RX145" s="136"/>
      <c r="RY145" s="136"/>
      <c r="SD145" s="136"/>
      <c r="SE145" s="136"/>
      <c r="SF145" s="136"/>
      <c r="SG145" s="136"/>
      <c r="SH145" s="136"/>
      <c r="SI145" s="136"/>
      <c r="SJ145" s="136"/>
      <c r="SK145" s="136"/>
      <c r="SL145" s="136"/>
      <c r="SM145" s="136"/>
      <c r="SN145" s="136"/>
      <c r="SO145" s="136"/>
      <c r="ST145" s="136"/>
      <c r="SU145" s="136"/>
      <c r="SV145" s="136"/>
      <c r="SW145" s="136"/>
      <c r="SX145" s="136"/>
      <c r="SY145" s="136"/>
      <c r="SZ145" s="136"/>
      <c r="TA145" s="136"/>
      <c r="TB145" s="136"/>
      <c r="TC145" s="136"/>
      <c r="TD145" s="136"/>
      <c r="TE145" s="136"/>
      <c r="TJ145" s="136"/>
      <c r="TK145" s="136"/>
      <c r="TL145" s="136"/>
      <c r="TM145" s="136"/>
      <c r="TN145" s="136"/>
      <c r="TO145" s="136"/>
      <c r="TP145" s="136"/>
      <c r="TQ145" s="136"/>
      <c r="TR145" s="136"/>
      <c r="TS145" s="136"/>
      <c r="TT145" s="136"/>
      <c r="TU145" s="136"/>
      <c r="TZ145" s="136"/>
      <c r="UA145" s="136"/>
      <c r="UB145" s="136"/>
      <c r="UC145" s="136"/>
      <c r="UD145" s="136"/>
      <c r="UE145" s="136"/>
      <c r="UF145" s="136"/>
      <c r="UG145" s="136"/>
      <c r="UH145" s="136"/>
      <c r="UI145" s="136"/>
      <c r="UJ145" s="136"/>
      <c r="UK145" s="136"/>
      <c r="UP145" s="136"/>
      <c r="UQ145" s="136"/>
      <c r="UR145" s="136"/>
      <c r="US145" s="136"/>
      <c r="UT145" s="136"/>
      <c r="UU145" s="136"/>
      <c r="UV145" s="136"/>
      <c r="UW145" s="136"/>
      <c r="UX145" s="136"/>
      <c r="UY145" s="136"/>
      <c r="UZ145" s="136"/>
      <c r="VA145" s="136"/>
      <c r="VF145" s="136"/>
      <c r="VG145" s="136"/>
      <c r="VH145" s="136"/>
      <c r="VI145" s="136"/>
      <c r="VJ145" s="136"/>
      <c r="VK145" s="136"/>
      <c r="VL145" s="136"/>
      <c r="VM145" s="136"/>
      <c r="VN145" s="136"/>
      <c r="VO145" s="136"/>
      <c r="VP145" s="136"/>
      <c r="VQ145" s="136"/>
      <c r="VV145" s="136"/>
      <c r="VW145" s="136"/>
      <c r="VX145" s="136"/>
      <c r="VY145" s="136"/>
      <c r="VZ145" s="136"/>
      <c r="WA145" s="136"/>
      <c r="WB145" s="136"/>
      <c r="WC145" s="136"/>
      <c r="WD145" s="136"/>
      <c r="WE145" s="136"/>
      <c r="WF145" s="136"/>
      <c r="WG145" s="136"/>
      <c r="WL145" s="136"/>
      <c r="WM145" s="136"/>
      <c r="WN145" s="136"/>
      <c r="WO145" s="136"/>
      <c r="WP145" s="136"/>
      <c r="WQ145" s="136"/>
      <c r="WR145" s="136"/>
      <c r="WS145" s="136"/>
      <c r="WT145" s="136"/>
      <c r="WU145" s="136"/>
      <c r="WV145" s="136"/>
      <c r="WW145" s="136"/>
      <c r="XB145" s="136"/>
      <c r="XC145" s="136"/>
      <c r="XD145" s="136"/>
      <c r="XE145" s="136"/>
      <c r="XF145" s="136"/>
      <c r="XG145" s="136"/>
      <c r="XH145" s="136"/>
      <c r="XI145" s="136"/>
      <c r="XJ145" s="136"/>
      <c r="XK145" s="136"/>
      <c r="XL145" s="136"/>
      <c r="XM145" s="136"/>
      <c r="XR145" s="136"/>
      <c r="XS145" s="136"/>
      <c r="XT145" s="136"/>
      <c r="XU145" s="136"/>
      <c r="XV145" s="136"/>
      <c r="XW145" s="136"/>
      <c r="XX145" s="136"/>
      <c r="XY145" s="136"/>
      <c r="XZ145" s="136"/>
      <c r="YA145" s="136"/>
      <c r="YB145" s="136"/>
      <c r="YC145" s="136"/>
      <c r="YH145" s="136"/>
      <c r="YI145" s="136"/>
      <c r="YJ145" s="136"/>
      <c r="YK145" s="136"/>
      <c r="YL145" s="136"/>
      <c r="YM145" s="136"/>
      <c r="YN145" s="136"/>
      <c r="YO145" s="136"/>
      <c r="YP145" s="136"/>
      <c r="YQ145" s="136"/>
      <c r="YR145" s="136"/>
      <c r="YS145" s="136"/>
      <c r="YX145" s="136"/>
      <c r="YY145" s="136"/>
      <c r="YZ145" s="136"/>
      <c r="ZA145" s="136"/>
      <c r="ZB145" s="136"/>
      <c r="ZC145" s="136"/>
      <c r="ZD145" s="136"/>
      <c r="ZE145" s="136"/>
      <c r="ZF145" s="136"/>
      <c r="ZG145" s="136"/>
      <c r="ZH145" s="136"/>
      <c r="ZI145" s="136"/>
      <c r="ZN145" s="136"/>
      <c r="ZO145" s="136"/>
      <c r="ZP145" s="136"/>
      <c r="ZQ145" s="136"/>
      <c r="ZR145" s="136"/>
      <c r="ZS145" s="136"/>
      <c r="ZT145" s="136"/>
      <c r="ZU145" s="136"/>
      <c r="ZV145" s="136"/>
      <c r="ZW145" s="136"/>
      <c r="ZX145" s="136"/>
      <c r="ZY145" s="136"/>
      <c r="AAD145" s="136"/>
      <c r="AAE145" s="136"/>
      <c r="AAF145" s="136"/>
      <c r="AAG145" s="136"/>
      <c r="AAH145" s="136"/>
      <c r="AAI145" s="136"/>
      <c r="AAJ145" s="136"/>
      <c r="AAK145" s="136"/>
      <c r="AAL145" s="136"/>
      <c r="AAM145" s="136"/>
      <c r="AAN145" s="136"/>
      <c r="AAO145" s="136"/>
      <c r="AAT145" s="136"/>
      <c r="AAU145" s="136"/>
      <c r="AAV145" s="136"/>
      <c r="AAW145" s="136"/>
      <c r="AAX145" s="136"/>
      <c r="AAY145" s="136"/>
      <c r="AAZ145" s="136"/>
      <c r="ABA145" s="136"/>
      <c r="ABB145" s="136"/>
      <c r="ABC145" s="136"/>
      <c r="ABD145" s="136"/>
      <c r="ABE145" s="136"/>
      <c r="ABJ145" s="136"/>
      <c r="ABK145" s="136"/>
      <c r="ABL145" s="136"/>
      <c r="ABM145" s="136"/>
      <c r="ABN145" s="136"/>
      <c r="ABO145" s="136"/>
      <c r="ABP145" s="136"/>
      <c r="ABQ145" s="136"/>
      <c r="ABR145" s="136"/>
      <c r="ABS145" s="136"/>
      <c r="ABT145" s="136"/>
      <c r="ABU145" s="136"/>
      <c r="ABZ145" s="136"/>
      <c r="ACA145" s="136"/>
      <c r="ACB145" s="136"/>
      <c r="ACC145" s="136"/>
      <c r="ACD145" s="136"/>
      <c r="ACE145" s="136"/>
      <c r="ACF145" s="136"/>
      <c r="ACG145" s="136"/>
      <c r="ACH145" s="136"/>
      <c r="ACI145" s="136"/>
      <c r="ACJ145" s="136"/>
      <c r="ACK145" s="136"/>
      <c r="ACP145" s="136"/>
      <c r="ACQ145" s="136"/>
      <c r="ACR145" s="136"/>
      <c r="ACS145" s="136"/>
      <c r="ACT145" s="136"/>
      <c r="ACU145" s="136"/>
      <c r="ACV145" s="136"/>
      <c r="ACW145" s="136"/>
      <c r="ACX145" s="136"/>
      <c r="ACY145" s="136"/>
      <c r="ACZ145" s="136"/>
      <c r="ADA145" s="136"/>
      <c r="ADF145" s="136"/>
      <c r="ADG145" s="136"/>
      <c r="ADH145" s="136"/>
      <c r="ADI145" s="136"/>
      <c r="ADJ145" s="136"/>
      <c r="ADK145" s="136"/>
      <c r="ADL145" s="136"/>
      <c r="ADM145" s="136"/>
      <c r="ADN145" s="136"/>
      <c r="ADO145" s="136"/>
      <c r="ADP145" s="136"/>
      <c r="ADQ145" s="136"/>
      <c r="ADV145" s="136"/>
      <c r="ADW145" s="136"/>
      <c r="ADX145" s="136"/>
      <c r="ADY145" s="136"/>
      <c r="ADZ145" s="136"/>
      <c r="AEA145" s="136"/>
      <c r="AEB145" s="136"/>
      <c r="AEC145" s="136"/>
      <c r="AED145" s="136"/>
      <c r="AEE145" s="136"/>
      <c r="AEF145" s="136"/>
      <c r="AEG145" s="136"/>
      <c r="AEL145" s="136"/>
      <c r="AEM145" s="136"/>
      <c r="AEN145" s="136"/>
      <c r="AEO145" s="136"/>
      <c r="AEP145" s="136"/>
      <c r="AEQ145" s="136"/>
      <c r="AER145" s="136"/>
      <c r="AES145" s="136"/>
      <c r="AET145" s="136"/>
      <c r="AEU145" s="136"/>
      <c r="AEV145" s="136"/>
      <c r="AEW145" s="136"/>
      <c r="AFB145" s="136"/>
      <c r="AFC145" s="136"/>
      <c r="AFD145" s="136"/>
      <c r="AFE145" s="136"/>
      <c r="AFF145" s="136"/>
      <c r="AFG145" s="136"/>
      <c r="AFH145" s="136"/>
      <c r="AFI145" s="136"/>
      <c r="AFJ145" s="136"/>
      <c r="AFK145" s="136"/>
      <c r="AFL145" s="136"/>
      <c r="AFM145" s="136"/>
      <c r="AFR145" s="136"/>
      <c r="AFS145" s="136"/>
      <c r="AFT145" s="136"/>
      <c r="AFU145" s="136"/>
      <c r="AFV145" s="136"/>
      <c r="AFW145" s="136"/>
      <c r="AFX145" s="136"/>
      <c r="AFY145" s="136"/>
      <c r="AFZ145" s="136"/>
      <c r="AGA145" s="136"/>
      <c r="AGB145" s="136"/>
      <c r="AGC145" s="136"/>
      <c r="AGH145" s="136"/>
      <c r="AGI145" s="136"/>
      <c r="AGJ145" s="136"/>
      <c r="AGK145" s="136"/>
      <c r="AGL145" s="136"/>
      <c r="AGM145" s="136"/>
      <c r="AGN145" s="136"/>
      <c r="AGO145" s="136"/>
      <c r="AGP145" s="136"/>
      <c r="AGQ145" s="136"/>
      <c r="AGR145" s="136"/>
      <c r="AGS145" s="136"/>
      <c r="AGX145" s="136"/>
      <c r="AGY145" s="136"/>
      <c r="AGZ145" s="136"/>
      <c r="AHA145" s="136"/>
      <c r="AHB145" s="136"/>
      <c r="AHC145" s="136"/>
      <c r="AHD145" s="136"/>
      <c r="AHE145" s="136"/>
      <c r="AHF145" s="136"/>
      <c r="AHG145" s="136"/>
      <c r="AHH145" s="136"/>
      <c r="AHI145" s="136"/>
      <c r="AHN145" s="136"/>
      <c r="AHO145" s="136"/>
      <c r="AHP145" s="136"/>
      <c r="AHQ145" s="136"/>
      <c r="AHR145" s="136"/>
      <c r="AHS145" s="136"/>
      <c r="AHT145" s="136"/>
      <c r="AHU145" s="136"/>
      <c r="AHV145" s="136"/>
      <c r="AHW145" s="136"/>
      <c r="AIB145" s="136"/>
      <c r="AIC145" s="136"/>
      <c r="AID145" s="136"/>
      <c r="AIE145" s="136"/>
      <c r="AIF145" s="136"/>
      <c r="AIG145" s="136"/>
      <c r="AIH145" s="136"/>
      <c r="AII145" s="136"/>
      <c r="AIJ145" s="136"/>
      <c r="AIK145" s="136"/>
      <c r="AIL145" s="136"/>
      <c r="AIM145" s="136"/>
      <c r="AIR145" s="136"/>
      <c r="AIS145" s="136"/>
      <c r="AIT145" s="136"/>
      <c r="AIU145" s="136"/>
      <c r="AIV145" s="136"/>
      <c r="AIW145" s="136"/>
      <c r="AIX145" s="136"/>
      <c r="AIY145" s="136"/>
      <c r="AIZ145" s="136"/>
      <c r="AJA145" s="136"/>
      <c r="AJB145" s="136"/>
      <c r="AJC145" s="136"/>
      <c r="AJH145" s="136"/>
      <c r="AJI145" s="136"/>
      <c r="AJJ145" s="136"/>
      <c r="AJK145" s="136"/>
      <c r="AJL145" s="136"/>
      <c r="AJM145" s="136"/>
      <c r="AJN145" s="136"/>
      <c r="AJO145" s="136"/>
      <c r="AJP145" s="136"/>
      <c r="AJQ145" s="136"/>
      <c r="AJR145" s="136"/>
      <c r="AJS145" s="136"/>
      <c r="AJX145" s="136"/>
      <c r="AJY145" s="136"/>
      <c r="AJZ145" s="136"/>
      <c r="AKA145" s="136"/>
      <c r="AKB145" s="136"/>
      <c r="AKC145" s="136"/>
      <c r="AKD145" s="136"/>
      <c r="AKE145" s="136"/>
      <c r="AKF145" s="136"/>
      <c r="AKG145" s="136"/>
      <c r="AKH145" s="136"/>
      <c r="AKI145" s="136"/>
      <c r="AKN145" s="136"/>
      <c r="AKO145" s="136"/>
      <c r="AKP145" s="136"/>
      <c r="AKQ145" s="136"/>
      <c r="AKR145" s="136"/>
      <c r="AKS145" s="136"/>
      <c r="AKT145" s="136"/>
      <c r="AKU145" s="136"/>
      <c r="AKV145" s="136"/>
      <c r="AKW145" s="136"/>
      <c r="AKX145" s="136"/>
      <c r="AKY145" s="136"/>
      <c r="ALD145" s="136"/>
      <c r="ALE145" s="136"/>
      <c r="ALF145" s="136"/>
      <c r="ALG145" s="136"/>
      <c r="ALH145" s="136"/>
      <c r="ALI145" s="136"/>
      <c r="ALJ145" s="136"/>
      <c r="ALK145" s="136"/>
      <c r="ALL145" s="136"/>
      <c r="ALM145" s="136"/>
      <c r="ALN145" s="136"/>
      <c r="ALO145" s="136"/>
      <c r="ALT145" s="136"/>
      <c r="ALU145" s="136"/>
      <c r="ALV145" s="136"/>
      <c r="ALW145" s="136"/>
      <c r="ALX145" s="136"/>
      <c r="ALY145" s="136"/>
      <c r="ALZ145" s="136"/>
      <c r="AMA145" s="136"/>
      <c r="AMB145" s="136"/>
      <c r="AMC145" s="136"/>
      <c r="AMD145" s="136"/>
      <c r="AME145" s="136"/>
      <c r="AMJ145" s="136"/>
      <c r="AMK145" s="136"/>
      <c r="AML145" s="136"/>
      <c r="AMM145" s="136"/>
      <c r="AMN145" s="136"/>
      <c r="AMO145" s="136"/>
      <c r="AMP145" s="136"/>
      <c r="AMQ145" s="136"/>
      <c r="AMR145" s="136"/>
      <c r="AMS145" s="136"/>
      <c r="AMT145" s="136"/>
      <c r="AMU145" s="136"/>
      <c r="AMZ145" s="136"/>
      <c r="ANA145" s="136"/>
      <c r="ANB145" s="136"/>
      <c r="ANC145" s="136"/>
      <c r="AND145" s="136"/>
      <c r="ANE145" s="136"/>
      <c r="ANF145" s="136"/>
      <c r="ANG145" s="136"/>
      <c r="ANH145" s="136"/>
      <c r="ANI145" s="136"/>
      <c r="ANJ145" s="136"/>
      <c r="ANK145" s="136"/>
      <c r="ANP145" s="136"/>
      <c r="ANQ145" s="136"/>
      <c r="ANR145" s="136"/>
      <c r="ANS145" s="136"/>
      <c r="ANT145" s="136"/>
      <c r="ANU145" s="136"/>
      <c r="ANV145" s="136"/>
      <c r="ANW145" s="136"/>
      <c r="ANX145" s="136"/>
      <c r="ANY145" s="136"/>
      <c r="ANZ145" s="136"/>
      <c r="AOA145" s="136"/>
      <c r="AOF145" s="136"/>
      <c r="AOG145" s="136"/>
      <c r="AOH145" s="136"/>
      <c r="AOI145" s="136"/>
      <c r="AOJ145" s="136"/>
      <c r="AOK145" s="136"/>
      <c r="AOL145" s="136"/>
      <c r="AOM145" s="136"/>
      <c r="AON145" s="136"/>
      <c r="AOO145" s="136"/>
      <c r="AOP145" s="136"/>
      <c r="AOQ145" s="136"/>
      <c r="AOV145" s="136"/>
      <c r="AOW145" s="136"/>
      <c r="AOX145" s="136"/>
      <c r="AOY145" s="136"/>
      <c r="AOZ145" s="136"/>
      <c r="APA145" s="136"/>
      <c r="APB145" s="136"/>
      <c r="APC145" s="136"/>
      <c r="APD145" s="136"/>
      <c r="APE145" s="136"/>
      <c r="APF145" s="136"/>
      <c r="APG145" s="136"/>
      <c r="APL145" s="136"/>
      <c r="APM145" s="136"/>
      <c r="APN145" s="136"/>
      <c r="APO145" s="136"/>
      <c r="APP145" s="136"/>
      <c r="APQ145" s="136"/>
      <c r="APR145" s="136"/>
      <c r="APS145" s="136"/>
      <c r="APT145" s="136"/>
      <c r="APU145" s="136"/>
      <c r="APV145" s="136"/>
      <c r="APW145" s="136"/>
      <c r="AQB145" s="136"/>
      <c r="AQC145" s="136"/>
      <c r="AQD145" s="136"/>
      <c r="AQE145" s="136"/>
      <c r="AQF145" s="136"/>
      <c r="AQG145" s="136"/>
      <c r="AQH145" s="136"/>
      <c r="AQI145" s="136"/>
      <c r="AQJ145" s="136"/>
      <c r="AQK145" s="136"/>
      <c r="AQL145" s="136"/>
      <c r="AQM145" s="136"/>
      <c r="AQR145" s="136"/>
      <c r="AQS145" s="136"/>
      <c r="AQT145" s="136"/>
      <c r="AQU145" s="136"/>
      <c r="AQV145" s="136"/>
      <c r="AQW145" s="136"/>
      <c r="AQX145" s="136"/>
      <c r="AQY145" s="136"/>
      <c r="AQZ145" s="136"/>
      <c r="ARA145" s="136"/>
      <c r="ARB145" s="136"/>
      <c r="ARC145" s="136"/>
      <c r="ARH145" s="136"/>
      <c r="ARI145" s="136"/>
      <c r="ARJ145" s="136"/>
      <c r="ARK145" s="136"/>
      <c r="ARL145" s="136"/>
      <c r="ARM145" s="136"/>
      <c r="ARN145" s="136"/>
      <c r="ARO145" s="136"/>
      <c r="ARP145" s="136"/>
      <c r="ARQ145" s="136"/>
      <c r="ARR145" s="136"/>
      <c r="ARS145" s="136"/>
      <c r="ARX145" s="136"/>
      <c r="ARY145" s="136"/>
      <c r="ARZ145" s="136"/>
      <c r="ASA145" s="136"/>
      <c r="ASB145" s="136"/>
      <c r="ASC145" s="136"/>
      <c r="ASD145" s="136"/>
      <c r="ASE145" s="136"/>
      <c r="ASF145" s="136"/>
      <c r="ASG145" s="136"/>
      <c r="ASH145" s="136"/>
      <c r="ASI145" s="136"/>
      <c r="ASN145" s="136"/>
      <c r="ASO145" s="136"/>
      <c r="ASP145" s="136"/>
      <c r="ASQ145" s="136"/>
      <c r="ASR145" s="136"/>
      <c r="ASS145" s="136"/>
      <c r="AST145" s="136"/>
      <c r="ASU145" s="136"/>
      <c r="ASV145" s="136"/>
      <c r="ASW145" s="136"/>
      <c r="ASX145" s="136"/>
      <c r="ASY145" s="136"/>
      <c r="ATD145" s="136"/>
      <c r="ATE145" s="136"/>
      <c r="ATF145" s="136"/>
      <c r="ATG145" s="136"/>
      <c r="ATH145" s="136"/>
      <c r="ATI145" s="136"/>
      <c r="ATJ145" s="136"/>
      <c r="ATK145" s="136"/>
      <c r="ATL145" s="136"/>
      <c r="ATM145" s="136"/>
      <c r="ATN145" s="136"/>
      <c r="ATO145" s="136"/>
      <c r="ATT145" s="136"/>
      <c r="ATU145" s="136"/>
      <c r="ATV145" s="136"/>
      <c r="ATW145" s="136"/>
      <c r="ATX145" s="136"/>
      <c r="ATY145" s="136"/>
      <c r="ATZ145" s="136"/>
      <c r="AUA145" s="136"/>
      <c r="AUB145" s="136"/>
      <c r="AUC145" s="136"/>
      <c r="AUD145" s="136"/>
      <c r="AUE145" s="136"/>
      <c r="AUJ145" s="136"/>
      <c r="AUK145" s="136"/>
      <c r="AUL145" s="136"/>
      <c r="AUM145" s="136"/>
      <c r="AUN145" s="136"/>
      <c r="AUO145" s="136"/>
      <c r="AUP145" s="136"/>
      <c r="AUQ145" s="136"/>
      <c r="AUR145" s="136"/>
      <c r="AUS145" s="136"/>
      <c r="AUT145" s="136"/>
      <c r="AUU145" s="136"/>
      <c r="AUZ145" s="136"/>
      <c r="AVA145" s="136"/>
      <c r="AVB145" s="136"/>
      <c r="AVC145" s="136"/>
      <c r="AVD145" s="136"/>
      <c r="AVE145" s="136"/>
      <c r="AVF145" s="136"/>
      <c r="AVG145" s="136"/>
      <c r="AVH145" s="136"/>
      <c r="AVI145" s="136"/>
      <c r="AVJ145" s="136"/>
      <c r="AVK145" s="136"/>
      <c r="AVP145" s="136"/>
      <c r="AVQ145" s="136"/>
      <c r="AVR145" s="136"/>
      <c r="AVS145" s="136"/>
      <c r="AVT145" s="136"/>
      <c r="AVU145" s="136"/>
      <c r="AVV145" s="136"/>
      <c r="AVW145" s="136"/>
      <c r="AVX145" s="136"/>
      <c r="AVY145" s="136"/>
      <c r="AVZ145" s="136"/>
      <c r="AWA145" s="136"/>
      <c r="AWF145" s="136"/>
      <c r="AWG145" s="136"/>
      <c r="AWH145" s="136"/>
      <c r="AWI145" s="136"/>
      <c r="AWJ145" s="136"/>
      <c r="AWK145" s="136"/>
      <c r="AWL145" s="136"/>
      <c r="AWM145" s="136"/>
      <c r="AWN145" s="136"/>
      <c r="AWO145" s="136"/>
      <c r="AWP145" s="136"/>
      <c r="AWQ145" s="136"/>
      <c r="AWV145" s="136"/>
      <c r="AWW145" s="136"/>
      <c r="AWX145" s="136"/>
      <c r="AWY145" s="136"/>
      <c r="AWZ145" s="136"/>
      <c r="AXA145" s="136"/>
      <c r="AXB145" s="136"/>
      <c r="AXC145" s="136"/>
      <c r="AXD145" s="136"/>
      <c r="AXE145" s="136"/>
      <c r="AXF145" s="136"/>
      <c r="AXG145" s="136"/>
      <c r="AXL145" s="136"/>
      <c r="AXM145" s="136"/>
      <c r="AXN145" s="136"/>
      <c r="AXO145" s="136"/>
      <c r="AXP145" s="136"/>
      <c r="AXQ145" s="136"/>
      <c r="AXR145" s="136"/>
      <c r="AXS145" s="136"/>
      <c r="AXT145" s="136"/>
      <c r="AXU145" s="136"/>
      <c r="AXV145" s="136"/>
      <c r="AXW145" s="136"/>
      <c r="AYB145" s="136"/>
      <c r="AYC145" s="136"/>
      <c r="AYD145" s="136"/>
      <c r="AYE145" s="136"/>
      <c r="AYF145" s="136"/>
      <c r="AYG145" s="136"/>
      <c r="AYH145" s="136"/>
      <c r="AYI145" s="136"/>
      <c r="AYJ145" s="136"/>
      <c r="AYK145" s="136"/>
      <c r="AYL145" s="136"/>
      <c r="AYM145" s="136"/>
      <c r="AYR145" s="136"/>
      <c r="AYS145" s="136"/>
      <c r="AYT145" s="136"/>
      <c r="AYU145" s="136"/>
      <c r="AYV145" s="136"/>
      <c r="AYW145" s="136"/>
      <c r="AYX145" s="136"/>
      <c r="AYY145" s="136"/>
      <c r="AYZ145" s="136"/>
      <c r="AZA145" s="136"/>
      <c r="AZB145" s="136"/>
      <c r="AZC145" s="136"/>
      <c r="AZH145" s="136"/>
      <c r="AZI145" s="136"/>
      <c r="AZJ145" s="136"/>
      <c r="AZK145" s="136"/>
      <c r="AZL145" s="136"/>
      <c r="AZM145" s="136"/>
      <c r="AZN145" s="136"/>
      <c r="AZO145" s="136"/>
      <c r="AZP145" s="136"/>
      <c r="AZQ145" s="136"/>
      <c r="AZR145" s="136"/>
      <c r="AZS145" s="136"/>
      <c r="AZX145" s="136"/>
      <c r="AZY145" s="136"/>
      <c r="AZZ145" s="136"/>
      <c r="BAA145" s="136"/>
      <c r="BAB145" s="136"/>
      <c r="BAC145" s="136"/>
      <c r="BAD145" s="136"/>
      <c r="BAE145" s="136"/>
      <c r="BAF145" s="136"/>
      <c r="BAG145" s="136"/>
      <c r="BAH145" s="136"/>
      <c r="BAI145" s="136"/>
      <c r="BAN145" s="136"/>
      <c r="BAO145" s="136"/>
      <c r="BAP145" s="136"/>
      <c r="BAQ145" s="136"/>
      <c r="BAR145" s="136"/>
      <c r="BAS145" s="136"/>
      <c r="BAT145" s="136"/>
      <c r="BAU145" s="136"/>
      <c r="BAV145" s="136"/>
      <c r="BAW145" s="136"/>
      <c r="BAX145" s="136"/>
      <c r="BAY145" s="136"/>
      <c r="BBD145" s="136"/>
      <c r="BBE145" s="136"/>
      <c r="BBF145" s="136"/>
      <c r="BBG145" s="136"/>
      <c r="BBH145" s="136"/>
      <c r="BBI145" s="136"/>
      <c r="BBJ145" s="136"/>
      <c r="BBK145" s="136"/>
      <c r="BBL145" s="136"/>
      <c r="BBM145" s="136"/>
      <c r="BBN145" s="136"/>
      <c r="BBO145" s="136"/>
      <c r="BBT145" s="136"/>
      <c r="BBU145" s="136"/>
      <c r="BBV145" s="136"/>
      <c r="BBW145" s="136"/>
      <c r="BBX145" s="136"/>
      <c r="BBY145" s="136"/>
      <c r="BBZ145" s="136"/>
      <c r="BCA145" s="136"/>
      <c r="BCB145" s="136"/>
      <c r="BCC145" s="136"/>
      <c r="BCD145" s="136"/>
      <c r="BCE145" s="136"/>
      <c r="BCJ145" s="136"/>
      <c r="BCK145" s="136"/>
      <c r="BCL145" s="136"/>
      <c r="BCM145" s="136"/>
      <c r="BCN145" s="136"/>
      <c r="BCO145" s="136"/>
      <c r="BCP145" s="136"/>
      <c r="BCQ145" s="136"/>
      <c r="BCR145" s="136"/>
      <c r="BCS145" s="136"/>
      <c r="BCT145" s="136"/>
      <c r="BCU145" s="136"/>
      <c r="BCZ145" s="136"/>
      <c r="BDA145" s="136"/>
      <c r="BDB145" s="136"/>
      <c r="BDC145" s="136"/>
      <c r="BDD145" s="136"/>
      <c r="BDE145" s="136"/>
      <c r="BDF145" s="136"/>
      <c r="BDG145" s="136"/>
      <c r="BDH145" s="136"/>
      <c r="BDI145" s="136"/>
      <c r="BDJ145" s="136"/>
      <c r="BDK145" s="136"/>
      <c r="BDP145" s="136"/>
      <c r="BDQ145" s="136"/>
      <c r="BDR145" s="136"/>
      <c r="BDS145" s="136"/>
      <c r="BDT145" s="136"/>
      <c r="BDU145" s="136"/>
      <c r="BDV145" s="136"/>
      <c r="BDW145" s="136"/>
      <c r="BDX145" s="136"/>
      <c r="BDY145" s="136"/>
      <c r="BDZ145" s="136"/>
      <c r="BEA145" s="136"/>
      <c r="BEF145" s="136"/>
      <c r="BEG145" s="136"/>
      <c r="BEH145" s="136"/>
      <c r="BEI145" s="136"/>
      <c r="BEJ145" s="136"/>
      <c r="BEK145" s="136"/>
      <c r="BEL145" s="136"/>
      <c r="BEM145" s="136"/>
      <c r="BEN145" s="136"/>
      <c r="BEO145" s="136"/>
      <c r="BEP145" s="136"/>
      <c r="BEQ145" s="136"/>
      <c r="BEV145" s="136"/>
      <c r="BEW145" s="136"/>
      <c r="BEX145" s="136"/>
      <c r="BEY145" s="136"/>
      <c r="BEZ145" s="136"/>
      <c r="BFA145" s="136"/>
      <c r="BFB145" s="136"/>
      <c r="BFC145" s="136"/>
      <c r="BFD145" s="136"/>
      <c r="BFE145" s="136"/>
      <c r="BFF145" s="136"/>
      <c r="BFG145" s="136"/>
      <c r="BFL145" s="136"/>
      <c r="BFM145" s="136"/>
      <c r="BFN145" s="136"/>
      <c r="BFO145" s="136"/>
      <c r="BFP145" s="136"/>
      <c r="BFQ145" s="136"/>
      <c r="BFR145" s="136"/>
      <c r="BFS145" s="136"/>
      <c r="BFT145" s="136"/>
      <c r="BFU145" s="136"/>
      <c r="BFV145" s="136"/>
      <c r="BFW145" s="136"/>
      <c r="BGB145" s="136"/>
      <c r="BGC145" s="136"/>
      <c r="BGD145" s="136"/>
      <c r="BGE145" s="136"/>
      <c r="BGF145" s="136"/>
      <c r="BGG145" s="136"/>
      <c r="BGH145" s="136"/>
      <c r="BGI145" s="136"/>
      <c r="BGJ145" s="136"/>
      <c r="BGK145" s="136"/>
      <c r="BGL145" s="136"/>
      <c r="BGM145" s="136"/>
      <c r="BGR145" s="136"/>
      <c r="BGS145" s="136"/>
      <c r="BGT145" s="136"/>
      <c r="BGU145" s="136"/>
      <c r="BGV145" s="136"/>
      <c r="BGW145" s="136"/>
      <c r="BGX145" s="136"/>
      <c r="BGY145" s="136"/>
      <c r="BGZ145" s="136"/>
      <c r="BHA145" s="136"/>
      <c r="BHB145" s="136"/>
      <c r="BHC145" s="136"/>
      <c r="BHH145" s="136"/>
      <c r="BHI145" s="136"/>
      <c r="BHJ145" s="136"/>
      <c r="BHK145" s="136"/>
      <c r="BHL145" s="136"/>
      <c r="BHM145" s="136"/>
      <c r="BHN145" s="136"/>
      <c r="BHO145" s="136"/>
      <c r="BHP145" s="136"/>
      <c r="BHQ145" s="136"/>
      <c r="BHR145" s="136"/>
      <c r="BHS145" s="136"/>
      <c r="BHX145" s="136"/>
      <c r="BHY145" s="136"/>
      <c r="BHZ145" s="136"/>
      <c r="BIA145" s="136"/>
      <c r="BIB145" s="136"/>
      <c r="BIC145" s="136"/>
      <c r="BID145" s="136"/>
      <c r="BIE145" s="136"/>
      <c r="BIF145" s="136"/>
      <c r="BIG145" s="136"/>
      <c r="BIH145" s="136"/>
      <c r="BII145" s="136"/>
      <c r="BIN145" s="136"/>
      <c r="BIO145" s="136"/>
      <c r="BIP145" s="136"/>
      <c r="BIQ145" s="136"/>
      <c r="BIR145" s="136"/>
      <c r="BIS145" s="136"/>
      <c r="BIT145" s="136"/>
      <c r="BIU145" s="136"/>
      <c r="BIV145" s="136"/>
      <c r="BIW145" s="136"/>
      <c r="BIX145" s="136"/>
      <c r="BIY145" s="136"/>
      <c r="BJD145" s="136"/>
      <c r="BJE145" s="136"/>
      <c r="BJF145" s="136"/>
      <c r="BJG145" s="136"/>
      <c r="BJH145" s="136"/>
      <c r="BJI145" s="136"/>
      <c r="BJJ145" s="136"/>
      <c r="BJK145" s="136"/>
      <c r="BJL145" s="136"/>
      <c r="BJM145" s="136"/>
      <c r="BJN145" s="136"/>
      <c r="BJO145" s="136"/>
      <c r="BJT145" s="136"/>
      <c r="BJU145" s="136"/>
      <c r="BJV145" s="136"/>
      <c r="BJW145" s="136"/>
      <c r="BJX145" s="136"/>
      <c r="BJY145" s="136"/>
      <c r="BJZ145" s="136"/>
      <c r="BKA145" s="136"/>
      <c r="BKB145" s="136"/>
      <c r="BKC145" s="136"/>
      <c r="BKD145" s="136"/>
      <c r="BKE145" s="136"/>
      <c r="BKJ145" s="136"/>
      <c r="BKK145" s="136"/>
      <c r="BKL145" s="136"/>
      <c r="BKM145" s="136"/>
      <c r="BKN145" s="136"/>
      <c r="BKO145" s="136"/>
      <c r="BKP145" s="136"/>
      <c r="BKQ145" s="136"/>
      <c r="BKR145" s="136"/>
      <c r="BKS145" s="136"/>
      <c r="BKT145" s="136"/>
      <c r="BKU145" s="136"/>
      <c r="BKZ145" s="136"/>
      <c r="BLA145" s="136"/>
      <c r="BLB145" s="136"/>
      <c r="BLC145" s="136"/>
      <c r="BLD145" s="136"/>
      <c r="BLE145" s="136"/>
      <c r="BLF145" s="136"/>
      <c r="BLG145" s="136"/>
      <c r="BLH145" s="136"/>
      <c r="BLI145" s="136"/>
      <c r="BLJ145" s="136"/>
      <c r="BLK145" s="136"/>
      <c r="BLP145" s="136"/>
      <c r="BLQ145" s="136"/>
      <c r="BLR145" s="136"/>
      <c r="BLS145" s="136"/>
      <c r="BLT145" s="136"/>
      <c r="BLU145" s="136"/>
      <c r="BLV145" s="136"/>
      <c r="BLW145" s="136"/>
      <c r="BLX145" s="136"/>
      <c r="BLY145" s="136"/>
      <c r="BLZ145" s="136"/>
      <c r="BMA145" s="136"/>
      <c r="BMF145" s="136"/>
      <c r="BMG145" s="136"/>
      <c r="BMH145" s="136"/>
      <c r="BMI145" s="136"/>
      <c r="BMJ145" s="136"/>
      <c r="BMK145" s="136"/>
      <c r="BML145" s="136"/>
      <c r="BMM145" s="136"/>
      <c r="BMN145" s="136"/>
      <c r="BMO145" s="136"/>
      <c r="BMP145" s="136"/>
      <c r="BMQ145" s="136"/>
      <c r="BMV145" s="136"/>
      <c r="BMW145" s="136"/>
      <c r="BMX145" s="136"/>
      <c r="BMY145" s="136"/>
      <c r="BMZ145" s="136"/>
      <c r="BNA145" s="136"/>
      <c r="BNB145" s="136"/>
      <c r="BNC145" s="136"/>
      <c r="BND145" s="136"/>
      <c r="BNE145" s="136"/>
      <c r="BNF145" s="136"/>
      <c r="BNG145" s="136"/>
      <c r="BNL145" s="136"/>
      <c r="BNM145" s="136"/>
      <c r="BNN145" s="136"/>
      <c r="BNO145" s="136"/>
      <c r="BNP145" s="136"/>
      <c r="BNQ145" s="136"/>
      <c r="BNR145" s="136"/>
      <c r="BNS145" s="136"/>
      <c r="BNT145" s="136"/>
      <c r="BNU145" s="136"/>
      <c r="BNV145" s="136"/>
      <c r="BNW145" s="136"/>
      <c r="BOB145" s="136"/>
      <c r="BOC145" s="136"/>
      <c r="BOD145" s="136"/>
      <c r="BOE145" s="136"/>
      <c r="BOF145" s="136"/>
      <c r="BOG145" s="136"/>
      <c r="BOH145" s="136"/>
      <c r="BOI145" s="136"/>
      <c r="BOJ145" s="136"/>
      <c r="BOK145" s="136"/>
      <c r="BOL145" s="136"/>
      <c r="BOM145" s="136"/>
      <c r="BOR145" s="136"/>
      <c r="BOS145" s="136"/>
      <c r="BOT145" s="136"/>
      <c r="BOU145" s="136"/>
      <c r="BOV145" s="136"/>
      <c r="BOW145" s="136"/>
      <c r="BOX145" s="136"/>
      <c r="BOY145" s="136"/>
      <c r="BOZ145" s="136"/>
      <c r="BPA145" s="136"/>
      <c r="BPB145" s="136"/>
      <c r="BPC145" s="136"/>
      <c r="BPH145" s="136"/>
      <c r="BPI145" s="136"/>
      <c r="BPJ145" s="136"/>
      <c r="BPK145" s="136"/>
      <c r="BPL145" s="136"/>
      <c r="BPM145" s="136"/>
      <c r="BPN145" s="136"/>
      <c r="BPO145" s="136"/>
      <c r="BPP145" s="136"/>
      <c r="BPQ145" s="136"/>
      <c r="BPR145" s="136"/>
      <c r="BPS145" s="136"/>
      <c r="BPX145" s="136"/>
      <c r="BPY145" s="136"/>
      <c r="BPZ145" s="136"/>
      <c r="BQA145" s="136"/>
      <c r="BQB145" s="136"/>
      <c r="BQC145" s="136"/>
      <c r="BQD145" s="136"/>
      <c r="BQE145" s="136"/>
      <c r="BQF145" s="136"/>
      <c r="BQG145" s="136"/>
      <c r="BQH145" s="136"/>
      <c r="BQI145" s="136"/>
      <c r="BQN145" s="136"/>
      <c r="BQO145" s="136"/>
      <c r="BQP145" s="136"/>
      <c r="BQQ145" s="136"/>
      <c r="BQR145" s="136"/>
      <c r="BQS145" s="136"/>
      <c r="BQT145" s="136"/>
      <c r="BQU145" s="136"/>
      <c r="BQV145" s="136"/>
      <c r="BQW145" s="136"/>
      <c r="BQX145" s="136"/>
      <c r="BQY145" s="136"/>
      <c r="BRD145" s="136"/>
      <c r="BRE145" s="136"/>
      <c r="BRF145" s="136"/>
      <c r="BRG145" s="136"/>
      <c r="BRH145" s="136"/>
      <c r="BRI145" s="136"/>
      <c r="BRJ145" s="136"/>
      <c r="BRK145" s="136"/>
      <c r="BRL145" s="136"/>
      <c r="BRM145" s="136"/>
      <c r="BRN145" s="136"/>
      <c r="BRO145" s="136"/>
      <c r="BRT145" s="136"/>
      <c r="BRU145" s="136"/>
      <c r="BRV145" s="136"/>
      <c r="BRW145" s="136"/>
      <c r="BRX145" s="136"/>
      <c r="BRY145" s="136"/>
      <c r="BRZ145" s="136"/>
      <c r="BSA145" s="136"/>
      <c r="BSB145" s="136"/>
      <c r="BSC145" s="136"/>
      <c r="BSD145" s="136"/>
      <c r="BSE145" s="136"/>
      <c r="BSJ145" s="136"/>
      <c r="BSK145" s="136"/>
      <c r="BSL145" s="136"/>
      <c r="BSM145" s="136"/>
      <c r="BSN145" s="136"/>
      <c r="BSO145" s="136"/>
      <c r="BSP145" s="136"/>
      <c r="BSQ145" s="136"/>
      <c r="BSR145" s="136"/>
      <c r="BSS145" s="136"/>
      <c r="BST145" s="136"/>
      <c r="BSU145" s="136"/>
      <c r="BSZ145" s="136"/>
      <c r="BTA145" s="136"/>
      <c r="BTB145" s="136"/>
      <c r="BTC145" s="136"/>
      <c r="BTD145" s="136"/>
      <c r="BTE145" s="136"/>
      <c r="BTF145" s="136"/>
      <c r="BTG145" s="136"/>
      <c r="BTH145" s="136"/>
      <c r="BTI145" s="136"/>
      <c r="BTJ145" s="136"/>
      <c r="BTK145" s="136"/>
      <c r="BTP145" s="136"/>
      <c r="BTQ145" s="136"/>
      <c r="BTR145" s="136"/>
      <c r="BTS145" s="136"/>
      <c r="BTT145" s="136"/>
      <c r="BTU145" s="136"/>
      <c r="BTV145" s="136"/>
      <c r="BTW145" s="136"/>
      <c r="BTX145" s="136"/>
      <c r="BTY145" s="136"/>
      <c r="BTZ145" s="136"/>
      <c r="BUA145" s="136"/>
      <c r="BUF145" s="136"/>
      <c r="BUG145" s="136"/>
      <c r="BUH145" s="136"/>
      <c r="BUI145" s="136"/>
      <c r="BUJ145" s="136"/>
      <c r="BUK145" s="136"/>
      <c r="BUL145" s="136"/>
      <c r="BUM145" s="136"/>
      <c r="BUN145" s="136"/>
      <c r="BUO145" s="136"/>
      <c r="BUP145" s="136"/>
      <c r="BUQ145" s="136"/>
      <c r="BUV145" s="136"/>
      <c r="BUW145" s="136"/>
      <c r="BUX145" s="136"/>
      <c r="BUY145" s="136"/>
      <c r="BUZ145" s="136"/>
      <c r="BVA145" s="136"/>
      <c r="BVB145" s="136"/>
      <c r="BVC145" s="136"/>
      <c r="BVD145" s="136"/>
      <c r="BVE145" s="136"/>
      <c r="BVF145" s="136"/>
      <c r="BVG145" s="136"/>
      <c r="BVL145" s="136"/>
      <c r="BVM145" s="136"/>
      <c r="BVN145" s="136"/>
      <c r="BVO145" s="136"/>
      <c r="BVP145" s="136"/>
      <c r="BVQ145" s="136"/>
      <c r="BVR145" s="136"/>
      <c r="BVS145" s="136"/>
      <c r="BVT145" s="136"/>
      <c r="BVU145" s="136"/>
      <c r="BVV145" s="136"/>
      <c r="BVW145" s="136"/>
      <c r="BWB145" s="136"/>
      <c r="BWC145" s="136"/>
      <c r="BWD145" s="136"/>
      <c r="BWE145" s="136"/>
      <c r="BWF145" s="136"/>
      <c r="BWG145" s="136"/>
      <c r="BWH145" s="136"/>
      <c r="BWI145" s="136"/>
      <c r="BWJ145" s="136"/>
      <c r="BWK145" s="136"/>
      <c r="BWL145" s="136"/>
      <c r="BWM145" s="136"/>
      <c r="BWR145" s="136"/>
      <c r="BWS145" s="136"/>
      <c r="BWT145" s="136"/>
      <c r="BWU145" s="136"/>
      <c r="BWV145" s="136"/>
      <c r="BWW145" s="136"/>
      <c r="BWX145" s="136"/>
      <c r="BWY145" s="136"/>
      <c r="BWZ145" s="136"/>
      <c r="BXA145" s="136"/>
      <c r="BXB145" s="136"/>
      <c r="BXC145" s="136"/>
      <c r="BXH145" s="136"/>
      <c r="BXI145" s="136"/>
      <c r="BXJ145" s="136"/>
      <c r="BXK145" s="136"/>
      <c r="BXL145" s="136"/>
      <c r="BXM145" s="136"/>
      <c r="BXN145" s="136"/>
      <c r="BXO145" s="136"/>
      <c r="BXP145" s="136"/>
      <c r="BXQ145" s="136"/>
      <c r="BXR145" s="136"/>
      <c r="BXS145" s="136"/>
      <c r="BXX145" s="136"/>
      <c r="BXY145" s="136"/>
      <c r="BXZ145" s="136"/>
      <c r="BYA145" s="136"/>
      <c r="BYB145" s="136"/>
      <c r="BYC145" s="136"/>
      <c r="BYD145" s="136"/>
      <c r="BYE145" s="136"/>
      <c r="BYF145" s="136"/>
      <c r="BYG145" s="136"/>
      <c r="BYH145" s="136"/>
      <c r="BYI145" s="136"/>
      <c r="BYN145" s="136"/>
      <c r="BYO145" s="136"/>
      <c r="BYP145" s="136"/>
      <c r="BYQ145" s="136"/>
      <c r="BYR145" s="136"/>
      <c r="BYS145" s="136"/>
      <c r="BYT145" s="136"/>
      <c r="BYU145" s="136"/>
      <c r="BYV145" s="136"/>
      <c r="BYW145" s="136"/>
      <c r="BYX145" s="136"/>
      <c r="BYY145" s="136"/>
      <c r="BZD145" s="136"/>
      <c r="BZE145" s="136"/>
      <c r="BZF145" s="136"/>
      <c r="BZG145" s="136"/>
      <c r="BZH145" s="136"/>
      <c r="BZI145" s="136"/>
      <c r="BZJ145" s="136"/>
      <c r="BZK145" s="136"/>
      <c r="BZL145" s="136"/>
      <c r="BZM145" s="136"/>
      <c r="BZN145" s="136"/>
      <c r="BZO145" s="136"/>
      <c r="BZT145" s="136"/>
      <c r="BZU145" s="136"/>
      <c r="BZV145" s="136"/>
      <c r="BZW145" s="136"/>
      <c r="BZX145" s="136"/>
      <c r="BZY145" s="136"/>
      <c r="BZZ145" s="136"/>
      <c r="CAA145" s="136"/>
      <c r="CAB145" s="136"/>
      <c r="CAC145" s="136"/>
      <c r="CAD145" s="136"/>
      <c r="CAE145" s="136"/>
      <c r="CAJ145" s="136"/>
      <c r="CAK145" s="136"/>
      <c r="CAL145" s="136"/>
      <c r="CAM145" s="136"/>
      <c r="CAN145" s="136"/>
      <c r="CAO145" s="136"/>
      <c r="CAP145" s="136"/>
      <c r="CAQ145" s="136"/>
      <c r="CAR145" s="136"/>
      <c r="CAS145" s="136"/>
      <c r="CAT145" s="136"/>
      <c r="CAU145" s="136"/>
      <c r="CAZ145" s="136"/>
      <c r="CBA145" s="136"/>
      <c r="CBB145" s="136"/>
      <c r="CBC145" s="136"/>
      <c r="CBD145" s="136"/>
      <c r="CBE145" s="136"/>
      <c r="CBF145" s="136"/>
      <c r="CBG145" s="136"/>
      <c r="CBH145" s="136"/>
      <c r="CBI145" s="136"/>
      <c r="CBJ145" s="136"/>
      <c r="CBK145" s="136"/>
      <c r="CBP145" s="136"/>
      <c r="CBQ145" s="136"/>
      <c r="CBR145" s="136"/>
      <c r="CBS145" s="136"/>
      <c r="CBT145" s="136"/>
      <c r="CBU145" s="136"/>
      <c r="CBV145" s="136"/>
      <c r="CBW145" s="136"/>
      <c r="CBX145" s="136"/>
      <c r="CBY145" s="136"/>
      <c r="CBZ145" s="136"/>
      <c r="CCA145" s="136"/>
      <c r="CCF145" s="136"/>
      <c r="CCG145" s="136"/>
      <c r="CCH145" s="136"/>
      <c r="CCI145" s="136"/>
      <c r="CCJ145" s="136"/>
      <c r="CCK145" s="136"/>
      <c r="CCL145" s="136"/>
      <c r="CCM145" s="136"/>
      <c r="CCN145" s="136"/>
      <c r="CCO145" s="136"/>
      <c r="CCP145" s="136"/>
      <c r="CCQ145" s="136"/>
      <c r="CCV145" s="136"/>
      <c r="CCW145" s="136"/>
      <c r="CCX145" s="136"/>
      <c r="CCY145" s="136"/>
      <c r="CCZ145" s="136"/>
      <c r="CDA145" s="136"/>
      <c r="CDB145" s="136"/>
      <c r="CDC145" s="136"/>
      <c r="CDD145" s="136"/>
      <c r="CDE145" s="136"/>
      <c r="CDF145" s="136"/>
      <c r="CDG145" s="136"/>
      <c r="CDL145" s="136"/>
      <c r="CDM145" s="136"/>
      <c r="CDN145" s="136"/>
      <c r="CDO145" s="136"/>
      <c r="CDP145" s="136"/>
      <c r="CDQ145" s="136"/>
      <c r="CDR145" s="136"/>
      <c r="CDS145" s="136"/>
      <c r="CDT145" s="136"/>
      <c r="CDU145" s="136"/>
      <c r="CDV145" s="136"/>
      <c r="CDW145" s="136"/>
      <c r="CEB145" s="136"/>
      <c r="CEC145" s="136"/>
      <c r="CED145" s="136"/>
      <c r="CEE145" s="136"/>
      <c r="CEF145" s="136"/>
      <c r="CEG145" s="136"/>
      <c r="CEH145" s="136"/>
      <c r="CEI145" s="136"/>
      <c r="CEJ145" s="136"/>
      <c r="CEK145" s="136"/>
      <c r="CEL145" s="136"/>
      <c r="CEM145" s="136"/>
      <c r="CER145" s="136"/>
      <c r="CES145" s="136"/>
      <c r="CET145" s="136"/>
      <c r="CEU145" s="136"/>
      <c r="CEV145" s="136"/>
      <c r="CEW145" s="136"/>
      <c r="CEX145" s="136"/>
      <c r="CEY145" s="136"/>
      <c r="CEZ145" s="136"/>
      <c r="CFA145" s="136"/>
      <c r="CFB145" s="136"/>
      <c r="CFC145" s="136"/>
      <c r="CFH145" s="136"/>
      <c r="CFI145" s="136"/>
      <c r="CFJ145" s="136"/>
      <c r="CFK145" s="136"/>
      <c r="CFL145" s="136"/>
      <c r="CFM145" s="136"/>
      <c r="CFN145" s="136"/>
      <c r="CFO145" s="136"/>
      <c r="CFP145" s="136"/>
      <c r="CFQ145" s="136"/>
      <c r="CFR145" s="136"/>
      <c r="CFS145" s="136"/>
      <c r="CFX145" s="136"/>
      <c r="CFY145" s="136"/>
      <c r="CFZ145" s="136"/>
      <c r="CGA145" s="136"/>
      <c r="CGB145" s="136"/>
      <c r="CGC145" s="136"/>
      <c r="CGD145" s="136"/>
      <c r="CGE145" s="136"/>
      <c r="CGF145" s="136"/>
      <c r="CGG145" s="136"/>
      <c r="CGH145" s="136"/>
      <c r="CGI145" s="136"/>
      <c r="CGN145" s="136"/>
      <c r="CGO145" s="136"/>
      <c r="CGP145" s="136"/>
      <c r="CGQ145" s="136"/>
      <c r="CGR145" s="136"/>
      <c r="CGS145" s="136"/>
      <c r="CGT145" s="136"/>
      <c r="CGU145" s="136"/>
      <c r="CGV145" s="136"/>
      <c r="CGW145" s="136"/>
      <c r="CGX145" s="136"/>
      <c r="CGY145" s="136"/>
      <c r="CHD145" s="136"/>
      <c r="CHE145" s="136"/>
      <c r="CHF145" s="136"/>
      <c r="CHG145" s="136"/>
      <c r="CHH145" s="136"/>
      <c r="CHI145" s="136"/>
      <c r="CHJ145" s="136"/>
      <c r="CHK145" s="136"/>
      <c r="CHL145" s="136"/>
      <c r="CHM145" s="136"/>
      <c r="CHN145" s="136"/>
      <c r="CHO145" s="136"/>
      <c r="CHT145" s="136"/>
      <c r="CHU145" s="136"/>
      <c r="CHV145" s="136"/>
      <c r="CHW145" s="136"/>
      <c r="CHX145" s="136"/>
      <c r="CHY145" s="136"/>
      <c r="CHZ145" s="136"/>
      <c r="CIA145" s="136"/>
      <c r="CIB145" s="136"/>
      <c r="CIC145" s="136"/>
      <c r="CID145" s="136"/>
      <c r="CIE145" s="136"/>
      <c r="CIJ145" s="136"/>
      <c r="CIK145" s="136"/>
      <c r="CIL145" s="136"/>
      <c r="CIM145" s="136"/>
      <c r="CIN145" s="136"/>
      <c r="CIO145" s="136"/>
      <c r="CIP145" s="136"/>
      <c r="CIQ145" s="136"/>
      <c r="CIR145" s="136"/>
      <c r="CIS145" s="136"/>
      <c r="CIT145" s="136"/>
      <c r="CIU145" s="136"/>
      <c r="CIZ145" s="136"/>
      <c r="CJA145" s="136"/>
      <c r="CJB145" s="136"/>
      <c r="CJC145" s="136"/>
      <c r="CJD145" s="136"/>
      <c r="CJE145" s="136"/>
      <c r="CJF145" s="136"/>
      <c r="CJG145" s="136"/>
      <c r="CJH145" s="136"/>
      <c r="CJI145" s="136"/>
      <c r="CJJ145" s="136"/>
      <c r="CJK145" s="136"/>
      <c r="CJP145" s="136"/>
      <c r="CJQ145" s="136"/>
      <c r="CJR145" s="136"/>
      <c r="CJS145" s="136"/>
      <c r="CJT145" s="136"/>
      <c r="CJU145" s="136"/>
      <c r="CJV145" s="136"/>
      <c r="CJW145" s="136"/>
      <c r="CJX145" s="136"/>
      <c r="CJY145" s="136"/>
      <c r="CJZ145" s="136"/>
      <c r="CKA145" s="136"/>
      <c r="CKF145" s="136"/>
      <c r="CKG145" s="136"/>
      <c r="CKH145" s="136"/>
      <c r="CKI145" s="136"/>
      <c r="CKJ145" s="136"/>
      <c r="CKK145" s="136"/>
      <c r="CKL145" s="136"/>
      <c r="CKM145" s="136"/>
      <c r="CKN145" s="136"/>
      <c r="CKO145" s="136"/>
      <c r="CKP145" s="136"/>
      <c r="CKQ145" s="136"/>
      <c r="CKV145" s="136"/>
      <c r="CKW145" s="136"/>
      <c r="CKX145" s="136"/>
      <c r="CKY145" s="136"/>
      <c r="CKZ145" s="136"/>
      <c r="CLA145" s="136"/>
      <c r="CLB145" s="136"/>
      <c r="CLC145" s="136"/>
      <c r="CLD145" s="136"/>
      <c r="CLE145" s="136"/>
      <c r="CLF145" s="136"/>
      <c r="CLG145" s="136"/>
      <c r="CLL145" s="136"/>
      <c r="CLM145" s="136"/>
      <c r="CLN145" s="136"/>
      <c r="CLO145" s="136"/>
      <c r="CLP145" s="136"/>
      <c r="CLQ145" s="136"/>
      <c r="CLR145" s="136"/>
      <c r="CLS145" s="136"/>
      <c r="CLT145" s="136"/>
      <c r="CLU145" s="136"/>
      <c r="CLV145" s="136"/>
      <c r="CLW145" s="136"/>
      <c r="CMB145" s="136"/>
      <c r="CMC145" s="136"/>
      <c r="CMD145" s="136"/>
      <c r="CME145" s="136"/>
      <c r="CMF145" s="136"/>
      <c r="CMG145" s="136"/>
      <c r="CMH145" s="136"/>
      <c r="CMI145" s="136"/>
      <c r="CMJ145" s="136"/>
      <c r="CMK145" s="136"/>
      <c r="CML145" s="136"/>
      <c r="CMM145" s="136"/>
      <c r="CMR145" s="136"/>
      <c r="CMS145" s="136"/>
      <c r="CMT145" s="136"/>
      <c r="CMU145" s="136"/>
      <c r="CMV145" s="136"/>
      <c r="CMW145" s="136"/>
      <c r="CMX145" s="136"/>
      <c r="CMY145" s="136"/>
      <c r="CMZ145" s="136"/>
      <c r="CNA145" s="136"/>
      <c r="CNB145" s="136"/>
      <c r="CNC145" s="136"/>
      <c r="CNH145" s="136"/>
      <c r="CNI145" s="136"/>
      <c r="CNJ145" s="136"/>
      <c r="CNK145" s="136"/>
      <c r="CNL145" s="136"/>
      <c r="CNM145" s="136"/>
      <c r="CNN145" s="136"/>
      <c r="CNO145" s="136"/>
      <c r="CNP145" s="136"/>
      <c r="CNQ145" s="136"/>
      <c r="CNR145" s="136"/>
      <c r="CNS145" s="136"/>
      <c r="CNX145" s="136"/>
      <c r="CNY145" s="136"/>
      <c r="CNZ145" s="136"/>
      <c r="COA145" s="136"/>
      <c r="COB145" s="136"/>
      <c r="COC145" s="136"/>
      <c r="COD145" s="136"/>
      <c r="COE145" s="136"/>
      <c r="COF145" s="136"/>
      <c r="COG145" s="136"/>
      <c r="COH145" s="136"/>
      <c r="COI145" s="136"/>
      <c r="CON145" s="136"/>
      <c r="COO145" s="136"/>
      <c r="COP145" s="136"/>
      <c r="COQ145" s="136"/>
      <c r="COR145" s="136"/>
      <c r="COS145" s="136"/>
      <c r="COT145" s="136"/>
      <c r="COU145" s="136"/>
      <c r="COV145" s="136"/>
      <c r="COW145" s="136"/>
      <c r="COX145" s="136"/>
      <c r="COY145" s="136"/>
      <c r="CPD145" s="136"/>
      <c r="CPE145" s="136"/>
      <c r="CPF145" s="136"/>
      <c r="CPG145" s="136"/>
      <c r="CPH145" s="136"/>
      <c r="CPI145" s="136"/>
      <c r="CPJ145" s="136"/>
      <c r="CPK145" s="136"/>
      <c r="CPL145" s="136"/>
      <c r="CPM145" s="136"/>
      <c r="CPN145" s="136"/>
      <c r="CPO145" s="136"/>
      <c r="CPT145" s="136"/>
      <c r="CPU145" s="136"/>
      <c r="CPV145" s="136"/>
      <c r="CPW145" s="136"/>
      <c r="CPX145" s="136"/>
      <c r="CPY145" s="136"/>
      <c r="CPZ145" s="136"/>
      <c r="CQA145" s="136"/>
      <c r="CQB145" s="136"/>
      <c r="CQC145" s="136"/>
      <c r="CQD145" s="136"/>
      <c r="CQE145" s="136"/>
      <c r="CQJ145" s="136"/>
      <c r="CQK145" s="136"/>
      <c r="CQL145" s="136"/>
      <c r="CQM145" s="136"/>
      <c r="CQN145" s="136"/>
      <c r="CQO145" s="136"/>
      <c r="CQP145" s="136"/>
      <c r="CQQ145" s="136"/>
      <c r="CQR145" s="136"/>
      <c r="CQS145" s="136"/>
      <c r="CQT145" s="136"/>
      <c r="CQU145" s="136"/>
      <c r="CQZ145" s="136"/>
      <c r="CRA145" s="136"/>
      <c r="CRB145" s="136"/>
      <c r="CRC145" s="136"/>
      <c r="CRD145" s="136"/>
      <c r="CRE145" s="136"/>
      <c r="CRF145" s="136"/>
      <c r="CRG145" s="136"/>
      <c r="CRH145" s="136"/>
      <c r="CRI145" s="136"/>
      <c r="CRJ145" s="136"/>
      <c r="CRK145" s="136"/>
      <c r="CRP145" s="136"/>
      <c r="CRQ145" s="136"/>
      <c r="CRR145" s="136"/>
      <c r="CRS145" s="136"/>
      <c r="CRT145" s="136"/>
      <c r="CRU145" s="136"/>
      <c r="CRV145" s="136"/>
      <c r="CRW145" s="136"/>
      <c r="CRX145" s="136"/>
      <c r="CRY145" s="136"/>
      <c r="CRZ145" s="136"/>
      <c r="CSA145" s="136"/>
      <c r="CSF145" s="136"/>
      <c r="CSG145" s="136"/>
      <c r="CSH145" s="136"/>
      <c r="CSI145" s="136"/>
      <c r="CSJ145" s="136"/>
      <c r="CSK145" s="136"/>
      <c r="CSL145" s="136"/>
      <c r="CSM145" s="136"/>
      <c r="CSN145" s="136"/>
      <c r="CSO145" s="136"/>
      <c r="CSP145" s="136"/>
      <c r="CSQ145" s="136"/>
      <c r="CSV145" s="136"/>
      <c r="CSW145" s="136"/>
      <c r="CSX145" s="136"/>
      <c r="CSY145" s="136"/>
      <c r="CSZ145" s="136"/>
      <c r="CTA145" s="136"/>
      <c r="CTB145" s="136"/>
      <c r="CTC145" s="136"/>
      <c r="CTD145" s="136"/>
      <c r="CTE145" s="136"/>
      <c r="CTF145" s="136"/>
      <c r="CTG145" s="136"/>
      <c r="CTL145" s="136"/>
      <c r="CTM145" s="136"/>
      <c r="CTN145" s="136"/>
      <c r="CTO145" s="136"/>
      <c r="CTP145" s="136"/>
      <c r="CTQ145" s="136"/>
      <c r="CTR145" s="136"/>
      <c r="CTS145" s="136"/>
      <c r="CTT145" s="136"/>
      <c r="CTU145" s="136"/>
      <c r="CTV145" s="136"/>
      <c r="CTW145" s="136"/>
      <c r="CUB145" s="136"/>
      <c r="CUC145" s="136"/>
      <c r="CUD145" s="136"/>
      <c r="CUE145" s="136"/>
      <c r="CUF145" s="136"/>
      <c r="CUG145" s="136"/>
      <c r="CUH145" s="136"/>
      <c r="CUI145" s="136"/>
      <c r="CUJ145" s="136"/>
      <c r="CUK145" s="136"/>
      <c r="CUL145" s="136"/>
      <c r="CUM145" s="136"/>
      <c r="CUR145" s="136"/>
      <c r="CUS145" s="136"/>
      <c r="CUT145" s="136"/>
      <c r="CUU145" s="136"/>
      <c r="CUV145" s="136"/>
      <c r="CUW145" s="136"/>
      <c r="CUX145" s="136"/>
      <c r="CUY145" s="136"/>
      <c r="CUZ145" s="136"/>
      <c r="CVA145" s="136"/>
      <c r="CVB145" s="136"/>
      <c r="CVC145" s="136"/>
      <c r="CVH145" s="136"/>
      <c r="CVI145" s="136"/>
      <c r="CVJ145" s="136"/>
      <c r="CVK145" s="136"/>
      <c r="CVL145" s="136"/>
      <c r="CVM145" s="136"/>
      <c r="CVN145" s="136"/>
      <c r="CVO145" s="136"/>
      <c r="CVP145" s="136"/>
      <c r="CVQ145" s="136"/>
      <c r="CVR145" s="136"/>
      <c r="CVS145" s="136"/>
      <c r="CVX145" s="136"/>
      <c r="CVY145" s="136"/>
      <c r="CVZ145" s="136"/>
      <c r="CWA145" s="136"/>
      <c r="CWB145" s="136"/>
      <c r="CWC145" s="136"/>
      <c r="CWD145" s="136"/>
      <c r="CWE145" s="136"/>
      <c r="CWF145" s="136"/>
      <c r="CWG145" s="136"/>
      <c r="CWH145" s="136"/>
      <c r="CWI145" s="136"/>
      <c r="CWN145" s="136"/>
      <c r="CWO145" s="136"/>
      <c r="CWP145" s="136"/>
      <c r="CWQ145" s="136"/>
      <c r="CWR145" s="136"/>
      <c r="CWS145" s="136"/>
      <c r="CWT145" s="136"/>
      <c r="CWU145" s="136"/>
      <c r="CWV145" s="136"/>
      <c r="CWW145" s="136"/>
      <c r="CWX145" s="136"/>
      <c r="CWY145" s="136"/>
      <c r="CXD145" s="136"/>
      <c r="CXE145" s="136"/>
      <c r="CXF145" s="136"/>
      <c r="CXG145" s="136"/>
      <c r="CXH145" s="136"/>
      <c r="CXI145" s="136"/>
      <c r="CXJ145" s="136"/>
      <c r="CXK145" s="136"/>
      <c r="CXL145" s="136"/>
      <c r="CXM145" s="136"/>
      <c r="CXN145" s="136"/>
      <c r="CXO145" s="136"/>
      <c r="CXT145" s="136"/>
      <c r="CXU145" s="136"/>
      <c r="CXV145" s="136"/>
      <c r="CXW145" s="136"/>
      <c r="CXX145" s="136"/>
      <c r="CXY145" s="136"/>
      <c r="CXZ145" s="136"/>
      <c r="CYA145" s="136"/>
      <c r="CYB145" s="136"/>
      <c r="CYC145" s="136"/>
      <c r="CYD145" s="136"/>
      <c r="CYE145" s="136"/>
      <c r="CYJ145" s="136"/>
      <c r="CYK145" s="136"/>
      <c r="CYL145" s="136"/>
      <c r="CYM145" s="136"/>
      <c r="CYN145" s="136"/>
      <c r="CYO145" s="136"/>
      <c r="CYP145" s="136"/>
      <c r="CYQ145" s="136"/>
      <c r="CYR145" s="136"/>
      <c r="CYS145" s="136"/>
      <c r="CYT145" s="136"/>
      <c r="CYU145" s="136"/>
      <c r="CYZ145" s="136"/>
      <c r="CZA145" s="136"/>
      <c r="CZB145" s="136"/>
      <c r="CZC145" s="136"/>
      <c r="CZD145" s="136"/>
      <c r="CZE145" s="136"/>
      <c r="CZF145" s="136"/>
      <c r="CZG145" s="136"/>
      <c r="CZH145" s="136"/>
      <c r="CZI145" s="136"/>
      <c r="CZJ145" s="136"/>
      <c r="CZK145" s="136"/>
      <c r="CZP145" s="136"/>
      <c r="CZQ145" s="136"/>
      <c r="CZR145" s="136"/>
      <c r="CZS145" s="136"/>
      <c r="CZT145" s="136"/>
      <c r="CZU145" s="136"/>
      <c r="CZV145" s="136"/>
      <c r="CZW145" s="136"/>
      <c r="CZX145" s="136"/>
      <c r="CZY145" s="136"/>
      <c r="CZZ145" s="136"/>
      <c r="DAA145" s="136"/>
      <c r="DAF145" s="136"/>
      <c r="DAG145" s="136"/>
      <c r="DAH145" s="136"/>
      <c r="DAI145" s="136"/>
      <c r="DAJ145" s="136"/>
      <c r="DAK145" s="136"/>
      <c r="DAL145" s="136"/>
      <c r="DAM145" s="136"/>
      <c r="DAN145" s="136"/>
      <c r="DAO145" s="136"/>
      <c r="DAP145" s="136"/>
      <c r="DAQ145" s="136"/>
      <c r="DAV145" s="136"/>
      <c r="DAW145" s="136"/>
      <c r="DAX145" s="136"/>
      <c r="DAY145" s="136"/>
      <c r="DAZ145" s="136"/>
      <c r="DBA145" s="136"/>
      <c r="DBB145" s="136"/>
      <c r="DBC145" s="136"/>
      <c r="DBD145" s="136"/>
      <c r="DBE145" s="136"/>
      <c r="DBF145" s="136"/>
      <c r="DBG145" s="136"/>
      <c r="DBL145" s="136"/>
      <c r="DBM145" s="136"/>
      <c r="DBN145" s="136"/>
      <c r="DBO145" s="136"/>
      <c r="DBP145" s="136"/>
      <c r="DBQ145" s="136"/>
      <c r="DBR145" s="136"/>
      <c r="DBS145" s="136"/>
      <c r="DBT145" s="136"/>
      <c r="DBU145" s="136"/>
      <c r="DBV145" s="136"/>
      <c r="DBW145" s="136"/>
      <c r="DCB145" s="136"/>
      <c r="DCC145" s="136"/>
      <c r="DCD145" s="136"/>
      <c r="DCE145" s="136"/>
      <c r="DCF145" s="136"/>
      <c r="DCG145" s="136"/>
      <c r="DCH145" s="136"/>
      <c r="DCI145" s="136"/>
      <c r="DCJ145" s="136"/>
      <c r="DCK145" s="136"/>
      <c r="DCL145" s="136"/>
      <c r="DCM145" s="136"/>
      <c r="DCR145" s="136"/>
      <c r="DCS145" s="136"/>
      <c r="DCT145" s="136"/>
      <c r="DCU145" s="136"/>
      <c r="DCV145" s="136"/>
      <c r="DCW145" s="136"/>
      <c r="DCX145" s="136"/>
      <c r="DCY145" s="136"/>
      <c r="DCZ145" s="136"/>
      <c r="DDA145" s="136"/>
      <c r="DDB145" s="136"/>
      <c r="DDC145" s="136"/>
      <c r="DDH145" s="136"/>
      <c r="DDI145" s="136"/>
      <c r="DDJ145" s="136"/>
      <c r="DDK145" s="136"/>
      <c r="DDL145" s="136"/>
      <c r="DDM145" s="136"/>
      <c r="DDN145" s="136"/>
      <c r="DDO145" s="136"/>
      <c r="DDP145" s="136"/>
      <c r="DDQ145" s="136"/>
      <c r="DDR145" s="136"/>
      <c r="DDS145" s="136"/>
      <c r="DDX145" s="136"/>
      <c r="DDY145" s="136"/>
      <c r="DDZ145" s="136"/>
      <c r="DEA145" s="136"/>
      <c r="DEB145" s="136"/>
      <c r="DEC145" s="136"/>
      <c r="DED145" s="136"/>
      <c r="DEE145" s="136"/>
      <c r="DEF145" s="136"/>
      <c r="DEG145" s="136"/>
      <c r="DEH145" s="136"/>
      <c r="DEI145" s="136"/>
      <c r="DEN145" s="136"/>
      <c r="DEO145" s="136"/>
      <c r="DEP145" s="136"/>
      <c r="DEQ145" s="136"/>
      <c r="DER145" s="136"/>
      <c r="DES145" s="136"/>
      <c r="DET145" s="136"/>
      <c r="DEU145" s="136"/>
      <c r="DEV145" s="136"/>
      <c r="DEW145" s="136"/>
      <c r="DEX145" s="136"/>
      <c r="DEY145" s="136"/>
      <c r="DFD145" s="136"/>
      <c r="DFE145" s="136"/>
      <c r="DFF145" s="136"/>
      <c r="DFG145" s="136"/>
      <c r="DFH145" s="136"/>
      <c r="DFI145" s="136"/>
      <c r="DFJ145" s="136"/>
      <c r="DFK145" s="136"/>
      <c r="DFL145" s="136"/>
      <c r="DFM145" s="136"/>
      <c r="DFN145" s="136"/>
      <c r="DFO145" s="136"/>
      <c r="DFT145" s="136"/>
      <c r="DFU145" s="136"/>
      <c r="DFV145" s="136"/>
      <c r="DFW145" s="136"/>
      <c r="DFX145" s="136"/>
      <c r="DFY145" s="136"/>
      <c r="DFZ145" s="136"/>
      <c r="DGA145" s="136"/>
      <c r="DGB145" s="136"/>
      <c r="DGC145" s="136"/>
      <c r="DGD145" s="136"/>
      <c r="DGE145" s="136"/>
      <c r="DGJ145" s="136"/>
      <c r="DGK145" s="136"/>
      <c r="DGL145" s="136"/>
      <c r="DGM145" s="136"/>
      <c r="DGN145" s="136"/>
      <c r="DGO145" s="136"/>
      <c r="DGP145" s="136"/>
      <c r="DGQ145" s="136"/>
      <c r="DGR145" s="136"/>
      <c r="DGS145" s="136"/>
      <c r="DGT145" s="136"/>
      <c r="DGU145" s="136"/>
      <c r="DGZ145" s="136"/>
      <c r="DHA145" s="136"/>
      <c r="DHB145" s="136"/>
      <c r="DHC145" s="136"/>
      <c r="DHD145" s="136"/>
      <c r="DHE145" s="136"/>
      <c r="DHF145" s="136"/>
      <c r="DHG145" s="136"/>
      <c r="DHH145" s="136"/>
      <c r="DHI145" s="136"/>
      <c r="DHJ145" s="136"/>
      <c r="DHK145" s="136"/>
      <c r="DHP145" s="136"/>
      <c r="DHQ145" s="136"/>
      <c r="DHR145" s="136"/>
      <c r="DHS145" s="136"/>
      <c r="DHT145" s="136"/>
      <c r="DHU145" s="136"/>
      <c r="DHV145" s="136"/>
      <c r="DHW145" s="136"/>
      <c r="DHX145" s="136"/>
      <c r="DHY145" s="136"/>
      <c r="DHZ145" s="136"/>
      <c r="DIA145" s="136"/>
      <c r="DIF145" s="136"/>
      <c r="DIG145" s="136"/>
      <c r="DIH145" s="136"/>
      <c r="DII145" s="136"/>
      <c r="DIJ145" s="136"/>
      <c r="DIK145" s="136"/>
      <c r="DIL145" s="136"/>
      <c r="DIM145" s="136"/>
      <c r="DIN145" s="136"/>
      <c r="DIO145" s="136"/>
      <c r="DIP145" s="136"/>
      <c r="DIQ145" s="136"/>
      <c r="DIV145" s="136"/>
      <c r="DIW145" s="136"/>
      <c r="DIX145" s="136"/>
      <c r="DIY145" s="136"/>
      <c r="DIZ145" s="136"/>
      <c r="DJA145" s="136"/>
      <c r="DJB145" s="136"/>
      <c r="DJC145" s="136"/>
      <c r="DJD145" s="136"/>
      <c r="DJE145" s="136"/>
      <c r="DJF145" s="136"/>
      <c r="DJG145" s="136"/>
      <c r="DJL145" s="136"/>
      <c r="DJM145" s="136"/>
      <c r="DJN145" s="136"/>
      <c r="DJO145" s="136"/>
      <c r="DJP145" s="136"/>
      <c r="DJQ145" s="136"/>
      <c r="DJR145" s="136"/>
      <c r="DJS145" s="136"/>
      <c r="DJT145" s="136"/>
      <c r="DJU145" s="136"/>
      <c r="DJV145" s="136"/>
      <c r="DJW145" s="136"/>
      <c r="DKB145" s="136"/>
      <c r="DKC145" s="136"/>
      <c r="DKD145" s="136"/>
      <c r="DKE145" s="136"/>
      <c r="DKF145" s="136"/>
      <c r="DKG145" s="136"/>
      <c r="DKH145" s="136"/>
      <c r="DKI145" s="136"/>
      <c r="DKJ145" s="136"/>
      <c r="DKK145" s="136"/>
      <c r="DKL145" s="136"/>
      <c r="DKM145" s="136"/>
      <c r="DKR145" s="136"/>
      <c r="DKS145" s="136"/>
      <c r="DKT145" s="136"/>
      <c r="DKU145" s="136"/>
      <c r="DKV145" s="136"/>
      <c r="DKW145" s="136"/>
      <c r="DKX145" s="136"/>
      <c r="DKY145" s="136"/>
      <c r="DKZ145" s="136"/>
      <c r="DLA145" s="136"/>
      <c r="DLB145" s="136"/>
      <c r="DLC145" s="136"/>
      <c r="DLH145" s="136"/>
      <c r="DLI145" s="136"/>
      <c r="DLJ145" s="136"/>
      <c r="DLK145" s="136"/>
      <c r="DLL145" s="136"/>
      <c r="DLM145" s="136"/>
      <c r="DLN145" s="136"/>
      <c r="DLO145" s="136"/>
      <c r="DLP145" s="136"/>
      <c r="DLQ145" s="136"/>
      <c r="DLR145" s="136"/>
      <c r="DLS145" s="136"/>
      <c r="DLX145" s="136"/>
      <c r="DLY145" s="136"/>
      <c r="DLZ145" s="136"/>
      <c r="DMA145" s="136"/>
      <c r="DMB145" s="136"/>
      <c r="DMC145" s="136"/>
      <c r="DMD145" s="136"/>
      <c r="DME145" s="136"/>
      <c r="DMF145" s="136"/>
      <c r="DMG145" s="136"/>
      <c r="DMH145" s="136"/>
      <c r="DMI145" s="136"/>
      <c r="DMN145" s="136"/>
      <c r="DMO145" s="136"/>
      <c r="DMP145" s="136"/>
      <c r="DMQ145" s="136"/>
      <c r="DMR145" s="136"/>
      <c r="DMS145" s="136"/>
      <c r="DMT145" s="136"/>
      <c r="DMU145" s="136"/>
      <c r="DMV145" s="136"/>
      <c r="DMW145" s="136"/>
      <c r="DMX145" s="136"/>
      <c r="DMY145" s="136"/>
      <c r="DND145" s="136"/>
      <c r="DNE145" s="136"/>
      <c r="DNF145" s="136"/>
      <c r="DNG145" s="136"/>
      <c r="DNH145" s="136"/>
      <c r="DNI145" s="136"/>
      <c r="DNJ145" s="136"/>
      <c r="DNK145" s="136"/>
      <c r="DNL145" s="136"/>
      <c r="DNM145" s="136"/>
      <c r="DNN145" s="136"/>
      <c r="DNO145" s="136"/>
      <c r="DNT145" s="136"/>
      <c r="DNU145" s="136"/>
      <c r="DNV145" s="136"/>
      <c r="DNW145" s="136"/>
      <c r="DNX145" s="136"/>
      <c r="DNY145" s="136"/>
      <c r="DNZ145" s="136"/>
      <c r="DOA145" s="136"/>
      <c r="DOB145" s="136"/>
      <c r="DOC145" s="136"/>
      <c r="DOD145" s="136"/>
      <c r="DOE145" s="136"/>
      <c r="DOJ145" s="136"/>
      <c r="DOK145" s="136"/>
      <c r="DOL145" s="136"/>
      <c r="DOM145" s="136"/>
      <c r="DON145" s="136"/>
      <c r="DOO145" s="136"/>
      <c r="DOP145" s="136"/>
      <c r="DOQ145" s="136"/>
      <c r="DOR145" s="136"/>
      <c r="DOS145" s="136"/>
      <c r="DOT145" s="136"/>
      <c r="DOU145" s="136"/>
      <c r="DOZ145" s="136"/>
      <c r="DPA145" s="136"/>
      <c r="DPB145" s="136"/>
      <c r="DPC145" s="136"/>
      <c r="DPD145" s="136"/>
      <c r="DPE145" s="136"/>
      <c r="DPF145" s="136"/>
      <c r="DPG145" s="136"/>
      <c r="DPH145" s="136"/>
      <c r="DPI145" s="136"/>
      <c r="DPJ145" s="136"/>
      <c r="DPK145" s="136"/>
      <c r="DPP145" s="136"/>
      <c r="DPQ145" s="136"/>
      <c r="DPR145" s="136"/>
      <c r="DPS145" s="136"/>
      <c r="DPT145" s="136"/>
      <c r="DPU145" s="136"/>
      <c r="DPV145" s="136"/>
      <c r="DPW145" s="136"/>
      <c r="DPX145" s="136"/>
      <c r="DPY145" s="136"/>
      <c r="DPZ145" s="136"/>
      <c r="DQA145" s="136"/>
      <c r="DQF145" s="136"/>
      <c r="DQG145" s="136"/>
      <c r="DQH145" s="136"/>
      <c r="DQI145" s="136"/>
      <c r="DQJ145" s="136"/>
      <c r="DQK145" s="136"/>
      <c r="DQL145" s="136"/>
      <c r="DQM145" s="136"/>
      <c r="DQN145" s="136"/>
      <c r="DQO145" s="136"/>
      <c r="DQP145" s="136"/>
      <c r="DQQ145" s="136"/>
      <c r="DQV145" s="136"/>
      <c r="DQW145" s="136"/>
      <c r="DQX145" s="136"/>
      <c r="DQY145" s="136"/>
      <c r="DQZ145" s="136"/>
      <c r="DRA145" s="136"/>
      <c r="DRB145" s="136"/>
      <c r="DRC145" s="136"/>
      <c r="DRD145" s="136"/>
      <c r="DRE145" s="136"/>
      <c r="DRF145" s="136"/>
      <c r="DRG145" s="136"/>
      <c r="DRL145" s="136"/>
      <c r="DRM145" s="136"/>
      <c r="DRN145" s="136"/>
      <c r="DRO145" s="136"/>
      <c r="DRP145" s="136"/>
      <c r="DRQ145" s="136"/>
      <c r="DRR145" s="136"/>
      <c r="DRS145" s="136"/>
      <c r="DRT145" s="136"/>
      <c r="DRU145" s="136"/>
      <c r="DRV145" s="136"/>
      <c r="DRW145" s="136"/>
      <c r="DSB145" s="136"/>
      <c r="DSC145" s="136"/>
      <c r="DSD145" s="136"/>
      <c r="DSE145" s="136"/>
      <c r="DSF145" s="136"/>
      <c r="DSG145" s="136"/>
      <c r="DSH145" s="136"/>
      <c r="DSI145" s="136"/>
      <c r="DSJ145" s="136"/>
      <c r="DSK145" s="136"/>
      <c r="DSL145" s="136"/>
      <c r="DSM145" s="136"/>
      <c r="DSR145" s="136"/>
      <c r="DSS145" s="136"/>
      <c r="DST145" s="136"/>
      <c r="DSU145" s="136"/>
      <c r="DSV145" s="136"/>
      <c r="DSW145" s="136"/>
      <c r="DSX145" s="136"/>
      <c r="DSY145" s="136"/>
      <c r="DSZ145" s="136"/>
      <c r="DTA145" s="136"/>
      <c r="DTB145" s="136"/>
      <c r="DTC145" s="136"/>
      <c r="DTH145" s="136"/>
      <c r="DTI145" s="136"/>
      <c r="DTJ145" s="136"/>
      <c r="DTK145" s="136"/>
      <c r="DTL145" s="136"/>
      <c r="DTM145" s="136"/>
      <c r="DTN145" s="136"/>
      <c r="DTO145" s="136"/>
      <c r="DTP145" s="136"/>
      <c r="DTQ145" s="136"/>
      <c r="DTR145" s="136"/>
      <c r="DTS145" s="136"/>
      <c r="DTX145" s="136"/>
      <c r="DTY145" s="136"/>
      <c r="DTZ145" s="136"/>
      <c r="DUA145" s="136"/>
      <c r="DUB145" s="136"/>
      <c r="DUC145" s="136"/>
      <c r="DUD145" s="136"/>
      <c r="DUE145" s="136"/>
      <c r="DUF145" s="136"/>
      <c r="DUG145" s="136"/>
      <c r="DUH145" s="136"/>
      <c r="DUI145" s="136"/>
      <c r="DUN145" s="136"/>
      <c r="DUO145" s="136"/>
      <c r="DUP145" s="136"/>
      <c r="DUQ145" s="136"/>
      <c r="DUR145" s="136"/>
      <c r="DUS145" s="136"/>
      <c r="DUT145" s="136"/>
      <c r="DUU145" s="136"/>
      <c r="DUV145" s="136"/>
      <c r="DUW145" s="136"/>
      <c r="DUX145" s="136"/>
      <c r="DUY145" s="136"/>
      <c r="DVD145" s="136"/>
      <c r="DVE145" s="136"/>
      <c r="DVF145" s="136"/>
      <c r="DVG145" s="136"/>
      <c r="DVH145" s="136"/>
      <c r="DVI145" s="136"/>
      <c r="DVJ145" s="136"/>
      <c r="DVK145" s="136"/>
      <c r="DVL145" s="136"/>
      <c r="DVM145" s="136"/>
      <c r="DVN145" s="136"/>
      <c r="DVO145" s="136"/>
      <c r="DVT145" s="136"/>
      <c r="DVU145" s="136"/>
      <c r="DVV145" s="136"/>
      <c r="DVW145" s="136"/>
      <c r="DVX145" s="136"/>
      <c r="DVY145" s="136"/>
      <c r="DVZ145" s="136"/>
      <c r="DWA145" s="136"/>
      <c r="DWB145" s="136"/>
      <c r="DWC145" s="136"/>
      <c r="DWD145" s="136"/>
      <c r="DWE145" s="136"/>
      <c r="DWJ145" s="136"/>
      <c r="DWK145" s="136"/>
      <c r="DWL145" s="136"/>
      <c r="DWM145" s="136"/>
      <c r="DWN145" s="136"/>
      <c r="DWO145" s="136"/>
      <c r="DWP145" s="136"/>
      <c r="DWQ145" s="136"/>
      <c r="DWR145" s="136"/>
      <c r="DWS145" s="136"/>
      <c r="DWT145" s="136"/>
      <c r="DWU145" s="136"/>
      <c r="DWZ145" s="136"/>
      <c r="DXA145" s="136"/>
      <c r="DXB145" s="136"/>
      <c r="DXC145" s="136"/>
      <c r="DXD145" s="136"/>
      <c r="DXE145" s="136"/>
      <c r="DXF145" s="136"/>
      <c r="DXG145" s="136"/>
      <c r="DXH145" s="136"/>
      <c r="DXI145" s="136"/>
      <c r="DXJ145" s="136"/>
      <c r="DXK145" s="136"/>
      <c r="DXP145" s="136"/>
      <c r="DXQ145" s="136"/>
      <c r="DXR145" s="136"/>
      <c r="DXS145" s="136"/>
      <c r="DXT145" s="136"/>
      <c r="DXU145" s="136"/>
      <c r="DXV145" s="136"/>
      <c r="DXW145" s="136"/>
      <c r="DXX145" s="136"/>
      <c r="DXY145" s="136"/>
      <c r="DXZ145" s="136"/>
      <c r="DYA145" s="136"/>
      <c r="DYF145" s="136"/>
      <c r="DYG145" s="136"/>
      <c r="DYH145" s="136"/>
      <c r="DYI145" s="136"/>
      <c r="DYJ145" s="136"/>
      <c r="DYK145" s="136"/>
      <c r="DYL145" s="136"/>
      <c r="DYM145" s="136"/>
      <c r="DYN145" s="136"/>
      <c r="DYO145" s="136"/>
      <c r="DYP145" s="136"/>
      <c r="DYQ145" s="136"/>
      <c r="DYV145" s="136"/>
      <c r="DYW145" s="136"/>
      <c r="DYX145" s="136"/>
      <c r="DYY145" s="136"/>
      <c r="DYZ145" s="136"/>
      <c r="DZA145" s="136"/>
      <c r="DZB145" s="136"/>
      <c r="DZC145" s="136"/>
      <c r="DZD145" s="136"/>
      <c r="DZE145" s="136"/>
      <c r="DZF145" s="136"/>
      <c r="DZG145" s="136"/>
      <c r="DZL145" s="136"/>
      <c r="DZM145" s="136"/>
      <c r="DZN145" s="136"/>
      <c r="DZO145" s="136"/>
      <c r="DZP145" s="136"/>
      <c r="DZQ145" s="136"/>
      <c r="DZR145" s="136"/>
      <c r="DZS145" s="136"/>
      <c r="DZT145" s="136"/>
      <c r="DZU145" s="136"/>
      <c r="DZV145" s="136"/>
      <c r="DZW145" s="136"/>
      <c r="EAB145" s="136"/>
      <c r="EAC145" s="136"/>
      <c r="EAD145" s="136"/>
      <c r="EAE145" s="136"/>
      <c r="EAF145" s="136"/>
      <c r="EAG145" s="136"/>
      <c r="EAH145" s="136"/>
      <c r="EAI145" s="136"/>
      <c r="EAJ145" s="136"/>
      <c r="EAK145" s="136"/>
      <c r="EAL145" s="136"/>
      <c r="EAM145" s="136"/>
      <c r="EAR145" s="136"/>
      <c r="EAS145" s="136"/>
      <c r="EAT145" s="136"/>
      <c r="EAU145" s="136"/>
      <c r="EAV145" s="136"/>
      <c r="EAW145" s="136"/>
      <c r="EAX145" s="136"/>
      <c r="EAY145" s="136"/>
      <c r="EAZ145" s="136"/>
      <c r="EBA145" s="136"/>
      <c r="EBB145" s="136"/>
      <c r="EBC145" s="136"/>
      <c r="EBH145" s="136"/>
      <c r="EBI145" s="136"/>
      <c r="EBJ145" s="136"/>
      <c r="EBK145" s="136"/>
      <c r="EBL145" s="136"/>
      <c r="EBM145" s="136"/>
      <c r="EBN145" s="136"/>
      <c r="EBO145" s="136"/>
      <c r="EBP145" s="136"/>
      <c r="EBQ145" s="136"/>
      <c r="EBR145" s="136"/>
      <c r="EBS145" s="136"/>
      <c r="EBX145" s="136"/>
      <c r="EBY145" s="136"/>
      <c r="EBZ145" s="136"/>
      <c r="ECA145" s="136"/>
      <c r="ECB145" s="136"/>
      <c r="ECC145" s="136"/>
      <c r="ECD145" s="136"/>
      <c r="ECE145" s="136"/>
      <c r="ECF145" s="136"/>
      <c r="ECG145" s="136"/>
      <c r="ECH145" s="136"/>
      <c r="ECI145" s="136"/>
      <c r="ECN145" s="136"/>
      <c r="ECO145" s="136"/>
      <c r="ECP145" s="136"/>
      <c r="ECQ145" s="136"/>
      <c r="ECR145" s="136"/>
      <c r="ECS145" s="136"/>
      <c r="ECT145" s="136"/>
      <c r="ECU145" s="136"/>
      <c r="ECV145" s="136"/>
      <c r="ECW145" s="136"/>
      <c r="ECX145" s="136"/>
      <c r="ECY145" s="136"/>
      <c r="EDD145" s="136"/>
      <c r="EDE145" s="136"/>
      <c r="EDF145" s="136"/>
      <c r="EDG145" s="136"/>
      <c r="EDH145" s="136"/>
      <c r="EDI145" s="136"/>
      <c r="EDJ145" s="136"/>
      <c r="EDK145" s="136"/>
      <c r="EDL145" s="136"/>
      <c r="EDM145" s="136"/>
      <c r="EDN145" s="136"/>
      <c r="EDO145" s="136"/>
      <c r="EDT145" s="136"/>
      <c r="EDU145" s="136"/>
      <c r="EDV145" s="136"/>
      <c r="EDW145" s="136"/>
      <c r="EDX145" s="136"/>
      <c r="EDY145" s="136"/>
      <c r="EDZ145" s="136"/>
      <c r="EEA145" s="136"/>
      <c r="EEB145" s="136"/>
      <c r="EEC145" s="136"/>
      <c r="EED145" s="136"/>
      <c r="EEE145" s="136"/>
      <c r="EEJ145" s="136"/>
      <c r="EEK145" s="136"/>
      <c r="EEL145" s="136"/>
      <c r="EEM145" s="136"/>
      <c r="EEN145" s="136"/>
      <c r="EEO145" s="136"/>
      <c r="EEP145" s="136"/>
      <c r="EEQ145" s="136"/>
      <c r="EER145" s="136"/>
      <c r="EES145" s="136"/>
      <c r="EET145" s="136"/>
      <c r="EEU145" s="136"/>
      <c r="EEZ145" s="136"/>
      <c r="EFA145" s="136"/>
      <c r="EFB145" s="136"/>
      <c r="EFC145" s="136"/>
      <c r="EFD145" s="136"/>
      <c r="EFE145" s="136"/>
      <c r="EFF145" s="136"/>
      <c r="EFG145" s="136"/>
      <c r="EFH145" s="136"/>
      <c r="EFI145" s="136"/>
      <c r="EFJ145" s="136"/>
      <c r="EFK145" s="136"/>
      <c r="EFP145" s="136"/>
      <c r="EFQ145" s="136"/>
      <c r="EFR145" s="136"/>
      <c r="EFS145" s="136"/>
      <c r="EFT145" s="136"/>
      <c r="EFU145" s="136"/>
      <c r="EFV145" s="136"/>
      <c r="EFW145" s="136"/>
      <c r="EFX145" s="136"/>
      <c r="EFY145" s="136"/>
      <c r="EFZ145" s="136"/>
      <c r="EGA145" s="136"/>
      <c r="EGF145" s="136"/>
      <c r="EGG145" s="136"/>
      <c r="EGH145" s="136"/>
      <c r="EGI145" s="136"/>
      <c r="EGJ145" s="136"/>
      <c r="EGK145" s="136"/>
      <c r="EGL145" s="136"/>
      <c r="EGM145" s="136"/>
      <c r="EGN145" s="136"/>
      <c r="EGO145" s="136"/>
      <c r="EGP145" s="136"/>
      <c r="EGQ145" s="136"/>
      <c r="EGV145" s="136"/>
      <c r="EGW145" s="136"/>
      <c r="EGX145" s="136"/>
      <c r="EGY145" s="136"/>
      <c r="EGZ145" s="136"/>
      <c r="EHA145" s="136"/>
      <c r="EHB145" s="136"/>
      <c r="EHC145" s="136"/>
      <c r="EHD145" s="136"/>
      <c r="EHE145" s="136"/>
      <c r="EHF145" s="136"/>
      <c r="EHG145" s="136"/>
      <c r="EHL145" s="136"/>
      <c r="EHM145" s="136"/>
      <c r="EHN145" s="136"/>
      <c r="EHO145" s="136"/>
      <c r="EHP145" s="136"/>
      <c r="EHQ145" s="136"/>
      <c r="EHR145" s="136"/>
      <c r="EHS145" s="136"/>
      <c r="EHT145" s="136"/>
      <c r="EHU145" s="136"/>
      <c r="EHV145" s="136"/>
      <c r="EHW145" s="136"/>
      <c r="EIB145" s="136"/>
      <c r="EIC145" s="136"/>
      <c r="EID145" s="136"/>
      <c r="EIE145" s="136"/>
      <c r="EIF145" s="136"/>
      <c r="EIG145" s="136"/>
      <c r="EIH145" s="136"/>
      <c r="EII145" s="136"/>
      <c r="EIJ145" s="136"/>
      <c r="EIK145" s="136"/>
      <c r="EIL145" s="136"/>
      <c r="EIM145" s="136"/>
      <c r="EIR145" s="136"/>
      <c r="EIS145" s="136"/>
      <c r="EIT145" s="136"/>
      <c r="EIU145" s="136"/>
      <c r="EIV145" s="136"/>
      <c r="EIW145" s="136"/>
      <c r="EIX145" s="136"/>
      <c r="EIY145" s="136"/>
      <c r="EIZ145" s="136"/>
      <c r="EJA145" s="136"/>
      <c r="EJB145" s="136"/>
      <c r="EJC145" s="136"/>
      <c r="EJH145" s="136"/>
      <c r="EJI145" s="136"/>
      <c r="EJJ145" s="136"/>
      <c r="EJK145" s="136"/>
      <c r="EJL145" s="136"/>
      <c r="EJM145" s="136"/>
      <c r="EJN145" s="136"/>
      <c r="EJO145" s="136"/>
      <c r="EJP145" s="136"/>
      <c r="EJQ145" s="136"/>
      <c r="EJR145" s="136"/>
      <c r="EJS145" s="136"/>
      <c r="EJX145" s="136"/>
      <c r="EJY145" s="136"/>
      <c r="EJZ145" s="136"/>
      <c r="EKA145" s="136"/>
      <c r="EKB145" s="136"/>
      <c r="EKC145" s="136"/>
      <c r="EKD145" s="136"/>
      <c r="EKE145" s="136"/>
      <c r="EKF145" s="136"/>
      <c r="EKG145" s="136"/>
      <c r="EKH145" s="136"/>
      <c r="EKI145" s="136"/>
      <c r="EKN145" s="136"/>
      <c r="EKO145" s="136"/>
      <c r="EKP145" s="136"/>
      <c r="EKQ145" s="136"/>
      <c r="EKR145" s="136"/>
      <c r="EKS145" s="136"/>
      <c r="EKT145" s="136"/>
      <c r="EKU145" s="136"/>
      <c r="EKV145" s="136"/>
      <c r="EKW145" s="136"/>
      <c r="EKX145" s="136"/>
      <c r="EKY145" s="136"/>
      <c r="ELD145" s="136"/>
      <c r="ELE145" s="136"/>
      <c r="ELF145" s="136"/>
      <c r="ELG145" s="136"/>
      <c r="ELH145" s="136"/>
      <c r="ELI145" s="136"/>
      <c r="ELJ145" s="136"/>
      <c r="ELK145" s="136"/>
      <c r="ELL145" s="136"/>
      <c r="ELM145" s="136"/>
      <c r="ELN145" s="136"/>
      <c r="ELO145" s="136"/>
      <c r="ELT145" s="136"/>
      <c r="ELU145" s="136"/>
      <c r="ELV145" s="136"/>
      <c r="ELW145" s="136"/>
      <c r="ELX145" s="136"/>
      <c r="ELY145" s="136"/>
      <c r="ELZ145" s="136"/>
      <c r="EMA145" s="136"/>
      <c r="EMB145" s="136"/>
      <c r="EMC145" s="136"/>
      <c r="EMD145" s="136"/>
      <c r="EME145" s="136"/>
      <c r="EMJ145" s="136"/>
      <c r="EMK145" s="136"/>
      <c r="EML145" s="136"/>
      <c r="EMM145" s="136"/>
      <c r="EMN145" s="136"/>
      <c r="EMO145" s="136"/>
      <c r="EMP145" s="136"/>
      <c r="EMQ145" s="136"/>
      <c r="EMR145" s="136"/>
      <c r="EMS145" s="136"/>
      <c r="EMT145" s="136"/>
      <c r="EMU145" s="136"/>
      <c r="EMZ145" s="136"/>
      <c r="ENA145" s="136"/>
      <c r="ENB145" s="136"/>
      <c r="ENC145" s="136"/>
      <c r="END145" s="136"/>
      <c r="ENE145" s="136"/>
      <c r="ENF145" s="136"/>
      <c r="ENG145" s="136"/>
      <c r="ENH145" s="136"/>
      <c r="ENI145" s="136"/>
      <c r="ENJ145" s="136"/>
      <c r="ENK145" s="136"/>
      <c r="ENP145" s="136"/>
      <c r="ENQ145" s="136"/>
      <c r="ENR145" s="136"/>
      <c r="ENS145" s="136"/>
      <c r="ENT145" s="136"/>
      <c r="ENU145" s="136"/>
      <c r="ENV145" s="136"/>
      <c r="ENW145" s="136"/>
      <c r="ENX145" s="136"/>
      <c r="ENY145" s="136"/>
      <c r="ENZ145" s="136"/>
      <c r="EOA145" s="136"/>
      <c r="EOF145" s="136"/>
      <c r="EOG145" s="136"/>
      <c r="EOH145" s="136"/>
      <c r="EOI145" s="136"/>
      <c r="EOJ145" s="136"/>
      <c r="EOK145" s="136"/>
      <c r="EOL145" s="136"/>
      <c r="EOM145" s="136"/>
      <c r="EON145" s="136"/>
      <c r="EOO145" s="136"/>
      <c r="EOP145" s="136"/>
      <c r="EOQ145" s="136"/>
      <c r="EOV145" s="136"/>
      <c r="EOW145" s="136"/>
      <c r="EOX145" s="136"/>
      <c r="EOY145" s="136"/>
      <c r="EOZ145" s="136"/>
      <c r="EPA145" s="136"/>
      <c r="EPB145" s="136"/>
      <c r="EPC145" s="136"/>
      <c r="EPD145" s="136"/>
      <c r="EPE145" s="136"/>
      <c r="EPF145" s="136"/>
      <c r="EPG145" s="136"/>
      <c r="EPL145" s="136"/>
      <c r="EPM145" s="136"/>
      <c r="EPN145" s="136"/>
      <c r="EPO145" s="136"/>
      <c r="EPP145" s="136"/>
      <c r="EPQ145" s="136"/>
      <c r="EPR145" s="136"/>
      <c r="EPS145" s="136"/>
      <c r="EPT145" s="136"/>
      <c r="EPU145" s="136"/>
      <c r="EPV145" s="136"/>
      <c r="EPW145" s="136"/>
      <c r="EQB145" s="136"/>
      <c r="EQC145" s="136"/>
      <c r="EQD145" s="136"/>
      <c r="EQE145" s="136"/>
      <c r="EQF145" s="136"/>
      <c r="EQG145" s="136"/>
      <c r="EQH145" s="136"/>
      <c r="EQI145" s="136"/>
      <c r="EQJ145" s="136"/>
      <c r="EQK145" s="136"/>
      <c r="EQL145" s="136"/>
      <c r="EQM145" s="136"/>
      <c r="EQR145" s="136"/>
      <c r="EQS145" s="136"/>
      <c r="EQT145" s="136"/>
      <c r="EQU145" s="136"/>
      <c r="EQV145" s="136"/>
      <c r="EQW145" s="136"/>
      <c r="EQX145" s="136"/>
      <c r="EQY145" s="136"/>
      <c r="EQZ145" s="136"/>
      <c r="ERA145" s="136"/>
      <c r="ERB145" s="136"/>
      <c r="ERC145" s="136"/>
      <c r="ERH145" s="136"/>
      <c r="ERI145" s="136"/>
      <c r="ERJ145" s="136"/>
      <c r="ERK145" s="136"/>
      <c r="ERL145" s="136"/>
      <c r="ERM145" s="136"/>
      <c r="ERN145" s="136"/>
      <c r="ERO145" s="136"/>
      <c r="ERP145" s="136"/>
      <c r="ERQ145" s="136"/>
      <c r="ERR145" s="136"/>
      <c r="ERS145" s="136"/>
      <c r="ERX145" s="136"/>
      <c r="ERY145" s="136"/>
      <c r="ERZ145" s="136"/>
      <c r="ESA145" s="136"/>
      <c r="ESB145" s="136"/>
      <c r="ESC145" s="136"/>
      <c r="ESD145" s="136"/>
      <c r="ESE145" s="136"/>
      <c r="ESF145" s="136"/>
      <c r="ESG145" s="136"/>
      <c r="ESH145" s="136"/>
      <c r="ESI145" s="136"/>
      <c r="ESN145" s="136"/>
      <c r="ESO145" s="136"/>
      <c r="ESP145" s="136"/>
      <c r="ESQ145" s="136"/>
      <c r="ESR145" s="136"/>
      <c r="ESS145" s="136"/>
      <c r="EST145" s="136"/>
      <c r="ESU145" s="136"/>
      <c r="ESV145" s="136"/>
      <c r="ESW145" s="136"/>
      <c r="ESX145" s="136"/>
      <c r="ESY145" s="136"/>
      <c r="ETD145" s="136"/>
      <c r="ETE145" s="136"/>
      <c r="ETF145" s="136"/>
      <c r="ETG145" s="136"/>
      <c r="ETH145" s="136"/>
      <c r="ETI145" s="136"/>
      <c r="ETJ145" s="136"/>
      <c r="ETK145" s="136"/>
      <c r="ETL145" s="136"/>
      <c r="ETM145" s="136"/>
      <c r="ETN145" s="136"/>
      <c r="ETO145" s="136"/>
      <c r="ETT145" s="136"/>
      <c r="ETU145" s="136"/>
      <c r="ETV145" s="136"/>
      <c r="ETW145" s="136"/>
      <c r="ETX145" s="136"/>
      <c r="ETY145" s="136"/>
      <c r="ETZ145" s="136"/>
      <c r="EUA145" s="136"/>
      <c r="EUB145" s="136"/>
      <c r="EUC145" s="136"/>
      <c r="EUD145" s="136"/>
      <c r="EUE145" s="136"/>
      <c r="EUJ145" s="136"/>
      <c r="EUK145" s="136"/>
      <c r="EUL145" s="136"/>
      <c r="EUM145" s="136"/>
      <c r="EUN145" s="136"/>
      <c r="EUO145" s="136"/>
      <c r="EUP145" s="136"/>
      <c r="EUQ145" s="136"/>
      <c r="EUR145" s="136"/>
      <c r="EUS145" s="136"/>
      <c r="EUT145" s="136"/>
      <c r="EUU145" s="136"/>
      <c r="EUZ145" s="136"/>
      <c r="EVA145" s="136"/>
      <c r="EVB145" s="136"/>
      <c r="EVC145" s="136"/>
      <c r="EVD145" s="136"/>
      <c r="EVE145" s="136"/>
      <c r="EVF145" s="136"/>
      <c r="EVG145" s="136"/>
      <c r="EVH145" s="136"/>
      <c r="EVI145" s="136"/>
      <c r="EVJ145" s="136"/>
      <c r="EVK145" s="136"/>
      <c r="EVP145" s="136"/>
      <c r="EVQ145" s="136"/>
      <c r="EVR145" s="136"/>
      <c r="EVS145" s="136"/>
      <c r="EVT145" s="136"/>
      <c r="EVU145" s="136"/>
      <c r="EVV145" s="136"/>
      <c r="EVW145" s="136"/>
      <c r="EVX145" s="136"/>
      <c r="EVY145" s="136"/>
      <c r="EVZ145" s="136"/>
      <c r="EWA145" s="136"/>
      <c r="EWF145" s="136"/>
      <c r="EWG145" s="136"/>
      <c r="EWH145" s="136"/>
      <c r="EWI145" s="136"/>
      <c r="EWJ145" s="136"/>
      <c r="EWK145" s="136"/>
      <c r="EWL145" s="136"/>
      <c r="EWM145" s="136"/>
      <c r="EWN145" s="136"/>
      <c r="EWO145" s="136"/>
      <c r="EWP145" s="136"/>
      <c r="EWQ145" s="136"/>
      <c r="EWV145" s="136"/>
      <c r="EWW145" s="136"/>
      <c r="EWX145" s="136"/>
      <c r="EWY145" s="136"/>
      <c r="EWZ145" s="136"/>
      <c r="EXA145" s="136"/>
      <c r="EXB145" s="136"/>
      <c r="EXC145" s="136"/>
      <c r="EXD145" s="136"/>
      <c r="EXE145" s="136"/>
      <c r="EXF145" s="136"/>
      <c r="EXG145" s="136"/>
      <c r="EXL145" s="136"/>
      <c r="EXM145" s="136"/>
      <c r="EXN145" s="136"/>
      <c r="EXO145" s="136"/>
      <c r="EXP145" s="136"/>
      <c r="EXQ145" s="136"/>
      <c r="EXR145" s="136"/>
      <c r="EXS145" s="136"/>
      <c r="EXT145" s="136"/>
      <c r="EXU145" s="136"/>
      <c r="EXV145" s="136"/>
      <c r="EXW145" s="136"/>
      <c r="EYB145" s="136"/>
      <c r="EYC145" s="136"/>
      <c r="EYD145" s="136"/>
      <c r="EYE145" s="136"/>
      <c r="EYF145" s="136"/>
      <c r="EYG145" s="136"/>
      <c r="EYH145" s="136"/>
      <c r="EYI145" s="136"/>
      <c r="EYJ145" s="136"/>
      <c r="EYK145" s="136"/>
      <c r="EYL145" s="136"/>
      <c r="EYM145" s="136"/>
      <c r="EYR145" s="136"/>
      <c r="EYS145" s="136"/>
      <c r="EYT145" s="136"/>
      <c r="EYU145" s="136"/>
      <c r="EYV145" s="136"/>
      <c r="EYW145" s="136"/>
      <c r="EYX145" s="136"/>
      <c r="EYY145" s="136"/>
      <c r="EYZ145" s="136"/>
      <c r="EZA145" s="136"/>
      <c r="EZB145" s="136"/>
      <c r="EZC145" s="136"/>
      <c r="EZH145" s="136"/>
      <c r="EZI145" s="136"/>
      <c r="EZJ145" s="136"/>
      <c r="EZK145" s="136"/>
      <c r="EZL145" s="136"/>
      <c r="EZM145" s="136"/>
      <c r="EZN145" s="136"/>
      <c r="EZO145" s="136"/>
      <c r="EZP145" s="136"/>
      <c r="EZQ145" s="136"/>
      <c r="EZR145" s="136"/>
      <c r="EZS145" s="136"/>
      <c r="EZX145" s="136"/>
      <c r="EZY145" s="136"/>
      <c r="EZZ145" s="136"/>
      <c r="FAA145" s="136"/>
      <c r="FAB145" s="136"/>
      <c r="FAC145" s="136"/>
      <c r="FAD145" s="136"/>
      <c r="FAE145" s="136"/>
      <c r="FAF145" s="136"/>
      <c r="FAG145" s="136"/>
      <c r="FAH145" s="136"/>
      <c r="FAI145" s="136"/>
      <c r="FAN145" s="136"/>
      <c r="FAO145" s="136"/>
      <c r="FAP145" s="136"/>
      <c r="FAQ145" s="136"/>
      <c r="FAR145" s="136"/>
      <c r="FAS145" s="136"/>
      <c r="FAT145" s="136"/>
      <c r="FAU145" s="136"/>
      <c r="FAV145" s="136"/>
      <c r="FAW145" s="136"/>
      <c r="FAX145" s="136"/>
      <c r="FAY145" s="136"/>
      <c r="FBD145" s="136"/>
      <c r="FBE145" s="136"/>
      <c r="FBF145" s="136"/>
      <c r="FBG145" s="136"/>
      <c r="FBH145" s="136"/>
      <c r="FBI145" s="136"/>
      <c r="FBJ145" s="136"/>
      <c r="FBK145" s="136"/>
      <c r="FBL145" s="136"/>
      <c r="FBM145" s="136"/>
      <c r="FBN145" s="136"/>
      <c r="FBO145" s="136"/>
      <c r="FBT145" s="136"/>
      <c r="FBU145" s="136"/>
      <c r="FBV145" s="136"/>
      <c r="FBW145" s="136"/>
      <c r="FBX145" s="136"/>
      <c r="FBY145" s="136"/>
      <c r="FBZ145" s="136"/>
      <c r="FCA145" s="136"/>
      <c r="FCB145" s="136"/>
      <c r="FCC145" s="136"/>
      <c r="FCD145" s="136"/>
      <c r="FCE145" s="136"/>
      <c r="FCJ145" s="136"/>
      <c r="FCK145" s="136"/>
      <c r="FCL145" s="136"/>
      <c r="FCM145" s="136"/>
      <c r="FCN145" s="136"/>
      <c r="FCO145" s="136"/>
      <c r="FCP145" s="136"/>
      <c r="FCQ145" s="136"/>
      <c r="FCR145" s="136"/>
      <c r="FCS145" s="136"/>
      <c r="FCT145" s="136"/>
      <c r="FCU145" s="136"/>
      <c r="FCZ145" s="136"/>
      <c r="FDA145" s="136"/>
      <c r="FDB145" s="136"/>
      <c r="FDC145" s="136"/>
      <c r="FDD145" s="136"/>
      <c r="FDE145" s="136"/>
      <c r="FDF145" s="136"/>
      <c r="FDG145" s="136"/>
      <c r="FDH145" s="136"/>
      <c r="FDI145" s="136"/>
      <c r="FDJ145" s="136"/>
      <c r="FDK145" s="136"/>
      <c r="FDP145" s="136"/>
      <c r="FDQ145" s="136"/>
      <c r="FDR145" s="136"/>
      <c r="FDS145" s="136"/>
      <c r="FDT145" s="136"/>
      <c r="FDU145" s="136"/>
      <c r="FDV145" s="136"/>
      <c r="FDW145" s="136"/>
      <c r="FDX145" s="136"/>
      <c r="FDY145" s="136"/>
      <c r="FDZ145" s="136"/>
      <c r="FEA145" s="136"/>
      <c r="FEF145" s="136"/>
      <c r="FEG145" s="136"/>
      <c r="FEH145" s="136"/>
      <c r="FEI145" s="136"/>
      <c r="FEJ145" s="136"/>
      <c r="FEK145" s="136"/>
      <c r="FEL145" s="136"/>
      <c r="FEM145" s="136"/>
      <c r="FEN145" s="136"/>
      <c r="FEO145" s="136"/>
      <c r="FEP145" s="136"/>
      <c r="FEQ145" s="136"/>
      <c r="FEV145" s="136"/>
      <c r="FEW145" s="136"/>
      <c r="FEX145" s="136"/>
      <c r="FEY145" s="136"/>
      <c r="FEZ145" s="136"/>
      <c r="FFA145" s="136"/>
      <c r="FFB145" s="136"/>
      <c r="FFC145" s="136"/>
      <c r="FFD145" s="136"/>
      <c r="FFE145" s="136"/>
      <c r="FFF145" s="136"/>
      <c r="FFG145" s="136"/>
      <c r="FFL145" s="136"/>
      <c r="FFM145" s="136"/>
      <c r="FFN145" s="136"/>
      <c r="FFO145" s="136"/>
      <c r="FFP145" s="136"/>
      <c r="FFQ145" s="136"/>
      <c r="FFR145" s="136"/>
      <c r="FFS145" s="136"/>
      <c r="FFT145" s="136"/>
      <c r="FFU145" s="136"/>
      <c r="FFV145" s="136"/>
      <c r="FFW145" s="136"/>
      <c r="FGB145" s="136"/>
      <c r="FGC145" s="136"/>
      <c r="FGD145" s="136"/>
      <c r="FGE145" s="136"/>
      <c r="FGF145" s="136"/>
      <c r="FGG145" s="136"/>
      <c r="FGH145" s="136"/>
      <c r="FGI145" s="136"/>
      <c r="FGJ145" s="136"/>
      <c r="FGK145" s="136"/>
      <c r="FGL145" s="136"/>
      <c r="FGM145" s="136"/>
      <c r="FGR145" s="136"/>
      <c r="FGS145" s="136"/>
      <c r="FGT145" s="136"/>
      <c r="FGU145" s="136"/>
      <c r="FGV145" s="136"/>
      <c r="FGW145" s="136"/>
      <c r="FGX145" s="136"/>
      <c r="FGY145" s="136"/>
      <c r="FGZ145" s="136"/>
      <c r="FHA145" s="136"/>
      <c r="FHB145" s="136"/>
      <c r="FHC145" s="136"/>
      <c r="FHH145" s="136"/>
      <c r="FHI145" s="136"/>
      <c r="FHJ145" s="136"/>
      <c r="FHK145" s="136"/>
      <c r="FHL145" s="136"/>
      <c r="FHM145" s="136"/>
      <c r="FHN145" s="136"/>
      <c r="FHO145" s="136"/>
      <c r="FHP145" s="136"/>
      <c r="FHQ145" s="136"/>
      <c r="FHR145" s="136"/>
      <c r="FHS145" s="136"/>
      <c r="FHX145" s="136"/>
      <c r="FHY145" s="136"/>
      <c r="FHZ145" s="136"/>
      <c r="FIA145" s="136"/>
      <c r="FIB145" s="136"/>
      <c r="FIC145" s="136"/>
      <c r="FID145" s="136"/>
      <c r="FIE145" s="136"/>
      <c r="FIF145" s="136"/>
      <c r="FIG145" s="136"/>
      <c r="FIH145" s="136"/>
      <c r="FII145" s="136"/>
      <c r="FIN145" s="136"/>
      <c r="FIO145" s="136"/>
      <c r="FIP145" s="136"/>
      <c r="FIQ145" s="136"/>
      <c r="FIR145" s="136"/>
      <c r="FIS145" s="136"/>
      <c r="FIT145" s="136"/>
      <c r="FIU145" s="136"/>
      <c r="FIV145" s="136"/>
      <c r="FIW145" s="136"/>
      <c r="FIX145" s="136"/>
      <c r="FIY145" s="136"/>
      <c r="FJD145" s="136"/>
      <c r="FJE145" s="136"/>
      <c r="FJF145" s="136"/>
      <c r="FJG145" s="136"/>
      <c r="FJH145" s="136"/>
      <c r="FJI145" s="136"/>
      <c r="FJJ145" s="136"/>
      <c r="FJK145" s="136"/>
      <c r="FJL145" s="136"/>
      <c r="FJM145" s="136"/>
      <c r="FJN145" s="136"/>
      <c r="FJO145" s="136"/>
      <c r="FJT145" s="136"/>
      <c r="FJU145" s="136"/>
      <c r="FJV145" s="136"/>
      <c r="FJW145" s="136"/>
      <c r="FJX145" s="136"/>
      <c r="FJY145" s="136"/>
      <c r="FJZ145" s="136"/>
      <c r="FKA145" s="136"/>
      <c r="FKB145" s="136"/>
      <c r="FKC145" s="136"/>
      <c r="FKD145" s="136"/>
      <c r="FKE145" s="136"/>
      <c r="FKJ145" s="136"/>
      <c r="FKK145" s="136"/>
      <c r="FKL145" s="136"/>
      <c r="FKM145" s="136"/>
      <c r="FKN145" s="136"/>
      <c r="FKO145" s="136"/>
      <c r="FKP145" s="136"/>
      <c r="FKQ145" s="136"/>
      <c r="FKR145" s="136"/>
      <c r="FKS145" s="136"/>
      <c r="FKT145" s="136"/>
      <c r="FKU145" s="136"/>
      <c r="FKZ145" s="136"/>
      <c r="FLA145" s="136"/>
      <c r="FLB145" s="136"/>
      <c r="FLC145" s="136"/>
      <c r="FLD145" s="136"/>
      <c r="FLE145" s="136"/>
      <c r="FLF145" s="136"/>
      <c r="FLG145" s="136"/>
      <c r="FLH145" s="136"/>
      <c r="FLI145" s="136"/>
      <c r="FLJ145" s="136"/>
      <c r="FLK145" s="136"/>
      <c r="FLP145" s="136"/>
      <c r="FLQ145" s="136"/>
      <c r="FLR145" s="136"/>
      <c r="FLS145" s="136"/>
      <c r="FLT145" s="136"/>
      <c r="FLU145" s="136"/>
      <c r="FLV145" s="136"/>
      <c r="FLW145" s="136"/>
      <c r="FLX145" s="136"/>
      <c r="FLY145" s="136"/>
      <c r="FLZ145" s="136"/>
      <c r="FMA145" s="136"/>
      <c r="FMF145" s="136"/>
      <c r="FMG145" s="136"/>
      <c r="FMH145" s="136"/>
      <c r="FMI145" s="136"/>
      <c r="FMJ145" s="136"/>
      <c r="FMK145" s="136"/>
      <c r="FML145" s="136"/>
      <c r="FMM145" s="136"/>
      <c r="FMN145" s="136"/>
      <c r="FMO145" s="136"/>
      <c r="FMP145" s="136"/>
      <c r="FMQ145" s="136"/>
      <c r="FMV145" s="136"/>
      <c r="FMW145" s="136"/>
      <c r="FMX145" s="136"/>
      <c r="FMY145" s="136"/>
      <c r="FMZ145" s="136"/>
      <c r="FNA145" s="136"/>
      <c r="FNB145" s="136"/>
      <c r="FNC145" s="136"/>
      <c r="FND145" s="136"/>
      <c r="FNE145" s="136"/>
      <c r="FNF145" s="136"/>
      <c r="FNG145" s="136"/>
      <c r="FNL145" s="136"/>
      <c r="FNM145" s="136"/>
      <c r="FNN145" s="136"/>
      <c r="FNO145" s="136"/>
      <c r="FNP145" s="136"/>
      <c r="FNQ145" s="136"/>
      <c r="FNR145" s="136"/>
      <c r="FNS145" s="136"/>
      <c r="FNT145" s="136"/>
      <c r="FNU145" s="136"/>
      <c r="FNV145" s="136"/>
      <c r="FNW145" s="136"/>
      <c r="FOB145" s="136"/>
      <c r="FOC145" s="136"/>
      <c r="FOD145" s="136"/>
      <c r="FOE145" s="136"/>
      <c r="FOF145" s="136"/>
      <c r="FOG145" s="136"/>
      <c r="FOH145" s="136"/>
      <c r="FOI145" s="136"/>
      <c r="FOJ145" s="136"/>
      <c r="FOK145" s="136"/>
      <c r="FOL145" s="136"/>
      <c r="FOM145" s="136"/>
      <c r="FOR145" s="136"/>
      <c r="FOS145" s="136"/>
      <c r="FOT145" s="136"/>
      <c r="FOU145" s="136"/>
      <c r="FOV145" s="136"/>
      <c r="FOW145" s="136"/>
      <c r="FOX145" s="136"/>
      <c r="FOY145" s="136"/>
      <c r="FOZ145" s="136"/>
      <c r="FPA145" s="136"/>
      <c r="FPB145" s="136"/>
      <c r="FPC145" s="136"/>
      <c r="FPH145" s="136"/>
      <c r="FPI145" s="136"/>
      <c r="FPJ145" s="136"/>
      <c r="FPK145" s="136"/>
      <c r="FPL145" s="136"/>
      <c r="FPM145" s="136"/>
      <c r="FPN145" s="136"/>
      <c r="FPO145" s="136"/>
      <c r="FPP145" s="136"/>
      <c r="FPQ145" s="136"/>
      <c r="FPR145" s="136"/>
      <c r="FPS145" s="136"/>
      <c r="FPX145" s="136"/>
      <c r="FPY145" s="136"/>
      <c r="FPZ145" s="136"/>
      <c r="FQA145" s="136"/>
      <c r="FQB145" s="136"/>
      <c r="FQC145" s="136"/>
      <c r="FQD145" s="136"/>
      <c r="FQE145" s="136"/>
      <c r="FQF145" s="136"/>
      <c r="FQG145" s="136"/>
      <c r="FQH145" s="136"/>
      <c r="FQI145" s="136"/>
      <c r="FQN145" s="136"/>
      <c r="FQO145" s="136"/>
      <c r="FQP145" s="136"/>
      <c r="FQQ145" s="136"/>
      <c r="FQR145" s="136"/>
      <c r="FQS145" s="136"/>
      <c r="FQT145" s="136"/>
      <c r="FQU145" s="136"/>
      <c r="FQV145" s="136"/>
      <c r="FQW145" s="136"/>
      <c r="FQX145" s="136"/>
      <c r="FQY145" s="136"/>
      <c r="FRD145" s="136"/>
      <c r="FRE145" s="136"/>
      <c r="FRF145" s="136"/>
      <c r="FRG145" s="136"/>
      <c r="FRH145" s="136"/>
      <c r="FRI145" s="136"/>
      <c r="FRJ145" s="136"/>
      <c r="FRK145" s="136"/>
      <c r="FRL145" s="136"/>
      <c r="FRM145" s="136"/>
      <c r="FRN145" s="136"/>
      <c r="FRO145" s="136"/>
      <c r="FRT145" s="136"/>
      <c r="FRU145" s="136"/>
      <c r="FRV145" s="136"/>
      <c r="FRW145" s="136"/>
      <c r="FRX145" s="136"/>
      <c r="FRY145" s="136"/>
      <c r="FRZ145" s="136"/>
      <c r="FSA145" s="136"/>
      <c r="FSB145" s="136"/>
      <c r="FSC145" s="136"/>
      <c r="FSD145" s="136"/>
      <c r="FSE145" s="136"/>
      <c r="FSJ145" s="136"/>
      <c r="FSK145" s="136"/>
      <c r="FSL145" s="136"/>
      <c r="FSM145" s="136"/>
      <c r="FSN145" s="136"/>
      <c r="FSO145" s="136"/>
      <c r="FSP145" s="136"/>
      <c r="FSQ145" s="136"/>
      <c r="FSR145" s="136"/>
      <c r="FSS145" s="136"/>
      <c r="FST145" s="136"/>
      <c r="FSU145" s="136"/>
      <c r="FSZ145" s="136"/>
      <c r="FTA145" s="136"/>
      <c r="FTB145" s="136"/>
      <c r="FTC145" s="136"/>
      <c r="FTD145" s="136"/>
      <c r="FTE145" s="136"/>
      <c r="FTF145" s="136"/>
      <c r="FTG145" s="136"/>
      <c r="FTH145" s="136"/>
      <c r="FTI145" s="136"/>
      <c r="FTJ145" s="136"/>
      <c r="FTK145" s="136"/>
      <c r="FTP145" s="136"/>
      <c r="FTQ145" s="136"/>
      <c r="FTR145" s="136"/>
      <c r="FTS145" s="136"/>
      <c r="FTT145" s="136"/>
      <c r="FTU145" s="136"/>
      <c r="FTV145" s="136"/>
      <c r="FTW145" s="136"/>
      <c r="FTX145" s="136"/>
      <c r="FTY145" s="136"/>
      <c r="FTZ145" s="136"/>
      <c r="FUA145" s="136"/>
      <c r="FUF145" s="136"/>
      <c r="FUG145" s="136"/>
      <c r="FUH145" s="136"/>
      <c r="FUI145" s="136"/>
      <c r="FUJ145" s="136"/>
      <c r="FUK145" s="136"/>
      <c r="FUL145" s="136"/>
      <c r="FUM145" s="136"/>
      <c r="FUN145" s="136"/>
      <c r="FUO145" s="136"/>
      <c r="FUP145" s="136"/>
      <c r="FUQ145" s="136"/>
      <c r="FUV145" s="136"/>
      <c r="FUW145" s="136"/>
      <c r="FUX145" s="136"/>
      <c r="FUY145" s="136"/>
      <c r="FUZ145" s="136"/>
      <c r="FVA145" s="136"/>
      <c r="FVB145" s="136"/>
      <c r="FVC145" s="136"/>
      <c r="FVD145" s="136"/>
      <c r="FVE145" s="136"/>
      <c r="FVF145" s="136"/>
      <c r="FVG145" s="136"/>
      <c r="FVL145" s="136"/>
      <c r="FVM145" s="136"/>
      <c r="FVN145" s="136"/>
      <c r="FVO145" s="136"/>
      <c r="FVP145" s="136"/>
      <c r="FVQ145" s="136"/>
      <c r="FVR145" s="136"/>
      <c r="FVS145" s="136"/>
      <c r="FVT145" s="136"/>
      <c r="FVU145" s="136"/>
      <c r="FVV145" s="136"/>
      <c r="FVW145" s="136"/>
      <c r="FWB145" s="136"/>
      <c r="FWC145" s="136"/>
      <c r="FWD145" s="136"/>
      <c r="FWE145" s="136"/>
      <c r="FWF145" s="136"/>
      <c r="FWG145" s="136"/>
      <c r="FWH145" s="136"/>
      <c r="FWI145" s="136"/>
      <c r="FWJ145" s="136"/>
      <c r="FWK145" s="136"/>
      <c r="FWL145" s="136"/>
      <c r="FWM145" s="136"/>
      <c r="FWR145" s="136"/>
      <c r="FWS145" s="136"/>
      <c r="FWT145" s="136"/>
      <c r="FWU145" s="136"/>
      <c r="FWV145" s="136"/>
      <c r="FWW145" s="136"/>
      <c r="FWX145" s="136"/>
      <c r="FWY145" s="136"/>
      <c r="FWZ145" s="136"/>
      <c r="FXA145" s="136"/>
      <c r="FXB145" s="136"/>
      <c r="FXC145" s="136"/>
      <c r="FXH145" s="136"/>
      <c r="FXI145" s="136"/>
      <c r="FXJ145" s="136"/>
      <c r="FXK145" s="136"/>
      <c r="FXL145" s="136"/>
      <c r="FXM145" s="136"/>
      <c r="FXN145" s="136"/>
      <c r="FXO145" s="136"/>
      <c r="FXP145" s="136"/>
      <c r="FXQ145" s="136"/>
      <c r="FXR145" s="136"/>
      <c r="FXS145" s="136"/>
      <c r="FXX145" s="136"/>
      <c r="FXY145" s="136"/>
      <c r="FXZ145" s="136"/>
      <c r="FYA145" s="136"/>
      <c r="FYB145" s="136"/>
      <c r="FYC145" s="136"/>
      <c r="FYD145" s="136"/>
      <c r="FYE145" s="136"/>
      <c r="FYF145" s="136"/>
      <c r="FYG145" s="136"/>
      <c r="FYH145" s="136"/>
      <c r="FYI145" s="136"/>
      <c r="FYN145" s="136"/>
      <c r="FYO145" s="136"/>
      <c r="FYP145" s="136"/>
      <c r="FYQ145" s="136"/>
      <c r="FYR145" s="136"/>
      <c r="FYS145" s="136"/>
      <c r="FYT145" s="136"/>
      <c r="FYU145" s="136"/>
      <c r="FYV145" s="136"/>
      <c r="FYW145" s="136"/>
      <c r="FYX145" s="136"/>
      <c r="FYY145" s="136"/>
      <c r="FZD145" s="136"/>
      <c r="FZE145" s="136"/>
      <c r="FZF145" s="136"/>
      <c r="FZG145" s="136"/>
      <c r="FZH145" s="136"/>
      <c r="FZI145" s="136"/>
      <c r="FZJ145" s="136"/>
      <c r="FZK145" s="136"/>
      <c r="FZL145" s="136"/>
      <c r="FZM145" s="136"/>
      <c r="FZN145" s="136"/>
      <c r="FZO145" s="136"/>
      <c r="FZT145" s="136"/>
      <c r="FZU145" s="136"/>
      <c r="FZV145" s="136"/>
      <c r="FZW145" s="136"/>
      <c r="FZX145" s="136"/>
      <c r="FZY145" s="136"/>
      <c r="FZZ145" s="136"/>
      <c r="GAA145" s="136"/>
      <c r="GAB145" s="136"/>
      <c r="GAC145" s="136"/>
      <c r="GAD145" s="136"/>
      <c r="GAE145" s="136"/>
      <c r="GAJ145" s="136"/>
      <c r="GAK145" s="136"/>
      <c r="GAL145" s="136"/>
      <c r="GAM145" s="136"/>
      <c r="GAN145" s="136"/>
      <c r="GAO145" s="136"/>
      <c r="GAP145" s="136"/>
      <c r="GAQ145" s="136"/>
      <c r="GAR145" s="136"/>
      <c r="GAS145" s="136"/>
      <c r="GAT145" s="136"/>
      <c r="GAU145" s="136"/>
      <c r="GAZ145" s="136"/>
      <c r="GBA145" s="136"/>
      <c r="GBB145" s="136"/>
      <c r="GBC145" s="136"/>
      <c r="GBD145" s="136"/>
      <c r="GBE145" s="136"/>
      <c r="GBF145" s="136"/>
      <c r="GBG145" s="136"/>
      <c r="GBH145" s="136"/>
      <c r="GBI145" s="136"/>
      <c r="GBJ145" s="136"/>
      <c r="GBK145" s="136"/>
      <c r="GBP145" s="136"/>
      <c r="GBQ145" s="136"/>
      <c r="GBR145" s="136"/>
      <c r="GBS145" s="136"/>
      <c r="GBT145" s="136"/>
      <c r="GBU145" s="136"/>
      <c r="GBV145" s="136"/>
      <c r="GBW145" s="136"/>
      <c r="GBX145" s="136"/>
      <c r="GBY145" s="136"/>
      <c r="GBZ145" s="136"/>
      <c r="GCA145" s="136"/>
      <c r="GCF145" s="136"/>
      <c r="GCG145" s="136"/>
      <c r="GCH145" s="136"/>
      <c r="GCI145" s="136"/>
      <c r="GCJ145" s="136"/>
      <c r="GCK145" s="136"/>
      <c r="GCL145" s="136"/>
      <c r="GCM145" s="136"/>
      <c r="GCN145" s="136"/>
      <c r="GCO145" s="136"/>
      <c r="GCP145" s="136"/>
      <c r="GCQ145" s="136"/>
      <c r="GCV145" s="136"/>
      <c r="GCW145" s="136"/>
      <c r="GCX145" s="136"/>
      <c r="GCY145" s="136"/>
      <c r="GCZ145" s="136"/>
      <c r="GDA145" s="136"/>
      <c r="GDB145" s="136"/>
      <c r="GDC145" s="136"/>
      <c r="GDD145" s="136"/>
      <c r="GDE145" s="136"/>
      <c r="GDF145" s="136"/>
      <c r="GDG145" s="136"/>
      <c r="GDL145" s="136"/>
      <c r="GDM145" s="136"/>
      <c r="GDN145" s="136"/>
      <c r="GDO145" s="136"/>
      <c r="GDP145" s="136"/>
      <c r="GDQ145" s="136"/>
      <c r="GDR145" s="136"/>
      <c r="GDS145" s="136"/>
      <c r="GDT145" s="136"/>
      <c r="GDU145" s="136"/>
      <c r="GDV145" s="136"/>
      <c r="GDW145" s="136"/>
      <c r="GEB145" s="136"/>
      <c r="GEC145" s="136"/>
      <c r="GED145" s="136"/>
      <c r="GEE145" s="136"/>
      <c r="GEF145" s="136"/>
      <c r="GEG145" s="136"/>
      <c r="GEH145" s="136"/>
      <c r="GEI145" s="136"/>
      <c r="GEJ145" s="136"/>
      <c r="GEK145" s="136"/>
      <c r="GEL145" s="136"/>
      <c r="GEM145" s="136"/>
      <c r="GER145" s="136"/>
      <c r="GES145" s="136"/>
      <c r="GET145" s="136"/>
      <c r="GEU145" s="136"/>
      <c r="GEV145" s="136"/>
      <c r="GEW145" s="136"/>
      <c r="GEX145" s="136"/>
      <c r="GEY145" s="136"/>
      <c r="GEZ145" s="136"/>
      <c r="GFA145" s="136"/>
      <c r="GFB145" s="136"/>
      <c r="GFC145" s="136"/>
      <c r="GFH145" s="136"/>
      <c r="GFI145" s="136"/>
      <c r="GFJ145" s="136"/>
      <c r="GFK145" s="136"/>
      <c r="GFL145" s="136"/>
      <c r="GFM145" s="136"/>
      <c r="GFN145" s="136"/>
      <c r="GFO145" s="136"/>
      <c r="GFP145" s="136"/>
      <c r="GFQ145" s="136"/>
      <c r="GFR145" s="136"/>
      <c r="GFS145" s="136"/>
      <c r="GFX145" s="136"/>
      <c r="GFY145" s="136"/>
      <c r="GFZ145" s="136"/>
      <c r="GGA145" s="136"/>
      <c r="GGB145" s="136"/>
      <c r="GGC145" s="136"/>
      <c r="GGD145" s="136"/>
      <c r="GGE145" s="136"/>
      <c r="GGF145" s="136"/>
      <c r="GGG145" s="136"/>
      <c r="GGH145" s="136"/>
      <c r="GGI145" s="136"/>
      <c r="GGN145" s="136"/>
      <c r="GGO145" s="136"/>
      <c r="GGP145" s="136"/>
      <c r="GGQ145" s="136"/>
      <c r="GGR145" s="136"/>
      <c r="GGS145" s="136"/>
      <c r="GGT145" s="136"/>
      <c r="GGU145" s="136"/>
      <c r="GGV145" s="136"/>
      <c r="GGW145" s="136"/>
      <c r="GGX145" s="136"/>
      <c r="GGY145" s="136"/>
      <c r="GHD145" s="136"/>
      <c r="GHE145" s="136"/>
      <c r="GHF145" s="136"/>
      <c r="GHG145" s="136"/>
      <c r="GHH145" s="136"/>
      <c r="GHI145" s="136"/>
      <c r="GHJ145" s="136"/>
      <c r="GHK145" s="136"/>
      <c r="GHL145" s="136"/>
      <c r="GHM145" s="136"/>
      <c r="GHN145" s="136"/>
      <c r="GHO145" s="136"/>
      <c r="GHT145" s="136"/>
      <c r="GHU145" s="136"/>
      <c r="GHV145" s="136"/>
      <c r="GHW145" s="136"/>
      <c r="GHX145" s="136"/>
      <c r="GHY145" s="136"/>
      <c r="GHZ145" s="136"/>
      <c r="GIA145" s="136"/>
      <c r="GIB145" s="136"/>
      <c r="GIC145" s="136"/>
      <c r="GID145" s="136"/>
      <c r="GIE145" s="136"/>
      <c r="GIJ145" s="136"/>
      <c r="GIK145" s="136"/>
      <c r="GIL145" s="136"/>
      <c r="GIM145" s="136"/>
      <c r="GIN145" s="136"/>
      <c r="GIO145" s="136"/>
      <c r="GIP145" s="136"/>
      <c r="GIQ145" s="136"/>
      <c r="GIR145" s="136"/>
      <c r="GIS145" s="136"/>
      <c r="GIT145" s="136"/>
      <c r="GIU145" s="136"/>
      <c r="GIZ145" s="136"/>
      <c r="GJA145" s="136"/>
      <c r="GJB145" s="136"/>
      <c r="GJC145" s="136"/>
      <c r="GJD145" s="136"/>
      <c r="GJE145" s="136"/>
      <c r="GJF145" s="136"/>
      <c r="GJG145" s="136"/>
      <c r="GJH145" s="136"/>
      <c r="GJI145" s="136"/>
      <c r="GJJ145" s="136"/>
      <c r="GJK145" s="136"/>
      <c r="GJP145" s="136"/>
      <c r="GJQ145" s="136"/>
      <c r="GJR145" s="136"/>
      <c r="GJS145" s="136"/>
      <c r="GJT145" s="136"/>
      <c r="GJU145" s="136"/>
      <c r="GJV145" s="136"/>
      <c r="GJW145" s="136"/>
      <c r="GJX145" s="136"/>
      <c r="GJY145" s="136"/>
      <c r="GJZ145" s="136"/>
      <c r="GKA145" s="136"/>
      <c r="GKF145" s="136"/>
      <c r="GKG145" s="136"/>
      <c r="GKH145" s="136"/>
      <c r="GKI145" s="136"/>
      <c r="GKJ145" s="136"/>
      <c r="GKK145" s="136"/>
      <c r="GKL145" s="136"/>
      <c r="GKM145" s="136"/>
      <c r="GKN145" s="136"/>
      <c r="GKO145" s="136"/>
      <c r="GKP145" s="136"/>
      <c r="GKQ145" s="136"/>
      <c r="GKV145" s="136"/>
      <c r="GKW145" s="136"/>
      <c r="GKX145" s="136"/>
      <c r="GKY145" s="136"/>
      <c r="GKZ145" s="136"/>
      <c r="GLA145" s="136"/>
      <c r="GLB145" s="136"/>
      <c r="GLC145" s="136"/>
      <c r="GLD145" s="136"/>
      <c r="GLE145" s="136"/>
      <c r="GLF145" s="136"/>
      <c r="GLG145" s="136"/>
      <c r="GLL145" s="136"/>
      <c r="GLM145" s="136"/>
      <c r="GLN145" s="136"/>
      <c r="GLO145" s="136"/>
      <c r="GLP145" s="136"/>
      <c r="GLQ145" s="136"/>
      <c r="GLR145" s="136"/>
      <c r="GLS145" s="136"/>
      <c r="GLT145" s="136"/>
      <c r="GLU145" s="136"/>
      <c r="GLV145" s="136"/>
      <c r="GLW145" s="136"/>
      <c r="GMB145" s="136"/>
      <c r="GMC145" s="136"/>
      <c r="GMD145" s="136"/>
      <c r="GME145" s="136"/>
      <c r="GMF145" s="136"/>
      <c r="GMG145" s="136"/>
      <c r="GMH145" s="136"/>
      <c r="GMI145" s="136"/>
      <c r="GMJ145" s="136"/>
      <c r="GMK145" s="136"/>
      <c r="GML145" s="136"/>
      <c r="GMM145" s="136"/>
      <c r="GMR145" s="136"/>
      <c r="GMS145" s="136"/>
      <c r="GMT145" s="136"/>
      <c r="GMU145" s="136"/>
      <c r="GMV145" s="136"/>
      <c r="GMW145" s="136"/>
      <c r="GMX145" s="136"/>
      <c r="GMY145" s="136"/>
      <c r="GMZ145" s="136"/>
      <c r="GNA145" s="136"/>
      <c r="GNB145" s="136"/>
      <c r="GNC145" s="136"/>
      <c r="GNH145" s="136"/>
      <c r="GNI145" s="136"/>
      <c r="GNJ145" s="136"/>
      <c r="GNK145" s="136"/>
      <c r="GNL145" s="136"/>
      <c r="GNM145" s="136"/>
      <c r="GNN145" s="136"/>
      <c r="GNO145" s="136"/>
      <c r="GNP145" s="136"/>
      <c r="GNQ145" s="136"/>
      <c r="GNR145" s="136"/>
      <c r="GNS145" s="136"/>
      <c r="GNX145" s="136"/>
      <c r="GNY145" s="136"/>
      <c r="GNZ145" s="136"/>
      <c r="GOA145" s="136"/>
      <c r="GOB145" s="136"/>
      <c r="GOC145" s="136"/>
      <c r="GOD145" s="136"/>
      <c r="GOE145" s="136"/>
      <c r="GOF145" s="136"/>
      <c r="GOG145" s="136"/>
      <c r="GOH145" s="136"/>
      <c r="GOI145" s="136"/>
      <c r="GON145" s="136"/>
      <c r="GOO145" s="136"/>
      <c r="GOP145" s="136"/>
      <c r="GOQ145" s="136"/>
      <c r="GOR145" s="136"/>
      <c r="GOS145" s="136"/>
      <c r="GOT145" s="136"/>
      <c r="GOU145" s="136"/>
      <c r="GOV145" s="136"/>
      <c r="GOW145" s="136"/>
      <c r="GOX145" s="136"/>
      <c r="GOY145" s="136"/>
      <c r="GPD145" s="136"/>
      <c r="GPE145" s="136"/>
      <c r="GPF145" s="136"/>
      <c r="GPG145" s="136"/>
      <c r="GPH145" s="136"/>
      <c r="GPI145" s="136"/>
      <c r="GPJ145" s="136"/>
      <c r="GPK145" s="136"/>
      <c r="GPL145" s="136"/>
      <c r="GPM145" s="136"/>
      <c r="GPN145" s="136"/>
      <c r="GPO145" s="136"/>
      <c r="GPT145" s="136"/>
      <c r="GPU145" s="136"/>
      <c r="GPV145" s="136"/>
      <c r="GPW145" s="136"/>
      <c r="GPX145" s="136"/>
      <c r="GPY145" s="136"/>
      <c r="GPZ145" s="136"/>
      <c r="GQA145" s="136"/>
      <c r="GQB145" s="136"/>
      <c r="GQC145" s="136"/>
      <c r="GQD145" s="136"/>
      <c r="GQE145" s="136"/>
      <c r="GQJ145" s="136"/>
      <c r="GQK145" s="136"/>
      <c r="GQL145" s="136"/>
      <c r="GQM145" s="136"/>
      <c r="GQN145" s="136"/>
      <c r="GQO145" s="136"/>
      <c r="GQP145" s="136"/>
      <c r="GQQ145" s="136"/>
      <c r="GQR145" s="136"/>
      <c r="GQS145" s="136"/>
      <c r="GQT145" s="136"/>
      <c r="GQU145" s="136"/>
      <c r="GQZ145" s="136"/>
      <c r="GRA145" s="136"/>
      <c r="GRB145" s="136"/>
      <c r="GRC145" s="136"/>
      <c r="GRD145" s="136"/>
      <c r="GRE145" s="136"/>
      <c r="GRF145" s="136"/>
      <c r="GRG145" s="136"/>
      <c r="GRH145" s="136"/>
      <c r="GRI145" s="136"/>
      <c r="GRJ145" s="136"/>
      <c r="GRK145" s="136"/>
      <c r="GRP145" s="136"/>
      <c r="GRQ145" s="136"/>
      <c r="GRR145" s="136"/>
      <c r="GRS145" s="136"/>
      <c r="GRT145" s="136"/>
      <c r="GRU145" s="136"/>
      <c r="GRV145" s="136"/>
      <c r="GRW145" s="136"/>
      <c r="GRX145" s="136"/>
      <c r="GRY145" s="136"/>
      <c r="GRZ145" s="136"/>
      <c r="GSA145" s="136"/>
      <c r="GSF145" s="136"/>
      <c r="GSG145" s="136"/>
      <c r="GSH145" s="136"/>
      <c r="GSI145" s="136"/>
      <c r="GSJ145" s="136"/>
      <c r="GSK145" s="136"/>
      <c r="GSL145" s="136"/>
      <c r="GSM145" s="136"/>
      <c r="GSN145" s="136"/>
      <c r="GSO145" s="136"/>
      <c r="GSP145" s="136"/>
      <c r="GSQ145" s="136"/>
      <c r="GSV145" s="136"/>
      <c r="GSW145" s="136"/>
      <c r="GSX145" s="136"/>
      <c r="GSY145" s="136"/>
      <c r="GSZ145" s="136"/>
      <c r="GTA145" s="136"/>
      <c r="GTB145" s="136"/>
      <c r="GTC145" s="136"/>
      <c r="GTD145" s="136"/>
      <c r="GTE145" s="136"/>
      <c r="GTF145" s="136"/>
      <c r="GTG145" s="136"/>
      <c r="GTL145" s="136"/>
      <c r="GTM145" s="136"/>
      <c r="GTN145" s="136"/>
      <c r="GTO145" s="136"/>
      <c r="GTP145" s="136"/>
      <c r="GTQ145" s="136"/>
      <c r="GTR145" s="136"/>
      <c r="GTS145" s="136"/>
      <c r="GTT145" s="136"/>
      <c r="GTU145" s="136"/>
      <c r="GTV145" s="136"/>
      <c r="GTW145" s="136"/>
      <c r="GUB145" s="136"/>
      <c r="GUC145" s="136"/>
      <c r="GUD145" s="136"/>
      <c r="GUE145" s="136"/>
      <c r="GUF145" s="136"/>
      <c r="GUG145" s="136"/>
      <c r="GUH145" s="136"/>
      <c r="GUI145" s="136"/>
      <c r="GUJ145" s="136"/>
      <c r="GUK145" s="136"/>
      <c r="GUL145" s="136"/>
      <c r="GUM145" s="136"/>
      <c r="GUR145" s="136"/>
      <c r="GUS145" s="136"/>
      <c r="GUT145" s="136"/>
      <c r="GUU145" s="136"/>
      <c r="GUV145" s="136"/>
      <c r="GUW145" s="136"/>
      <c r="GUX145" s="136"/>
      <c r="GUY145" s="136"/>
      <c r="GUZ145" s="136"/>
      <c r="GVA145" s="136"/>
      <c r="GVB145" s="136"/>
      <c r="GVC145" s="136"/>
      <c r="GVH145" s="136"/>
      <c r="GVI145" s="136"/>
      <c r="GVJ145" s="136"/>
      <c r="GVK145" s="136"/>
      <c r="GVL145" s="136"/>
      <c r="GVM145" s="136"/>
      <c r="GVN145" s="136"/>
      <c r="GVO145" s="136"/>
      <c r="GVP145" s="136"/>
      <c r="GVQ145" s="136"/>
      <c r="GVR145" s="136"/>
      <c r="GVS145" s="136"/>
      <c r="GVX145" s="136"/>
      <c r="GVY145" s="136"/>
      <c r="GVZ145" s="136"/>
      <c r="GWA145" s="136"/>
      <c r="GWB145" s="136"/>
      <c r="GWC145" s="136"/>
      <c r="GWD145" s="136"/>
      <c r="GWE145" s="136"/>
      <c r="GWF145" s="136"/>
      <c r="GWG145" s="136"/>
      <c r="GWH145" s="136"/>
      <c r="GWI145" s="136"/>
      <c r="GWN145" s="136"/>
      <c r="GWO145" s="136"/>
      <c r="GWP145" s="136"/>
      <c r="GWQ145" s="136"/>
      <c r="GWR145" s="136"/>
      <c r="GWS145" s="136"/>
      <c r="GWT145" s="136"/>
      <c r="GWU145" s="136"/>
      <c r="GWV145" s="136"/>
      <c r="GWW145" s="136"/>
      <c r="GWX145" s="136"/>
      <c r="GWY145" s="136"/>
      <c r="GXD145" s="136"/>
      <c r="GXE145" s="136"/>
      <c r="GXF145" s="136"/>
      <c r="GXG145" s="136"/>
      <c r="GXH145" s="136"/>
      <c r="GXI145" s="136"/>
      <c r="GXJ145" s="136"/>
      <c r="GXK145" s="136"/>
      <c r="GXL145" s="136"/>
      <c r="GXM145" s="136"/>
      <c r="GXN145" s="136"/>
      <c r="GXO145" s="136"/>
      <c r="GXT145" s="136"/>
      <c r="GXU145" s="136"/>
      <c r="GXV145" s="136"/>
      <c r="GXW145" s="136"/>
      <c r="GXX145" s="136"/>
      <c r="GXY145" s="136"/>
      <c r="GXZ145" s="136"/>
      <c r="GYA145" s="136"/>
      <c r="GYB145" s="136"/>
      <c r="GYC145" s="136"/>
      <c r="GYD145" s="136"/>
      <c r="GYE145" s="136"/>
      <c r="GYJ145" s="136"/>
      <c r="GYK145" s="136"/>
      <c r="GYL145" s="136"/>
      <c r="GYM145" s="136"/>
      <c r="GYN145" s="136"/>
      <c r="GYO145" s="136"/>
      <c r="GYP145" s="136"/>
      <c r="GYQ145" s="136"/>
      <c r="GYR145" s="136"/>
      <c r="GYS145" s="136"/>
      <c r="GYT145" s="136"/>
      <c r="GYU145" s="136"/>
      <c r="GYZ145" s="136"/>
      <c r="GZA145" s="136"/>
      <c r="GZB145" s="136"/>
      <c r="GZC145" s="136"/>
      <c r="GZD145" s="136"/>
      <c r="GZE145" s="136"/>
      <c r="GZF145" s="136"/>
      <c r="GZG145" s="136"/>
      <c r="GZH145" s="136"/>
      <c r="GZI145" s="136"/>
      <c r="GZJ145" s="136"/>
      <c r="GZK145" s="136"/>
      <c r="GZP145" s="136"/>
      <c r="GZQ145" s="136"/>
      <c r="GZR145" s="136"/>
      <c r="GZS145" s="136"/>
      <c r="GZT145" s="136"/>
      <c r="GZU145" s="136"/>
      <c r="GZV145" s="136"/>
      <c r="GZW145" s="136"/>
      <c r="GZX145" s="136"/>
      <c r="GZY145" s="136"/>
      <c r="GZZ145" s="136"/>
      <c r="HAA145" s="136"/>
      <c r="HAF145" s="136"/>
      <c r="HAG145" s="136"/>
      <c r="HAH145" s="136"/>
      <c r="HAI145" s="136"/>
      <c r="HAJ145" s="136"/>
      <c r="HAK145" s="136"/>
      <c r="HAL145" s="136"/>
      <c r="HAM145" s="136"/>
      <c r="HAN145" s="136"/>
      <c r="HAO145" s="136"/>
      <c r="HAP145" s="136"/>
      <c r="HAQ145" s="136"/>
      <c r="HAV145" s="136"/>
      <c r="HAW145" s="136"/>
      <c r="HAX145" s="136"/>
      <c r="HAY145" s="136"/>
      <c r="HAZ145" s="136"/>
      <c r="HBA145" s="136"/>
      <c r="HBB145" s="136"/>
      <c r="HBC145" s="136"/>
      <c r="HBD145" s="136"/>
      <c r="HBE145" s="136"/>
      <c r="HBF145" s="136"/>
      <c r="HBG145" s="136"/>
      <c r="HBL145" s="136"/>
      <c r="HBM145" s="136"/>
      <c r="HBN145" s="136"/>
      <c r="HBO145" s="136"/>
      <c r="HBP145" s="136"/>
      <c r="HBQ145" s="136"/>
      <c r="HBR145" s="136"/>
      <c r="HBS145" s="136"/>
      <c r="HBT145" s="136"/>
      <c r="HBU145" s="136"/>
      <c r="HBV145" s="136"/>
      <c r="HBW145" s="136"/>
      <c r="HCB145" s="136"/>
      <c r="HCC145" s="136"/>
      <c r="HCD145" s="136"/>
      <c r="HCE145" s="136"/>
      <c r="HCF145" s="136"/>
      <c r="HCG145" s="136"/>
      <c r="HCH145" s="136"/>
      <c r="HCI145" s="136"/>
      <c r="HCJ145" s="136"/>
      <c r="HCK145" s="136"/>
      <c r="HCL145" s="136"/>
      <c r="HCM145" s="136"/>
      <c r="HCR145" s="136"/>
      <c r="HCS145" s="136"/>
      <c r="HCT145" s="136"/>
      <c r="HCU145" s="136"/>
      <c r="HCV145" s="136"/>
      <c r="HCW145" s="136"/>
      <c r="HCX145" s="136"/>
      <c r="HCY145" s="136"/>
      <c r="HCZ145" s="136"/>
      <c r="HDA145" s="136"/>
      <c r="HDB145" s="136"/>
      <c r="HDC145" s="136"/>
      <c r="HDH145" s="136"/>
      <c r="HDI145" s="136"/>
      <c r="HDJ145" s="136"/>
      <c r="HDK145" s="136"/>
      <c r="HDL145" s="136"/>
      <c r="HDM145" s="136"/>
      <c r="HDN145" s="136"/>
      <c r="HDO145" s="136"/>
      <c r="HDP145" s="136"/>
      <c r="HDQ145" s="136"/>
      <c r="HDR145" s="136"/>
      <c r="HDS145" s="136"/>
      <c r="HDX145" s="136"/>
      <c r="HDY145" s="136"/>
      <c r="HDZ145" s="136"/>
      <c r="HEA145" s="136"/>
      <c r="HEB145" s="136"/>
      <c r="HEC145" s="136"/>
      <c r="HED145" s="136"/>
      <c r="HEE145" s="136"/>
      <c r="HEF145" s="136"/>
      <c r="HEG145" s="136"/>
      <c r="HEH145" s="136"/>
      <c r="HEI145" s="136"/>
      <c r="HEN145" s="136"/>
      <c r="HEO145" s="136"/>
      <c r="HEP145" s="136"/>
      <c r="HEQ145" s="136"/>
      <c r="HER145" s="136"/>
      <c r="HES145" s="136"/>
      <c r="HET145" s="136"/>
      <c r="HEU145" s="136"/>
      <c r="HEV145" s="136"/>
      <c r="HEW145" s="136"/>
      <c r="HEX145" s="136"/>
      <c r="HEY145" s="136"/>
      <c r="HFD145" s="136"/>
      <c r="HFE145" s="136"/>
      <c r="HFF145" s="136"/>
      <c r="HFG145" s="136"/>
      <c r="HFH145" s="136"/>
      <c r="HFI145" s="136"/>
      <c r="HFJ145" s="136"/>
      <c r="HFK145" s="136"/>
      <c r="HFL145" s="136"/>
      <c r="HFM145" s="136"/>
      <c r="HFN145" s="136"/>
      <c r="HFO145" s="136"/>
      <c r="HFT145" s="136"/>
      <c r="HFU145" s="136"/>
      <c r="HFV145" s="136"/>
      <c r="HFW145" s="136"/>
      <c r="HFX145" s="136"/>
      <c r="HFY145" s="136"/>
      <c r="HFZ145" s="136"/>
      <c r="HGA145" s="136"/>
      <c r="HGB145" s="136"/>
      <c r="HGC145" s="136"/>
      <c r="HGD145" s="136"/>
      <c r="HGE145" s="136"/>
      <c r="HGJ145" s="136"/>
      <c r="HGK145" s="136"/>
      <c r="HGL145" s="136"/>
      <c r="HGM145" s="136"/>
      <c r="HGN145" s="136"/>
      <c r="HGO145" s="136"/>
      <c r="HGP145" s="136"/>
      <c r="HGQ145" s="136"/>
      <c r="HGR145" s="136"/>
      <c r="HGS145" s="136"/>
      <c r="HGT145" s="136"/>
      <c r="HGU145" s="136"/>
      <c r="HGZ145" s="136"/>
      <c r="HHA145" s="136"/>
      <c r="HHB145" s="136"/>
      <c r="HHC145" s="136"/>
      <c r="HHD145" s="136"/>
      <c r="HHE145" s="136"/>
      <c r="HHF145" s="136"/>
      <c r="HHG145" s="136"/>
      <c r="HHH145" s="136"/>
      <c r="HHI145" s="136"/>
      <c r="HHJ145" s="136"/>
      <c r="HHK145" s="136"/>
      <c r="HHP145" s="136"/>
      <c r="HHQ145" s="136"/>
      <c r="HHR145" s="136"/>
      <c r="HHS145" s="136"/>
      <c r="HHT145" s="136"/>
      <c r="HHU145" s="136"/>
      <c r="HHV145" s="136"/>
      <c r="HHW145" s="136"/>
      <c r="HHX145" s="136"/>
      <c r="HHY145" s="136"/>
      <c r="HHZ145" s="136"/>
      <c r="HIA145" s="136"/>
      <c r="HIF145" s="136"/>
      <c r="HIG145" s="136"/>
      <c r="HIH145" s="136"/>
      <c r="HII145" s="136"/>
      <c r="HIJ145" s="136"/>
      <c r="HIK145" s="136"/>
      <c r="HIL145" s="136"/>
      <c r="HIM145" s="136"/>
      <c r="HIN145" s="136"/>
      <c r="HIO145" s="136"/>
      <c r="HIP145" s="136"/>
      <c r="HIQ145" s="136"/>
      <c r="HIV145" s="136"/>
      <c r="HIW145" s="136"/>
      <c r="HIX145" s="136"/>
      <c r="HIY145" s="136"/>
      <c r="HIZ145" s="136"/>
      <c r="HJA145" s="136"/>
      <c r="HJB145" s="136"/>
      <c r="HJC145" s="136"/>
      <c r="HJD145" s="136"/>
      <c r="HJE145" s="136"/>
      <c r="HJF145" s="136"/>
      <c r="HJG145" s="136"/>
      <c r="HJL145" s="136"/>
      <c r="HJM145" s="136"/>
      <c r="HJN145" s="136"/>
      <c r="HJO145" s="136"/>
      <c r="HJP145" s="136"/>
      <c r="HJQ145" s="136"/>
      <c r="HJR145" s="136"/>
      <c r="HJS145" s="136"/>
      <c r="HJT145" s="136"/>
      <c r="HJU145" s="136"/>
      <c r="HJV145" s="136"/>
      <c r="HJW145" s="136"/>
      <c r="HKB145" s="136"/>
      <c r="HKC145" s="136"/>
      <c r="HKD145" s="136"/>
      <c r="HKE145" s="136"/>
      <c r="HKF145" s="136"/>
      <c r="HKG145" s="136"/>
      <c r="HKH145" s="136"/>
      <c r="HKI145" s="136"/>
      <c r="HKJ145" s="136"/>
      <c r="HKK145" s="136"/>
      <c r="HKL145" s="136"/>
      <c r="HKM145" s="136"/>
      <c r="HKR145" s="136"/>
      <c r="HKS145" s="136"/>
      <c r="HKT145" s="136"/>
      <c r="HKU145" s="136"/>
      <c r="HKV145" s="136"/>
      <c r="HKW145" s="136"/>
      <c r="HKX145" s="136"/>
      <c r="HKY145" s="136"/>
      <c r="HKZ145" s="136"/>
      <c r="HLA145" s="136"/>
      <c r="HLB145" s="136"/>
      <c r="HLC145" s="136"/>
      <c r="HLH145" s="136"/>
      <c r="HLI145" s="136"/>
      <c r="HLJ145" s="136"/>
      <c r="HLK145" s="136"/>
      <c r="HLL145" s="136"/>
      <c r="HLM145" s="136"/>
      <c r="HLN145" s="136"/>
      <c r="HLO145" s="136"/>
      <c r="HLP145" s="136"/>
      <c r="HLQ145" s="136"/>
      <c r="HLR145" s="136"/>
      <c r="HLS145" s="136"/>
      <c r="HLX145" s="136"/>
      <c r="HLY145" s="136"/>
      <c r="HLZ145" s="136"/>
      <c r="HMA145" s="136"/>
      <c r="HMB145" s="136"/>
      <c r="HMC145" s="136"/>
      <c r="HMD145" s="136"/>
      <c r="HME145" s="136"/>
      <c r="HMF145" s="136"/>
      <c r="HMG145" s="136"/>
      <c r="HMH145" s="136"/>
      <c r="HMI145" s="136"/>
      <c r="HMN145" s="136"/>
      <c r="HMO145" s="136"/>
      <c r="HMP145" s="136"/>
      <c r="HMQ145" s="136"/>
      <c r="HMR145" s="136"/>
      <c r="HMS145" s="136"/>
      <c r="HMT145" s="136"/>
      <c r="HMU145" s="136"/>
      <c r="HMV145" s="136"/>
      <c r="HMW145" s="136"/>
      <c r="HMX145" s="136"/>
      <c r="HMY145" s="136"/>
      <c r="HND145" s="136"/>
      <c r="HNE145" s="136"/>
      <c r="HNF145" s="136"/>
      <c r="HNG145" s="136"/>
      <c r="HNH145" s="136"/>
      <c r="HNI145" s="136"/>
      <c r="HNJ145" s="136"/>
      <c r="HNK145" s="136"/>
      <c r="HNL145" s="136"/>
      <c r="HNM145" s="136"/>
      <c r="HNN145" s="136"/>
      <c r="HNO145" s="136"/>
      <c r="HNT145" s="136"/>
      <c r="HNU145" s="136"/>
      <c r="HNV145" s="136"/>
      <c r="HNW145" s="136"/>
      <c r="HNX145" s="136"/>
      <c r="HNY145" s="136"/>
      <c r="HNZ145" s="136"/>
      <c r="HOA145" s="136"/>
      <c r="HOB145" s="136"/>
      <c r="HOC145" s="136"/>
      <c r="HOD145" s="136"/>
      <c r="HOE145" s="136"/>
      <c r="HOJ145" s="136"/>
      <c r="HOK145" s="136"/>
      <c r="HOL145" s="136"/>
      <c r="HOM145" s="136"/>
      <c r="HON145" s="136"/>
      <c r="HOO145" s="136"/>
      <c r="HOP145" s="136"/>
      <c r="HOQ145" s="136"/>
      <c r="HOR145" s="136"/>
      <c r="HOS145" s="136"/>
      <c r="HOT145" s="136"/>
      <c r="HOU145" s="136"/>
      <c r="HOZ145" s="136"/>
      <c r="HPA145" s="136"/>
      <c r="HPB145" s="136"/>
      <c r="HPC145" s="136"/>
      <c r="HPD145" s="136"/>
      <c r="HPE145" s="136"/>
      <c r="HPF145" s="136"/>
      <c r="HPG145" s="136"/>
      <c r="HPH145" s="136"/>
      <c r="HPI145" s="136"/>
      <c r="HPJ145" s="136"/>
      <c r="HPK145" s="136"/>
      <c r="HPP145" s="136"/>
      <c r="HPQ145" s="136"/>
      <c r="HPR145" s="136"/>
      <c r="HPS145" s="136"/>
      <c r="HPT145" s="136"/>
      <c r="HPU145" s="136"/>
      <c r="HPV145" s="136"/>
      <c r="HPW145" s="136"/>
      <c r="HPX145" s="136"/>
      <c r="HPY145" s="136"/>
      <c r="HPZ145" s="136"/>
      <c r="HQA145" s="136"/>
      <c r="HQF145" s="136"/>
      <c r="HQG145" s="136"/>
      <c r="HQH145" s="136"/>
      <c r="HQI145" s="136"/>
      <c r="HQJ145" s="136"/>
      <c r="HQK145" s="136"/>
      <c r="HQL145" s="136"/>
      <c r="HQM145" s="136"/>
      <c r="HQN145" s="136"/>
      <c r="HQO145" s="136"/>
      <c r="HQP145" s="136"/>
      <c r="HQQ145" s="136"/>
      <c r="HQV145" s="136"/>
      <c r="HQW145" s="136"/>
      <c r="HQX145" s="136"/>
      <c r="HQY145" s="136"/>
      <c r="HQZ145" s="136"/>
      <c r="HRA145" s="136"/>
      <c r="HRB145" s="136"/>
      <c r="HRC145" s="136"/>
      <c r="HRD145" s="136"/>
      <c r="HRE145" s="136"/>
      <c r="HRF145" s="136"/>
      <c r="HRG145" s="136"/>
      <c r="HRL145" s="136"/>
      <c r="HRM145" s="136"/>
      <c r="HRN145" s="136"/>
      <c r="HRO145" s="136"/>
      <c r="HRP145" s="136"/>
      <c r="HRQ145" s="136"/>
      <c r="HRR145" s="136"/>
      <c r="HRS145" s="136"/>
      <c r="HRT145" s="136"/>
      <c r="HRU145" s="136"/>
      <c r="HRV145" s="136"/>
      <c r="HRW145" s="136"/>
      <c r="HSB145" s="136"/>
      <c r="HSC145" s="136"/>
      <c r="HSD145" s="136"/>
      <c r="HSE145" s="136"/>
      <c r="HSF145" s="136"/>
      <c r="HSG145" s="136"/>
      <c r="HSH145" s="136"/>
      <c r="HSI145" s="136"/>
      <c r="HSJ145" s="136"/>
      <c r="HSK145" s="136"/>
      <c r="HSL145" s="136"/>
      <c r="HSM145" s="136"/>
      <c r="HSR145" s="136"/>
      <c r="HSS145" s="136"/>
      <c r="HST145" s="136"/>
      <c r="HSU145" s="136"/>
      <c r="HSV145" s="136"/>
      <c r="HSW145" s="136"/>
      <c r="HSX145" s="136"/>
      <c r="HSY145" s="136"/>
      <c r="HSZ145" s="136"/>
      <c r="HTA145" s="136"/>
      <c r="HTB145" s="136"/>
      <c r="HTC145" s="136"/>
      <c r="HTH145" s="136"/>
      <c r="HTI145" s="136"/>
      <c r="HTJ145" s="136"/>
      <c r="HTK145" s="136"/>
      <c r="HTL145" s="136"/>
      <c r="HTM145" s="136"/>
      <c r="HTN145" s="136"/>
      <c r="HTO145" s="136"/>
      <c r="HTP145" s="136"/>
      <c r="HTQ145" s="136"/>
      <c r="HTR145" s="136"/>
      <c r="HTS145" s="136"/>
      <c r="HTX145" s="136"/>
      <c r="HTY145" s="136"/>
      <c r="HTZ145" s="136"/>
      <c r="HUA145" s="136"/>
      <c r="HUB145" s="136"/>
      <c r="HUC145" s="136"/>
      <c r="HUD145" s="136"/>
      <c r="HUE145" s="136"/>
      <c r="HUF145" s="136"/>
      <c r="HUG145" s="136"/>
      <c r="HUH145" s="136"/>
      <c r="HUI145" s="136"/>
      <c r="HUN145" s="136"/>
      <c r="HUO145" s="136"/>
      <c r="HUP145" s="136"/>
      <c r="HUQ145" s="136"/>
      <c r="HUR145" s="136"/>
      <c r="HUS145" s="136"/>
      <c r="HUT145" s="136"/>
      <c r="HUU145" s="136"/>
      <c r="HUV145" s="136"/>
      <c r="HUW145" s="136"/>
      <c r="HUX145" s="136"/>
      <c r="HUY145" s="136"/>
      <c r="HVD145" s="136"/>
      <c r="HVE145" s="136"/>
      <c r="HVF145" s="136"/>
      <c r="HVG145" s="136"/>
      <c r="HVH145" s="136"/>
      <c r="HVI145" s="136"/>
      <c r="HVJ145" s="136"/>
      <c r="HVK145" s="136"/>
      <c r="HVL145" s="136"/>
      <c r="HVM145" s="136"/>
      <c r="HVN145" s="136"/>
      <c r="HVO145" s="136"/>
      <c r="HVT145" s="136"/>
      <c r="HVU145" s="136"/>
      <c r="HVV145" s="136"/>
      <c r="HVW145" s="136"/>
      <c r="HVX145" s="136"/>
      <c r="HVY145" s="136"/>
      <c r="HVZ145" s="136"/>
      <c r="HWA145" s="136"/>
      <c r="HWB145" s="136"/>
      <c r="HWC145" s="136"/>
      <c r="HWD145" s="136"/>
      <c r="HWE145" s="136"/>
      <c r="HWJ145" s="136"/>
      <c r="HWK145" s="136"/>
      <c r="HWL145" s="136"/>
      <c r="HWM145" s="136"/>
      <c r="HWN145" s="136"/>
      <c r="HWO145" s="136"/>
      <c r="HWP145" s="136"/>
      <c r="HWQ145" s="136"/>
      <c r="HWR145" s="136"/>
      <c r="HWS145" s="136"/>
      <c r="HWT145" s="136"/>
      <c r="HWU145" s="136"/>
      <c r="HWZ145" s="136"/>
      <c r="HXA145" s="136"/>
      <c r="HXB145" s="136"/>
      <c r="HXC145" s="136"/>
      <c r="HXD145" s="136"/>
      <c r="HXE145" s="136"/>
      <c r="HXF145" s="136"/>
      <c r="HXG145" s="136"/>
      <c r="HXH145" s="136"/>
      <c r="HXI145" s="136"/>
      <c r="HXJ145" s="136"/>
      <c r="HXK145" s="136"/>
      <c r="HXP145" s="136"/>
      <c r="HXQ145" s="136"/>
      <c r="HXR145" s="136"/>
      <c r="HXS145" s="136"/>
      <c r="HXT145" s="136"/>
      <c r="HXU145" s="136"/>
      <c r="HXV145" s="136"/>
      <c r="HXW145" s="136"/>
      <c r="HXX145" s="136"/>
      <c r="HXY145" s="136"/>
      <c r="HXZ145" s="136"/>
      <c r="HYA145" s="136"/>
      <c r="HYF145" s="136"/>
      <c r="HYG145" s="136"/>
      <c r="HYH145" s="136"/>
      <c r="HYI145" s="136"/>
      <c r="HYJ145" s="136"/>
      <c r="HYK145" s="136"/>
      <c r="HYL145" s="136"/>
      <c r="HYM145" s="136"/>
      <c r="HYN145" s="136"/>
      <c r="HYO145" s="136"/>
      <c r="HYP145" s="136"/>
      <c r="HYQ145" s="136"/>
      <c r="HYV145" s="136"/>
      <c r="HYW145" s="136"/>
      <c r="HYX145" s="136"/>
      <c r="HYY145" s="136"/>
      <c r="HYZ145" s="136"/>
      <c r="HZA145" s="136"/>
      <c r="HZB145" s="136"/>
      <c r="HZC145" s="136"/>
      <c r="HZD145" s="136"/>
      <c r="HZE145" s="136"/>
      <c r="HZF145" s="136"/>
      <c r="HZG145" s="136"/>
      <c r="HZL145" s="136"/>
      <c r="HZM145" s="136"/>
      <c r="HZN145" s="136"/>
      <c r="HZO145" s="136"/>
      <c r="HZP145" s="136"/>
      <c r="HZQ145" s="136"/>
      <c r="HZR145" s="136"/>
      <c r="HZS145" s="136"/>
      <c r="HZT145" s="136"/>
      <c r="HZU145" s="136"/>
      <c r="HZV145" s="136"/>
      <c r="HZW145" s="136"/>
      <c r="IAB145" s="136"/>
      <c r="IAC145" s="136"/>
      <c r="IAD145" s="136"/>
      <c r="IAE145" s="136"/>
      <c r="IAF145" s="136"/>
      <c r="IAG145" s="136"/>
      <c r="IAH145" s="136"/>
      <c r="IAI145" s="136"/>
      <c r="IAJ145" s="136"/>
      <c r="IAK145" s="136"/>
      <c r="IAL145" s="136"/>
      <c r="IAM145" s="136"/>
      <c r="IAR145" s="136"/>
      <c r="IAS145" s="136"/>
      <c r="IAT145" s="136"/>
      <c r="IAU145" s="136"/>
      <c r="IAV145" s="136"/>
      <c r="IAW145" s="136"/>
      <c r="IAX145" s="136"/>
      <c r="IAY145" s="136"/>
      <c r="IAZ145" s="136"/>
      <c r="IBA145" s="136"/>
      <c r="IBB145" s="136"/>
      <c r="IBC145" s="136"/>
      <c r="IBH145" s="136"/>
      <c r="IBI145" s="136"/>
      <c r="IBJ145" s="136"/>
      <c r="IBK145" s="136"/>
      <c r="IBL145" s="136"/>
      <c r="IBM145" s="136"/>
      <c r="IBN145" s="136"/>
      <c r="IBO145" s="136"/>
      <c r="IBP145" s="136"/>
      <c r="IBQ145" s="136"/>
      <c r="IBR145" s="136"/>
      <c r="IBS145" s="136"/>
      <c r="IBX145" s="136"/>
      <c r="IBY145" s="136"/>
      <c r="IBZ145" s="136"/>
      <c r="ICA145" s="136"/>
      <c r="ICB145" s="136"/>
      <c r="ICC145" s="136"/>
      <c r="ICD145" s="136"/>
      <c r="ICE145" s="136"/>
      <c r="ICF145" s="136"/>
      <c r="ICG145" s="136"/>
      <c r="ICH145" s="136"/>
      <c r="ICI145" s="136"/>
      <c r="ICN145" s="136"/>
      <c r="ICO145" s="136"/>
      <c r="ICP145" s="136"/>
      <c r="ICQ145" s="136"/>
      <c r="ICR145" s="136"/>
      <c r="ICS145" s="136"/>
      <c r="ICT145" s="136"/>
      <c r="ICU145" s="136"/>
      <c r="ICV145" s="136"/>
      <c r="ICW145" s="136"/>
      <c r="ICX145" s="136"/>
      <c r="ICY145" s="136"/>
      <c r="IDD145" s="136"/>
      <c r="IDE145" s="136"/>
      <c r="IDF145" s="136"/>
      <c r="IDG145" s="136"/>
      <c r="IDH145" s="136"/>
      <c r="IDI145" s="136"/>
      <c r="IDJ145" s="136"/>
      <c r="IDK145" s="136"/>
      <c r="IDL145" s="136"/>
      <c r="IDM145" s="136"/>
      <c r="IDN145" s="136"/>
      <c r="IDO145" s="136"/>
      <c r="IDT145" s="136"/>
      <c r="IDU145" s="136"/>
      <c r="IDV145" s="136"/>
      <c r="IDW145" s="136"/>
      <c r="IDX145" s="136"/>
      <c r="IDY145" s="136"/>
      <c r="IDZ145" s="136"/>
      <c r="IEA145" s="136"/>
      <c r="IEB145" s="136"/>
      <c r="IEC145" s="136"/>
      <c r="IED145" s="136"/>
      <c r="IEE145" s="136"/>
      <c r="IEJ145" s="136"/>
      <c r="IEK145" s="136"/>
      <c r="IEL145" s="136"/>
      <c r="IEM145" s="136"/>
      <c r="IEN145" s="136"/>
      <c r="IEO145" s="136"/>
      <c r="IEP145" s="136"/>
      <c r="IEQ145" s="136"/>
      <c r="IER145" s="136"/>
      <c r="IES145" s="136"/>
      <c r="IET145" s="136"/>
      <c r="IEU145" s="136"/>
      <c r="IEZ145" s="136"/>
      <c r="IFA145" s="136"/>
      <c r="IFB145" s="136"/>
      <c r="IFC145" s="136"/>
      <c r="IFD145" s="136"/>
      <c r="IFE145" s="136"/>
      <c r="IFF145" s="136"/>
      <c r="IFG145" s="136"/>
      <c r="IFH145" s="136"/>
      <c r="IFI145" s="136"/>
      <c r="IFJ145" s="136"/>
      <c r="IFK145" s="136"/>
      <c r="IFP145" s="136"/>
      <c r="IFQ145" s="136"/>
      <c r="IFR145" s="136"/>
      <c r="IFS145" s="136"/>
      <c r="IFT145" s="136"/>
      <c r="IFU145" s="136"/>
      <c r="IFV145" s="136"/>
      <c r="IFW145" s="136"/>
      <c r="IFX145" s="136"/>
      <c r="IFY145" s="136"/>
      <c r="IFZ145" s="136"/>
      <c r="IGA145" s="136"/>
      <c r="IGF145" s="136"/>
      <c r="IGG145" s="136"/>
      <c r="IGH145" s="136"/>
      <c r="IGI145" s="136"/>
      <c r="IGJ145" s="136"/>
      <c r="IGK145" s="136"/>
      <c r="IGL145" s="136"/>
      <c r="IGM145" s="136"/>
      <c r="IGN145" s="136"/>
      <c r="IGO145" s="136"/>
      <c r="IGP145" s="136"/>
      <c r="IGQ145" s="136"/>
      <c r="IGV145" s="136"/>
      <c r="IGW145" s="136"/>
      <c r="IGX145" s="136"/>
      <c r="IGY145" s="136"/>
      <c r="IGZ145" s="136"/>
      <c r="IHA145" s="136"/>
      <c r="IHB145" s="136"/>
      <c r="IHC145" s="136"/>
      <c r="IHD145" s="136"/>
      <c r="IHE145" s="136"/>
      <c r="IHF145" s="136"/>
      <c r="IHG145" s="136"/>
      <c r="IHL145" s="136"/>
      <c r="IHM145" s="136"/>
      <c r="IHN145" s="136"/>
      <c r="IHO145" s="136"/>
      <c r="IHP145" s="136"/>
      <c r="IHQ145" s="136"/>
      <c r="IHR145" s="136"/>
      <c r="IHS145" s="136"/>
      <c r="IHT145" s="136"/>
      <c r="IHU145" s="136"/>
      <c r="IHV145" s="136"/>
      <c r="IHW145" s="136"/>
      <c r="IIB145" s="136"/>
      <c r="IIC145" s="136"/>
      <c r="IID145" s="136"/>
      <c r="IIE145" s="136"/>
      <c r="IIF145" s="136"/>
      <c r="IIG145" s="136"/>
      <c r="IIH145" s="136"/>
      <c r="III145" s="136"/>
      <c r="IIJ145" s="136"/>
      <c r="IIK145" s="136"/>
      <c r="IIL145" s="136"/>
      <c r="IIM145" s="136"/>
      <c r="IIR145" s="136"/>
      <c r="IIS145" s="136"/>
      <c r="IIT145" s="136"/>
      <c r="IIU145" s="136"/>
      <c r="IIV145" s="136"/>
      <c r="IIW145" s="136"/>
      <c r="IIX145" s="136"/>
      <c r="IIY145" s="136"/>
      <c r="IIZ145" s="136"/>
      <c r="IJA145" s="136"/>
      <c r="IJB145" s="136"/>
      <c r="IJC145" s="136"/>
      <c r="IJH145" s="136"/>
      <c r="IJI145" s="136"/>
      <c r="IJJ145" s="136"/>
      <c r="IJK145" s="136"/>
      <c r="IJL145" s="136"/>
      <c r="IJM145" s="136"/>
      <c r="IJN145" s="136"/>
      <c r="IJO145" s="136"/>
      <c r="IJP145" s="136"/>
      <c r="IJQ145" s="136"/>
      <c r="IJR145" s="136"/>
      <c r="IJS145" s="136"/>
      <c r="IJX145" s="136"/>
      <c r="IJY145" s="136"/>
      <c r="IJZ145" s="136"/>
      <c r="IKA145" s="136"/>
      <c r="IKB145" s="136"/>
      <c r="IKC145" s="136"/>
      <c r="IKD145" s="136"/>
      <c r="IKE145" s="136"/>
      <c r="IKF145" s="136"/>
      <c r="IKG145" s="136"/>
      <c r="IKH145" s="136"/>
      <c r="IKI145" s="136"/>
      <c r="IKN145" s="136"/>
      <c r="IKO145" s="136"/>
      <c r="IKP145" s="136"/>
      <c r="IKQ145" s="136"/>
      <c r="IKR145" s="136"/>
      <c r="IKS145" s="136"/>
      <c r="IKT145" s="136"/>
      <c r="IKU145" s="136"/>
      <c r="IKV145" s="136"/>
      <c r="IKW145" s="136"/>
      <c r="IKX145" s="136"/>
      <c r="IKY145" s="136"/>
      <c r="ILD145" s="136"/>
      <c r="ILE145" s="136"/>
      <c r="ILF145" s="136"/>
      <c r="ILG145" s="136"/>
      <c r="ILH145" s="136"/>
      <c r="ILI145" s="136"/>
      <c r="ILJ145" s="136"/>
      <c r="ILK145" s="136"/>
      <c r="ILL145" s="136"/>
      <c r="ILM145" s="136"/>
      <c r="ILN145" s="136"/>
      <c r="ILO145" s="136"/>
      <c r="ILT145" s="136"/>
      <c r="ILU145" s="136"/>
      <c r="ILV145" s="136"/>
      <c r="ILW145" s="136"/>
      <c r="ILX145" s="136"/>
      <c r="ILY145" s="136"/>
      <c r="ILZ145" s="136"/>
      <c r="IMA145" s="136"/>
      <c r="IMB145" s="136"/>
      <c r="IMC145" s="136"/>
      <c r="IMD145" s="136"/>
      <c r="IME145" s="136"/>
      <c r="IMJ145" s="136"/>
      <c r="IMK145" s="136"/>
      <c r="IML145" s="136"/>
      <c r="IMM145" s="136"/>
      <c r="IMN145" s="136"/>
      <c r="IMO145" s="136"/>
      <c r="IMP145" s="136"/>
      <c r="IMQ145" s="136"/>
      <c r="IMR145" s="136"/>
      <c r="IMS145" s="136"/>
      <c r="IMT145" s="136"/>
      <c r="IMU145" s="136"/>
      <c r="IMZ145" s="136"/>
      <c r="INA145" s="136"/>
      <c r="INB145" s="136"/>
      <c r="INC145" s="136"/>
      <c r="IND145" s="136"/>
      <c r="INE145" s="136"/>
      <c r="INF145" s="136"/>
      <c r="ING145" s="136"/>
      <c r="INH145" s="136"/>
      <c r="INI145" s="136"/>
      <c r="INJ145" s="136"/>
      <c r="INK145" s="136"/>
      <c r="INP145" s="136"/>
      <c r="INQ145" s="136"/>
      <c r="INR145" s="136"/>
      <c r="INS145" s="136"/>
      <c r="INT145" s="136"/>
      <c r="INU145" s="136"/>
      <c r="INV145" s="136"/>
      <c r="INW145" s="136"/>
      <c r="INX145" s="136"/>
      <c r="INY145" s="136"/>
      <c r="INZ145" s="136"/>
      <c r="IOA145" s="136"/>
      <c r="IOF145" s="136"/>
      <c r="IOG145" s="136"/>
      <c r="IOH145" s="136"/>
      <c r="IOI145" s="136"/>
      <c r="IOJ145" s="136"/>
      <c r="IOK145" s="136"/>
      <c r="IOL145" s="136"/>
      <c r="IOM145" s="136"/>
      <c r="ION145" s="136"/>
      <c r="IOO145" s="136"/>
      <c r="IOP145" s="136"/>
      <c r="IOQ145" s="136"/>
      <c r="IOV145" s="136"/>
      <c r="IOW145" s="136"/>
      <c r="IOX145" s="136"/>
      <c r="IOY145" s="136"/>
      <c r="IOZ145" s="136"/>
      <c r="IPA145" s="136"/>
      <c r="IPB145" s="136"/>
      <c r="IPC145" s="136"/>
      <c r="IPD145" s="136"/>
      <c r="IPE145" s="136"/>
      <c r="IPF145" s="136"/>
      <c r="IPG145" s="136"/>
      <c r="IPL145" s="136"/>
      <c r="IPM145" s="136"/>
      <c r="IPN145" s="136"/>
      <c r="IPO145" s="136"/>
      <c r="IPP145" s="136"/>
      <c r="IPQ145" s="136"/>
      <c r="IPR145" s="136"/>
      <c r="IPS145" s="136"/>
      <c r="IPT145" s="136"/>
      <c r="IPU145" s="136"/>
      <c r="IPV145" s="136"/>
      <c r="IPW145" s="136"/>
      <c r="IQB145" s="136"/>
      <c r="IQC145" s="136"/>
      <c r="IQD145" s="136"/>
      <c r="IQE145" s="136"/>
      <c r="IQF145" s="136"/>
      <c r="IQG145" s="136"/>
      <c r="IQH145" s="136"/>
      <c r="IQI145" s="136"/>
      <c r="IQJ145" s="136"/>
      <c r="IQK145" s="136"/>
      <c r="IQL145" s="136"/>
      <c r="IQM145" s="136"/>
      <c r="IQR145" s="136"/>
      <c r="IQS145" s="136"/>
      <c r="IQT145" s="136"/>
      <c r="IQU145" s="136"/>
      <c r="IQV145" s="136"/>
      <c r="IQW145" s="136"/>
      <c r="IQX145" s="136"/>
      <c r="IQY145" s="136"/>
      <c r="IQZ145" s="136"/>
      <c r="IRA145" s="136"/>
      <c r="IRB145" s="136"/>
      <c r="IRC145" s="136"/>
      <c r="IRH145" s="136"/>
      <c r="IRI145" s="136"/>
      <c r="IRJ145" s="136"/>
      <c r="IRK145" s="136"/>
      <c r="IRL145" s="136"/>
      <c r="IRM145" s="136"/>
      <c r="IRN145" s="136"/>
      <c r="IRO145" s="136"/>
      <c r="IRP145" s="136"/>
      <c r="IRQ145" s="136"/>
      <c r="IRR145" s="136"/>
      <c r="IRS145" s="136"/>
      <c r="IRX145" s="136"/>
      <c r="IRY145" s="136"/>
      <c r="IRZ145" s="136"/>
      <c r="ISA145" s="136"/>
      <c r="ISB145" s="136"/>
      <c r="ISC145" s="136"/>
      <c r="ISD145" s="136"/>
      <c r="ISE145" s="136"/>
      <c r="ISF145" s="136"/>
      <c r="ISG145" s="136"/>
      <c r="ISH145" s="136"/>
      <c r="ISI145" s="136"/>
      <c r="ISN145" s="136"/>
      <c r="ISO145" s="136"/>
      <c r="ISP145" s="136"/>
      <c r="ISQ145" s="136"/>
      <c r="ISR145" s="136"/>
      <c r="ISS145" s="136"/>
      <c r="IST145" s="136"/>
      <c r="ISU145" s="136"/>
      <c r="ISV145" s="136"/>
      <c r="ISW145" s="136"/>
      <c r="ISX145" s="136"/>
      <c r="ISY145" s="136"/>
      <c r="ITD145" s="136"/>
      <c r="ITE145" s="136"/>
      <c r="ITF145" s="136"/>
      <c r="ITG145" s="136"/>
      <c r="ITH145" s="136"/>
      <c r="ITI145" s="136"/>
      <c r="ITJ145" s="136"/>
      <c r="ITK145" s="136"/>
      <c r="ITL145" s="136"/>
      <c r="ITM145" s="136"/>
      <c r="ITN145" s="136"/>
      <c r="ITO145" s="136"/>
      <c r="ITT145" s="136"/>
      <c r="ITU145" s="136"/>
      <c r="ITV145" s="136"/>
      <c r="ITW145" s="136"/>
      <c r="ITX145" s="136"/>
      <c r="ITY145" s="136"/>
      <c r="ITZ145" s="136"/>
      <c r="IUA145" s="136"/>
      <c r="IUB145" s="136"/>
      <c r="IUC145" s="136"/>
      <c r="IUD145" s="136"/>
      <c r="IUE145" s="136"/>
      <c r="IUJ145" s="136"/>
      <c r="IUK145" s="136"/>
      <c r="IUL145" s="136"/>
      <c r="IUM145" s="136"/>
      <c r="IUN145" s="136"/>
      <c r="IUO145" s="136"/>
      <c r="IUP145" s="136"/>
      <c r="IUQ145" s="136"/>
      <c r="IUR145" s="136"/>
      <c r="IUS145" s="136"/>
      <c r="IUT145" s="136"/>
      <c r="IUU145" s="136"/>
      <c r="IUZ145" s="136"/>
      <c r="IVA145" s="136"/>
      <c r="IVB145" s="136"/>
      <c r="IVC145" s="136"/>
      <c r="IVD145" s="136"/>
      <c r="IVE145" s="136"/>
      <c r="IVF145" s="136"/>
      <c r="IVG145" s="136"/>
      <c r="IVH145" s="136"/>
      <c r="IVI145" s="136"/>
      <c r="IVJ145" s="136"/>
      <c r="IVK145" s="136"/>
      <c r="IVP145" s="136"/>
      <c r="IVQ145" s="136"/>
      <c r="IVR145" s="136"/>
      <c r="IVS145" s="136"/>
      <c r="IVT145" s="136"/>
      <c r="IVU145" s="136"/>
      <c r="IVV145" s="136"/>
      <c r="IVW145" s="136"/>
      <c r="IVX145" s="136"/>
      <c r="IVY145" s="136"/>
      <c r="IVZ145" s="136"/>
      <c r="IWA145" s="136"/>
      <c r="IWF145" s="136"/>
      <c r="IWG145" s="136"/>
      <c r="IWH145" s="136"/>
      <c r="IWI145" s="136"/>
      <c r="IWJ145" s="136"/>
      <c r="IWK145" s="136"/>
      <c r="IWL145" s="136"/>
      <c r="IWM145" s="136"/>
      <c r="IWN145" s="136"/>
      <c r="IWO145" s="136"/>
      <c r="IWP145" s="136"/>
      <c r="IWQ145" s="136"/>
      <c r="IWV145" s="136"/>
      <c r="IWW145" s="136"/>
      <c r="IWX145" s="136"/>
      <c r="IWY145" s="136"/>
      <c r="IWZ145" s="136"/>
      <c r="IXA145" s="136"/>
      <c r="IXB145" s="136"/>
      <c r="IXC145" s="136"/>
      <c r="IXD145" s="136"/>
      <c r="IXE145" s="136"/>
      <c r="IXF145" s="136"/>
      <c r="IXG145" s="136"/>
      <c r="IXL145" s="136"/>
      <c r="IXM145" s="136"/>
      <c r="IXN145" s="136"/>
      <c r="IXO145" s="136"/>
      <c r="IXP145" s="136"/>
      <c r="IXQ145" s="136"/>
      <c r="IXR145" s="136"/>
      <c r="IXS145" s="136"/>
      <c r="IXT145" s="136"/>
      <c r="IXU145" s="136"/>
      <c r="IXV145" s="136"/>
      <c r="IXW145" s="136"/>
      <c r="IYB145" s="136"/>
      <c r="IYC145" s="136"/>
      <c r="IYD145" s="136"/>
      <c r="IYE145" s="136"/>
      <c r="IYF145" s="136"/>
      <c r="IYG145" s="136"/>
      <c r="IYH145" s="136"/>
      <c r="IYI145" s="136"/>
      <c r="IYJ145" s="136"/>
      <c r="IYK145" s="136"/>
      <c r="IYL145" s="136"/>
      <c r="IYM145" s="136"/>
      <c r="IYR145" s="136"/>
      <c r="IYS145" s="136"/>
      <c r="IYT145" s="136"/>
      <c r="IYU145" s="136"/>
      <c r="IYV145" s="136"/>
      <c r="IYW145" s="136"/>
      <c r="IYX145" s="136"/>
      <c r="IYY145" s="136"/>
      <c r="IYZ145" s="136"/>
      <c r="IZA145" s="136"/>
      <c r="IZB145" s="136"/>
      <c r="IZC145" s="136"/>
      <c r="IZH145" s="136"/>
      <c r="IZI145" s="136"/>
      <c r="IZJ145" s="136"/>
      <c r="IZK145" s="136"/>
      <c r="IZL145" s="136"/>
      <c r="IZM145" s="136"/>
      <c r="IZN145" s="136"/>
      <c r="IZO145" s="136"/>
      <c r="IZP145" s="136"/>
      <c r="IZQ145" s="136"/>
      <c r="IZR145" s="136"/>
      <c r="IZS145" s="136"/>
      <c r="IZX145" s="136"/>
      <c r="IZY145" s="136"/>
      <c r="IZZ145" s="136"/>
      <c r="JAA145" s="136"/>
      <c r="JAB145" s="136"/>
      <c r="JAC145" s="136"/>
      <c r="JAD145" s="136"/>
      <c r="JAE145" s="136"/>
      <c r="JAF145" s="136"/>
      <c r="JAG145" s="136"/>
      <c r="JAH145" s="136"/>
      <c r="JAI145" s="136"/>
      <c r="JAN145" s="136"/>
      <c r="JAO145" s="136"/>
      <c r="JAP145" s="136"/>
      <c r="JAQ145" s="136"/>
      <c r="JAR145" s="136"/>
      <c r="JAS145" s="136"/>
      <c r="JAT145" s="136"/>
      <c r="JAU145" s="136"/>
      <c r="JAV145" s="136"/>
      <c r="JAW145" s="136"/>
      <c r="JAX145" s="136"/>
      <c r="JAY145" s="136"/>
      <c r="JBD145" s="136"/>
      <c r="JBE145" s="136"/>
      <c r="JBF145" s="136"/>
      <c r="JBG145" s="136"/>
      <c r="JBH145" s="136"/>
      <c r="JBI145" s="136"/>
      <c r="JBJ145" s="136"/>
      <c r="JBK145" s="136"/>
      <c r="JBL145" s="136"/>
      <c r="JBM145" s="136"/>
      <c r="JBN145" s="136"/>
      <c r="JBO145" s="136"/>
      <c r="JBT145" s="136"/>
      <c r="JBU145" s="136"/>
      <c r="JBV145" s="136"/>
      <c r="JBW145" s="136"/>
      <c r="JBX145" s="136"/>
      <c r="JBY145" s="136"/>
      <c r="JBZ145" s="136"/>
      <c r="JCA145" s="136"/>
      <c r="JCB145" s="136"/>
      <c r="JCC145" s="136"/>
      <c r="JCD145" s="136"/>
      <c r="JCE145" s="136"/>
      <c r="JCJ145" s="136"/>
      <c r="JCK145" s="136"/>
      <c r="JCL145" s="136"/>
      <c r="JCM145" s="136"/>
      <c r="JCN145" s="136"/>
      <c r="JCO145" s="136"/>
      <c r="JCP145" s="136"/>
      <c r="JCQ145" s="136"/>
      <c r="JCR145" s="136"/>
      <c r="JCS145" s="136"/>
      <c r="JCT145" s="136"/>
      <c r="JCU145" s="136"/>
      <c r="JCZ145" s="136"/>
      <c r="JDA145" s="136"/>
      <c r="JDB145" s="136"/>
      <c r="JDC145" s="136"/>
      <c r="JDD145" s="136"/>
      <c r="JDE145" s="136"/>
      <c r="JDF145" s="136"/>
      <c r="JDG145" s="136"/>
      <c r="JDH145" s="136"/>
      <c r="JDI145" s="136"/>
      <c r="JDJ145" s="136"/>
      <c r="JDK145" s="136"/>
      <c r="JDP145" s="136"/>
      <c r="JDQ145" s="136"/>
      <c r="JDR145" s="136"/>
      <c r="JDS145" s="136"/>
      <c r="JDT145" s="136"/>
      <c r="JDU145" s="136"/>
      <c r="JDV145" s="136"/>
      <c r="JDW145" s="136"/>
      <c r="JDX145" s="136"/>
      <c r="JDY145" s="136"/>
      <c r="JDZ145" s="136"/>
      <c r="JEA145" s="136"/>
      <c r="JEF145" s="136"/>
      <c r="JEG145" s="136"/>
      <c r="JEH145" s="136"/>
      <c r="JEI145" s="136"/>
      <c r="JEJ145" s="136"/>
      <c r="JEK145" s="136"/>
      <c r="JEL145" s="136"/>
      <c r="JEM145" s="136"/>
      <c r="JEN145" s="136"/>
      <c r="JEO145" s="136"/>
      <c r="JEP145" s="136"/>
      <c r="JEQ145" s="136"/>
      <c r="JEV145" s="136"/>
      <c r="JEW145" s="136"/>
      <c r="JEX145" s="136"/>
      <c r="JEY145" s="136"/>
      <c r="JEZ145" s="136"/>
      <c r="JFA145" s="136"/>
      <c r="JFB145" s="136"/>
      <c r="JFC145" s="136"/>
      <c r="JFD145" s="136"/>
      <c r="JFE145" s="136"/>
      <c r="JFF145" s="136"/>
      <c r="JFG145" s="136"/>
      <c r="JFL145" s="136"/>
      <c r="JFM145" s="136"/>
      <c r="JFN145" s="136"/>
      <c r="JFO145" s="136"/>
      <c r="JFP145" s="136"/>
      <c r="JFQ145" s="136"/>
      <c r="JFR145" s="136"/>
      <c r="JFS145" s="136"/>
      <c r="JFT145" s="136"/>
      <c r="JFU145" s="136"/>
      <c r="JFV145" s="136"/>
      <c r="JFW145" s="136"/>
      <c r="JGB145" s="136"/>
      <c r="JGC145" s="136"/>
      <c r="JGD145" s="136"/>
      <c r="JGE145" s="136"/>
      <c r="JGF145" s="136"/>
      <c r="JGG145" s="136"/>
      <c r="JGH145" s="136"/>
      <c r="JGI145" s="136"/>
      <c r="JGJ145" s="136"/>
      <c r="JGK145" s="136"/>
      <c r="JGL145" s="136"/>
      <c r="JGM145" s="136"/>
      <c r="JGR145" s="136"/>
      <c r="JGS145" s="136"/>
      <c r="JGT145" s="136"/>
      <c r="JGU145" s="136"/>
      <c r="JGV145" s="136"/>
      <c r="JGW145" s="136"/>
      <c r="JGX145" s="136"/>
      <c r="JGY145" s="136"/>
      <c r="JGZ145" s="136"/>
      <c r="JHA145" s="136"/>
      <c r="JHB145" s="136"/>
      <c r="JHC145" s="136"/>
      <c r="JHH145" s="136"/>
      <c r="JHI145" s="136"/>
      <c r="JHJ145" s="136"/>
      <c r="JHK145" s="136"/>
      <c r="JHL145" s="136"/>
      <c r="JHM145" s="136"/>
      <c r="JHN145" s="136"/>
      <c r="JHO145" s="136"/>
      <c r="JHP145" s="136"/>
      <c r="JHQ145" s="136"/>
      <c r="JHR145" s="136"/>
      <c r="JHS145" s="136"/>
      <c r="JHX145" s="136"/>
      <c r="JHY145" s="136"/>
      <c r="JHZ145" s="136"/>
      <c r="JIA145" s="136"/>
      <c r="JIB145" s="136"/>
      <c r="JIC145" s="136"/>
      <c r="JID145" s="136"/>
      <c r="JIE145" s="136"/>
      <c r="JIF145" s="136"/>
      <c r="JIG145" s="136"/>
      <c r="JIH145" s="136"/>
      <c r="JII145" s="136"/>
      <c r="JIN145" s="136"/>
      <c r="JIO145" s="136"/>
      <c r="JIP145" s="136"/>
      <c r="JIQ145" s="136"/>
      <c r="JIR145" s="136"/>
      <c r="JIS145" s="136"/>
      <c r="JIT145" s="136"/>
      <c r="JIU145" s="136"/>
      <c r="JIV145" s="136"/>
      <c r="JIW145" s="136"/>
      <c r="JIX145" s="136"/>
      <c r="JIY145" s="136"/>
      <c r="JJD145" s="136"/>
      <c r="JJE145" s="136"/>
      <c r="JJF145" s="136"/>
      <c r="JJG145" s="136"/>
      <c r="JJH145" s="136"/>
      <c r="JJI145" s="136"/>
      <c r="JJJ145" s="136"/>
      <c r="JJK145" s="136"/>
      <c r="JJL145" s="136"/>
      <c r="JJM145" s="136"/>
      <c r="JJN145" s="136"/>
      <c r="JJO145" s="136"/>
      <c r="JJT145" s="136"/>
      <c r="JJU145" s="136"/>
      <c r="JJV145" s="136"/>
      <c r="JJW145" s="136"/>
      <c r="JJX145" s="136"/>
      <c r="JJY145" s="136"/>
      <c r="JJZ145" s="136"/>
      <c r="JKA145" s="136"/>
      <c r="JKB145" s="136"/>
      <c r="JKC145" s="136"/>
      <c r="JKD145" s="136"/>
      <c r="JKE145" s="136"/>
      <c r="JKJ145" s="136"/>
      <c r="JKK145" s="136"/>
      <c r="JKL145" s="136"/>
      <c r="JKM145" s="136"/>
      <c r="JKN145" s="136"/>
      <c r="JKO145" s="136"/>
      <c r="JKP145" s="136"/>
      <c r="JKQ145" s="136"/>
      <c r="JKR145" s="136"/>
      <c r="JKS145" s="136"/>
      <c r="JKT145" s="136"/>
      <c r="JKU145" s="136"/>
      <c r="JKZ145" s="136"/>
      <c r="JLA145" s="136"/>
      <c r="JLB145" s="136"/>
      <c r="JLC145" s="136"/>
      <c r="JLD145" s="136"/>
      <c r="JLE145" s="136"/>
      <c r="JLF145" s="136"/>
      <c r="JLG145" s="136"/>
      <c r="JLH145" s="136"/>
      <c r="JLI145" s="136"/>
      <c r="JLJ145" s="136"/>
      <c r="JLK145" s="136"/>
      <c r="JLP145" s="136"/>
      <c r="JLQ145" s="136"/>
      <c r="JLR145" s="136"/>
      <c r="JLS145" s="136"/>
      <c r="JLT145" s="136"/>
      <c r="JLU145" s="136"/>
      <c r="JLV145" s="136"/>
      <c r="JLW145" s="136"/>
      <c r="JLX145" s="136"/>
      <c r="JLY145" s="136"/>
      <c r="JLZ145" s="136"/>
      <c r="JMA145" s="136"/>
      <c r="JMF145" s="136"/>
      <c r="JMG145" s="136"/>
      <c r="JMH145" s="136"/>
      <c r="JMI145" s="136"/>
      <c r="JMJ145" s="136"/>
      <c r="JMK145" s="136"/>
      <c r="JML145" s="136"/>
      <c r="JMM145" s="136"/>
      <c r="JMN145" s="136"/>
      <c r="JMO145" s="136"/>
      <c r="JMP145" s="136"/>
      <c r="JMQ145" s="136"/>
      <c r="JMV145" s="136"/>
      <c r="JMW145" s="136"/>
      <c r="JMX145" s="136"/>
      <c r="JMY145" s="136"/>
      <c r="JMZ145" s="136"/>
      <c r="JNA145" s="136"/>
      <c r="JNB145" s="136"/>
      <c r="JNC145" s="136"/>
      <c r="JND145" s="136"/>
      <c r="JNE145" s="136"/>
      <c r="JNF145" s="136"/>
      <c r="JNG145" s="136"/>
      <c r="JNL145" s="136"/>
      <c r="JNM145" s="136"/>
      <c r="JNN145" s="136"/>
      <c r="JNO145" s="136"/>
      <c r="JNP145" s="136"/>
      <c r="JNQ145" s="136"/>
      <c r="JNR145" s="136"/>
      <c r="JNS145" s="136"/>
      <c r="JNT145" s="136"/>
      <c r="JNU145" s="136"/>
      <c r="JNV145" s="136"/>
      <c r="JNW145" s="136"/>
      <c r="JOB145" s="136"/>
      <c r="JOC145" s="136"/>
      <c r="JOD145" s="136"/>
      <c r="JOE145" s="136"/>
      <c r="JOF145" s="136"/>
      <c r="JOG145" s="136"/>
      <c r="JOH145" s="136"/>
      <c r="JOI145" s="136"/>
      <c r="JOJ145" s="136"/>
      <c r="JOK145" s="136"/>
      <c r="JOL145" s="136"/>
      <c r="JOM145" s="136"/>
      <c r="JOR145" s="136"/>
      <c r="JOS145" s="136"/>
      <c r="JOT145" s="136"/>
      <c r="JOU145" s="136"/>
      <c r="JOV145" s="136"/>
      <c r="JOW145" s="136"/>
      <c r="JOX145" s="136"/>
      <c r="JOY145" s="136"/>
      <c r="JOZ145" s="136"/>
      <c r="JPA145" s="136"/>
      <c r="JPB145" s="136"/>
      <c r="JPC145" s="136"/>
      <c r="JPH145" s="136"/>
      <c r="JPI145" s="136"/>
      <c r="JPJ145" s="136"/>
      <c r="JPK145" s="136"/>
      <c r="JPL145" s="136"/>
      <c r="JPM145" s="136"/>
      <c r="JPN145" s="136"/>
      <c r="JPO145" s="136"/>
      <c r="JPP145" s="136"/>
      <c r="JPQ145" s="136"/>
      <c r="JPR145" s="136"/>
      <c r="JPS145" s="136"/>
      <c r="JPX145" s="136"/>
      <c r="JPY145" s="136"/>
      <c r="JPZ145" s="136"/>
      <c r="JQA145" s="136"/>
      <c r="JQB145" s="136"/>
      <c r="JQC145" s="136"/>
      <c r="JQD145" s="136"/>
      <c r="JQE145" s="136"/>
      <c r="JQF145" s="136"/>
      <c r="JQG145" s="136"/>
      <c r="JQH145" s="136"/>
      <c r="JQI145" s="136"/>
      <c r="JQN145" s="136"/>
      <c r="JQO145" s="136"/>
      <c r="JQP145" s="136"/>
      <c r="JQQ145" s="136"/>
      <c r="JQR145" s="136"/>
      <c r="JQS145" s="136"/>
      <c r="JQT145" s="136"/>
      <c r="JQU145" s="136"/>
      <c r="JQV145" s="136"/>
      <c r="JQW145" s="136"/>
      <c r="JQX145" s="136"/>
      <c r="JQY145" s="136"/>
      <c r="JRD145" s="136"/>
      <c r="JRE145" s="136"/>
      <c r="JRF145" s="136"/>
      <c r="JRG145" s="136"/>
      <c r="JRH145" s="136"/>
      <c r="JRI145" s="136"/>
      <c r="JRJ145" s="136"/>
      <c r="JRK145" s="136"/>
      <c r="JRL145" s="136"/>
      <c r="JRM145" s="136"/>
      <c r="JRN145" s="136"/>
      <c r="JRO145" s="136"/>
      <c r="JRT145" s="136"/>
      <c r="JRU145" s="136"/>
      <c r="JRV145" s="136"/>
      <c r="JRW145" s="136"/>
      <c r="JRX145" s="136"/>
      <c r="JRY145" s="136"/>
      <c r="JRZ145" s="136"/>
      <c r="JSA145" s="136"/>
      <c r="JSB145" s="136"/>
      <c r="JSC145" s="136"/>
      <c r="JSD145" s="136"/>
      <c r="JSE145" s="136"/>
      <c r="JSJ145" s="136"/>
      <c r="JSK145" s="136"/>
      <c r="JSL145" s="136"/>
      <c r="JSM145" s="136"/>
      <c r="JSN145" s="136"/>
      <c r="JSO145" s="136"/>
      <c r="JSP145" s="136"/>
      <c r="JSQ145" s="136"/>
      <c r="JSR145" s="136"/>
      <c r="JSS145" s="136"/>
      <c r="JST145" s="136"/>
      <c r="JSU145" s="136"/>
      <c r="JSZ145" s="136"/>
      <c r="JTA145" s="136"/>
      <c r="JTB145" s="136"/>
      <c r="JTC145" s="136"/>
      <c r="JTD145" s="136"/>
      <c r="JTE145" s="136"/>
      <c r="JTF145" s="136"/>
      <c r="JTG145" s="136"/>
      <c r="JTH145" s="136"/>
      <c r="JTI145" s="136"/>
      <c r="JTJ145" s="136"/>
      <c r="JTK145" s="136"/>
      <c r="JTP145" s="136"/>
      <c r="JTQ145" s="136"/>
      <c r="JTR145" s="136"/>
      <c r="JTS145" s="136"/>
      <c r="JTT145" s="136"/>
      <c r="JTU145" s="136"/>
      <c r="JTV145" s="136"/>
      <c r="JTW145" s="136"/>
      <c r="JTX145" s="136"/>
      <c r="JTY145" s="136"/>
      <c r="JTZ145" s="136"/>
      <c r="JUA145" s="136"/>
      <c r="JUF145" s="136"/>
      <c r="JUG145" s="136"/>
      <c r="JUH145" s="136"/>
      <c r="JUI145" s="136"/>
      <c r="JUJ145" s="136"/>
      <c r="JUK145" s="136"/>
      <c r="JUL145" s="136"/>
      <c r="JUM145" s="136"/>
      <c r="JUN145" s="136"/>
      <c r="JUO145" s="136"/>
      <c r="JUP145" s="136"/>
      <c r="JUQ145" s="136"/>
      <c r="JUV145" s="136"/>
      <c r="JUW145" s="136"/>
      <c r="JUX145" s="136"/>
      <c r="JUY145" s="136"/>
      <c r="JUZ145" s="136"/>
      <c r="JVA145" s="136"/>
      <c r="JVB145" s="136"/>
      <c r="JVC145" s="136"/>
      <c r="JVD145" s="136"/>
      <c r="JVE145" s="136"/>
      <c r="JVF145" s="136"/>
      <c r="JVG145" s="136"/>
      <c r="JVL145" s="136"/>
      <c r="JVM145" s="136"/>
      <c r="JVN145" s="136"/>
      <c r="JVO145" s="136"/>
      <c r="JVP145" s="136"/>
      <c r="JVQ145" s="136"/>
      <c r="JVR145" s="136"/>
      <c r="JVS145" s="136"/>
      <c r="JVT145" s="136"/>
      <c r="JVU145" s="136"/>
      <c r="JVV145" s="136"/>
      <c r="JVW145" s="136"/>
      <c r="JWB145" s="136"/>
      <c r="JWC145" s="136"/>
      <c r="JWD145" s="136"/>
      <c r="JWE145" s="136"/>
      <c r="JWF145" s="136"/>
      <c r="JWG145" s="136"/>
      <c r="JWH145" s="136"/>
      <c r="JWI145" s="136"/>
      <c r="JWJ145" s="136"/>
      <c r="JWK145" s="136"/>
      <c r="JWL145" s="136"/>
      <c r="JWM145" s="136"/>
      <c r="JWR145" s="136"/>
      <c r="JWS145" s="136"/>
      <c r="JWT145" s="136"/>
      <c r="JWU145" s="136"/>
      <c r="JWV145" s="136"/>
      <c r="JWW145" s="136"/>
      <c r="JWX145" s="136"/>
      <c r="JWY145" s="136"/>
      <c r="JWZ145" s="136"/>
      <c r="JXA145" s="136"/>
      <c r="JXB145" s="136"/>
      <c r="JXC145" s="136"/>
      <c r="JXH145" s="136"/>
      <c r="JXI145" s="136"/>
      <c r="JXJ145" s="136"/>
      <c r="JXK145" s="136"/>
      <c r="JXL145" s="136"/>
      <c r="JXM145" s="136"/>
      <c r="JXN145" s="136"/>
      <c r="JXO145" s="136"/>
      <c r="JXP145" s="136"/>
      <c r="JXQ145" s="136"/>
      <c r="JXR145" s="136"/>
      <c r="JXS145" s="136"/>
      <c r="JXX145" s="136"/>
      <c r="JXY145" s="136"/>
      <c r="JXZ145" s="136"/>
      <c r="JYA145" s="136"/>
      <c r="JYB145" s="136"/>
      <c r="JYC145" s="136"/>
      <c r="JYD145" s="136"/>
      <c r="JYE145" s="136"/>
      <c r="JYF145" s="136"/>
      <c r="JYG145" s="136"/>
      <c r="JYH145" s="136"/>
      <c r="JYI145" s="136"/>
      <c r="JYN145" s="136"/>
      <c r="JYO145" s="136"/>
      <c r="JYP145" s="136"/>
      <c r="JYQ145" s="136"/>
      <c r="JYR145" s="136"/>
      <c r="JYS145" s="136"/>
      <c r="JYT145" s="136"/>
      <c r="JYU145" s="136"/>
      <c r="JYV145" s="136"/>
      <c r="JYW145" s="136"/>
      <c r="JYX145" s="136"/>
      <c r="JYY145" s="136"/>
      <c r="JZD145" s="136"/>
      <c r="JZE145" s="136"/>
      <c r="JZF145" s="136"/>
      <c r="JZG145" s="136"/>
      <c r="JZH145" s="136"/>
      <c r="JZI145" s="136"/>
      <c r="JZJ145" s="136"/>
      <c r="JZK145" s="136"/>
      <c r="JZL145" s="136"/>
      <c r="JZM145" s="136"/>
      <c r="JZN145" s="136"/>
      <c r="JZO145" s="136"/>
      <c r="JZT145" s="136"/>
      <c r="JZU145" s="136"/>
      <c r="JZV145" s="136"/>
      <c r="JZW145" s="136"/>
      <c r="JZX145" s="136"/>
      <c r="JZY145" s="136"/>
      <c r="JZZ145" s="136"/>
      <c r="KAA145" s="136"/>
      <c r="KAB145" s="136"/>
      <c r="KAC145" s="136"/>
      <c r="KAD145" s="136"/>
      <c r="KAE145" s="136"/>
      <c r="KAJ145" s="136"/>
      <c r="KAK145" s="136"/>
      <c r="KAL145" s="136"/>
      <c r="KAM145" s="136"/>
      <c r="KAN145" s="136"/>
      <c r="KAO145" s="136"/>
      <c r="KAP145" s="136"/>
      <c r="KAQ145" s="136"/>
      <c r="KAR145" s="136"/>
      <c r="KAS145" s="136"/>
      <c r="KAT145" s="136"/>
      <c r="KAU145" s="136"/>
      <c r="KAZ145" s="136"/>
      <c r="KBA145" s="136"/>
      <c r="KBB145" s="136"/>
      <c r="KBC145" s="136"/>
      <c r="KBD145" s="136"/>
      <c r="KBE145" s="136"/>
      <c r="KBF145" s="136"/>
      <c r="KBG145" s="136"/>
      <c r="KBH145" s="136"/>
      <c r="KBI145" s="136"/>
      <c r="KBJ145" s="136"/>
      <c r="KBK145" s="136"/>
      <c r="KBP145" s="136"/>
      <c r="KBQ145" s="136"/>
      <c r="KBR145" s="136"/>
      <c r="KBS145" s="136"/>
      <c r="KBT145" s="136"/>
      <c r="KBU145" s="136"/>
      <c r="KBV145" s="136"/>
      <c r="KBW145" s="136"/>
      <c r="KBX145" s="136"/>
      <c r="KBY145" s="136"/>
      <c r="KBZ145" s="136"/>
      <c r="KCA145" s="136"/>
      <c r="KCF145" s="136"/>
      <c r="KCG145" s="136"/>
      <c r="KCH145" s="136"/>
      <c r="KCI145" s="136"/>
      <c r="KCJ145" s="136"/>
      <c r="KCK145" s="136"/>
      <c r="KCL145" s="136"/>
      <c r="KCM145" s="136"/>
      <c r="KCN145" s="136"/>
      <c r="KCO145" s="136"/>
      <c r="KCP145" s="136"/>
      <c r="KCQ145" s="136"/>
      <c r="KCV145" s="136"/>
      <c r="KCW145" s="136"/>
      <c r="KCX145" s="136"/>
      <c r="KCY145" s="136"/>
      <c r="KCZ145" s="136"/>
      <c r="KDA145" s="136"/>
      <c r="KDB145" s="136"/>
      <c r="KDC145" s="136"/>
      <c r="KDD145" s="136"/>
      <c r="KDE145" s="136"/>
      <c r="KDF145" s="136"/>
      <c r="KDG145" s="136"/>
      <c r="KDL145" s="136"/>
      <c r="KDM145" s="136"/>
      <c r="KDN145" s="136"/>
      <c r="KDO145" s="136"/>
      <c r="KDP145" s="136"/>
      <c r="KDQ145" s="136"/>
      <c r="KDR145" s="136"/>
      <c r="KDS145" s="136"/>
      <c r="KDT145" s="136"/>
      <c r="KDU145" s="136"/>
      <c r="KDV145" s="136"/>
      <c r="KDW145" s="136"/>
      <c r="KEB145" s="136"/>
      <c r="KEC145" s="136"/>
      <c r="KED145" s="136"/>
      <c r="KEE145" s="136"/>
      <c r="KEF145" s="136"/>
      <c r="KEG145" s="136"/>
      <c r="KEH145" s="136"/>
      <c r="KEI145" s="136"/>
      <c r="KEJ145" s="136"/>
      <c r="KEK145" s="136"/>
      <c r="KEL145" s="136"/>
      <c r="KEM145" s="136"/>
      <c r="KER145" s="136"/>
      <c r="KES145" s="136"/>
      <c r="KET145" s="136"/>
      <c r="KEU145" s="136"/>
      <c r="KEV145" s="136"/>
      <c r="KEW145" s="136"/>
      <c r="KEX145" s="136"/>
      <c r="KEY145" s="136"/>
      <c r="KEZ145" s="136"/>
      <c r="KFA145" s="136"/>
      <c r="KFB145" s="136"/>
      <c r="KFC145" s="136"/>
      <c r="KFH145" s="136"/>
      <c r="KFI145" s="136"/>
      <c r="KFJ145" s="136"/>
      <c r="KFK145" s="136"/>
      <c r="KFL145" s="136"/>
      <c r="KFM145" s="136"/>
      <c r="KFN145" s="136"/>
      <c r="KFO145" s="136"/>
      <c r="KFP145" s="136"/>
      <c r="KFQ145" s="136"/>
      <c r="KFR145" s="136"/>
      <c r="KFS145" s="136"/>
      <c r="KFX145" s="136"/>
      <c r="KFY145" s="136"/>
      <c r="KFZ145" s="136"/>
      <c r="KGA145" s="136"/>
      <c r="KGB145" s="136"/>
      <c r="KGC145" s="136"/>
      <c r="KGD145" s="136"/>
      <c r="KGE145" s="136"/>
      <c r="KGF145" s="136"/>
      <c r="KGG145" s="136"/>
      <c r="KGH145" s="136"/>
      <c r="KGI145" s="136"/>
      <c r="KGN145" s="136"/>
      <c r="KGO145" s="136"/>
      <c r="KGP145" s="136"/>
      <c r="KGQ145" s="136"/>
      <c r="KGR145" s="136"/>
      <c r="KGS145" s="136"/>
      <c r="KGT145" s="136"/>
      <c r="KGU145" s="136"/>
      <c r="KGV145" s="136"/>
      <c r="KGW145" s="136"/>
      <c r="KGX145" s="136"/>
      <c r="KGY145" s="136"/>
      <c r="KHD145" s="136"/>
      <c r="KHE145" s="136"/>
      <c r="KHF145" s="136"/>
      <c r="KHG145" s="136"/>
      <c r="KHH145" s="136"/>
      <c r="KHI145" s="136"/>
      <c r="KHJ145" s="136"/>
      <c r="KHK145" s="136"/>
      <c r="KHL145" s="136"/>
      <c r="KHM145" s="136"/>
      <c r="KHN145" s="136"/>
      <c r="KHO145" s="136"/>
      <c r="KHT145" s="136"/>
      <c r="KHU145" s="136"/>
      <c r="KHV145" s="136"/>
      <c r="KHW145" s="136"/>
      <c r="KHX145" s="136"/>
      <c r="KHY145" s="136"/>
      <c r="KHZ145" s="136"/>
      <c r="KIA145" s="136"/>
      <c r="KIB145" s="136"/>
      <c r="KIC145" s="136"/>
      <c r="KID145" s="136"/>
      <c r="KIE145" s="136"/>
      <c r="KIJ145" s="136"/>
      <c r="KIK145" s="136"/>
      <c r="KIL145" s="136"/>
      <c r="KIM145" s="136"/>
      <c r="KIN145" s="136"/>
      <c r="KIO145" s="136"/>
      <c r="KIP145" s="136"/>
      <c r="KIQ145" s="136"/>
      <c r="KIR145" s="136"/>
      <c r="KIS145" s="136"/>
      <c r="KIT145" s="136"/>
      <c r="KIU145" s="136"/>
      <c r="KIZ145" s="136"/>
      <c r="KJA145" s="136"/>
      <c r="KJB145" s="136"/>
      <c r="KJC145" s="136"/>
      <c r="KJD145" s="136"/>
      <c r="KJE145" s="136"/>
      <c r="KJF145" s="136"/>
      <c r="KJG145" s="136"/>
      <c r="KJH145" s="136"/>
      <c r="KJI145" s="136"/>
      <c r="KJJ145" s="136"/>
      <c r="KJK145" s="136"/>
      <c r="KJP145" s="136"/>
      <c r="KJQ145" s="136"/>
      <c r="KJR145" s="136"/>
      <c r="KJS145" s="136"/>
      <c r="KJT145" s="136"/>
      <c r="KJU145" s="136"/>
      <c r="KJV145" s="136"/>
      <c r="KJW145" s="136"/>
      <c r="KJX145" s="136"/>
      <c r="KJY145" s="136"/>
      <c r="KJZ145" s="136"/>
      <c r="KKA145" s="136"/>
      <c r="KKF145" s="136"/>
      <c r="KKG145" s="136"/>
      <c r="KKH145" s="136"/>
      <c r="KKI145" s="136"/>
      <c r="KKJ145" s="136"/>
      <c r="KKK145" s="136"/>
      <c r="KKL145" s="136"/>
      <c r="KKM145" s="136"/>
      <c r="KKN145" s="136"/>
      <c r="KKO145" s="136"/>
      <c r="KKP145" s="136"/>
      <c r="KKQ145" s="136"/>
      <c r="KKV145" s="136"/>
      <c r="KKW145" s="136"/>
      <c r="KKX145" s="136"/>
      <c r="KKY145" s="136"/>
      <c r="KKZ145" s="136"/>
      <c r="KLA145" s="136"/>
      <c r="KLB145" s="136"/>
      <c r="KLC145" s="136"/>
      <c r="KLD145" s="136"/>
      <c r="KLE145" s="136"/>
      <c r="KLF145" s="136"/>
      <c r="KLG145" s="136"/>
      <c r="KLL145" s="136"/>
      <c r="KLM145" s="136"/>
      <c r="KLN145" s="136"/>
      <c r="KLO145" s="136"/>
      <c r="KLP145" s="136"/>
      <c r="KLQ145" s="136"/>
      <c r="KLR145" s="136"/>
      <c r="KLS145" s="136"/>
      <c r="KLT145" s="136"/>
      <c r="KLU145" s="136"/>
      <c r="KLV145" s="136"/>
      <c r="KLW145" s="136"/>
      <c r="KMB145" s="136"/>
      <c r="KMC145" s="136"/>
      <c r="KMD145" s="136"/>
      <c r="KME145" s="136"/>
      <c r="KMF145" s="136"/>
      <c r="KMG145" s="136"/>
      <c r="KMH145" s="136"/>
      <c r="KMI145" s="136"/>
      <c r="KMJ145" s="136"/>
      <c r="KMK145" s="136"/>
      <c r="KML145" s="136"/>
      <c r="KMM145" s="136"/>
      <c r="KMR145" s="136"/>
      <c r="KMS145" s="136"/>
      <c r="KMT145" s="136"/>
      <c r="KMU145" s="136"/>
      <c r="KMV145" s="136"/>
      <c r="KMW145" s="136"/>
      <c r="KMX145" s="136"/>
      <c r="KMY145" s="136"/>
      <c r="KMZ145" s="136"/>
      <c r="KNA145" s="136"/>
      <c r="KNB145" s="136"/>
      <c r="KNC145" s="136"/>
      <c r="KNH145" s="136"/>
      <c r="KNI145" s="136"/>
      <c r="KNJ145" s="136"/>
      <c r="KNK145" s="136"/>
      <c r="KNL145" s="136"/>
      <c r="KNM145" s="136"/>
      <c r="KNN145" s="136"/>
      <c r="KNO145" s="136"/>
      <c r="KNP145" s="136"/>
      <c r="KNQ145" s="136"/>
      <c r="KNR145" s="136"/>
      <c r="KNS145" s="136"/>
      <c r="KNX145" s="136"/>
      <c r="KNY145" s="136"/>
      <c r="KNZ145" s="136"/>
      <c r="KOA145" s="136"/>
      <c r="KOB145" s="136"/>
      <c r="KOC145" s="136"/>
      <c r="KOD145" s="136"/>
      <c r="KOE145" s="136"/>
      <c r="KOF145" s="136"/>
      <c r="KOG145" s="136"/>
      <c r="KOH145" s="136"/>
      <c r="KOI145" s="136"/>
      <c r="KON145" s="136"/>
      <c r="KOO145" s="136"/>
      <c r="KOP145" s="136"/>
      <c r="KOQ145" s="136"/>
      <c r="KOR145" s="136"/>
      <c r="KOS145" s="136"/>
      <c r="KOT145" s="136"/>
      <c r="KOU145" s="136"/>
      <c r="KOV145" s="136"/>
      <c r="KOW145" s="136"/>
      <c r="KOX145" s="136"/>
      <c r="KOY145" s="136"/>
      <c r="KPD145" s="136"/>
      <c r="KPE145" s="136"/>
      <c r="KPF145" s="136"/>
      <c r="KPG145" s="136"/>
      <c r="KPH145" s="136"/>
      <c r="KPI145" s="136"/>
      <c r="KPJ145" s="136"/>
      <c r="KPK145" s="136"/>
      <c r="KPL145" s="136"/>
      <c r="KPM145" s="136"/>
      <c r="KPN145" s="136"/>
      <c r="KPO145" s="136"/>
      <c r="KPT145" s="136"/>
      <c r="KPU145" s="136"/>
      <c r="KPV145" s="136"/>
      <c r="KPW145" s="136"/>
      <c r="KPX145" s="136"/>
      <c r="KPY145" s="136"/>
      <c r="KPZ145" s="136"/>
      <c r="KQA145" s="136"/>
      <c r="KQB145" s="136"/>
      <c r="KQC145" s="136"/>
      <c r="KQD145" s="136"/>
      <c r="KQE145" s="136"/>
      <c r="KQJ145" s="136"/>
      <c r="KQK145" s="136"/>
      <c r="KQL145" s="136"/>
      <c r="KQM145" s="136"/>
      <c r="KQN145" s="136"/>
      <c r="KQO145" s="136"/>
      <c r="KQP145" s="136"/>
      <c r="KQQ145" s="136"/>
      <c r="KQR145" s="136"/>
      <c r="KQS145" s="136"/>
      <c r="KQT145" s="136"/>
      <c r="KQU145" s="136"/>
      <c r="KQZ145" s="136"/>
      <c r="KRA145" s="136"/>
      <c r="KRB145" s="136"/>
      <c r="KRC145" s="136"/>
      <c r="KRD145" s="136"/>
      <c r="KRE145" s="136"/>
      <c r="KRF145" s="136"/>
      <c r="KRG145" s="136"/>
      <c r="KRH145" s="136"/>
      <c r="KRI145" s="136"/>
      <c r="KRJ145" s="136"/>
      <c r="KRK145" s="136"/>
      <c r="KRP145" s="136"/>
      <c r="KRQ145" s="136"/>
      <c r="KRR145" s="136"/>
      <c r="KRS145" s="136"/>
      <c r="KRT145" s="136"/>
      <c r="KRU145" s="136"/>
      <c r="KRV145" s="136"/>
      <c r="KRW145" s="136"/>
      <c r="KRX145" s="136"/>
      <c r="KRY145" s="136"/>
      <c r="KRZ145" s="136"/>
      <c r="KSA145" s="136"/>
      <c r="KSF145" s="136"/>
      <c r="KSG145" s="136"/>
      <c r="KSH145" s="136"/>
      <c r="KSI145" s="136"/>
      <c r="KSJ145" s="136"/>
      <c r="KSK145" s="136"/>
      <c r="KSL145" s="136"/>
      <c r="KSM145" s="136"/>
      <c r="KSN145" s="136"/>
      <c r="KSO145" s="136"/>
      <c r="KSP145" s="136"/>
      <c r="KSQ145" s="136"/>
      <c r="KSV145" s="136"/>
      <c r="KSW145" s="136"/>
      <c r="KSX145" s="136"/>
      <c r="KSY145" s="136"/>
      <c r="KSZ145" s="136"/>
      <c r="KTA145" s="136"/>
      <c r="KTB145" s="136"/>
      <c r="KTC145" s="136"/>
      <c r="KTD145" s="136"/>
      <c r="KTE145" s="136"/>
      <c r="KTF145" s="136"/>
      <c r="KTG145" s="136"/>
      <c r="KTL145" s="136"/>
      <c r="KTM145" s="136"/>
      <c r="KTN145" s="136"/>
      <c r="KTO145" s="136"/>
      <c r="KTP145" s="136"/>
      <c r="KTQ145" s="136"/>
      <c r="KTR145" s="136"/>
      <c r="KTS145" s="136"/>
      <c r="KTT145" s="136"/>
      <c r="KTU145" s="136"/>
      <c r="KTV145" s="136"/>
      <c r="KTW145" s="136"/>
      <c r="KUB145" s="136"/>
      <c r="KUC145" s="136"/>
      <c r="KUD145" s="136"/>
      <c r="KUE145" s="136"/>
      <c r="KUF145" s="136"/>
      <c r="KUG145" s="136"/>
      <c r="KUH145" s="136"/>
      <c r="KUI145" s="136"/>
      <c r="KUJ145" s="136"/>
      <c r="KUK145" s="136"/>
      <c r="KUL145" s="136"/>
      <c r="KUM145" s="136"/>
      <c r="KUR145" s="136"/>
      <c r="KUS145" s="136"/>
      <c r="KUT145" s="136"/>
      <c r="KUU145" s="136"/>
      <c r="KUV145" s="136"/>
      <c r="KUW145" s="136"/>
      <c r="KUX145" s="136"/>
      <c r="KUY145" s="136"/>
      <c r="KUZ145" s="136"/>
      <c r="KVA145" s="136"/>
      <c r="KVB145" s="136"/>
      <c r="KVC145" s="136"/>
      <c r="KVH145" s="136"/>
      <c r="KVI145" s="136"/>
      <c r="KVJ145" s="136"/>
      <c r="KVK145" s="136"/>
      <c r="KVL145" s="136"/>
      <c r="KVM145" s="136"/>
      <c r="KVN145" s="136"/>
      <c r="KVO145" s="136"/>
      <c r="KVP145" s="136"/>
      <c r="KVQ145" s="136"/>
      <c r="KVR145" s="136"/>
      <c r="KVS145" s="136"/>
      <c r="KVX145" s="136"/>
      <c r="KVY145" s="136"/>
      <c r="KVZ145" s="136"/>
      <c r="KWA145" s="136"/>
      <c r="KWB145" s="136"/>
      <c r="KWC145" s="136"/>
      <c r="KWD145" s="136"/>
      <c r="KWE145" s="136"/>
      <c r="KWF145" s="136"/>
      <c r="KWG145" s="136"/>
      <c r="KWH145" s="136"/>
      <c r="KWI145" s="136"/>
      <c r="KWN145" s="136"/>
      <c r="KWO145" s="136"/>
      <c r="KWP145" s="136"/>
      <c r="KWQ145" s="136"/>
      <c r="KWR145" s="136"/>
      <c r="KWS145" s="136"/>
      <c r="KWT145" s="136"/>
      <c r="KWU145" s="136"/>
      <c r="KWV145" s="136"/>
      <c r="KWW145" s="136"/>
      <c r="KWX145" s="136"/>
      <c r="KWY145" s="136"/>
      <c r="KXD145" s="136"/>
      <c r="KXE145" s="136"/>
      <c r="KXF145" s="136"/>
      <c r="KXG145" s="136"/>
      <c r="KXH145" s="136"/>
      <c r="KXI145" s="136"/>
      <c r="KXJ145" s="136"/>
      <c r="KXK145" s="136"/>
      <c r="KXL145" s="136"/>
      <c r="KXM145" s="136"/>
      <c r="KXN145" s="136"/>
      <c r="KXO145" s="136"/>
      <c r="KXT145" s="136"/>
      <c r="KXU145" s="136"/>
      <c r="KXV145" s="136"/>
      <c r="KXW145" s="136"/>
      <c r="KXX145" s="136"/>
      <c r="KXY145" s="136"/>
      <c r="KXZ145" s="136"/>
      <c r="KYA145" s="136"/>
      <c r="KYB145" s="136"/>
      <c r="KYC145" s="136"/>
      <c r="KYD145" s="136"/>
      <c r="KYE145" s="136"/>
      <c r="KYJ145" s="136"/>
      <c r="KYK145" s="136"/>
      <c r="KYL145" s="136"/>
      <c r="KYM145" s="136"/>
      <c r="KYN145" s="136"/>
      <c r="KYO145" s="136"/>
      <c r="KYP145" s="136"/>
      <c r="KYQ145" s="136"/>
      <c r="KYR145" s="136"/>
      <c r="KYS145" s="136"/>
      <c r="KYT145" s="136"/>
      <c r="KYU145" s="136"/>
      <c r="KYZ145" s="136"/>
      <c r="KZA145" s="136"/>
      <c r="KZB145" s="136"/>
      <c r="KZC145" s="136"/>
      <c r="KZD145" s="136"/>
      <c r="KZE145" s="136"/>
      <c r="KZF145" s="136"/>
      <c r="KZG145" s="136"/>
      <c r="KZH145" s="136"/>
      <c r="KZI145" s="136"/>
      <c r="KZJ145" s="136"/>
      <c r="KZK145" s="136"/>
      <c r="KZP145" s="136"/>
      <c r="KZQ145" s="136"/>
      <c r="KZR145" s="136"/>
      <c r="KZS145" s="136"/>
      <c r="KZT145" s="136"/>
      <c r="KZU145" s="136"/>
      <c r="KZV145" s="136"/>
      <c r="KZW145" s="136"/>
      <c r="KZX145" s="136"/>
      <c r="KZY145" s="136"/>
      <c r="KZZ145" s="136"/>
      <c r="LAA145" s="136"/>
      <c r="LAF145" s="136"/>
      <c r="LAG145" s="136"/>
      <c r="LAH145" s="136"/>
      <c r="LAI145" s="136"/>
      <c r="LAJ145" s="136"/>
      <c r="LAK145" s="136"/>
      <c r="LAL145" s="136"/>
      <c r="LAM145" s="136"/>
      <c r="LAN145" s="136"/>
      <c r="LAO145" s="136"/>
      <c r="LAP145" s="136"/>
      <c r="LAQ145" s="136"/>
      <c r="LAV145" s="136"/>
      <c r="LAW145" s="136"/>
      <c r="LAX145" s="136"/>
      <c r="LAY145" s="136"/>
      <c r="LAZ145" s="136"/>
      <c r="LBA145" s="136"/>
      <c r="LBB145" s="136"/>
      <c r="LBC145" s="136"/>
      <c r="LBD145" s="136"/>
      <c r="LBE145" s="136"/>
      <c r="LBF145" s="136"/>
      <c r="LBG145" s="136"/>
      <c r="LBL145" s="136"/>
      <c r="LBM145" s="136"/>
      <c r="LBN145" s="136"/>
      <c r="LBO145" s="136"/>
      <c r="LBP145" s="136"/>
      <c r="LBQ145" s="136"/>
      <c r="LBR145" s="136"/>
      <c r="LBS145" s="136"/>
      <c r="LBT145" s="136"/>
      <c r="LBU145" s="136"/>
      <c r="LBV145" s="136"/>
      <c r="LBW145" s="136"/>
      <c r="LCB145" s="136"/>
      <c r="LCC145" s="136"/>
      <c r="LCD145" s="136"/>
      <c r="LCE145" s="136"/>
      <c r="LCF145" s="136"/>
      <c r="LCG145" s="136"/>
      <c r="LCH145" s="136"/>
      <c r="LCI145" s="136"/>
      <c r="LCJ145" s="136"/>
      <c r="LCK145" s="136"/>
      <c r="LCL145" s="136"/>
      <c r="LCM145" s="136"/>
      <c r="LCR145" s="136"/>
      <c r="LCS145" s="136"/>
      <c r="LCT145" s="136"/>
      <c r="LCU145" s="136"/>
      <c r="LCV145" s="136"/>
      <c r="LCW145" s="136"/>
      <c r="LCX145" s="136"/>
      <c r="LCY145" s="136"/>
      <c r="LCZ145" s="136"/>
      <c r="LDA145" s="136"/>
      <c r="LDB145" s="136"/>
      <c r="LDC145" s="136"/>
      <c r="LDH145" s="136"/>
      <c r="LDI145" s="136"/>
      <c r="LDJ145" s="136"/>
      <c r="LDK145" s="136"/>
      <c r="LDL145" s="136"/>
      <c r="LDM145" s="136"/>
      <c r="LDN145" s="136"/>
      <c r="LDO145" s="136"/>
      <c r="LDP145" s="136"/>
      <c r="LDQ145" s="136"/>
      <c r="LDR145" s="136"/>
      <c r="LDS145" s="136"/>
      <c r="LDX145" s="136"/>
      <c r="LDY145" s="136"/>
      <c r="LDZ145" s="136"/>
      <c r="LEA145" s="136"/>
      <c r="LEB145" s="136"/>
      <c r="LEC145" s="136"/>
      <c r="LED145" s="136"/>
      <c r="LEE145" s="136"/>
      <c r="LEF145" s="136"/>
      <c r="LEG145" s="136"/>
      <c r="LEH145" s="136"/>
      <c r="LEI145" s="136"/>
      <c r="LEN145" s="136"/>
      <c r="LEO145" s="136"/>
      <c r="LEP145" s="136"/>
      <c r="LEQ145" s="136"/>
      <c r="LER145" s="136"/>
      <c r="LES145" s="136"/>
      <c r="LET145" s="136"/>
      <c r="LEU145" s="136"/>
      <c r="LEV145" s="136"/>
      <c r="LEW145" s="136"/>
      <c r="LEX145" s="136"/>
      <c r="LEY145" s="136"/>
      <c r="LFD145" s="136"/>
      <c r="LFE145" s="136"/>
      <c r="LFF145" s="136"/>
      <c r="LFG145" s="136"/>
      <c r="LFH145" s="136"/>
      <c r="LFI145" s="136"/>
      <c r="LFJ145" s="136"/>
      <c r="LFK145" s="136"/>
      <c r="LFL145" s="136"/>
      <c r="LFM145" s="136"/>
      <c r="LFN145" s="136"/>
      <c r="LFO145" s="136"/>
      <c r="LFT145" s="136"/>
      <c r="LFU145" s="136"/>
      <c r="LFV145" s="136"/>
      <c r="LFW145" s="136"/>
      <c r="LFX145" s="136"/>
      <c r="LFY145" s="136"/>
      <c r="LFZ145" s="136"/>
      <c r="LGA145" s="136"/>
      <c r="LGB145" s="136"/>
      <c r="LGC145" s="136"/>
      <c r="LGD145" s="136"/>
      <c r="LGE145" s="136"/>
      <c r="LGJ145" s="136"/>
      <c r="LGK145" s="136"/>
      <c r="LGL145" s="136"/>
      <c r="LGM145" s="136"/>
      <c r="LGN145" s="136"/>
      <c r="LGO145" s="136"/>
      <c r="LGP145" s="136"/>
      <c r="LGQ145" s="136"/>
      <c r="LGR145" s="136"/>
      <c r="LGS145" s="136"/>
      <c r="LGT145" s="136"/>
      <c r="LGU145" s="136"/>
      <c r="LGZ145" s="136"/>
      <c r="LHA145" s="136"/>
      <c r="LHB145" s="136"/>
      <c r="LHC145" s="136"/>
      <c r="LHD145" s="136"/>
      <c r="LHE145" s="136"/>
      <c r="LHF145" s="136"/>
      <c r="LHG145" s="136"/>
      <c r="LHH145" s="136"/>
      <c r="LHI145" s="136"/>
      <c r="LHJ145" s="136"/>
      <c r="LHK145" s="136"/>
      <c r="LHP145" s="136"/>
      <c r="LHQ145" s="136"/>
      <c r="LHR145" s="136"/>
      <c r="LHS145" s="136"/>
      <c r="LHT145" s="136"/>
      <c r="LHU145" s="136"/>
      <c r="LHV145" s="136"/>
      <c r="LHW145" s="136"/>
      <c r="LHX145" s="136"/>
      <c r="LHY145" s="136"/>
      <c r="LHZ145" s="136"/>
      <c r="LIA145" s="136"/>
      <c r="LIF145" s="136"/>
      <c r="LIG145" s="136"/>
      <c r="LIH145" s="136"/>
      <c r="LII145" s="136"/>
      <c r="LIJ145" s="136"/>
      <c r="LIK145" s="136"/>
      <c r="LIL145" s="136"/>
      <c r="LIM145" s="136"/>
      <c r="LIN145" s="136"/>
      <c r="LIO145" s="136"/>
      <c r="LIP145" s="136"/>
      <c r="LIQ145" s="136"/>
      <c r="LIV145" s="136"/>
      <c r="LIW145" s="136"/>
      <c r="LIX145" s="136"/>
      <c r="LIY145" s="136"/>
      <c r="LIZ145" s="136"/>
      <c r="LJA145" s="136"/>
      <c r="LJB145" s="136"/>
      <c r="LJC145" s="136"/>
      <c r="LJD145" s="136"/>
      <c r="LJE145" s="136"/>
      <c r="LJF145" s="136"/>
      <c r="LJG145" s="136"/>
      <c r="LJL145" s="136"/>
      <c r="LJM145" s="136"/>
      <c r="LJN145" s="136"/>
      <c r="LJO145" s="136"/>
      <c r="LJP145" s="136"/>
      <c r="LJQ145" s="136"/>
      <c r="LJR145" s="136"/>
      <c r="LJS145" s="136"/>
      <c r="LJT145" s="136"/>
      <c r="LJU145" s="136"/>
      <c r="LJV145" s="136"/>
      <c r="LJW145" s="136"/>
      <c r="LKB145" s="136"/>
      <c r="LKC145" s="136"/>
      <c r="LKD145" s="136"/>
      <c r="LKE145" s="136"/>
      <c r="LKF145" s="136"/>
      <c r="LKG145" s="136"/>
      <c r="LKH145" s="136"/>
      <c r="LKI145" s="136"/>
      <c r="LKJ145" s="136"/>
      <c r="LKK145" s="136"/>
      <c r="LKL145" s="136"/>
      <c r="LKM145" s="136"/>
      <c r="LKR145" s="136"/>
      <c r="LKS145" s="136"/>
      <c r="LKT145" s="136"/>
      <c r="LKU145" s="136"/>
      <c r="LKV145" s="136"/>
      <c r="LKW145" s="136"/>
      <c r="LKX145" s="136"/>
      <c r="LKY145" s="136"/>
      <c r="LKZ145" s="136"/>
      <c r="LLA145" s="136"/>
      <c r="LLB145" s="136"/>
      <c r="LLC145" s="136"/>
      <c r="LLH145" s="136"/>
      <c r="LLI145" s="136"/>
      <c r="LLJ145" s="136"/>
      <c r="LLK145" s="136"/>
      <c r="LLL145" s="136"/>
      <c r="LLM145" s="136"/>
      <c r="LLN145" s="136"/>
      <c r="LLO145" s="136"/>
      <c r="LLP145" s="136"/>
      <c r="LLQ145" s="136"/>
      <c r="LLR145" s="136"/>
      <c r="LLS145" s="136"/>
      <c r="LLX145" s="136"/>
      <c r="LLY145" s="136"/>
      <c r="LLZ145" s="136"/>
      <c r="LMA145" s="136"/>
      <c r="LMB145" s="136"/>
      <c r="LMC145" s="136"/>
      <c r="LMD145" s="136"/>
      <c r="LME145" s="136"/>
      <c r="LMF145" s="136"/>
      <c r="LMG145" s="136"/>
      <c r="LMH145" s="136"/>
      <c r="LMI145" s="136"/>
      <c r="LMN145" s="136"/>
      <c r="LMO145" s="136"/>
      <c r="LMP145" s="136"/>
      <c r="LMQ145" s="136"/>
      <c r="LMR145" s="136"/>
      <c r="LMS145" s="136"/>
      <c r="LMT145" s="136"/>
      <c r="LMU145" s="136"/>
      <c r="LMV145" s="136"/>
      <c r="LMW145" s="136"/>
      <c r="LMX145" s="136"/>
      <c r="LMY145" s="136"/>
      <c r="LND145" s="136"/>
      <c r="LNE145" s="136"/>
      <c r="LNF145" s="136"/>
      <c r="LNG145" s="136"/>
      <c r="LNH145" s="136"/>
      <c r="LNI145" s="136"/>
      <c r="LNJ145" s="136"/>
      <c r="LNK145" s="136"/>
      <c r="LNL145" s="136"/>
      <c r="LNM145" s="136"/>
      <c r="LNN145" s="136"/>
      <c r="LNO145" s="136"/>
      <c r="LNT145" s="136"/>
      <c r="LNU145" s="136"/>
      <c r="LNV145" s="136"/>
      <c r="LNW145" s="136"/>
      <c r="LNX145" s="136"/>
      <c r="LNY145" s="136"/>
      <c r="LNZ145" s="136"/>
      <c r="LOA145" s="136"/>
      <c r="LOB145" s="136"/>
      <c r="LOC145" s="136"/>
      <c r="LOD145" s="136"/>
      <c r="LOE145" s="136"/>
      <c r="LOJ145" s="136"/>
      <c r="LOK145" s="136"/>
      <c r="LOL145" s="136"/>
      <c r="LOM145" s="136"/>
      <c r="LON145" s="136"/>
      <c r="LOO145" s="136"/>
      <c r="LOP145" s="136"/>
      <c r="LOQ145" s="136"/>
      <c r="LOR145" s="136"/>
      <c r="LOS145" s="136"/>
      <c r="LOT145" s="136"/>
      <c r="LOU145" s="136"/>
      <c r="LOZ145" s="136"/>
      <c r="LPA145" s="136"/>
      <c r="LPB145" s="136"/>
      <c r="LPC145" s="136"/>
      <c r="LPD145" s="136"/>
      <c r="LPE145" s="136"/>
      <c r="LPF145" s="136"/>
      <c r="LPG145" s="136"/>
      <c r="LPH145" s="136"/>
      <c r="LPI145" s="136"/>
      <c r="LPJ145" s="136"/>
      <c r="LPK145" s="136"/>
      <c r="LPP145" s="136"/>
      <c r="LPQ145" s="136"/>
      <c r="LPR145" s="136"/>
      <c r="LPS145" s="136"/>
      <c r="LPT145" s="136"/>
      <c r="LPU145" s="136"/>
      <c r="LPV145" s="136"/>
      <c r="LPW145" s="136"/>
      <c r="LPX145" s="136"/>
      <c r="LPY145" s="136"/>
      <c r="LPZ145" s="136"/>
      <c r="LQA145" s="136"/>
      <c r="LQF145" s="136"/>
      <c r="LQG145" s="136"/>
      <c r="LQH145" s="136"/>
      <c r="LQI145" s="136"/>
      <c r="LQJ145" s="136"/>
      <c r="LQK145" s="136"/>
      <c r="LQL145" s="136"/>
      <c r="LQM145" s="136"/>
      <c r="LQN145" s="136"/>
      <c r="LQO145" s="136"/>
      <c r="LQP145" s="136"/>
      <c r="LQQ145" s="136"/>
      <c r="LQV145" s="136"/>
      <c r="LQW145" s="136"/>
      <c r="LQX145" s="136"/>
      <c r="LQY145" s="136"/>
      <c r="LQZ145" s="136"/>
      <c r="LRA145" s="136"/>
      <c r="LRB145" s="136"/>
      <c r="LRC145" s="136"/>
      <c r="LRD145" s="136"/>
      <c r="LRE145" s="136"/>
      <c r="LRF145" s="136"/>
      <c r="LRG145" s="136"/>
      <c r="LRL145" s="136"/>
      <c r="LRM145" s="136"/>
      <c r="LRN145" s="136"/>
      <c r="LRO145" s="136"/>
      <c r="LRP145" s="136"/>
      <c r="LRQ145" s="136"/>
      <c r="LRR145" s="136"/>
      <c r="LRS145" s="136"/>
      <c r="LRT145" s="136"/>
      <c r="LRU145" s="136"/>
      <c r="LRV145" s="136"/>
      <c r="LRW145" s="136"/>
      <c r="LSB145" s="136"/>
      <c r="LSC145" s="136"/>
      <c r="LSD145" s="136"/>
      <c r="LSE145" s="136"/>
      <c r="LSF145" s="136"/>
      <c r="LSG145" s="136"/>
      <c r="LSH145" s="136"/>
      <c r="LSI145" s="136"/>
      <c r="LSJ145" s="136"/>
      <c r="LSK145" s="136"/>
      <c r="LSL145" s="136"/>
      <c r="LSM145" s="136"/>
      <c r="LSR145" s="136"/>
      <c r="LSS145" s="136"/>
      <c r="LST145" s="136"/>
      <c r="LSU145" s="136"/>
      <c r="LSV145" s="136"/>
      <c r="LSW145" s="136"/>
      <c r="LSX145" s="136"/>
      <c r="LSY145" s="136"/>
      <c r="LSZ145" s="136"/>
      <c r="LTA145" s="136"/>
      <c r="LTB145" s="136"/>
      <c r="LTC145" s="136"/>
      <c r="LTH145" s="136"/>
      <c r="LTI145" s="136"/>
      <c r="LTJ145" s="136"/>
      <c r="LTK145" s="136"/>
      <c r="LTL145" s="136"/>
      <c r="LTM145" s="136"/>
      <c r="LTN145" s="136"/>
      <c r="LTO145" s="136"/>
      <c r="LTP145" s="136"/>
      <c r="LTQ145" s="136"/>
      <c r="LTR145" s="136"/>
      <c r="LTS145" s="136"/>
      <c r="LTX145" s="136"/>
      <c r="LTY145" s="136"/>
      <c r="LTZ145" s="136"/>
      <c r="LUA145" s="136"/>
      <c r="LUB145" s="136"/>
      <c r="LUC145" s="136"/>
      <c r="LUD145" s="136"/>
      <c r="LUE145" s="136"/>
      <c r="LUF145" s="136"/>
      <c r="LUG145" s="136"/>
      <c r="LUH145" s="136"/>
      <c r="LUI145" s="136"/>
      <c r="LUN145" s="136"/>
      <c r="LUO145" s="136"/>
      <c r="LUP145" s="136"/>
      <c r="LUQ145" s="136"/>
      <c r="LUR145" s="136"/>
      <c r="LUS145" s="136"/>
      <c r="LUT145" s="136"/>
      <c r="LUU145" s="136"/>
      <c r="LUV145" s="136"/>
      <c r="LUW145" s="136"/>
      <c r="LUX145" s="136"/>
      <c r="LUY145" s="136"/>
      <c r="LVD145" s="136"/>
      <c r="LVE145" s="136"/>
      <c r="LVF145" s="136"/>
      <c r="LVG145" s="136"/>
      <c r="LVH145" s="136"/>
      <c r="LVI145" s="136"/>
      <c r="LVJ145" s="136"/>
      <c r="LVK145" s="136"/>
      <c r="LVL145" s="136"/>
      <c r="LVM145" s="136"/>
      <c r="LVN145" s="136"/>
      <c r="LVO145" s="136"/>
      <c r="LVT145" s="136"/>
      <c r="LVU145" s="136"/>
      <c r="LVV145" s="136"/>
      <c r="LVW145" s="136"/>
      <c r="LVX145" s="136"/>
      <c r="LVY145" s="136"/>
      <c r="LVZ145" s="136"/>
      <c r="LWA145" s="136"/>
      <c r="LWB145" s="136"/>
      <c r="LWC145" s="136"/>
      <c r="LWD145" s="136"/>
      <c r="LWE145" s="136"/>
      <c r="LWJ145" s="136"/>
      <c r="LWK145" s="136"/>
      <c r="LWL145" s="136"/>
      <c r="LWM145" s="136"/>
      <c r="LWN145" s="136"/>
      <c r="LWO145" s="136"/>
      <c r="LWP145" s="136"/>
      <c r="LWQ145" s="136"/>
      <c r="LWR145" s="136"/>
      <c r="LWS145" s="136"/>
      <c r="LWT145" s="136"/>
      <c r="LWU145" s="136"/>
      <c r="LWZ145" s="136"/>
      <c r="LXA145" s="136"/>
      <c r="LXB145" s="136"/>
      <c r="LXC145" s="136"/>
      <c r="LXD145" s="136"/>
      <c r="LXE145" s="136"/>
      <c r="LXF145" s="136"/>
      <c r="LXG145" s="136"/>
      <c r="LXH145" s="136"/>
      <c r="LXI145" s="136"/>
      <c r="LXJ145" s="136"/>
      <c r="LXK145" s="136"/>
      <c r="LXP145" s="136"/>
      <c r="LXQ145" s="136"/>
      <c r="LXR145" s="136"/>
      <c r="LXS145" s="136"/>
      <c r="LXT145" s="136"/>
      <c r="LXU145" s="136"/>
      <c r="LXV145" s="136"/>
      <c r="LXW145" s="136"/>
      <c r="LXX145" s="136"/>
      <c r="LXY145" s="136"/>
      <c r="LXZ145" s="136"/>
      <c r="LYA145" s="136"/>
      <c r="LYF145" s="136"/>
      <c r="LYG145" s="136"/>
      <c r="LYH145" s="136"/>
      <c r="LYI145" s="136"/>
      <c r="LYJ145" s="136"/>
      <c r="LYK145" s="136"/>
      <c r="LYL145" s="136"/>
      <c r="LYM145" s="136"/>
      <c r="LYN145" s="136"/>
      <c r="LYO145" s="136"/>
      <c r="LYP145" s="136"/>
      <c r="LYQ145" s="136"/>
      <c r="LYV145" s="136"/>
      <c r="LYW145" s="136"/>
      <c r="LYX145" s="136"/>
      <c r="LYY145" s="136"/>
      <c r="LYZ145" s="136"/>
      <c r="LZA145" s="136"/>
      <c r="LZB145" s="136"/>
      <c r="LZC145" s="136"/>
      <c r="LZD145" s="136"/>
      <c r="LZE145" s="136"/>
      <c r="LZF145" s="136"/>
      <c r="LZG145" s="136"/>
      <c r="LZL145" s="136"/>
      <c r="LZM145" s="136"/>
      <c r="LZN145" s="136"/>
      <c r="LZO145" s="136"/>
      <c r="LZP145" s="136"/>
      <c r="LZQ145" s="136"/>
      <c r="LZR145" s="136"/>
      <c r="LZS145" s="136"/>
      <c r="LZT145" s="136"/>
      <c r="LZU145" s="136"/>
      <c r="LZV145" s="136"/>
      <c r="LZW145" s="136"/>
      <c r="MAB145" s="136"/>
      <c r="MAC145" s="136"/>
      <c r="MAD145" s="136"/>
      <c r="MAE145" s="136"/>
      <c r="MAF145" s="136"/>
      <c r="MAG145" s="136"/>
      <c r="MAH145" s="136"/>
      <c r="MAI145" s="136"/>
      <c r="MAJ145" s="136"/>
      <c r="MAK145" s="136"/>
      <c r="MAL145" s="136"/>
      <c r="MAM145" s="136"/>
      <c r="MAR145" s="136"/>
      <c r="MAS145" s="136"/>
      <c r="MAT145" s="136"/>
      <c r="MAU145" s="136"/>
      <c r="MAV145" s="136"/>
      <c r="MAW145" s="136"/>
      <c r="MAX145" s="136"/>
      <c r="MAY145" s="136"/>
      <c r="MAZ145" s="136"/>
      <c r="MBA145" s="136"/>
      <c r="MBB145" s="136"/>
      <c r="MBC145" s="136"/>
      <c r="MBH145" s="136"/>
      <c r="MBI145" s="136"/>
      <c r="MBJ145" s="136"/>
      <c r="MBK145" s="136"/>
      <c r="MBL145" s="136"/>
      <c r="MBM145" s="136"/>
      <c r="MBN145" s="136"/>
      <c r="MBO145" s="136"/>
      <c r="MBP145" s="136"/>
      <c r="MBQ145" s="136"/>
      <c r="MBR145" s="136"/>
      <c r="MBS145" s="136"/>
      <c r="MBX145" s="136"/>
      <c r="MBY145" s="136"/>
      <c r="MBZ145" s="136"/>
      <c r="MCA145" s="136"/>
      <c r="MCB145" s="136"/>
      <c r="MCC145" s="136"/>
      <c r="MCD145" s="136"/>
      <c r="MCE145" s="136"/>
      <c r="MCF145" s="136"/>
      <c r="MCG145" s="136"/>
      <c r="MCH145" s="136"/>
      <c r="MCI145" s="136"/>
      <c r="MCN145" s="136"/>
      <c r="MCO145" s="136"/>
      <c r="MCP145" s="136"/>
      <c r="MCQ145" s="136"/>
      <c r="MCR145" s="136"/>
      <c r="MCS145" s="136"/>
      <c r="MCT145" s="136"/>
      <c r="MCU145" s="136"/>
      <c r="MCV145" s="136"/>
      <c r="MCW145" s="136"/>
      <c r="MCX145" s="136"/>
      <c r="MCY145" s="136"/>
      <c r="MDD145" s="136"/>
      <c r="MDE145" s="136"/>
      <c r="MDF145" s="136"/>
      <c r="MDG145" s="136"/>
      <c r="MDH145" s="136"/>
      <c r="MDI145" s="136"/>
      <c r="MDJ145" s="136"/>
      <c r="MDK145" s="136"/>
      <c r="MDL145" s="136"/>
      <c r="MDM145" s="136"/>
      <c r="MDN145" s="136"/>
      <c r="MDO145" s="136"/>
      <c r="MDT145" s="136"/>
      <c r="MDU145" s="136"/>
      <c r="MDV145" s="136"/>
      <c r="MDW145" s="136"/>
      <c r="MDX145" s="136"/>
      <c r="MDY145" s="136"/>
      <c r="MDZ145" s="136"/>
      <c r="MEA145" s="136"/>
      <c r="MEB145" s="136"/>
      <c r="MEC145" s="136"/>
      <c r="MED145" s="136"/>
      <c r="MEE145" s="136"/>
      <c r="MEJ145" s="136"/>
      <c r="MEK145" s="136"/>
      <c r="MEL145" s="136"/>
      <c r="MEM145" s="136"/>
      <c r="MEN145" s="136"/>
      <c r="MEO145" s="136"/>
      <c r="MEP145" s="136"/>
      <c r="MEQ145" s="136"/>
      <c r="MER145" s="136"/>
      <c r="MES145" s="136"/>
      <c r="MET145" s="136"/>
      <c r="MEU145" s="136"/>
      <c r="MEZ145" s="136"/>
      <c r="MFA145" s="136"/>
      <c r="MFB145" s="136"/>
      <c r="MFC145" s="136"/>
      <c r="MFD145" s="136"/>
      <c r="MFE145" s="136"/>
      <c r="MFF145" s="136"/>
      <c r="MFG145" s="136"/>
      <c r="MFH145" s="136"/>
      <c r="MFI145" s="136"/>
      <c r="MFJ145" s="136"/>
      <c r="MFK145" s="136"/>
      <c r="MFP145" s="136"/>
      <c r="MFQ145" s="136"/>
      <c r="MFR145" s="136"/>
      <c r="MFS145" s="136"/>
      <c r="MFT145" s="136"/>
      <c r="MFU145" s="136"/>
      <c r="MFV145" s="136"/>
      <c r="MFW145" s="136"/>
      <c r="MFX145" s="136"/>
      <c r="MFY145" s="136"/>
      <c r="MFZ145" s="136"/>
      <c r="MGA145" s="136"/>
      <c r="MGF145" s="136"/>
      <c r="MGG145" s="136"/>
      <c r="MGH145" s="136"/>
      <c r="MGI145" s="136"/>
      <c r="MGJ145" s="136"/>
      <c r="MGK145" s="136"/>
      <c r="MGL145" s="136"/>
      <c r="MGM145" s="136"/>
      <c r="MGN145" s="136"/>
      <c r="MGO145" s="136"/>
      <c r="MGP145" s="136"/>
      <c r="MGQ145" s="136"/>
      <c r="MGV145" s="136"/>
      <c r="MGW145" s="136"/>
      <c r="MGX145" s="136"/>
      <c r="MGY145" s="136"/>
      <c r="MGZ145" s="136"/>
      <c r="MHA145" s="136"/>
      <c r="MHB145" s="136"/>
      <c r="MHC145" s="136"/>
      <c r="MHD145" s="136"/>
      <c r="MHE145" s="136"/>
      <c r="MHF145" s="136"/>
      <c r="MHG145" s="136"/>
      <c r="MHL145" s="136"/>
      <c r="MHM145" s="136"/>
      <c r="MHN145" s="136"/>
      <c r="MHO145" s="136"/>
      <c r="MHP145" s="136"/>
      <c r="MHQ145" s="136"/>
      <c r="MHR145" s="136"/>
      <c r="MHS145" s="136"/>
      <c r="MHT145" s="136"/>
      <c r="MHU145" s="136"/>
      <c r="MHV145" s="136"/>
      <c r="MHW145" s="136"/>
      <c r="MIB145" s="136"/>
      <c r="MIC145" s="136"/>
      <c r="MID145" s="136"/>
      <c r="MIE145" s="136"/>
      <c r="MIF145" s="136"/>
      <c r="MIG145" s="136"/>
      <c r="MIH145" s="136"/>
      <c r="MII145" s="136"/>
      <c r="MIJ145" s="136"/>
      <c r="MIK145" s="136"/>
      <c r="MIL145" s="136"/>
      <c r="MIM145" s="136"/>
      <c r="MIR145" s="136"/>
      <c r="MIS145" s="136"/>
      <c r="MIT145" s="136"/>
      <c r="MIU145" s="136"/>
      <c r="MIV145" s="136"/>
      <c r="MIW145" s="136"/>
      <c r="MIX145" s="136"/>
      <c r="MIY145" s="136"/>
      <c r="MIZ145" s="136"/>
      <c r="MJA145" s="136"/>
      <c r="MJB145" s="136"/>
      <c r="MJC145" s="136"/>
      <c r="MJH145" s="136"/>
      <c r="MJI145" s="136"/>
      <c r="MJJ145" s="136"/>
      <c r="MJK145" s="136"/>
      <c r="MJL145" s="136"/>
      <c r="MJM145" s="136"/>
      <c r="MJN145" s="136"/>
      <c r="MJO145" s="136"/>
      <c r="MJP145" s="136"/>
      <c r="MJQ145" s="136"/>
      <c r="MJR145" s="136"/>
      <c r="MJS145" s="136"/>
      <c r="MJX145" s="136"/>
      <c r="MJY145" s="136"/>
      <c r="MJZ145" s="136"/>
      <c r="MKA145" s="136"/>
      <c r="MKB145" s="136"/>
      <c r="MKC145" s="136"/>
      <c r="MKD145" s="136"/>
      <c r="MKE145" s="136"/>
      <c r="MKF145" s="136"/>
      <c r="MKG145" s="136"/>
      <c r="MKH145" s="136"/>
      <c r="MKI145" s="136"/>
      <c r="MKN145" s="136"/>
      <c r="MKO145" s="136"/>
      <c r="MKP145" s="136"/>
      <c r="MKQ145" s="136"/>
      <c r="MKR145" s="136"/>
      <c r="MKS145" s="136"/>
      <c r="MKT145" s="136"/>
      <c r="MKU145" s="136"/>
      <c r="MKV145" s="136"/>
      <c r="MKW145" s="136"/>
      <c r="MKX145" s="136"/>
      <c r="MKY145" s="136"/>
      <c r="MLD145" s="136"/>
      <c r="MLE145" s="136"/>
      <c r="MLF145" s="136"/>
      <c r="MLG145" s="136"/>
      <c r="MLH145" s="136"/>
      <c r="MLI145" s="136"/>
      <c r="MLJ145" s="136"/>
      <c r="MLK145" s="136"/>
      <c r="MLL145" s="136"/>
      <c r="MLM145" s="136"/>
      <c r="MLN145" s="136"/>
      <c r="MLO145" s="136"/>
      <c r="MLT145" s="136"/>
      <c r="MLU145" s="136"/>
      <c r="MLV145" s="136"/>
      <c r="MLW145" s="136"/>
      <c r="MLX145" s="136"/>
      <c r="MLY145" s="136"/>
      <c r="MLZ145" s="136"/>
      <c r="MMA145" s="136"/>
      <c r="MMB145" s="136"/>
      <c r="MMC145" s="136"/>
      <c r="MMD145" s="136"/>
      <c r="MME145" s="136"/>
      <c r="MMJ145" s="136"/>
      <c r="MMK145" s="136"/>
      <c r="MML145" s="136"/>
      <c r="MMM145" s="136"/>
      <c r="MMN145" s="136"/>
      <c r="MMO145" s="136"/>
      <c r="MMP145" s="136"/>
      <c r="MMQ145" s="136"/>
      <c r="MMR145" s="136"/>
      <c r="MMS145" s="136"/>
      <c r="MMT145" s="136"/>
      <c r="MMU145" s="136"/>
      <c r="MMZ145" s="136"/>
      <c r="MNA145" s="136"/>
      <c r="MNB145" s="136"/>
      <c r="MNC145" s="136"/>
      <c r="MND145" s="136"/>
      <c r="MNE145" s="136"/>
      <c r="MNF145" s="136"/>
      <c r="MNG145" s="136"/>
      <c r="MNH145" s="136"/>
      <c r="MNI145" s="136"/>
      <c r="MNJ145" s="136"/>
      <c r="MNK145" s="136"/>
      <c r="MNP145" s="136"/>
      <c r="MNQ145" s="136"/>
      <c r="MNR145" s="136"/>
      <c r="MNS145" s="136"/>
      <c r="MNT145" s="136"/>
      <c r="MNU145" s="136"/>
      <c r="MNV145" s="136"/>
      <c r="MNW145" s="136"/>
      <c r="MNX145" s="136"/>
      <c r="MNY145" s="136"/>
      <c r="MNZ145" s="136"/>
      <c r="MOA145" s="136"/>
      <c r="MOF145" s="136"/>
      <c r="MOG145" s="136"/>
      <c r="MOH145" s="136"/>
      <c r="MOI145" s="136"/>
      <c r="MOJ145" s="136"/>
      <c r="MOK145" s="136"/>
      <c r="MOL145" s="136"/>
      <c r="MOM145" s="136"/>
      <c r="MON145" s="136"/>
      <c r="MOO145" s="136"/>
      <c r="MOP145" s="136"/>
      <c r="MOQ145" s="136"/>
      <c r="MOV145" s="136"/>
      <c r="MOW145" s="136"/>
      <c r="MOX145" s="136"/>
      <c r="MOY145" s="136"/>
      <c r="MOZ145" s="136"/>
      <c r="MPA145" s="136"/>
      <c r="MPB145" s="136"/>
      <c r="MPC145" s="136"/>
      <c r="MPD145" s="136"/>
      <c r="MPE145" s="136"/>
      <c r="MPF145" s="136"/>
      <c r="MPG145" s="136"/>
      <c r="MPL145" s="136"/>
      <c r="MPM145" s="136"/>
      <c r="MPN145" s="136"/>
      <c r="MPO145" s="136"/>
      <c r="MPP145" s="136"/>
      <c r="MPQ145" s="136"/>
      <c r="MPR145" s="136"/>
      <c r="MPS145" s="136"/>
      <c r="MPT145" s="136"/>
      <c r="MPU145" s="136"/>
      <c r="MPV145" s="136"/>
      <c r="MPW145" s="136"/>
      <c r="MQB145" s="136"/>
      <c r="MQC145" s="136"/>
      <c r="MQD145" s="136"/>
      <c r="MQE145" s="136"/>
      <c r="MQF145" s="136"/>
      <c r="MQG145" s="136"/>
      <c r="MQH145" s="136"/>
      <c r="MQI145" s="136"/>
      <c r="MQJ145" s="136"/>
      <c r="MQK145" s="136"/>
      <c r="MQL145" s="136"/>
      <c r="MQM145" s="136"/>
      <c r="MQR145" s="136"/>
      <c r="MQS145" s="136"/>
      <c r="MQT145" s="136"/>
      <c r="MQU145" s="136"/>
      <c r="MQV145" s="136"/>
      <c r="MQW145" s="136"/>
      <c r="MQX145" s="136"/>
      <c r="MQY145" s="136"/>
      <c r="MQZ145" s="136"/>
      <c r="MRA145" s="136"/>
      <c r="MRB145" s="136"/>
      <c r="MRC145" s="136"/>
      <c r="MRH145" s="136"/>
      <c r="MRI145" s="136"/>
      <c r="MRJ145" s="136"/>
      <c r="MRK145" s="136"/>
      <c r="MRL145" s="136"/>
      <c r="MRM145" s="136"/>
      <c r="MRN145" s="136"/>
      <c r="MRO145" s="136"/>
      <c r="MRP145" s="136"/>
      <c r="MRQ145" s="136"/>
      <c r="MRR145" s="136"/>
      <c r="MRS145" s="136"/>
      <c r="MRX145" s="136"/>
      <c r="MRY145" s="136"/>
      <c r="MRZ145" s="136"/>
      <c r="MSA145" s="136"/>
      <c r="MSB145" s="136"/>
      <c r="MSC145" s="136"/>
      <c r="MSD145" s="136"/>
      <c r="MSE145" s="136"/>
      <c r="MSF145" s="136"/>
      <c r="MSG145" s="136"/>
      <c r="MSH145" s="136"/>
      <c r="MSI145" s="136"/>
      <c r="MSN145" s="136"/>
      <c r="MSO145" s="136"/>
      <c r="MSP145" s="136"/>
      <c r="MSQ145" s="136"/>
      <c r="MSR145" s="136"/>
      <c r="MSS145" s="136"/>
      <c r="MST145" s="136"/>
      <c r="MSU145" s="136"/>
      <c r="MSV145" s="136"/>
      <c r="MSW145" s="136"/>
      <c r="MSX145" s="136"/>
      <c r="MSY145" s="136"/>
      <c r="MTD145" s="136"/>
      <c r="MTE145" s="136"/>
      <c r="MTF145" s="136"/>
      <c r="MTG145" s="136"/>
      <c r="MTH145" s="136"/>
      <c r="MTI145" s="136"/>
      <c r="MTJ145" s="136"/>
      <c r="MTK145" s="136"/>
      <c r="MTL145" s="136"/>
      <c r="MTM145" s="136"/>
      <c r="MTN145" s="136"/>
      <c r="MTO145" s="136"/>
      <c r="MTT145" s="136"/>
      <c r="MTU145" s="136"/>
      <c r="MTV145" s="136"/>
      <c r="MTW145" s="136"/>
      <c r="MTX145" s="136"/>
      <c r="MTY145" s="136"/>
      <c r="MTZ145" s="136"/>
      <c r="MUA145" s="136"/>
      <c r="MUB145" s="136"/>
      <c r="MUC145" s="136"/>
      <c r="MUD145" s="136"/>
      <c r="MUE145" s="136"/>
      <c r="MUJ145" s="136"/>
      <c r="MUK145" s="136"/>
      <c r="MUL145" s="136"/>
      <c r="MUM145" s="136"/>
      <c r="MUN145" s="136"/>
      <c r="MUO145" s="136"/>
      <c r="MUP145" s="136"/>
      <c r="MUQ145" s="136"/>
      <c r="MUR145" s="136"/>
      <c r="MUS145" s="136"/>
      <c r="MUT145" s="136"/>
      <c r="MUU145" s="136"/>
      <c r="MUZ145" s="136"/>
      <c r="MVA145" s="136"/>
      <c r="MVB145" s="136"/>
      <c r="MVC145" s="136"/>
      <c r="MVD145" s="136"/>
      <c r="MVE145" s="136"/>
      <c r="MVF145" s="136"/>
      <c r="MVG145" s="136"/>
      <c r="MVH145" s="136"/>
      <c r="MVI145" s="136"/>
      <c r="MVJ145" s="136"/>
      <c r="MVK145" s="136"/>
      <c r="MVP145" s="136"/>
      <c r="MVQ145" s="136"/>
      <c r="MVR145" s="136"/>
      <c r="MVS145" s="136"/>
      <c r="MVT145" s="136"/>
      <c r="MVU145" s="136"/>
      <c r="MVV145" s="136"/>
      <c r="MVW145" s="136"/>
      <c r="MVX145" s="136"/>
      <c r="MVY145" s="136"/>
      <c r="MVZ145" s="136"/>
      <c r="MWA145" s="136"/>
      <c r="MWF145" s="136"/>
      <c r="MWG145" s="136"/>
      <c r="MWH145" s="136"/>
      <c r="MWI145" s="136"/>
      <c r="MWJ145" s="136"/>
      <c r="MWK145" s="136"/>
      <c r="MWL145" s="136"/>
      <c r="MWM145" s="136"/>
      <c r="MWN145" s="136"/>
      <c r="MWO145" s="136"/>
      <c r="MWP145" s="136"/>
      <c r="MWQ145" s="136"/>
      <c r="MWV145" s="136"/>
      <c r="MWW145" s="136"/>
      <c r="MWX145" s="136"/>
      <c r="MWY145" s="136"/>
      <c r="MWZ145" s="136"/>
      <c r="MXA145" s="136"/>
      <c r="MXB145" s="136"/>
      <c r="MXC145" s="136"/>
      <c r="MXD145" s="136"/>
      <c r="MXE145" s="136"/>
      <c r="MXF145" s="136"/>
      <c r="MXG145" s="136"/>
      <c r="MXL145" s="136"/>
      <c r="MXM145" s="136"/>
      <c r="MXN145" s="136"/>
      <c r="MXO145" s="136"/>
      <c r="MXP145" s="136"/>
      <c r="MXQ145" s="136"/>
      <c r="MXR145" s="136"/>
      <c r="MXS145" s="136"/>
      <c r="MXT145" s="136"/>
      <c r="MXU145" s="136"/>
      <c r="MXV145" s="136"/>
      <c r="MXW145" s="136"/>
      <c r="MYB145" s="136"/>
      <c r="MYC145" s="136"/>
      <c r="MYD145" s="136"/>
      <c r="MYE145" s="136"/>
      <c r="MYF145" s="136"/>
      <c r="MYG145" s="136"/>
      <c r="MYH145" s="136"/>
      <c r="MYI145" s="136"/>
      <c r="MYJ145" s="136"/>
      <c r="MYK145" s="136"/>
      <c r="MYL145" s="136"/>
      <c r="MYM145" s="136"/>
      <c r="MYR145" s="136"/>
      <c r="MYS145" s="136"/>
      <c r="MYT145" s="136"/>
      <c r="MYU145" s="136"/>
      <c r="MYV145" s="136"/>
      <c r="MYW145" s="136"/>
      <c r="MYX145" s="136"/>
      <c r="MYY145" s="136"/>
      <c r="MYZ145" s="136"/>
      <c r="MZA145" s="136"/>
      <c r="MZB145" s="136"/>
      <c r="MZC145" s="136"/>
      <c r="MZH145" s="136"/>
      <c r="MZI145" s="136"/>
      <c r="MZJ145" s="136"/>
      <c r="MZK145" s="136"/>
      <c r="MZL145" s="136"/>
      <c r="MZM145" s="136"/>
      <c r="MZN145" s="136"/>
      <c r="MZO145" s="136"/>
      <c r="MZP145" s="136"/>
      <c r="MZQ145" s="136"/>
      <c r="MZR145" s="136"/>
      <c r="MZS145" s="136"/>
      <c r="MZX145" s="136"/>
      <c r="MZY145" s="136"/>
      <c r="MZZ145" s="136"/>
      <c r="NAA145" s="136"/>
      <c r="NAB145" s="136"/>
      <c r="NAC145" s="136"/>
      <c r="NAD145" s="136"/>
      <c r="NAE145" s="136"/>
      <c r="NAF145" s="136"/>
      <c r="NAG145" s="136"/>
      <c r="NAH145" s="136"/>
      <c r="NAI145" s="136"/>
      <c r="NAN145" s="136"/>
      <c r="NAO145" s="136"/>
      <c r="NAP145" s="136"/>
      <c r="NAQ145" s="136"/>
      <c r="NAR145" s="136"/>
      <c r="NAS145" s="136"/>
      <c r="NAT145" s="136"/>
      <c r="NAU145" s="136"/>
      <c r="NAV145" s="136"/>
      <c r="NAW145" s="136"/>
      <c r="NAX145" s="136"/>
      <c r="NAY145" s="136"/>
      <c r="NBD145" s="136"/>
      <c r="NBE145" s="136"/>
      <c r="NBF145" s="136"/>
      <c r="NBG145" s="136"/>
      <c r="NBH145" s="136"/>
      <c r="NBI145" s="136"/>
      <c r="NBJ145" s="136"/>
      <c r="NBK145" s="136"/>
      <c r="NBL145" s="136"/>
      <c r="NBM145" s="136"/>
      <c r="NBN145" s="136"/>
      <c r="NBO145" s="136"/>
      <c r="NBT145" s="136"/>
      <c r="NBU145" s="136"/>
      <c r="NBV145" s="136"/>
      <c r="NBW145" s="136"/>
      <c r="NBX145" s="136"/>
      <c r="NBY145" s="136"/>
      <c r="NBZ145" s="136"/>
      <c r="NCA145" s="136"/>
      <c r="NCB145" s="136"/>
      <c r="NCC145" s="136"/>
      <c r="NCD145" s="136"/>
      <c r="NCE145" s="136"/>
      <c r="NCJ145" s="136"/>
      <c r="NCK145" s="136"/>
      <c r="NCL145" s="136"/>
      <c r="NCM145" s="136"/>
      <c r="NCN145" s="136"/>
      <c r="NCO145" s="136"/>
      <c r="NCP145" s="136"/>
      <c r="NCQ145" s="136"/>
      <c r="NCR145" s="136"/>
      <c r="NCS145" s="136"/>
      <c r="NCT145" s="136"/>
      <c r="NCU145" s="136"/>
      <c r="NCZ145" s="136"/>
      <c r="NDA145" s="136"/>
      <c r="NDB145" s="136"/>
      <c r="NDC145" s="136"/>
      <c r="NDD145" s="136"/>
      <c r="NDE145" s="136"/>
      <c r="NDF145" s="136"/>
      <c r="NDG145" s="136"/>
      <c r="NDH145" s="136"/>
      <c r="NDI145" s="136"/>
      <c r="NDJ145" s="136"/>
      <c r="NDK145" s="136"/>
      <c r="NDP145" s="136"/>
      <c r="NDQ145" s="136"/>
      <c r="NDR145" s="136"/>
      <c r="NDS145" s="136"/>
      <c r="NDT145" s="136"/>
      <c r="NDU145" s="136"/>
      <c r="NDV145" s="136"/>
      <c r="NDW145" s="136"/>
      <c r="NDX145" s="136"/>
      <c r="NDY145" s="136"/>
      <c r="NDZ145" s="136"/>
      <c r="NEA145" s="136"/>
      <c r="NEF145" s="136"/>
      <c r="NEG145" s="136"/>
      <c r="NEH145" s="136"/>
      <c r="NEI145" s="136"/>
      <c r="NEJ145" s="136"/>
      <c r="NEK145" s="136"/>
      <c r="NEL145" s="136"/>
      <c r="NEM145" s="136"/>
      <c r="NEN145" s="136"/>
      <c r="NEO145" s="136"/>
      <c r="NEP145" s="136"/>
      <c r="NEQ145" s="136"/>
      <c r="NEV145" s="136"/>
      <c r="NEW145" s="136"/>
      <c r="NEX145" s="136"/>
      <c r="NEY145" s="136"/>
      <c r="NEZ145" s="136"/>
      <c r="NFA145" s="136"/>
      <c r="NFB145" s="136"/>
      <c r="NFC145" s="136"/>
      <c r="NFD145" s="136"/>
      <c r="NFE145" s="136"/>
      <c r="NFF145" s="136"/>
      <c r="NFG145" s="136"/>
      <c r="NFL145" s="136"/>
      <c r="NFM145" s="136"/>
      <c r="NFN145" s="136"/>
      <c r="NFO145" s="136"/>
      <c r="NFP145" s="136"/>
      <c r="NFQ145" s="136"/>
      <c r="NFR145" s="136"/>
      <c r="NFS145" s="136"/>
      <c r="NFT145" s="136"/>
      <c r="NFU145" s="136"/>
      <c r="NFV145" s="136"/>
      <c r="NFW145" s="136"/>
      <c r="NGB145" s="136"/>
      <c r="NGC145" s="136"/>
      <c r="NGD145" s="136"/>
      <c r="NGE145" s="136"/>
      <c r="NGF145" s="136"/>
      <c r="NGG145" s="136"/>
      <c r="NGH145" s="136"/>
      <c r="NGI145" s="136"/>
      <c r="NGJ145" s="136"/>
      <c r="NGK145" s="136"/>
      <c r="NGL145" s="136"/>
      <c r="NGM145" s="136"/>
      <c r="NGR145" s="136"/>
      <c r="NGS145" s="136"/>
      <c r="NGT145" s="136"/>
      <c r="NGU145" s="136"/>
      <c r="NGV145" s="136"/>
      <c r="NGW145" s="136"/>
      <c r="NGX145" s="136"/>
      <c r="NGY145" s="136"/>
      <c r="NGZ145" s="136"/>
      <c r="NHA145" s="136"/>
      <c r="NHB145" s="136"/>
      <c r="NHC145" s="136"/>
      <c r="NHH145" s="136"/>
      <c r="NHI145" s="136"/>
      <c r="NHJ145" s="136"/>
      <c r="NHK145" s="136"/>
      <c r="NHL145" s="136"/>
      <c r="NHM145" s="136"/>
      <c r="NHN145" s="136"/>
      <c r="NHO145" s="136"/>
      <c r="NHP145" s="136"/>
      <c r="NHQ145" s="136"/>
      <c r="NHR145" s="136"/>
      <c r="NHS145" s="136"/>
      <c r="NHX145" s="136"/>
      <c r="NHY145" s="136"/>
      <c r="NHZ145" s="136"/>
      <c r="NIA145" s="136"/>
      <c r="NIB145" s="136"/>
      <c r="NIC145" s="136"/>
      <c r="NID145" s="136"/>
      <c r="NIE145" s="136"/>
      <c r="NIF145" s="136"/>
      <c r="NIG145" s="136"/>
      <c r="NIH145" s="136"/>
      <c r="NII145" s="136"/>
      <c r="NIN145" s="136"/>
      <c r="NIO145" s="136"/>
      <c r="NIP145" s="136"/>
      <c r="NIQ145" s="136"/>
      <c r="NIR145" s="136"/>
      <c r="NIS145" s="136"/>
      <c r="NIT145" s="136"/>
      <c r="NIU145" s="136"/>
      <c r="NIV145" s="136"/>
      <c r="NIW145" s="136"/>
      <c r="NIX145" s="136"/>
      <c r="NIY145" s="136"/>
      <c r="NJD145" s="136"/>
      <c r="NJE145" s="136"/>
      <c r="NJF145" s="136"/>
      <c r="NJG145" s="136"/>
      <c r="NJH145" s="136"/>
      <c r="NJI145" s="136"/>
      <c r="NJJ145" s="136"/>
      <c r="NJK145" s="136"/>
      <c r="NJL145" s="136"/>
      <c r="NJM145" s="136"/>
      <c r="NJN145" s="136"/>
      <c r="NJO145" s="136"/>
      <c r="NJT145" s="136"/>
      <c r="NJU145" s="136"/>
      <c r="NJV145" s="136"/>
      <c r="NJW145" s="136"/>
      <c r="NJX145" s="136"/>
      <c r="NJY145" s="136"/>
      <c r="NJZ145" s="136"/>
      <c r="NKA145" s="136"/>
      <c r="NKB145" s="136"/>
      <c r="NKC145" s="136"/>
      <c r="NKD145" s="136"/>
      <c r="NKE145" s="136"/>
      <c r="NKJ145" s="136"/>
      <c r="NKK145" s="136"/>
      <c r="NKL145" s="136"/>
      <c r="NKM145" s="136"/>
      <c r="NKN145" s="136"/>
      <c r="NKO145" s="136"/>
      <c r="NKP145" s="136"/>
      <c r="NKQ145" s="136"/>
      <c r="NKR145" s="136"/>
      <c r="NKS145" s="136"/>
      <c r="NKT145" s="136"/>
      <c r="NKU145" s="136"/>
      <c r="NKZ145" s="136"/>
      <c r="NLA145" s="136"/>
      <c r="NLB145" s="136"/>
      <c r="NLC145" s="136"/>
      <c r="NLD145" s="136"/>
      <c r="NLE145" s="136"/>
      <c r="NLF145" s="136"/>
      <c r="NLG145" s="136"/>
      <c r="NLH145" s="136"/>
      <c r="NLI145" s="136"/>
      <c r="NLJ145" s="136"/>
      <c r="NLK145" s="136"/>
      <c r="NLP145" s="136"/>
      <c r="NLQ145" s="136"/>
      <c r="NLR145" s="136"/>
      <c r="NLS145" s="136"/>
      <c r="NLT145" s="136"/>
      <c r="NLU145" s="136"/>
      <c r="NLV145" s="136"/>
      <c r="NLW145" s="136"/>
      <c r="NLX145" s="136"/>
      <c r="NLY145" s="136"/>
      <c r="NLZ145" s="136"/>
      <c r="NMA145" s="136"/>
      <c r="NMF145" s="136"/>
      <c r="NMG145" s="136"/>
      <c r="NMH145" s="136"/>
      <c r="NMI145" s="136"/>
      <c r="NMJ145" s="136"/>
      <c r="NMK145" s="136"/>
      <c r="NML145" s="136"/>
      <c r="NMM145" s="136"/>
      <c r="NMN145" s="136"/>
      <c r="NMO145" s="136"/>
      <c r="NMP145" s="136"/>
      <c r="NMQ145" s="136"/>
      <c r="NMV145" s="136"/>
      <c r="NMW145" s="136"/>
      <c r="NMX145" s="136"/>
      <c r="NMY145" s="136"/>
      <c r="NMZ145" s="136"/>
      <c r="NNA145" s="136"/>
      <c r="NNB145" s="136"/>
      <c r="NNC145" s="136"/>
      <c r="NND145" s="136"/>
      <c r="NNE145" s="136"/>
      <c r="NNF145" s="136"/>
      <c r="NNG145" s="136"/>
      <c r="NNL145" s="136"/>
      <c r="NNM145" s="136"/>
      <c r="NNN145" s="136"/>
      <c r="NNO145" s="136"/>
      <c r="NNP145" s="136"/>
      <c r="NNQ145" s="136"/>
      <c r="NNR145" s="136"/>
      <c r="NNS145" s="136"/>
      <c r="NNT145" s="136"/>
      <c r="NNU145" s="136"/>
      <c r="NNV145" s="136"/>
      <c r="NNW145" s="136"/>
      <c r="NOB145" s="136"/>
      <c r="NOC145" s="136"/>
      <c r="NOD145" s="136"/>
      <c r="NOE145" s="136"/>
      <c r="NOF145" s="136"/>
      <c r="NOG145" s="136"/>
      <c r="NOH145" s="136"/>
      <c r="NOI145" s="136"/>
      <c r="NOJ145" s="136"/>
      <c r="NOK145" s="136"/>
      <c r="NOL145" s="136"/>
      <c r="NOM145" s="136"/>
      <c r="NOR145" s="136"/>
      <c r="NOS145" s="136"/>
      <c r="NOT145" s="136"/>
      <c r="NOU145" s="136"/>
      <c r="NOV145" s="136"/>
      <c r="NOW145" s="136"/>
      <c r="NOX145" s="136"/>
      <c r="NOY145" s="136"/>
      <c r="NOZ145" s="136"/>
      <c r="NPA145" s="136"/>
      <c r="NPB145" s="136"/>
      <c r="NPC145" s="136"/>
      <c r="NPH145" s="136"/>
      <c r="NPI145" s="136"/>
      <c r="NPJ145" s="136"/>
      <c r="NPK145" s="136"/>
      <c r="NPL145" s="136"/>
      <c r="NPM145" s="136"/>
      <c r="NPN145" s="136"/>
      <c r="NPO145" s="136"/>
      <c r="NPP145" s="136"/>
      <c r="NPQ145" s="136"/>
      <c r="NPR145" s="136"/>
      <c r="NPS145" s="136"/>
      <c r="NPX145" s="136"/>
      <c r="NPY145" s="136"/>
      <c r="NPZ145" s="136"/>
      <c r="NQA145" s="136"/>
      <c r="NQB145" s="136"/>
      <c r="NQC145" s="136"/>
      <c r="NQD145" s="136"/>
      <c r="NQE145" s="136"/>
      <c r="NQF145" s="136"/>
      <c r="NQG145" s="136"/>
      <c r="NQH145" s="136"/>
      <c r="NQI145" s="136"/>
      <c r="NQN145" s="136"/>
      <c r="NQO145" s="136"/>
      <c r="NQP145" s="136"/>
      <c r="NQQ145" s="136"/>
      <c r="NQR145" s="136"/>
      <c r="NQS145" s="136"/>
      <c r="NQT145" s="136"/>
      <c r="NQU145" s="136"/>
      <c r="NQV145" s="136"/>
      <c r="NQW145" s="136"/>
      <c r="NQX145" s="136"/>
      <c r="NQY145" s="136"/>
      <c r="NRD145" s="136"/>
      <c r="NRE145" s="136"/>
      <c r="NRF145" s="136"/>
      <c r="NRG145" s="136"/>
      <c r="NRH145" s="136"/>
      <c r="NRI145" s="136"/>
      <c r="NRJ145" s="136"/>
      <c r="NRK145" s="136"/>
      <c r="NRL145" s="136"/>
      <c r="NRM145" s="136"/>
      <c r="NRN145" s="136"/>
      <c r="NRO145" s="136"/>
      <c r="NRT145" s="136"/>
      <c r="NRU145" s="136"/>
      <c r="NRV145" s="136"/>
      <c r="NRW145" s="136"/>
      <c r="NRX145" s="136"/>
      <c r="NRY145" s="136"/>
      <c r="NRZ145" s="136"/>
      <c r="NSA145" s="136"/>
      <c r="NSB145" s="136"/>
      <c r="NSC145" s="136"/>
      <c r="NSD145" s="136"/>
      <c r="NSE145" s="136"/>
      <c r="NSJ145" s="136"/>
      <c r="NSK145" s="136"/>
      <c r="NSL145" s="136"/>
      <c r="NSM145" s="136"/>
      <c r="NSN145" s="136"/>
      <c r="NSO145" s="136"/>
      <c r="NSP145" s="136"/>
      <c r="NSQ145" s="136"/>
      <c r="NSR145" s="136"/>
      <c r="NSS145" s="136"/>
      <c r="NST145" s="136"/>
      <c r="NSU145" s="136"/>
      <c r="NSZ145" s="136"/>
      <c r="NTA145" s="136"/>
      <c r="NTB145" s="136"/>
      <c r="NTC145" s="136"/>
      <c r="NTD145" s="136"/>
      <c r="NTE145" s="136"/>
      <c r="NTF145" s="136"/>
      <c r="NTG145" s="136"/>
      <c r="NTH145" s="136"/>
      <c r="NTI145" s="136"/>
      <c r="NTJ145" s="136"/>
      <c r="NTK145" s="136"/>
      <c r="NTP145" s="136"/>
      <c r="NTQ145" s="136"/>
      <c r="NTR145" s="136"/>
      <c r="NTS145" s="136"/>
      <c r="NTT145" s="136"/>
      <c r="NTU145" s="136"/>
      <c r="NTV145" s="136"/>
      <c r="NTW145" s="136"/>
      <c r="NTX145" s="136"/>
      <c r="NTY145" s="136"/>
      <c r="NTZ145" s="136"/>
      <c r="NUA145" s="136"/>
      <c r="NUF145" s="136"/>
      <c r="NUG145" s="136"/>
      <c r="NUH145" s="136"/>
      <c r="NUI145" s="136"/>
      <c r="NUJ145" s="136"/>
      <c r="NUK145" s="136"/>
      <c r="NUL145" s="136"/>
      <c r="NUM145" s="136"/>
      <c r="NUN145" s="136"/>
      <c r="NUO145" s="136"/>
      <c r="NUP145" s="136"/>
      <c r="NUQ145" s="136"/>
      <c r="NUV145" s="136"/>
      <c r="NUW145" s="136"/>
      <c r="NUX145" s="136"/>
      <c r="NUY145" s="136"/>
      <c r="NUZ145" s="136"/>
      <c r="NVA145" s="136"/>
      <c r="NVB145" s="136"/>
      <c r="NVC145" s="136"/>
      <c r="NVD145" s="136"/>
      <c r="NVE145" s="136"/>
      <c r="NVF145" s="136"/>
      <c r="NVG145" s="136"/>
      <c r="NVL145" s="136"/>
      <c r="NVM145" s="136"/>
      <c r="NVN145" s="136"/>
      <c r="NVO145" s="136"/>
      <c r="NVP145" s="136"/>
      <c r="NVQ145" s="136"/>
      <c r="NVR145" s="136"/>
      <c r="NVS145" s="136"/>
      <c r="NVT145" s="136"/>
      <c r="NVU145" s="136"/>
      <c r="NVV145" s="136"/>
      <c r="NVW145" s="136"/>
      <c r="NWB145" s="136"/>
      <c r="NWC145" s="136"/>
      <c r="NWD145" s="136"/>
      <c r="NWE145" s="136"/>
      <c r="NWF145" s="136"/>
      <c r="NWG145" s="136"/>
      <c r="NWH145" s="136"/>
      <c r="NWI145" s="136"/>
      <c r="NWJ145" s="136"/>
      <c r="NWK145" s="136"/>
      <c r="NWL145" s="136"/>
      <c r="NWM145" s="136"/>
      <c r="NWR145" s="136"/>
      <c r="NWS145" s="136"/>
      <c r="NWT145" s="136"/>
      <c r="NWU145" s="136"/>
      <c r="NWV145" s="136"/>
      <c r="NWW145" s="136"/>
      <c r="NWX145" s="136"/>
      <c r="NWY145" s="136"/>
      <c r="NWZ145" s="136"/>
      <c r="NXA145" s="136"/>
      <c r="NXB145" s="136"/>
      <c r="NXC145" s="136"/>
      <c r="NXH145" s="136"/>
      <c r="NXI145" s="136"/>
      <c r="NXJ145" s="136"/>
      <c r="NXK145" s="136"/>
      <c r="NXL145" s="136"/>
      <c r="NXM145" s="136"/>
      <c r="NXN145" s="136"/>
      <c r="NXO145" s="136"/>
      <c r="NXP145" s="136"/>
      <c r="NXQ145" s="136"/>
      <c r="NXR145" s="136"/>
      <c r="NXS145" s="136"/>
      <c r="NXX145" s="136"/>
      <c r="NXY145" s="136"/>
      <c r="NXZ145" s="136"/>
      <c r="NYA145" s="136"/>
      <c r="NYB145" s="136"/>
      <c r="NYC145" s="136"/>
      <c r="NYD145" s="136"/>
      <c r="NYE145" s="136"/>
      <c r="NYF145" s="136"/>
      <c r="NYG145" s="136"/>
      <c r="NYH145" s="136"/>
      <c r="NYI145" s="136"/>
      <c r="NYN145" s="136"/>
      <c r="NYO145" s="136"/>
      <c r="NYP145" s="136"/>
      <c r="NYQ145" s="136"/>
      <c r="NYR145" s="136"/>
      <c r="NYS145" s="136"/>
      <c r="NYT145" s="136"/>
      <c r="NYU145" s="136"/>
      <c r="NYV145" s="136"/>
      <c r="NYW145" s="136"/>
      <c r="NYX145" s="136"/>
      <c r="NYY145" s="136"/>
      <c r="NZD145" s="136"/>
      <c r="NZE145" s="136"/>
      <c r="NZF145" s="136"/>
      <c r="NZG145" s="136"/>
      <c r="NZH145" s="136"/>
      <c r="NZI145" s="136"/>
      <c r="NZJ145" s="136"/>
      <c r="NZK145" s="136"/>
      <c r="NZL145" s="136"/>
      <c r="NZM145" s="136"/>
      <c r="NZN145" s="136"/>
      <c r="NZO145" s="136"/>
      <c r="NZT145" s="136"/>
      <c r="NZU145" s="136"/>
      <c r="NZV145" s="136"/>
      <c r="NZW145" s="136"/>
      <c r="NZX145" s="136"/>
      <c r="NZY145" s="136"/>
      <c r="NZZ145" s="136"/>
      <c r="OAA145" s="136"/>
      <c r="OAB145" s="136"/>
      <c r="OAC145" s="136"/>
      <c r="OAD145" s="136"/>
      <c r="OAE145" s="136"/>
      <c r="OAJ145" s="136"/>
      <c r="OAK145" s="136"/>
      <c r="OAL145" s="136"/>
      <c r="OAM145" s="136"/>
      <c r="OAN145" s="136"/>
      <c r="OAO145" s="136"/>
      <c r="OAP145" s="136"/>
      <c r="OAQ145" s="136"/>
      <c r="OAR145" s="136"/>
      <c r="OAS145" s="136"/>
      <c r="OAT145" s="136"/>
      <c r="OAU145" s="136"/>
      <c r="OAZ145" s="136"/>
      <c r="OBA145" s="136"/>
      <c r="OBB145" s="136"/>
      <c r="OBC145" s="136"/>
      <c r="OBD145" s="136"/>
      <c r="OBE145" s="136"/>
      <c r="OBF145" s="136"/>
      <c r="OBG145" s="136"/>
      <c r="OBH145" s="136"/>
      <c r="OBI145" s="136"/>
      <c r="OBJ145" s="136"/>
      <c r="OBK145" s="136"/>
      <c r="OBP145" s="136"/>
      <c r="OBQ145" s="136"/>
      <c r="OBR145" s="136"/>
      <c r="OBS145" s="136"/>
      <c r="OBT145" s="136"/>
      <c r="OBU145" s="136"/>
      <c r="OBV145" s="136"/>
      <c r="OBW145" s="136"/>
      <c r="OBX145" s="136"/>
      <c r="OBY145" s="136"/>
      <c r="OBZ145" s="136"/>
      <c r="OCA145" s="136"/>
      <c r="OCF145" s="136"/>
      <c r="OCG145" s="136"/>
      <c r="OCH145" s="136"/>
      <c r="OCI145" s="136"/>
      <c r="OCJ145" s="136"/>
      <c r="OCK145" s="136"/>
      <c r="OCL145" s="136"/>
      <c r="OCM145" s="136"/>
      <c r="OCN145" s="136"/>
      <c r="OCO145" s="136"/>
      <c r="OCP145" s="136"/>
      <c r="OCQ145" s="136"/>
      <c r="OCV145" s="136"/>
      <c r="OCW145" s="136"/>
      <c r="OCX145" s="136"/>
      <c r="OCY145" s="136"/>
      <c r="OCZ145" s="136"/>
      <c r="ODA145" s="136"/>
      <c r="ODB145" s="136"/>
      <c r="ODC145" s="136"/>
      <c r="ODD145" s="136"/>
      <c r="ODE145" s="136"/>
      <c r="ODF145" s="136"/>
      <c r="ODG145" s="136"/>
      <c r="ODL145" s="136"/>
      <c r="ODM145" s="136"/>
      <c r="ODN145" s="136"/>
      <c r="ODO145" s="136"/>
      <c r="ODP145" s="136"/>
      <c r="ODQ145" s="136"/>
      <c r="ODR145" s="136"/>
      <c r="ODS145" s="136"/>
      <c r="ODT145" s="136"/>
      <c r="ODU145" s="136"/>
      <c r="ODV145" s="136"/>
      <c r="ODW145" s="136"/>
      <c r="OEB145" s="136"/>
      <c r="OEC145" s="136"/>
      <c r="OED145" s="136"/>
      <c r="OEE145" s="136"/>
      <c r="OEF145" s="136"/>
      <c r="OEG145" s="136"/>
      <c r="OEH145" s="136"/>
      <c r="OEI145" s="136"/>
      <c r="OEJ145" s="136"/>
      <c r="OEK145" s="136"/>
      <c r="OEL145" s="136"/>
      <c r="OEM145" s="136"/>
      <c r="OER145" s="136"/>
      <c r="OES145" s="136"/>
      <c r="OET145" s="136"/>
      <c r="OEU145" s="136"/>
      <c r="OEV145" s="136"/>
      <c r="OEW145" s="136"/>
      <c r="OEX145" s="136"/>
      <c r="OEY145" s="136"/>
      <c r="OEZ145" s="136"/>
      <c r="OFA145" s="136"/>
      <c r="OFB145" s="136"/>
      <c r="OFC145" s="136"/>
      <c r="OFH145" s="136"/>
      <c r="OFI145" s="136"/>
      <c r="OFJ145" s="136"/>
      <c r="OFK145" s="136"/>
      <c r="OFL145" s="136"/>
      <c r="OFM145" s="136"/>
      <c r="OFN145" s="136"/>
      <c r="OFO145" s="136"/>
      <c r="OFP145" s="136"/>
      <c r="OFQ145" s="136"/>
      <c r="OFR145" s="136"/>
      <c r="OFS145" s="136"/>
      <c r="OFX145" s="136"/>
      <c r="OFY145" s="136"/>
      <c r="OFZ145" s="136"/>
      <c r="OGA145" s="136"/>
      <c r="OGB145" s="136"/>
      <c r="OGC145" s="136"/>
      <c r="OGD145" s="136"/>
      <c r="OGE145" s="136"/>
      <c r="OGF145" s="136"/>
      <c r="OGG145" s="136"/>
      <c r="OGH145" s="136"/>
      <c r="OGI145" s="136"/>
      <c r="OGN145" s="136"/>
      <c r="OGO145" s="136"/>
      <c r="OGP145" s="136"/>
      <c r="OGQ145" s="136"/>
      <c r="OGR145" s="136"/>
      <c r="OGS145" s="136"/>
      <c r="OGT145" s="136"/>
      <c r="OGU145" s="136"/>
      <c r="OGV145" s="136"/>
      <c r="OGW145" s="136"/>
      <c r="OGX145" s="136"/>
      <c r="OGY145" s="136"/>
      <c r="OHD145" s="136"/>
      <c r="OHE145" s="136"/>
      <c r="OHF145" s="136"/>
      <c r="OHG145" s="136"/>
      <c r="OHH145" s="136"/>
      <c r="OHI145" s="136"/>
      <c r="OHJ145" s="136"/>
      <c r="OHK145" s="136"/>
      <c r="OHL145" s="136"/>
      <c r="OHM145" s="136"/>
      <c r="OHN145" s="136"/>
      <c r="OHO145" s="136"/>
      <c r="OHT145" s="136"/>
      <c r="OHU145" s="136"/>
      <c r="OHV145" s="136"/>
      <c r="OHW145" s="136"/>
      <c r="OHX145" s="136"/>
      <c r="OHY145" s="136"/>
      <c r="OHZ145" s="136"/>
      <c r="OIA145" s="136"/>
      <c r="OIB145" s="136"/>
      <c r="OIC145" s="136"/>
      <c r="OID145" s="136"/>
      <c r="OIE145" s="136"/>
      <c r="OIJ145" s="136"/>
      <c r="OIK145" s="136"/>
      <c r="OIL145" s="136"/>
      <c r="OIM145" s="136"/>
      <c r="OIN145" s="136"/>
      <c r="OIO145" s="136"/>
      <c r="OIP145" s="136"/>
      <c r="OIQ145" s="136"/>
      <c r="OIR145" s="136"/>
      <c r="OIS145" s="136"/>
      <c r="OIT145" s="136"/>
      <c r="OIU145" s="136"/>
      <c r="OIZ145" s="136"/>
      <c r="OJA145" s="136"/>
      <c r="OJB145" s="136"/>
      <c r="OJC145" s="136"/>
      <c r="OJD145" s="136"/>
      <c r="OJE145" s="136"/>
      <c r="OJF145" s="136"/>
      <c r="OJG145" s="136"/>
      <c r="OJH145" s="136"/>
      <c r="OJI145" s="136"/>
      <c r="OJJ145" s="136"/>
      <c r="OJK145" s="136"/>
      <c r="OJP145" s="136"/>
      <c r="OJQ145" s="136"/>
      <c r="OJR145" s="136"/>
      <c r="OJS145" s="136"/>
      <c r="OJT145" s="136"/>
      <c r="OJU145" s="136"/>
      <c r="OJV145" s="136"/>
      <c r="OJW145" s="136"/>
      <c r="OJX145" s="136"/>
      <c r="OJY145" s="136"/>
      <c r="OJZ145" s="136"/>
      <c r="OKA145" s="136"/>
      <c r="OKF145" s="136"/>
      <c r="OKG145" s="136"/>
      <c r="OKH145" s="136"/>
      <c r="OKI145" s="136"/>
      <c r="OKJ145" s="136"/>
      <c r="OKK145" s="136"/>
      <c r="OKL145" s="136"/>
      <c r="OKM145" s="136"/>
      <c r="OKN145" s="136"/>
      <c r="OKO145" s="136"/>
      <c r="OKP145" s="136"/>
      <c r="OKQ145" s="136"/>
      <c r="OKV145" s="136"/>
      <c r="OKW145" s="136"/>
      <c r="OKX145" s="136"/>
      <c r="OKY145" s="136"/>
      <c r="OKZ145" s="136"/>
      <c r="OLA145" s="136"/>
      <c r="OLB145" s="136"/>
      <c r="OLC145" s="136"/>
      <c r="OLD145" s="136"/>
      <c r="OLE145" s="136"/>
      <c r="OLF145" s="136"/>
      <c r="OLG145" s="136"/>
      <c r="OLL145" s="136"/>
      <c r="OLM145" s="136"/>
      <c r="OLN145" s="136"/>
      <c r="OLO145" s="136"/>
      <c r="OLP145" s="136"/>
      <c r="OLQ145" s="136"/>
      <c r="OLR145" s="136"/>
      <c r="OLS145" s="136"/>
      <c r="OLT145" s="136"/>
      <c r="OLU145" s="136"/>
      <c r="OLV145" s="136"/>
      <c r="OLW145" s="136"/>
      <c r="OMB145" s="136"/>
      <c r="OMC145" s="136"/>
      <c r="OMD145" s="136"/>
      <c r="OME145" s="136"/>
      <c r="OMF145" s="136"/>
      <c r="OMG145" s="136"/>
      <c r="OMH145" s="136"/>
      <c r="OMI145" s="136"/>
      <c r="OMJ145" s="136"/>
      <c r="OMK145" s="136"/>
      <c r="OML145" s="136"/>
      <c r="OMM145" s="136"/>
      <c r="OMR145" s="136"/>
      <c r="OMS145" s="136"/>
      <c r="OMT145" s="136"/>
      <c r="OMU145" s="136"/>
      <c r="OMV145" s="136"/>
      <c r="OMW145" s="136"/>
      <c r="OMX145" s="136"/>
      <c r="OMY145" s="136"/>
      <c r="OMZ145" s="136"/>
      <c r="ONA145" s="136"/>
      <c r="ONB145" s="136"/>
      <c r="ONC145" s="136"/>
      <c r="ONH145" s="136"/>
      <c r="ONI145" s="136"/>
      <c r="ONJ145" s="136"/>
      <c r="ONK145" s="136"/>
      <c r="ONL145" s="136"/>
      <c r="ONM145" s="136"/>
      <c r="ONN145" s="136"/>
      <c r="ONO145" s="136"/>
      <c r="ONP145" s="136"/>
      <c r="ONQ145" s="136"/>
      <c r="ONR145" s="136"/>
      <c r="ONS145" s="136"/>
      <c r="ONX145" s="136"/>
      <c r="ONY145" s="136"/>
      <c r="ONZ145" s="136"/>
      <c r="OOA145" s="136"/>
      <c r="OOB145" s="136"/>
      <c r="OOC145" s="136"/>
      <c r="OOD145" s="136"/>
      <c r="OOE145" s="136"/>
      <c r="OOF145" s="136"/>
      <c r="OOG145" s="136"/>
      <c r="OOH145" s="136"/>
      <c r="OOI145" s="136"/>
      <c r="OON145" s="136"/>
      <c r="OOO145" s="136"/>
      <c r="OOP145" s="136"/>
      <c r="OOQ145" s="136"/>
      <c r="OOR145" s="136"/>
      <c r="OOS145" s="136"/>
      <c r="OOT145" s="136"/>
      <c r="OOU145" s="136"/>
      <c r="OOV145" s="136"/>
      <c r="OOW145" s="136"/>
      <c r="OOX145" s="136"/>
      <c r="OOY145" s="136"/>
      <c r="OPD145" s="136"/>
      <c r="OPE145" s="136"/>
      <c r="OPF145" s="136"/>
      <c r="OPG145" s="136"/>
      <c r="OPH145" s="136"/>
      <c r="OPI145" s="136"/>
      <c r="OPJ145" s="136"/>
      <c r="OPK145" s="136"/>
      <c r="OPL145" s="136"/>
      <c r="OPM145" s="136"/>
      <c r="OPN145" s="136"/>
      <c r="OPO145" s="136"/>
      <c r="OPT145" s="136"/>
      <c r="OPU145" s="136"/>
      <c r="OPV145" s="136"/>
      <c r="OPW145" s="136"/>
      <c r="OPX145" s="136"/>
      <c r="OPY145" s="136"/>
      <c r="OPZ145" s="136"/>
      <c r="OQA145" s="136"/>
      <c r="OQB145" s="136"/>
      <c r="OQC145" s="136"/>
      <c r="OQD145" s="136"/>
      <c r="OQE145" s="136"/>
      <c r="OQJ145" s="136"/>
      <c r="OQK145" s="136"/>
      <c r="OQL145" s="136"/>
      <c r="OQM145" s="136"/>
      <c r="OQN145" s="136"/>
      <c r="OQO145" s="136"/>
      <c r="OQP145" s="136"/>
      <c r="OQQ145" s="136"/>
      <c r="OQR145" s="136"/>
      <c r="OQS145" s="136"/>
      <c r="OQT145" s="136"/>
      <c r="OQU145" s="136"/>
      <c r="OQZ145" s="136"/>
      <c r="ORA145" s="136"/>
      <c r="ORB145" s="136"/>
      <c r="ORC145" s="136"/>
      <c r="ORD145" s="136"/>
      <c r="ORE145" s="136"/>
      <c r="ORF145" s="136"/>
      <c r="ORG145" s="136"/>
      <c r="ORH145" s="136"/>
      <c r="ORI145" s="136"/>
      <c r="ORJ145" s="136"/>
      <c r="ORK145" s="136"/>
      <c r="ORP145" s="136"/>
      <c r="ORQ145" s="136"/>
      <c r="ORR145" s="136"/>
      <c r="ORS145" s="136"/>
      <c r="ORT145" s="136"/>
      <c r="ORU145" s="136"/>
      <c r="ORV145" s="136"/>
      <c r="ORW145" s="136"/>
      <c r="ORX145" s="136"/>
      <c r="ORY145" s="136"/>
      <c r="ORZ145" s="136"/>
      <c r="OSA145" s="136"/>
      <c r="OSF145" s="136"/>
      <c r="OSG145" s="136"/>
      <c r="OSH145" s="136"/>
      <c r="OSI145" s="136"/>
      <c r="OSJ145" s="136"/>
      <c r="OSK145" s="136"/>
      <c r="OSL145" s="136"/>
      <c r="OSM145" s="136"/>
      <c r="OSN145" s="136"/>
      <c r="OSO145" s="136"/>
      <c r="OSP145" s="136"/>
      <c r="OSQ145" s="136"/>
      <c r="OSV145" s="136"/>
      <c r="OSW145" s="136"/>
      <c r="OSX145" s="136"/>
      <c r="OSY145" s="136"/>
      <c r="OSZ145" s="136"/>
      <c r="OTA145" s="136"/>
      <c r="OTB145" s="136"/>
      <c r="OTC145" s="136"/>
      <c r="OTD145" s="136"/>
      <c r="OTE145" s="136"/>
      <c r="OTF145" s="136"/>
      <c r="OTG145" s="136"/>
      <c r="OTL145" s="136"/>
      <c r="OTM145" s="136"/>
      <c r="OTN145" s="136"/>
      <c r="OTO145" s="136"/>
      <c r="OTP145" s="136"/>
      <c r="OTQ145" s="136"/>
      <c r="OTR145" s="136"/>
      <c r="OTS145" s="136"/>
      <c r="OTT145" s="136"/>
      <c r="OTU145" s="136"/>
      <c r="OTV145" s="136"/>
      <c r="OTW145" s="136"/>
      <c r="OUB145" s="136"/>
      <c r="OUC145" s="136"/>
      <c r="OUD145" s="136"/>
      <c r="OUE145" s="136"/>
      <c r="OUF145" s="136"/>
      <c r="OUG145" s="136"/>
      <c r="OUH145" s="136"/>
      <c r="OUI145" s="136"/>
      <c r="OUJ145" s="136"/>
      <c r="OUK145" s="136"/>
      <c r="OUL145" s="136"/>
      <c r="OUM145" s="136"/>
      <c r="OUR145" s="136"/>
      <c r="OUS145" s="136"/>
      <c r="OUT145" s="136"/>
      <c r="OUU145" s="136"/>
      <c r="OUV145" s="136"/>
      <c r="OUW145" s="136"/>
      <c r="OUX145" s="136"/>
      <c r="OUY145" s="136"/>
      <c r="OUZ145" s="136"/>
      <c r="OVA145" s="136"/>
      <c r="OVB145" s="136"/>
      <c r="OVC145" s="136"/>
      <c r="OVH145" s="136"/>
      <c r="OVI145" s="136"/>
      <c r="OVJ145" s="136"/>
      <c r="OVK145" s="136"/>
      <c r="OVL145" s="136"/>
      <c r="OVM145" s="136"/>
      <c r="OVN145" s="136"/>
      <c r="OVO145" s="136"/>
      <c r="OVP145" s="136"/>
      <c r="OVQ145" s="136"/>
      <c r="OVR145" s="136"/>
      <c r="OVS145" s="136"/>
      <c r="OVX145" s="136"/>
      <c r="OVY145" s="136"/>
      <c r="OVZ145" s="136"/>
      <c r="OWA145" s="136"/>
      <c r="OWB145" s="136"/>
      <c r="OWC145" s="136"/>
      <c r="OWD145" s="136"/>
      <c r="OWE145" s="136"/>
      <c r="OWF145" s="136"/>
      <c r="OWG145" s="136"/>
      <c r="OWH145" s="136"/>
      <c r="OWI145" s="136"/>
      <c r="OWN145" s="136"/>
      <c r="OWO145" s="136"/>
      <c r="OWP145" s="136"/>
      <c r="OWQ145" s="136"/>
      <c r="OWR145" s="136"/>
      <c r="OWS145" s="136"/>
      <c r="OWT145" s="136"/>
      <c r="OWU145" s="136"/>
      <c r="OWV145" s="136"/>
      <c r="OWW145" s="136"/>
      <c r="OWX145" s="136"/>
      <c r="OWY145" s="136"/>
      <c r="OXD145" s="136"/>
      <c r="OXE145" s="136"/>
      <c r="OXF145" s="136"/>
      <c r="OXG145" s="136"/>
      <c r="OXH145" s="136"/>
      <c r="OXI145" s="136"/>
      <c r="OXJ145" s="136"/>
      <c r="OXK145" s="136"/>
      <c r="OXL145" s="136"/>
      <c r="OXM145" s="136"/>
      <c r="OXN145" s="136"/>
      <c r="OXO145" s="136"/>
      <c r="OXT145" s="136"/>
      <c r="OXU145" s="136"/>
      <c r="OXV145" s="136"/>
      <c r="OXW145" s="136"/>
      <c r="OXX145" s="136"/>
      <c r="OXY145" s="136"/>
      <c r="OXZ145" s="136"/>
      <c r="OYA145" s="136"/>
      <c r="OYB145" s="136"/>
      <c r="OYC145" s="136"/>
      <c r="OYD145" s="136"/>
      <c r="OYE145" s="136"/>
      <c r="OYJ145" s="136"/>
      <c r="OYK145" s="136"/>
      <c r="OYL145" s="136"/>
      <c r="OYM145" s="136"/>
      <c r="OYN145" s="136"/>
      <c r="OYO145" s="136"/>
      <c r="OYP145" s="136"/>
      <c r="OYQ145" s="136"/>
      <c r="OYR145" s="136"/>
      <c r="OYS145" s="136"/>
      <c r="OYT145" s="136"/>
      <c r="OYU145" s="136"/>
      <c r="OYZ145" s="136"/>
      <c r="OZA145" s="136"/>
      <c r="OZB145" s="136"/>
      <c r="OZC145" s="136"/>
      <c r="OZD145" s="136"/>
      <c r="OZE145" s="136"/>
      <c r="OZF145" s="136"/>
      <c r="OZG145" s="136"/>
      <c r="OZH145" s="136"/>
      <c r="OZI145" s="136"/>
      <c r="OZJ145" s="136"/>
      <c r="OZK145" s="136"/>
      <c r="OZP145" s="136"/>
      <c r="OZQ145" s="136"/>
      <c r="OZR145" s="136"/>
      <c r="OZS145" s="136"/>
      <c r="OZT145" s="136"/>
      <c r="OZU145" s="136"/>
      <c r="OZV145" s="136"/>
      <c r="OZW145" s="136"/>
      <c r="OZX145" s="136"/>
      <c r="OZY145" s="136"/>
      <c r="OZZ145" s="136"/>
      <c r="PAA145" s="136"/>
      <c r="PAF145" s="136"/>
      <c r="PAG145" s="136"/>
      <c r="PAH145" s="136"/>
      <c r="PAI145" s="136"/>
      <c r="PAJ145" s="136"/>
      <c r="PAK145" s="136"/>
      <c r="PAL145" s="136"/>
      <c r="PAM145" s="136"/>
      <c r="PAN145" s="136"/>
      <c r="PAO145" s="136"/>
      <c r="PAP145" s="136"/>
      <c r="PAQ145" s="136"/>
      <c r="PAV145" s="136"/>
      <c r="PAW145" s="136"/>
      <c r="PAX145" s="136"/>
      <c r="PAY145" s="136"/>
      <c r="PAZ145" s="136"/>
      <c r="PBA145" s="136"/>
      <c r="PBB145" s="136"/>
      <c r="PBC145" s="136"/>
      <c r="PBD145" s="136"/>
      <c r="PBE145" s="136"/>
      <c r="PBF145" s="136"/>
      <c r="PBG145" s="136"/>
      <c r="PBL145" s="136"/>
      <c r="PBM145" s="136"/>
      <c r="PBN145" s="136"/>
      <c r="PBO145" s="136"/>
      <c r="PBP145" s="136"/>
      <c r="PBQ145" s="136"/>
      <c r="PBR145" s="136"/>
      <c r="PBS145" s="136"/>
      <c r="PBT145" s="136"/>
      <c r="PBU145" s="136"/>
      <c r="PBV145" s="136"/>
      <c r="PBW145" s="136"/>
      <c r="PCB145" s="136"/>
      <c r="PCC145" s="136"/>
      <c r="PCD145" s="136"/>
      <c r="PCE145" s="136"/>
      <c r="PCF145" s="136"/>
      <c r="PCG145" s="136"/>
      <c r="PCH145" s="136"/>
      <c r="PCI145" s="136"/>
      <c r="PCJ145" s="136"/>
      <c r="PCK145" s="136"/>
      <c r="PCL145" s="136"/>
      <c r="PCM145" s="136"/>
      <c r="PCR145" s="136"/>
      <c r="PCS145" s="136"/>
      <c r="PCT145" s="136"/>
      <c r="PCU145" s="136"/>
      <c r="PCV145" s="136"/>
      <c r="PCW145" s="136"/>
      <c r="PCX145" s="136"/>
      <c r="PCY145" s="136"/>
      <c r="PCZ145" s="136"/>
      <c r="PDA145" s="136"/>
      <c r="PDB145" s="136"/>
      <c r="PDC145" s="136"/>
      <c r="PDH145" s="136"/>
      <c r="PDI145" s="136"/>
      <c r="PDJ145" s="136"/>
      <c r="PDK145" s="136"/>
      <c r="PDL145" s="136"/>
      <c r="PDM145" s="136"/>
      <c r="PDN145" s="136"/>
      <c r="PDO145" s="136"/>
      <c r="PDP145" s="136"/>
      <c r="PDQ145" s="136"/>
      <c r="PDR145" s="136"/>
      <c r="PDS145" s="136"/>
      <c r="PDX145" s="136"/>
      <c r="PDY145" s="136"/>
      <c r="PDZ145" s="136"/>
      <c r="PEA145" s="136"/>
      <c r="PEB145" s="136"/>
      <c r="PEC145" s="136"/>
      <c r="PED145" s="136"/>
      <c r="PEE145" s="136"/>
      <c r="PEF145" s="136"/>
      <c r="PEG145" s="136"/>
      <c r="PEH145" s="136"/>
      <c r="PEI145" s="136"/>
      <c r="PEN145" s="136"/>
      <c r="PEO145" s="136"/>
      <c r="PEP145" s="136"/>
      <c r="PEQ145" s="136"/>
      <c r="PER145" s="136"/>
      <c r="PES145" s="136"/>
      <c r="PET145" s="136"/>
      <c r="PEU145" s="136"/>
      <c r="PEV145" s="136"/>
      <c r="PEW145" s="136"/>
      <c r="PEX145" s="136"/>
      <c r="PEY145" s="136"/>
      <c r="PFD145" s="136"/>
      <c r="PFE145" s="136"/>
      <c r="PFF145" s="136"/>
      <c r="PFG145" s="136"/>
      <c r="PFH145" s="136"/>
      <c r="PFI145" s="136"/>
      <c r="PFJ145" s="136"/>
      <c r="PFK145" s="136"/>
      <c r="PFL145" s="136"/>
      <c r="PFM145" s="136"/>
      <c r="PFN145" s="136"/>
      <c r="PFO145" s="136"/>
      <c r="PFT145" s="136"/>
      <c r="PFU145" s="136"/>
      <c r="PFV145" s="136"/>
      <c r="PFW145" s="136"/>
      <c r="PFX145" s="136"/>
      <c r="PFY145" s="136"/>
      <c r="PFZ145" s="136"/>
      <c r="PGA145" s="136"/>
      <c r="PGB145" s="136"/>
      <c r="PGC145" s="136"/>
      <c r="PGD145" s="136"/>
      <c r="PGE145" s="136"/>
      <c r="PGJ145" s="136"/>
      <c r="PGK145" s="136"/>
      <c r="PGL145" s="136"/>
      <c r="PGM145" s="136"/>
      <c r="PGN145" s="136"/>
      <c r="PGO145" s="136"/>
      <c r="PGP145" s="136"/>
      <c r="PGQ145" s="136"/>
      <c r="PGR145" s="136"/>
      <c r="PGS145" s="136"/>
      <c r="PGT145" s="136"/>
      <c r="PGU145" s="136"/>
      <c r="PGZ145" s="136"/>
      <c r="PHA145" s="136"/>
      <c r="PHB145" s="136"/>
      <c r="PHC145" s="136"/>
      <c r="PHD145" s="136"/>
      <c r="PHE145" s="136"/>
      <c r="PHF145" s="136"/>
      <c r="PHG145" s="136"/>
      <c r="PHH145" s="136"/>
      <c r="PHI145" s="136"/>
      <c r="PHJ145" s="136"/>
      <c r="PHK145" s="136"/>
      <c r="PHP145" s="136"/>
      <c r="PHQ145" s="136"/>
      <c r="PHR145" s="136"/>
      <c r="PHS145" s="136"/>
      <c r="PHT145" s="136"/>
      <c r="PHU145" s="136"/>
      <c r="PHV145" s="136"/>
      <c r="PHW145" s="136"/>
      <c r="PHX145" s="136"/>
      <c r="PHY145" s="136"/>
      <c r="PHZ145" s="136"/>
      <c r="PIA145" s="136"/>
      <c r="PIF145" s="136"/>
      <c r="PIG145" s="136"/>
      <c r="PIH145" s="136"/>
      <c r="PII145" s="136"/>
      <c r="PIJ145" s="136"/>
      <c r="PIK145" s="136"/>
      <c r="PIL145" s="136"/>
      <c r="PIM145" s="136"/>
      <c r="PIN145" s="136"/>
      <c r="PIO145" s="136"/>
      <c r="PIP145" s="136"/>
      <c r="PIQ145" s="136"/>
      <c r="PIV145" s="136"/>
      <c r="PIW145" s="136"/>
      <c r="PIX145" s="136"/>
      <c r="PIY145" s="136"/>
      <c r="PIZ145" s="136"/>
      <c r="PJA145" s="136"/>
      <c r="PJB145" s="136"/>
      <c r="PJC145" s="136"/>
      <c r="PJD145" s="136"/>
      <c r="PJE145" s="136"/>
      <c r="PJF145" s="136"/>
      <c r="PJG145" s="136"/>
      <c r="PJL145" s="136"/>
      <c r="PJM145" s="136"/>
      <c r="PJN145" s="136"/>
      <c r="PJO145" s="136"/>
      <c r="PJP145" s="136"/>
      <c r="PJQ145" s="136"/>
      <c r="PJR145" s="136"/>
      <c r="PJS145" s="136"/>
      <c r="PJT145" s="136"/>
      <c r="PJU145" s="136"/>
      <c r="PJV145" s="136"/>
      <c r="PJW145" s="136"/>
      <c r="PKB145" s="136"/>
      <c r="PKC145" s="136"/>
      <c r="PKD145" s="136"/>
      <c r="PKE145" s="136"/>
      <c r="PKF145" s="136"/>
      <c r="PKG145" s="136"/>
      <c r="PKH145" s="136"/>
      <c r="PKI145" s="136"/>
      <c r="PKJ145" s="136"/>
      <c r="PKK145" s="136"/>
      <c r="PKL145" s="136"/>
      <c r="PKM145" s="136"/>
      <c r="PKR145" s="136"/>
      <c r="PKS145" s="136"/>
      <c r="PKT145" s="136"/>
      <c r="PKU145" s="136"/>
      <c r="PKV145" s="136"/>
      <c r="PKW145" s="136"/>
      <c r="PKX145" s="136"/>
      <c r="PKY145" s="136"/>
      <c r="PKZ145" s="136"/>
      <c r="PLA145" s="136"/>
      <c r="PLB145" s="136"/>
      <c r="PLC145" s="136"/>
      <c r="PLH145" s="136"/>
      <c r="PLI145" s="136"/>
      <c r="PLJ145" s="136"/>
      <c r="PLK145" s="136"/>
      <c r="PLL145" s="136"/>
      <c r="PLM145" s="136"/>
      <c r="PLN145" s="136"/>
      <c r="PLO145" s="136"/>
      <c r="PLP145" s="136"/>
      <c r="PLQ145" s="136"/>
      <c r="PLR145" s="136"/>
      <c r="PLS145" s="136"/>
      <c r="PLX145" s="136"/>
      <c r="PLY145" s="136"/>
      <c r="PLZ145" s="136"/>
      <c r="PMA145" s="136"/>
      <c r="PMB145" s="136"/>
      <c r="PMC145" s="136"/>
      <c r="PMD145" s="136"/>
      <c r="PME145" s="136"/>
      <c r="PMF145" s="136"/>
      <c r="PMG145" s="136"/>
      <c r="PMH145" s="136"/>
      <c r="PMI145" s="136"/>
      <c r="PMN145" s="136"/>
      <c r="PMO145" s="136"/>
      <c r="PMP145" s="136"/>
      <c r="PMQ145" s="136"/>
      <c r="PMR145" s="136"/>
      <c r="PMS145" s="136"/>
      <c r="PMT145" s="136"/>
      <c r="PMU145" s="136"/>
      <c r="PMV145" s="136"/>
      <c r="PMW145" s="136"/>
      <c r="PMX145" s="136"/>
      <c r="PMY145" s="136"/>
      <c r="PND145" s="136"/>
      <c r="PNE145" s="136"/>
      <c r="PNF145" s="136"/>
      <c r="PNG145" s="136"/>
      <c r="PNH145" s="136"/>
      <c r="PNI145" s="136"/>
      <c r="PNJ145" s="136"/>
      <c r="PNK145" s="136"/>
      <c r="PNL145" s="136"/>
      <c r="PNM145" s="136"/>
      <c r="PNN145" s="136"/>
      <c r="PNO145" s="136"/>
      <c r="PNT145" s="136"/>
      <c r="PNU145" s="136"/>
      <c r="PNV145" s="136"/>
      <c r="PNW145" s="136"/>
      <c r="PNX145" s="136"/>
      <c r="PNY145" s="136"/>
      <c r="PNZ145" s="136"/>
      <c r="POA145" s="136"/>
      <c r="POB145" s="136"/>
      <c r="POC145" s="136"/>
      <c r="POD145" s="136"/>
      <c r="POE145" s="136"/>
      <c r="POJ145" s="136"/>
      <c r="POK145" s="136"/>
      <c r="POL145" s="136"/>
      <c r="POM145" s="136"/>
      <c r="PON145" s="136"/>
      <c r="POO145" s="136"/>
      <c r="POP145" s="136"/>
      <c r="POQ145" s="136"/>
      <c r="POR145" s="136"/>
      <c r="POS145" s="136"/>
      <c r="POT145" s="136"/>
      <c r="POU145" s="136"/>
      <c r="POZ145" s="136"/>
      <c r="PPA145" s="136"/>
      <c r="PPB145" s="136"/>
      <c r="PPC145" s="136"/>
      <c r="PPD145" s="136"/>
      <c r="PPE145" s="136"/>
      <c r="PPF145" s="136"/>
      <c r="PPG145" s="136"/>
      <c r="PPH145" s="136"/>
      <c r="PPI145" s="136"/>
      <c r="PPJ145" s="136"/>
      <c r="PPK145" s="136"/>
      <c r="PPP145" s="136"/>
      <c r="PPQ145" s="136"/>
      <c r="PPR145" s="136"/>
      <c r="PPS145" s="136"/>
      <c r="PPT145" s="136"/>
      <c r="PPU145" s="136"/>
      <c r="PPV145" s="136"/>
      <c r="PPW145" s="136"/>
      <c r="PPX145" s="136"/>
      <c r="PPY145" s="136"/>
      <c r="PPZ145" s="136"/>
      <c r="PQA145" s="136"/>
      <c r="PQF145" s="136"/>
      <c r="PQG145" s="136"/>
      <c r="PQH145" s="136"/>
      <c r="PQI145" s="136"/>
      <c r="PQJ145" s="136"/>
      <c r="PQK145" s="136"/>
      <c r="PQL145" s="136"/>
      <c r="PQM145" s="136"/>
      <c r="PQN145" s="136"/>
      <c r="PQO145" s="136"/>
      <c r="PQP145" s="136"/>
      <c r="PQQ145" s="136"/>
      <c r="PQV145" s="136"/>
      <c r="PQW145" s="136"/>
      <c r="PQX145" s="136"/>
      <c r="PQY145" s="136"/>
      <c r="PQZ145" s="136"/>
      <c r="PRA145" s="136"/>
      <c r="PRB145" s="136"/>
      <c r="PRC145" s="136"/>
      <c r="PRD145" s="136"/>
      <c r="PRE145" s="136"/>
      <c r="PRF145" s="136"/>
      <c r="PRG145" s="136"/>
      <c r="PRL145" s="136"/>
      <c r="PRM145" s="136"/>
      <c r="PRN145" s="136"/>
      <c r="PRO145" s="136"/>
      <c r="PRP145" s="136"/>
      <c r="PRQ145" s="136"/>
      <c r="PRR145" s="136"/>
      <c r="PRS145" s="136"/>
      <c r="PRT145" s="136"/>
      <c r="PRU145" s="136"/>
      <c r="PRV145" s="136"/>
      <c r="PRW145" s="136"/>
      <c r="PSB145" s="136"/>
      <c r="PSC145" s="136"/>
      <c r="PSD145" s="136"/>
      <c r="PSE145" s="136"/>
      <c r="PSF145" s="136"/>
      <c r="PSG145" s="136"/>
      <c r="PSH145" s="136"/>
      <c r="PSI145" s="136"/>
      <c r="PSJ145" s="136"/>
      <c r="PSK145" s="136"/>
      <c r="PSL145" s="136"/>
      <c r="PSM145" s="136"/>
      <c r="PSR145" s="136"/>
      <c r="PSS145" s="136"/>
      <c r="PST145" s="136"/>
      <c r="PSU145" s="136"/>
      <c r="PSV145" s="136"/>
      <c r="PSW145" s="136"/>
      <c r="PSX145" s="136"/>
      <c r="PSY145" s="136"/>
      <c r="PSZ145" s="136"/>
      <c r="PTA145" s="136"/>
      <c r="PTB145" s="136"/>
      <c r="PTC145" s="136"/>
      <c r="PTH145" s="136"/>
      <c r="PTI145" s="136"/>
      <c r="PTJ145" s="136"/>
      <c r="PTK145" s="136"/>
      <c r="PTL145" s="136"/>
      <c r="PTM145" s="136"/>
      <c r="PTN145" s="136"/>
      <c r="PTO145" s="136"/>
      <c r="PTP145" s="136"/>
      <c r="PTQ145" s="136"/>
      <c r="PTR145" s="136"/>
      <c r="PTS145" s="136"/>
      <c r="PTX145" s="136"/>
      <c r="PTY145" s="136"/>
      <c r="PTZ145" s="136"/>
      <c r="PUA145" s="136"/>
      <c r="PUB145" s="136"/>
      <c r="PUC145" s="136"/>
      <c r="PUD145" s="136"/>
      <c r="PUE145" s="136"/>
      <c r="PUF145" s="136"/>
      <c r="PUG145" s="136"/>
      <c r="PUH145" s="136"/>
      <c r="PUI145" s="136"/>
      <c r="PUN145" s="136"/>
      <c r="PUO145" s="136"/>
      <c r="PUP145" s="136"/>
      <c r="PUQ145" s="136"/>
      <c r="PUR145" s="136"/>
      <c r="PUS145" s="136"/>
      <c r="PUT145" s="136"/>
      <c r="PUU145" s="136"/>
      <c r="PUV145" s="136"/>
      <c r="PUW145" s="136"/>
      <c r="PUX145" s="136"/>
      <c r="PUY145" s="136"/>
      <c r="PVD145" s="136"/>
      <c r="PVE145" s="136"/>
      <c r="PVF145" s="136"/>
      <c r="PVG145" s="136"/>
      <c r="PVH145" s="136"/>
      <c r="PVI145" s="136"/>
      <c r="PVJ145" s="136"/>
      <c r="PVK145" s="136"/>
      <c r="PVL145" s="136"/>
      <c r="PVM145" s="136"/>
      <c r="PVN145" s="136"/>
      <c r="PVO145" s="136"/>
      <c r="PVT145" s="136"/>
      <c r="PVU145" s="136"/>
      <c r="PVV145" s="136"/>
      <c r="PVW145" s="136"/>
      <c r="PVX145" s="136"/>
      <c r="PVY145" s="136"/>
      <c r="PVZ145" s="136"/>
      <c r="PWA145" s="136"/>
      <c r="PWB145" s="136"/>
      <c r="PWC145" s="136"/>
      <c r="PWD145" s="136"/>
      <c r="PWE145" s="136"/>
      <c r="PWJ145" s="136"/>
      <c r="PWK145" s="136"/>
      <c r="PWL145" s="136"/>
      <c r="PWM145" s="136"/>
      <c r="PWN145" s="136"/>
      <c r="PWO145" s="136"/>
      <c r="PWP145" s="136"/>
      <c r="PWQ145" s="136"/>
      <c r="PWR145" s="136"/>
      <c r="PWS145" s="136"/>
      <c r="PWT145" s="136"/>
      <c r="PWU145" s="136"/>
      <c r="PWZ145" s="136"/>
      <c r="PXA145" s="136"/>
      <c r="PXB145" s="136"/>
      <c r="PXC145" s="136"/>
      <c r="PXD145" s="136"/>
      <c r="PXE145" s="136"/>
      <c r="PXF145" s="136"/>
      <c r="PXG145" s="136"/>
      <c r="PXH145" s="136"/>
      <c r="PXI145" s="136"/>
      <c r="PXJ145" s="136"/>
      <c r="PXK145" s="136"/>
      <c r="PXP145" s="136"/>
      <c r="PXQ145" s="136"/>
      <c r="PXR145" s="136"/>
      <c r="PXS145" s="136"/>
      <c r="PXT145" s="136"/>
      <c r="PXU145" s="136"/>
      <c r="PXV145" s="136"/>
      <c r="PXW145" s="136"/>
      <c r="PXX145" s="136"/>
      <c r="PXY145" s="136"/>
      <c r="PXZ145" s="136"/>
      <c r="PYA145" s="136"/>
      <c r="PYF145" s="136"/>
      <c r="PYG145" s="136"/>
      <c r="PYH145" s="136"/>
      <c r="PYI145" s="136"/>
      <c r="PYJ145" s="136"/>
      <c r="PYK145" s="136"/>
      <c r="PYL145" s="136"/>
      <c r="PYM145" s="136"/>
      <c r="PYN145" s="136"/>
      <c r="PYO145" s="136"/>
      <c r="PYP145" s="136"/>
      <c r="PYQ145" s="136"/>
      <c r="PYV145" s="136"/>
      <c r="PYW145" s="136"/>
      <c r="PYX145" s="136"/>
      <c r="PYY145" s="136"/>
      <c r="PYZ145" s="136"/>
      <c r="PZA145" s="136"/>
      <c r="PZB145" s="136"/>
      <c r="PZC145" s="136"/>
      <c r="PZD145" s="136"/>
      <c r="PZE145" s="136"/>
      <c r="PZF145" s="136"/>
      <c r="PZG145" s="136"/>
      <c r="PZL145" s="136"/>
      <c r="PZM145" s="136"/>
      <c r="PZN145" s="136"/>
      <c r="PZO145" s="136"/>
      <c r="PZP145" s="136"/>
      <c r="PZQ145" s="136"/>
      <c r="PZR145" s="136"/>
      <c r="PZS145" s="136"/>
      <c r="PZT145" s="136"/>
      <c r="PZU145" s="136"/>
      <c r="PZV145" s="136"/>
      <c r="PZW145" s="136"/>
      <c r="QAB145" s="136"/>
      <c r="QAC145" s="136"/>
      <c r="QAD145" s="136"/>
      <c r="QAE145" s="136"/>
      <c r="QAF145" s="136"/>
      <c r="QAG145" s="136"/>
      <c r="QAH145" s="136"/>
      <c r="QAI145" s="136"/>
      <c r="QAJ145" s="136"/>
      <c r="QAK145" s="136"/>
      <c r="QAL145" s="136"/>
      <c r="QAM145" s="136"/>
      <c r="QAR145" s="136"/>
      <c r="QAS145" s="136"/>
      <c r="QAT145" s="136"/>
      <c r="QAU145" s="136"/>
      <c r="QAV145" s="136"/>
      <c r="QAW145" s="136"/>
      <c r="QAX145" s="136"/>
      <c r="QAY145" s="136"/>
      <c r="QAZ145" s="136"/>
      <c r="QBA145" s="136"/>
      <c r="QBB145" s="136"/>
      <c r="QBC145" s="136"/>
      <c r="QBH145" s="136"/>
      <c r="QBI145" s="136"/>
      <c r="QBJ145" s="136"/>
      <c r="QBK145" s="136"/>
      <c r="QBL145" s="136"/>
      <c r="QBM145" s="136"/>
      <c r="QBN145" s="136"/>
      <c r="QBO145" s="136"/>
      <c r="QBP145" s="136"/>
      <c r="QBQ145" s="136"/>
      <c r="QBR145" s="136"/>
      <c r="QBS145" s="136"/>
      <c r="QBX145" s="136"/>
      <c r="QBY145" s="136"/>
      <c r="QBZ145" s="136"/>
      <c r="QCA145" s="136"/>
      <c r="QCB145" s="136"/>
      <c r="QCC145" s="136"/>
      <c r="QCD145" s="136"/>
      <c r="QCE145" s="136"/>
      <c r="QCF145" s="136"/>
      <c r="QCG145" s="136"/>
      <c r="QCH145" s="136"/>
      <c r="QCI145" s="136"/>
      <c r="QCN145" s="136"/>
      <c r="QCO145" s="136"/>
      <c r="QCP145" s="136"/>
      <c r="QCQ145" s="136"/>
      <c r="QCR145" s="136"/>
      <c r="QCS145" s="136"/>
      <c r="QCT145" s="136"/>
      <c r="QCU145" s="136"/>
      <c r="QCV145" s="136"/>
      <c r="QCW145" s="136"/>
      <c r="QCX145" s="136"/>
      <c r="QCY145" s="136"/>
      <c r="QDD145" s="136"/>
      <c r="QDE145" s="136"/>
      <c r="QDF145" s="136"/>
      <c r="QDG145" s="136"/>
      <c r="QDH145" s="136"/>
      <c r="QDI145" s="136"/>
      <c r="QDJ145" s="136"/>
      <c r="QDK145" s="136"/>
      <c r="QDL145" s="136"/>
      <c r="QDM145" s="136"/>
      <c r="QDN145" s="136"/>
      <c r="QDO145" s="136"/>
      <c r="QDT145" s="136"/>
      <c r="QDU145" s="136"/>
      <c r="QDV145" s="136"/>
      <c r="QDW145" s="136"/>
      <c r="QDX145" s="136"/>
      <c r="QDY145" s="136"/>
      <c r="QDZ145" s="136"/>
      <c r="QEA145" s="136"/>
      <c r="QEB145" s="136"/>
      <c r="QEC145" s="136"/>
      <c r="QED145" s="136"/>
      <c r="QEE145" s="136"/>
      <c r="QEJ145" s="136"/>
      <c r="QEK145" s="136"/>
      <c r="QEL145" s="136"/>
      <c r="QEM145" s="136"/>
      <c r="QEN145" s="136"/>
      <c r="QEO145" s="136"/>
      <c r="QEP145" s="136"/>
      <c r="QEQ145" s="136"/>
      <c r="QER145" s="136"/>
      <c r="QES145" s="136"/>
      <c r="QET145" s="136"/>
      <c r="QEU145" s="136"/>
      <c r="QEZ145" s="136"/>
      <c r="QFA145" s="136"/>
      <c r="QFB145" s="136"/>
      <c r="QFC145" s="136"/>
      <c r="QFD145" s="136"/>
      <c r="QFE145" s="136"/>
      <c r="QFF145" s="136"/>
      <c r="QFG145" s="136"/>
      <c r="QFH145" s="136"/>
      <c r="QFI145" s="136"/>
      <c r="QFJ145" s="136"/>
      <c r="QFK145" s="136"/>
      <c r="QFP145" s="136"/>
      <c r="QFQ145" s="136"/>
      <c r="QFR145" s="136"/>
      <c r="QFS145" s="136"/>
      <c r="QFT145" s="136"/>
      <c r="QFU145" s="136"/>
      <c r="QFV145" s="136"/>
      <c r="QFW145" s="136"/>
      <c r="QFX145" s="136"/>
      <c r="QFY145" s="136"/>
      <c r="QFZ145" s="136"/>
      <c r="QGA145" s="136"/>
      <c r="QGF145" s="136"/>
      <c r="QGG145" s="136"/>
      <c r="QGH145" s="136"/>
      <c r="QGI145" s="136"/>
      <c r="QGJ145" s="136"/>
      <c r="QGK145" s="136"/>
      <c r="QGL145" s="136"/>
      <c r="QGM145" s="136"/>
      <c r="QGN145" s="136"/>
      <c r="QGO145" s="136"/>
      <c r="QGP145" s="136"/>
      <c r="QGQ145" s="136"/>
      <c r="QGV145" s="136"/>
      <c r="QGW145" s="136"/>
      <c r="QGX145" s="136"/>
      <c r="QGY145" s="136"/>
      <c r="QGZ145" s="136"/>
      <c r="QHA145" s="136"/>
      <c r="QHB145" s="136"/>
      <c r="QHC145" s="136"/>
      <c r="QHD145" s="136"/>
      <c r="QHE145" s="136"/>
      <c r="QHF145" s="136"/>
      <c r="QHG145" s="136"/>
      <c r="QHL145" s="136"/>
      <c r="QHM145" s="136"/>
      <c r="QHN145" s="136"/>
      <c r="QHO145" s="136"/>
      <c r="QHP145" s="136"/>
      <c r="QHQ145" s="136"/>
      <c r="QHR145" s="136"/>
      <c r="QHS145" s="136"/>
      <c r="QHT145" s="136"/>
      <c r="QHU145" s="136"/>
      <c r="QHV145" s="136"/>
      <c r="QHW145" s="136"/>
      <c r="QIB145" s="136"/>
      <c r="QIC145" s="136"/>
      <c r="QID145" s="136"/>
      <c r="QIE145" s="136"/>
      <c r="QIF145" s="136"/>
      <c r="QIG145" s="136"/>
      <c r="QIH145" s="136"/>
      <c r="QII145" s="136"/>
      <c r="QIJ145" s="136"/>
      <c r="QIK145" s="136"/>
      <c r="QIL145" s="136"/>
      <c r="QIM145" s="136"/>
      <c r="QIR145" s="136"/>
      <c r="QIS145" s="136"/>
      <c r="QIT145" s="136"/>
      <c r="QIU145" s="136"/>
      <c r="QIV145" s="136"/>
      <c r="QIW145" s="136"/>
      <c r="QIX145" s="136"/>
      <c r="QIY145" s="136"/>
      <c r="QIZ145" s="136"/>
      <c r="QJA145" s="136"/>
      <c r="QJB145" s="136"/>
      <c r="QJC145" s="136"/>
      <c r="QJH145" s="136"/>
      <c r="QJI145" s="136"/>
      <c r="QJJ145" s="136"/>
      <c r="QJK145" s="136"/>
      <c r="QJL145" s="136"/>
      <c r="QJM145" s="136"/>
      <c r="QJN145" s="136"/>
      <c r="QJO145" s="136"/>
      <c r="QJP145" s="136"/>
      <c r="QJQ145" s="136"/>
      <c r="QJR145" s="136"/>
      <c r="QJS145" s="136"/>
      <c r="QJX145" s="136"/>
      <c r="QJY145" s="136"/>
      <c r="QJZ145" s="136"/>
      <c r="QKA145" s="136"/>
      <c r="QKB145" s="136"/>
      <c r="QKC145" s="136"/>
      <c r="QKD145" s="136"/>
      <c r="QKE145" s="136"/>
      <c r="QKF145" s="136"/>
      <c r="QKG145" s="136"/>
      <c r="QKH145" s="136"/>
      <c r="QKI145" s="136"/>
      <c r="QKN145" s="136"/>
      <c r="QKO145" s="136"/>
      <c r="QKP145" s="136"/>
      <c r="QKQ145" s="136"/>
      <c r="QKR145" s="136"/>
      <c r="QKS145" s="136"/>
      <c r="QKT145" s="136"/>
      <c r="QKU145" s="136"/>
      <c r="QKV145" s="136"/>
      <c r="QKW145" s="136"/>
      <c r="QKX145" s="136"/>
      <c r="QKY145" s="136"/>
      <c r="QLD145" s="136"/>
      <c r="QLE145" s="136"/>
      <c r="QLF145" s="136"/>
      <c r="QLG145" s="136"/>
      <c r="QLH145" s="136"/>
      <c r="QLI145" s="136"/>
      <c r="QLJ145" s="136"/>
      <c r="QLK145" s="136"/>
      <c r="QLL145" s="136"/>
      <c r="QLM145" s="136"/>
      <c r="QLN145" s="136"/>
      <c r="QLO145" s="136"/>
      <c r="QLT145" s="136"/>
      <c r="QLU145" s="136"/>
      <c r="QLV145" s="136"/>
      <c r="QLW145" s="136"/>
      <c r="QLX145" s="136"/>
      <c r="QLY145" s="136"/>
      <c r="QLZ145" s="136"/>
      <c r="QMA145" s="136"/>
      <c r="QMB145" s="136"/>
      <c r="QMC145" s="136"/>
      <c r="QMD145" s="136"/>
      <c r="QME145" s="136"/>
      <c r="QMJ145" s="136"/>
      <c r="QMK145" s="136"/>
      <c r="QML145" s="136"/>
      <c r="QMM145" s="136"/>
      <c r="QMN145" s="136"/>
      <c r="QMO145" s="136"/>
      <c r="QMP145" s="136"/>
      <c r="QMQ145" s="136"/>
      <c r="QMR145" s="136"/>
      <c r="QMS145" s="136"/>
      <c r="QMT145" s="136"/>
      <c r="QMU145" s="136"/>
      <c r="QMZ145" s="136"/>
      <c r="QNA145" s="136"/>
      <c r="QNB145" s="136"/>
      <c r="QNC145" s="136"/>
      <c r="QND145" s="136"/>
      <c r="QNE145" s="136"/>
      <c r="QNF145" s="136"/>
      <c r="QNG145" s="136"/>
      <c r="QNH145" s="136"/>
      <c r="QNI145" s="136"/>
      <c r="QNJ145" s="136"/>
      <c r="QNK145" s="136"/>
      <c r="QNP145" s="136"/>
      <c r="QNQ145" s="136"/>
      <c r="QNR145" s="136"/>
      <c r="QNS145" s="136"/>
      <c r="QNT145" s="136"/>
      <c r="QNU145" s="136"/>
      <c r="QNV145" s="136"/>
      <c r="QNW145" s="136"/>
      <c r="QNX145" s="136"/>
      <c r="QNY145" s="136"/>
      <c r="QNZ145" s="136"/>
      <c r="QOA145" s="136"/>
      <c r="QOF145" s="136"/>
      <c r="QOG145" s="136"/>
      <c r="QOH145" s="136"/>
      <c r="QOI145" s="136"/>
      <c r="QOJ145" s="136"/>
      <c r="QOK145" s="136"/>
      <c r="QOL145" s="136"/>
      <c r="QOM145" s="136"/>
      <c r="QON145" s="136"/>
      <c r="QOO145" s="136"/>
      <c r="QOP145" s="136"/>
      <c r="QOQ145" s="136"/>
      <c r="QOV145" s="136"/>
      <c r="QOW145" s="136"/>
      <c r="QOX145" s="136"/>
      <c r="QOY145" s="136"/>
      <c r="QOZ145" s="136"/>
      <c r="QPA145" s="136"/>
      <c r="QPB145" s="136"/>
      <c r="QPC145" s="136"/>
      <c r="QPD145" s="136"/>
      <c r="QPE145" s="136"/>
      <c r="QPF145" s="136"/>
      <c r="QPG145" s="136"/>
      <c r="QPL145" s="136"/>
      <c r="QPM145" s="136"/>
      <c r="QPN145" s="136"/>
      <c r="QPO145" s="136"/>
      <c r="QPP145" s="136"/>
      <c r="QPQ145" s="136"/>
      <c r="QPR145" s="136"/>
      <c r="QPS145" s="136"/>
      <c r="QPT145" s="136"/>
      <c r="QPU145" s="136"/>
      <c r="QPV145" s="136"/>
      <c r="QPW145" s="136"/>
      <c r="QQB145" s="136"/>
      <c r="QQC145" s="136"/>
      <c r="QQD145" s="136"/>
      <c r="QQE145" s="136"/>
      <c r="QQF145" s="136"/>
      <c r="QQG145" s="136"/>
      <c r="QQH145" s="136"/>
      <c r="QQI145" s="136"/>
      <c r="QQJ145" s="136"/>
      <c r="QQK145" s="136"/>
      <c r="QQL145" s="136"/>
      <c r="QQM145" s="136"/>
      <c r="QQR145" s="136"/>
      <c r="QQS145" s="136"/>
      <c r="QQT145" s="136"/>
      <c r="QQU145" s="136"/>
      <c r="QQV145" s="136"/>
      <c r="QQW145" s="136"/>
      <c r="QQX145" s="136"/>
      <c r="QQY145" s="136"/>
      <c r="QQZ145" s="136"/>
      <c r="QRA145" s="136"/>
      <c r="QRB145" s="136"/>
      <c r="QRC145" s="136"/>
      <c r="QRH145" s="136"/>
      <c r="QRI145" s="136"/>
      <c r="QRJ145" s="136"/>
      <c r="QRK145" s="136"/>
      <c r="QRL145" s="136"/>
      <c r="QRM145" s="136"/>
      <c r="QRN145" s="136"/>
      <c r="QRO145" s="136"/>
      <c r="QRP145" s="136"/>
      <c r="QRQ145" s="136"/>
      <c r="QRR145" s="136"/>
      <c r="QRS145" s="136"/>
      <c r="QRX145" s="136"/>
      <c r="QRY145" s="136"/>
      <c r="QRZ145" s="136"/>
      <c r="QSA145" s="136"/>
      <c r="QSB145" s="136"/>
      <c r="QSC145" s="136"/>
      <c r="QSD145" s="136"/>
      <c r="QSE145" s="136"/>
      <c r="QSF145" s="136"/>
      <c r="QSG145" s="136"/>
      <c r="QSH145" s="136"/>
      <c r="QSI145" s="136"/>
      <c r="QSN145" s="136"/>
      <c r="QSO145" s="136"/>
      <c r="QSP145" s="136"/>
      <c r="QSQ145" s="136"/>
      <c r="QSR145" s="136"/>
      <c r="QSS145" s="136"/>
      <c r="QST145" s="136"/>
      <c r="QSU145" s="136"/>
      <c r="QSV145" s="136"/>
      <c r="QSW145" s="136"/>
      <c r="QSX145" s="136"/>
      <c r="QSY145" s="136"/>
      <c r="QTD145" s="136"/>
      <c r="QTE145" s="136"/>
      <c r="QTF145" s="136"/>
      <c r="QTG145" s="136"/>
      <c r="QTH145" s="136"/>
      <c r="QTI145" s="136"/>
      <c r="QTJ145" s="136"/>
      <c r="QTK145" s="136"/>
      <c r="QTL145" s="136"/>
      <c r="QTM145" s="136"/>
      <c r="QTN145" s="136"/>
      <c r="QTO145" s="136"/>
      <c r="QTT145" s="136"/>
      <c r="QTU145" s="136"/>
      <c r="QTV145" s="136"/>
      <c r="QTW145" s="136"/>
      <c r="QTX145" s="136"/>
      <c r="QTY145" s="136"/>
      <c r="QTZ145" s="136"/>
      <c r="QUA145" s="136"/>
      <c r="QUB145" s="136"/>
      <c r="QUC145" s="136"/>
      <c r="QUD145" s="136"/>
      <c r="QUE145" s="136"/>
      <c r="QUJ145" s="136"/>
      <c r="QUK145" s="136"/>
      <c r="QUL145" s="136"/>
      <c r="QUM145" s="136"/>
      <c r="QUN145" s="136"/>
      <c r="QUO145" s="136"/>
      <c r="QUP145" s="136"/>
      <c r="QUQ145" s="136"/>
      <c r="QUR145" s="136"/>
      <c r="QUS145" s="136"/>
      <c r="QUT145" s="136"/>
      <c r="QUU145" s="136"/>
      <c r="QUZ145" s="136"/>
      <c r="QVA145" s="136"/>
      <c r="QVB145" s="136"/>
      <c r="QVC145" s="136"/>
      <c r="QVD145" s="136"/>
      <c r="QVE145" s="136"/>
      <c r="QVF145" s="136"/>
      <c r="QVG145" s="136"/>
      <c r="QVH145" s="136"/>
      <c r="QVI145" s="136"/>
      <c r="QVJ145" s="136"/>
      <c r="QVK145" s="136"/>
      <c r="QVP145" s="136"/>
      <c r="QVQ145" s="136"/>
      <c r="QVR145" s="136"/>
      <c r="QVS145" s="136"/>
      <c r="QVT145" s="136"/>
      <c r="QVU145" s="136"/>
      <c r="QVV145" s="136"/>
      <c r="QVW145" s="136"/>
      <c r="QVX145" s="136"/>
      <c r="QVY145" s="136"/>
      <c r="QVZ145" s="136"/>
      <c r="QWA145" s="136"/>
      <c r="QWF145" s="136"/>
      <c r="QWG145" s="136"/>
      <c r="QWH145" s="136"/>
      <c r="QWI145" s="136"/>
      <c r="QWJ145" s="136"/>
      <c r="QWK145" s="136"/>
      <c r="QWL145" s="136"/>
      <c r="QWM145" s="136"/>
      <c r="QWN145" s="136"/>
      <c r="QWO145" s="136"/>
      <c r="QWP145" s="136"/>
      <c r="QWQ145" s="136"/>
      <c r="QWV145" s="136"/>
      <c r="QWW145" s="136"/>
      <c r="QWX145" s="136"/>
      <c r="QWY145" s="136"/>
      <c r="QWZ145" s="136"/>
      <c r="QXA145" s="136"/>
      <c r="QXB145" s="136"/>
      <c r="QXC145" s="136"/>
      <c r="QXD145" s="136"/>
      <c r="QXE145" s="136"/>
      <c r="QXF145" s="136"/>
      <c r="QXG145" s="136"/>
      <c r="QXL145" s="136"/>
      <c r="QXM145" s="136"/>
      <c r="QXN145" s="136"/>
      <c r="QXO145" s="136"/>
      <c r="QXP145" s="136"/>
      <c r="QXQ145" s="136"/>
      <c r="QXR145" s="136"/>
      <c r="QXS145" s="136"/>
      <c r="QXT145" s="136"/>
      <c r="QXU145" s="136"/>
      <c r="QXV145" s="136"/>
      <c r="QXW145" s="136"/>
      <c r="QYB145" s="136"/>
      <c r="QYC145" s="136"/>
      <c r="QYD145" s="136"/>
      <c r="QYE145" s="136"/>
      <c r="QYF145" s="136"/>
      <c r="QYG145" s="136"/>
      <c r="QYH145" s="136"/>
      <c r="QYI145" s="136"/>
      <c r="QYJ145" s="136"/>
      <c r="QYK145" s="136"/>
      <c r="QYL145" s="136"/>
      <c r="QYM145" s="136"/>
      <c r="QYR145" s="136"/>
      <c r="QYS145" s="136"/>
      <c r="QYT145" s="136"/>
      <c r="QYU145" s="136"/>
      <c r="QYV145" s="136"/>
      <c r="QYW145" s="136"/>
      <c r="QYX145" s="136"/>
      <c r="QYY145" s="136"/>
      <c r="QYZ145" s="136"/>
      <c r="QZA145" s="136"/>
      <c r="QZB145" s="136"/>
      <c r="QZC145" s="136"/>
      <c r="QZH145" s="136"/>
      <c r="QZI145" s="136"/>
      <c r="QZJ145" s="136"/>
      <c r="QZK145" s="136"/>
      <c r="QZL145" s="136"/>
      <c r="QZM145" s="136"/>
      <c r="QZN145" s="136"/>
      <c r="QZO145" s="136"/>
      <c r="QZP145" s="136"/>
      <c r="QZQ145" s="136"/>
      <c r="QZR145" s="136"/>
      <c r="QZS145" s="136"/>
      <c r="QZX145" s="136"/>
      <c r="QZY145" s="136"/>
      <c r="QZZ145" s="136"/>
      <c r="RAA145" s="136"/>
      <c r="RAB145" s="136"/>
      <c r="RAC145" s="136"/>
      <c r="RAD145" s="136"/>
      <c r="RAE145" s="136"/>
      <c r="RAF145" s="136"/>
      <c r="RAG145" s="136"/>
      <c r="RAH145" s="136"/>
      <c r="RAI145" s="136"/>
      <c r="RAN145" s="136"/>
      <c r="RAO145" s="136"/>
      <c r="RAP145" s="136"/>
      <c r="RAQ145" s="136"/>
      <c r="RAR145" s="136"/>
      <c r="RAS145" s="136"/>
      <c r="RAT145" s="136"/>
      <c r="RAU145" s="136"/>
      <c r="RAV145" s="136"/>
      <c r="RAW145" s="136"/>
      <c r="RAX145" s="136"/>
      <c r="RAY145" s="136"/>
      <c r="RBD145" s="136"/>
      <c r="RBE145" s="136"/>
      <c r="RBF145" s="136"/>
      <c r="RBG145" s="136"/>
      <c r="RBH145" s="136"/>
      <c r="RBI145" s="136"/>
      <c r="RBJ145" s="136"/>
      <c r="RBK145" s="136"/>
      <c r="RBL145" s="136"/>
      <c r="RBM145" s="136"/>
      <c r="RBN145" s="136"/>
      <c r="RBO145" s="136"/>
      <c r="RBT145" s="136"/>
      <c r="RBU145" s="136"/>
      <c r="RBV145" s="136"/>
      <c r="RBW145" s="136"/>
      <c r="RBX145" s="136"/>
      <c r="RBY145" s="136"/>
      <c r="RBZ145" s="136"/>
      <c r="RCA145" s="136"/>
      <c r="RCB145" s="136"/>
      <c r="RCC145" s="136"/>
      <c r="RCD145" s="136"/>
      <c r="RCE145" s="136"/>
      <c r="RCJ145" s="136"/>
      <c r="RCK145" s="136"/>
      <c r="RCL145" s="136"/>
      <c r="RCM145" s="136"/>
      <c r="RCN145" s="136"/>
      <c r="RCO145" s="136"/>
      <c r="RCP145" s="136"/>
      <c r="RCQ145" s="136"/>
      <c r="RCR145" s="136"/>
      <c r="RCS145" s="136"/>
      <c r="RCT145" s="136"/>
      <c r="RCU145" s="136"/>
      <c r="RCZ145" s="136"/>
      <c r="RDA145" s="136"/>
      <c r="RDB145" s="136"/>
      <c r="RDC145" s="136"/>
      <c r="RDD145" s="136"/>
      <c r="RDE145" s="136"/>
      <c r="RDF145" s="136"/>
      <c r="RDG145" s="136"/>
      <c r="RDH145" s="136"/>
      <c r="RDI145" s="136"/>
      <c r="RDJ145" s="136"/>
      <c r="RDK145" s="136"/>
      <c r="RDP145" s="136"/>
      <c r="RDQ145" s="136"/>
      <c r="RDR145" s="136"/>
      <c r="RDS145" s="136"/>
      <c r="RDT145" s="136"/>
      <c r="RDU145" s="136"/>
      <c r="RDV145" s="136"/>
      <c r="RDW145" s="136"/>
      <c r="RDX145" s="136"/>
      <c r="RDY145" s="136"/>
      <c r="RDZ145" s="136"/>
      <c r="REA145" s="136"/>
      <c r="REF145" s="136"/>
      <c r="REG145" s="136"/>
      <c r="REH145" s="136"/>
      <c r="REI145" s="136"/>
      <c r="REJ145" s="136"/>
      <c r="REK145" s="136"/>
      <c r="REL145" s="136"/>
      <c r="REM145" s="136"/>
      <c r="REN145" s="136"/>
      <c r="REO145" s="136"/>
      <c r="REP145" s="136"/>
      <c r="REQ145" s="136"/>
      <c r="REV145" s="136"/>
      <c r="REW145" s="136"/>
      <c r="REX145" s="136"/>
      <c r="REY145" s="136"/>
      <c r="REZ145" s="136"/>
      <c r="RFA145" s="136"/>
      <c r="RFB145" s="136"/>
      <c r="RFC145" s="136"/>
      <c r="RFD145" s="136"/>
      <c r="RFE145" s="136"/>
      <c r="RFF145" s="136"/>
      <c r="RFG145" s="136"/>
      <c r="RFL145" s="136"/>
      <c r="RFM145" s="136"/>
      <c r="RFN145" s="136"/>
      <c r="RFO145" s="136"/>
      <c r="RFP145" s="136"/>
      <c r="RFQ145" s="136"/>
      <c r="RFR145" s="136"/>
      <c r="RFS145" s="136"/>
      <c r="RFT145" s="136"/>
      <c r="RFU145" s="136"/>
      <c r="RFV145" s="136"/>
      <c r="RFW145" s="136"/>
      <c r="RGB145" s="136"/>
      <c r="RGC145" s="136"/>
      <c r="RGD145" s="136"/>
      <c r="RGE145" s="136"/>
      <c r="RGF145" s="136"/>
      <c r="RGG145" s="136"/>
      <c r="RGH145" s="136"/>
      <c r="RGI145" s="136"/>
      <c r="RGJ145" s="136"/>
      <c r="RGK145" s="136"/>
      <c r="RGL145" s="136"/>
      <c r="RGM145" s="136"/>
      <c r="RGR145" s="136"/>
      <c r="RGS145" s="136"/>
      <c r="RGT145" s="136"/>
      <c r="RGU145" s="136"/>
      <c r="RGV145" s="136"/>
      <c r="RGW145" s="136"/>
      <c r="RGX145" s="136"/>
      <c r="RGY145" s="136"/>
      <c r="RGZ145" s="136"/>
      <c r="RHA145" s="136"/>
      <c r="RHB145" s="136"/>
      <c r="RHC145" s="136"/>
      <c r="RHH145" s="136"/>
      <c r="RHI145" s="136"/>
      <c r="RHJ145" s="136"/>
      <c r="RHK145" s="136"/>
      <c r="RHL145" s="136"/>
      <c r="RHM145" s="136"/>
      <c r="RHN145" s="136"/>
      <c r="RHO145" s="136"/>
      <c r="RHP145" s="136"/>
      <c r="RHQ145" s="136"/>
      <c r="RHR145" s="136"/>
      <c r="RHS145" s="136"/>
      <c r="RHX145" s="136"/>
      <c r="RHY145" s="136"/>
      <c r="RHZ145" s="136"/>
      <c r="RIA145" s="136"/>
      <c r="RIB145" s="136"/>
      <c r="RIC145" s="136"/>
      <c r="RID145" s="136"/>
      <c r="RIE145" s="136"/>
      <c r="RIF145" s="136"/>
      <c r="RIG145" s="136"/>
      <c r="RIH145" s="136"/>
      <c r="RII145" s="136"/>
      <c r="RIN145" s="136"/>
      <c r="RIO145" s="136"/>
      <c r="RIP145" s="136"/>
      <c r="RIQ145" s="136"/>
      <c r="RIR145" s="136"/>
      <c r="RIS145" s="136"/>
      <c r="RIT145" s="136"/>
      <c r="RIU145" s="136"/>
      <c r="RIV145" s="136"/>
      <c r="RIW145" s="136"/>
      <c r="RIX145" s="136"/>
      <c r="RIY145" s="136"/>
      <c r="RJD145" s="136"/>
      <c r="RJE145" s="136"/>
      <c r="RJF145" s="136"/>
      <c r="RJG145" s="136"/>
      <c r="RJH145" s="136"/>
      <c r="RJI145" s="136"/>
      <c r="RJJ145" s="136"/>
      <c r="RJK145" s="136"/>
      <c r="RJL145" s="136"/>
      <c r="RJM145" s="136"/>
      <c r="RJN145" s="136"/>
      <c r="RJO145" s="136"/>
      <c r="RJT145" s="136"/>
      <c r="RJU145" s="136"/>
      <c r="RJV145" s="136"/>
      <c r="RJW145" s="136"/>
      <c r="RJX145" s="136"/>
      <c r="RJY145" s="136"/>
      <c r="RJZ145" s="136"/>
      <c r="RKA145" s="136"/>
      <c r="RKB145" s="136"/>
      <c r="RKC145" s="136"/>
      <c r="RKD145" s="136"/>
      <c r="RKE145" s="136"/>
      <c r="RKJ145" s="136"/>
      <c r="RKK145" s="136"/>
      <c r="RKL145" s="136"/>
      <c r="RKM145" s="136"/>
      <c r="RKN145" s="136"/>
      <c r="RKO145" s="136"/>
      <c r="RKP145" s="136"/>
      <c r="RKQ145" s="136"/>
      <c r="RKR145" s="136"/>
      <c r="RKS145" s="136"/>
      <c r="RKT145" s="136"/>
      <c r="RKU145" s="136"/>
      <c r="RKZ145" s="136"/>
      <c r="RLA145" s="136"/>
      <c r="RLB145" s="136"/>
      <c r="RLC145" s="136"/>
      <c r="RLD145" s="136"/>
      <c r="RLE145" s="136"/>
      <c r="RLF145" s="136"/>
      <c r="RLG145" s="136"/>
      <c r="RLH145" s="136"/>
      <c r="RLI145" s="136"/>
      <c r="RLJ145" s="136"/>
      <c r="RLK145" s="136"/>
      <c r="RLP145" s="136"/>
      <c r="RLQ145" s="136"/>
      <c r="RLR145" s="136"/>
      <c r="RLS145" s="136"/>
      <c r="RLT145" s="136"/>
      <c r="RLU145" s="136"/>
      <c r="RLV145" s="136"/>
      <c r="RLW145" s="136"/>
      <c r="RLX145" s="136"/>
      <c r="RLY145" s="136"/>
      <c r="RLZ145" s="136"/>
      <c r="RMA145" s="136"/>
      <c r="RMF145" s="136"/>
      <c r="RMG145" s="136"/>
      <c r="RMH145" s="136"/>
      <c r="RMI145" s="136"/>
      <c r="RMJ145" s="136"/>
      <c r="RMK145" s="136"/>
      <c r="RML145" s="136"/>
      <c r="RMM145" s="136"/>
      <c r="RMN145" s="136"/>
      <c r="RMO145" s="136"/>
      <c r="RMP145" s="136"/>
      <c r="RMQ145" s="136"/>
      <c r="RMV145" s="136"/>
      <c r="RMW145" s="136"/>
      <c r="RMX145" s="136"/>
      <c r="RMY145" s="136"/>
      <c r="RMZ145" s="136"/>
      <c r="RNA145" s="136"/>
      <c r="RNB145" s="136"/>
      <c r="RNC145" s="136"/>
      <c r="RND145" s="136"/>
      <c r="RNE145" s="136"/>
      <c r="RNF145" s="136"/>
      <c r="RNG145" s="136"/>
      <c r="RNL145" s="136"/>
      <c r="RNM145" s="136"/>
      <c r="RNN145" s="136"/>
      <c r="RNO145" s="136"/>
      <c r="RNP145" s="136"/>
      <c r="RNQ145" s="136"/>
      <c r="RNR145" s="136"/>
      <c r="RNS145" s="136"/>
      <c r="RNT145" s="136"/>
      <c r="RNU145" s="136"/>
      <c r="RNV145" s="136"/>
      <c r="RNW145" s="136"/>
      <c r="ROB145" s="136"/>
      <c r="ROC145" s="136"/>
      <c r="ROD145" s="136"/>
      <c r="ROE145" s="136"/>
      <c r="ROF145" s="136"/>
      <c r="ROG145" s="136"/>
      <c r="ROH145" s="136"/>
      <c r="ROI145" s="136"/>
      <c r="ROJ145" s="136"/>
      <c r="ROK145" s="136"/>
      <c r="ROL145" s="136"/>
      <c r="ROM145" s="136"/>
      <c r="ROR145" s="136"/>
      <c r="ROS145" s="136"/>
      <c r="ROT145" s="136"/>
      <c r="ROU145" s="136"/>
      <c r="ROV145" s="136"/>
      <c r="ROW145" s="136"/>
      <c r="ROX145" s="136"/>
      <c r="ROY145" s="136"/>
      <c r="ROZ145" s="136"/>
      <c r="RPA145" s="136"/>
      <c r="RPB145" s="136"/>
      <c r="RPC145" s="136"/>
      <c r="RPH145" s="136"/>
      <c r="RPI145" s="136"/>
      <c r="RPJ145" s="136"/>
      <c r="RPK145" s="136"/>
      <c r="RPL145" s="136"/>
      <c r="RPM145" s="136"/>
      <c r="RPN145" s="136"/>
      <c r="RPO145" s="136"/>
      <c r="RPP145" s="136"/>
      <c r="RPQ145" s="136"/>
      <c r="RPR145" s="136"/>
      <c r="RPS145" s="136"/>
      <c r="RPX145" s="136"/>
      <c r="RPY145" s="136"/>
      <c r="RPZ145" s="136"/>
      <c r="RQA145" s="136"/>
      <c r="RQB145" s="136"/>
      <c r="RQC145" s="136"/>
      <c r="RQD145" s="136"/>
      <c r="RQE145" s="136"/>
      <c r="RQF145" s="136"/>
      <c r="RQG145" s="136"/>
      <c r="RQH145" s="136"/>
      <c r="RQI145" s="136"/>
      <c r="RQN145" s="136"/>
      <c r="RQO145" s="136"/>
      <c r="RQP145" s="136"/>
      <c r="RQQ145" s="136"/>
      <c r="RQR145" s="136"/>
      <c r="RQS145" s="136"/>
      <c r="RQT145" s="136"/>
      <c r="RQU145" s="136"/>
      <c r="RQV145" s="136"/>
      <c r="RQW145" s="136"/>
      <c r="RQX145" s="136"/>
      <c r="RQY145" s="136"/>
      <c r="RRD145" s="136"/>
      <c r="RRE145" s="136"/>
      <c r="RRF145" s="136"/>
      <c r="RRG145" s="136"/>
      <c r="RRH145" s="136"/>
      <c r="RRI145" s="136"/>
      <c r="RRJ145" s="136"/>
      <c r="RRK145" s="136"/>
      <c r="RRL145" s="136"/>
      <c r="RRM145" s="136"/>
      <c r="RRN145" s="136"/>
      <c r="RRO145" s="136"/>
      <c r="RRT145" s="136"/>
      <c r="RRU145" s="136"/>
      <c r="RRV145" s="136"/>
      <c r="RRW145" s="136"/>
      <c r="RRX145" s="136"/>
      <c r="RRY145" s="136"/>
      <c r="RRZ145" s="136"/>
      <c r="RSA145" s="136"/>
      <c r="RSB145" s="136"/>
      <c r="RSC145" s="136"/>
      <c r="RSD145" s="136"/>
      <c r="RSE145" s="136"/>
      <c r="RSJ145" s="136"/>
      <c r="RSK145" s="136"/>
      <c r="RSL145" s="136"/>
      <c r="RSM145" s="136"/>
      <c r="RSN145" s="136"/>
      <c r="RSO145" s="136"/>
      <c r="RSP145" s="136"/>
      <c r="RSQ145" s="136"/>
      <c r="RSR145" s="136"/>
      <c r="RSS145" s="136"/>
      <c r="RST145" s="136"/>
      <c r="RSU145" s="136"/>
      <c r="RSZ145" s="136"/>
      <c r="RTA145" s="136"/>
      <c r="RTB145" s="136"/>
      <c r="RTC145" s="136"/>
      <c r="RTD145" s="136"/>
      <c r="RTE145" s="136"/>
      <c r="RTF145" s="136"/>
      <c r="RTG145" s="136"/>
      <c r="RTH145" s="136"/>
      <c r="RTI145" s="136"/>
      <c r="RTJ145" s="136"/>
      <c r="RTK145" s="136"/>
      <c r="RTP145" s="136"/>
      <c r="RTQ145" s="136"/>
      <c r="RTR145" s="136"/>
      <c r="RTS145" s="136"/>
      <c r="RTT145" s="136"/>
      <c r="RTU145" s="136"/>
      <c r="RTV145" s="136"/>
      <c r="RTW145" s="136"/>
      <c r="RTX145" s="136"/>
      <c r="RTY145" s="136"/>
      <c r="RTZ145" s="136"/>
      <c r="RUA145" s="136"/>
      <c r="RUF145" s="136"/>
      <c r="RUG145" s="136"/>
      <c r="RUH145" s="136"/>
      <c r="RUI145" s="136"/>
      <c r="RUJ145" s="136"/>
      <c r="RUK145" s="136"/>
      <c r="RUL145" s="136"/>
      <c r="RUM145" s="136"/>
      <c r="RUN145" s="136"/>
      <c r="RUO145" s="136"/>
      <c r="RUP145" s="136"/>
      <c r="RUQ145" s="136"/>
      <c r="RUV145" s="136"/>
      <c r="RUW145" s="136"/>
      <c r="RUX145" s="136"/>
      <c r="RUY145" s="136"/>
      <c r="RUZ145" s="136"/>
      <c r="RVA145" s="136"/>
      <c r="RVB145" s="136"/>
      <c r="RVC145" s="136"/>
      <c r="RVD145" s="136"/>
      <c r="RVE145" s="136"/>
      <c r="RVF145" s="136"/>
      <c r="RVG145" s="136"/>
      <c r="RVL145" s="136"/>
      <c r="RVM145" s="136"/>
      <c r="RVN145" s="136"/>
      <c r="RVO145" s="136"/>
      <c r="RVP145" s="136"/>
      <c r="RVQ145" s="136"/>
      <c r="RVR145" s="136"/>
      <c r="RVS145" s="136"/>
      <c r="RVT145" s="136"/>
      <c r="RVU145" s="136"/>
      <c r="RVV145" s="136"/>
      <c r="RVW145" s="136"/>
      <c r="RWB145" s="136"/>
      <c r="RWC145" s="136"/>
      <c r="RWD145" s="136"/>
      <c r="RWE145" s="136"/>
      <c r="RWF145" s="136"/>
      <c r="RWG145" s="136"/>
      <c r="RWH145" s="136"/>
      <c r="RWI145" s="136"/>
      <c r="RWJ145" s="136"/>
      <c r="RWK145" s="136"/>
      <c r="RWL145" s="136"/>
      <c r="RWM145" s="136"/>
      <c r="RWR145" s="136"/>
      <c r="RWS145" s="136"/>
      <c r="RWT145" s="136"/>
      <c r="RWU145" s="136"/>
      <c r="RWV145" s="136"/>
      <c r="RWW145" s="136"/>
      <c r="RWX145" s="136"/>
      <c r="RWY145" s="136"/>
      <c r="RWZ145" s="136"/>
      <c r="RXA145" s="136"/>
      <c r="RXB145" s="136"/>
      <c r="RXC145" s="136"/>
      <c r="RXH145" s="136"/>
      <c r="RXI145" s="136"/>
      <c r="RXJ145" s="136"/>
      <c r="RXK145" s="136"/>
      <c r="RXL145" s="136"/>
      <c r="RXM145" s="136"/>
      <c r="RXN145" s="136"/>
      <c r="RXO145" s="136"/>
      <c r="RXP145" s="136"/>
      <c r="RXQ145" s="136"/>
      <c r="RXR145" s="136"/>
      <c r="RXS145" s="136"/>
      <c r="RXX145" s="136"/>
      <c r="RXY145" s="136"/>
      <c r="RXZ145" s="136"/>
      <c r="RYA145" s="136"/>
      <c r="RYB145" s="136"/>
      <c r="RYC145" s="136"/>
      <c r="RYD145" s="136"/>
      <c r="RYE145" s="136"/>
      <c r="RYF145" s="136"/>
      <c r="RYG145" s="136"/>
      <c r="RYH145" s="136"/>
      <c r="RYI145" s="136"/>
      <c r="RYN145" s="136"/>
      <c r="RYO145" s="136"/>
      <c r="RYP145" s="136"/>
      <c r="RYQ145" s="136"/>
      <c r="RYR145" s="136"/>
      <c r="RYS145" s="136"/>
      <c r="RYT145" s="136"/>
      <c r="RYU145" s="136"/>
      <c r="RYV145" s="136"/>
      <c r="RYW145" s="136"/>
      <c r="RYX145" s="136"/>
      <c r="RYY145" s="136"/>
      <c r="RZD145" s="136"/>
      <c r="RZE145" s="136"/>
      <c r="RZF145" s="136"/>
      <c r="RZG145" s="136"/>
      <c r="RZH145" s="136"/>
      <c r="RZI145" s="136"/>
      <c r="RZJ145" s="136"/>
      <c r="RZK145" s="136"/>
      <c r="RZL145" s="136"/>
      <c r="RZM145" s="136"/>
      <c r="RZN145" s="136"/>
      <c r="RZO145" s="136"/>
      <c r="RZT145" s="136"/>
      <c r="RZU145" s="136"/>
      <c r="RZV145" s="136"/>
      <c r="RZW145" s="136"/>
      <c r="RZX145" s="136"/>
      <c r="RZY145" s="136"/>
      <c r="RZZ145" s="136"/>
      <c r="SAA145" s="136"/>
      <c r="SAB145" s="136"/>
      <c r="SAC145" s="136"/>
      <c r="SAD145" s="136"/>
      <c r="SAE145" s="136"/>
      <c r="SAJ145" s="136"/>
      <c r="SAK145" s="136"/>
      <c r="SAL145" s="136"/>
      <c r="SAM145" s="136"/>
      <c r="SAN145" s="136"/>
      <c r="SAO145" s="136"/>
      <c r="SAP145" s="136"/>
      <c r="SAQ145" s="136"/>
      <c r="SAR145" s="136"/>
      <c r="SAS145" s="136"/>
      <c r="SAT145" s="136"/>
      <c r="SAU145" s="136"/>
      <c r="SAZ145" s="136"/>
      <c r="SBA145" s="136"/>
      <c r="SBB145" s="136"/>
      <c r="SBC145" s="136"/>
      <c r="SBD145" s="136"/>
      <c r="SBE145" s="136"/>
      <c r="SBF145" s="136"/>
      <c r="SBG145" s="136"/>
      <c r="SBH145" s="136"/>
      <c r="SBI145" s="136"/>
      <c r="SBJ145" s="136"/>
      <c r="SBK145" s="136"/>
      <c r="SBP145" s="136"/>
      <c r="SBQ145" s="136"/>
      <c r="SBR145" s="136"/>
      <c r="SBS145" s="136"/>
      <c r="SBT145" s="136"/>
      <c r="SBU145" s="136"/>
      <c r="SBV145" s="136"/>
      <c r="SBW145" s="136"/>
      <c r="SBX145" s="136"/>
      <c r="SBY145" s="136"/>
      <c r="SBZ145" s="136"/>
      <c r="SCA145" s="136"/>
      <c r="SCF145" s="136"/>
      <c r="SCG145" s="136"/>
      <c r="SCH145" s="136"/>
      <c r="SCI145" s="136"/>
      <c r="SCJ145" s="136"/>
      <c r="SCK145" s="136"/>
      <c r="SCL145" s="136"/>
      <c r="SCM145" s="136"/>
      <c r="SCN145" s="136"/>
      <c r="SCO145" s="136"/>
      <c r="SCP145" s="136"/>
      <c r="SCQ145" s="136"/>
      <c r="SCV145" s="136"/>
      <c r="SCW145" s="136"/>
      <c r="SCX145" s="136"/>
      <c r="SCY145" s="136"/>
      <c r="SCZ145" s="136"/>
      <c r="SDA145" s="136"/>
      <c r="SDB145" s="136"/>
      <c r="SDC145" s="136"/>
      <c r="SDD145" s="136"/>
      <c r="SDE145" s="136"/>
      <c r="SDF145" s="136"/>
      <c r="SDG145" s="136"/>
      <c r="SDL145" s="136"/>
      <c r="SDM145" s="136"/>
      <c r="SDN145" s="136"/>
      <c r="SDO145" s="136"/>
      <c r="SDP145" s="136"/>
      <c r="SDQ145" s="136"/>
      <c r="SDR145" s="136"/>
      <c r="SDS145" s="136"/>
      <c r="SDT145" s="136"/>
      <c r="SDU145" s="136"/>
      <c r="SDV145" s="136"/>
      <c r="SDW145" s="136"/>
      <c r="SEB145" s="136"/>
      <c r="SEC145" s="136"/>
      <c r="SED145" s="136"/>
      <c r="SEE145" s="136"/>
      <c r="SEF145" s="136"/>
      <c r="SEG145" s="136"/>
      <c r="SEH145" s="136"/>
      <c r="SEI145" s="136"/>
      <c r="SEJ145" s="136"/>
      <c r="SEK145" s="136"/>
      <c r="SEL145" s="136"/>
      <c r="SEM145" s="136"/>
      <c r="SER145" s="136"/>
      <c r="SES145" s="136"/>
      <c r="SET145" s="136"/>
      <c r="SEU145" s="136"/>
      <c r="SEV145" s="136"/>
      <c r="SEW145" s="136"/>
      <c r="SEX145" s="136"/>
      <c r="SEY145" s="136"/>
      <c r="SEZ145" s="136"/>
      <c r="SFA145" s="136"/>
      <c r="SFB145" s="136"/>
      <c r="SFC145" s="136"/>
      <c r="SFH145" s="136"/>
      <c r="SFI145" s="136"/>
      <c r="SFJ145" s="136"/>
      <c r="SFK145" s="136"/>
      <c r="SFL145" s="136"/>
      <c r="SFM145" s="136"/>
      <c r="SFN145" s="136"/>
      <c r="SFO145" s="136"/>
      <c r="SFP145" s="136"/>
      <c r="SFQ145" s="136"/>
      <c r="SFR145" s="136"/>
      <c r="SFS145" s="136"/>
      <c r="SFX145" s="136"/>
      <c r="SFY145" s="136"/>
      <c r="SFZ145" s="136"/>
      <c r="SGA145" s="136"/>
      <c r="SGB145" s="136"/>
      <c r="SGC145" s="136"/>
      <c r="SGD145" s="136"/>
      <c r="SGE145" s="136"/>
      <c r="SGF145" s="136"/>
      <c r="SGG145" s="136"/>
      <c r="SGH145" s="136"/>
      <c r="SGI145" s="136"/>
      <c r="SGN145" s="136"/>
      <c r="SGO145" s="136"/>
      <c r="SGP145" s="136"/>
      <c r="SGQ145" s="136"/>
      <c r="SGR145" s="136"/>
      <c r="SGS145" s="136"/>
      <c r="SGT145" s="136"/>
      <c r="SGU145" s="136"/>
      <c r="SGV145" s="136"/>
      <c r="SGW145" s="136"/>
      <c r="SGX145" s="136"/>
      <c r="SGY145" s="136"/>
      <c r="SHD145" s="136"/>
      <c r="SHE145" s="136"/>
      <c r="SHF145" s="136"/>
      <c r="SHG145" s="136"/>
      <c r="SHH145" s="136"/>
      <c r="SHI145" s="136"/>
      <c r="SHJ145" s="136"/>
      <c r="SHK145" s="136"/>
      <c r="SHL145" s="136"/>
      <c r="SHM145" s="136"/>
      <c r="SHN145" s="136"/>
      <c r="SHO145" s="136"/>
      <c r="SHT145" s="136"/>
      <c r="SHU145" s="136"/>
      <c r="SHV145" s="136"/>
      <c r="SHW145" s="136"/>
      <c r="SHX145" s="136"/>
      <c r="SHY145" s="136"/>
      <c r="SHZ145" s="136"/>
      <c r="SIA145" s="136"/>
      <c r="SIB145" s="136"/>
      <c r="SIC145" s="136"/>
      <c r="SID145" s="136"/>
      <c r="SIE145" s="136"/>
      <c r="SIJ145" s="136"/>
      <c r="SIK145" s="136"/>
      <c r="SIL145" s="136"/>
      <c r="SIM145" s="136"/>
      <c r="SIN145" s="136"/>
      <c r="SIO145" s="136"/>
      <c r="SIP145" s="136"/>
      <c r="SIQ145" s="136"/>
      <c r="SIR145" s="136"/>
      <c r="SIS145" s="136"/>
      <c r="SIT145" s="136"/>
      <c r="SIU145" s="136"/>
      <c r="SIZ145" s="136"/>
      <c r="SJA145" s="136"/>
      <c r="SJB145" s="136"/>
      <c r="SJC145" s="136"/>
      <c r="SJD145" s="136"/>
      <c r="SJE145" s="136"/>
      <c r="SJF145" s="136"/>
      <c r="SJG145" s="136"/>
      <c r="SJH145" s="136"/>
      <c r="SJI145" s="136"/>
      <c r="SJJ145" s="136"/>
      <c r="SJK145" s="136"/>
      <c r="SJP145" s="136"/>
      <c r="SJQ145" s="136"/>
      <c r="SJR145" s="136"/>
      <c r="SJS145" s="136"/>
      <c r="SJT145" s="136"/>
      <c r="SJU145" s="136"/>
      <c r="SJV145" s="136"/>
      <c r="SJW145" s="136"/>
      <c r="SJX145" s="136"/>
      <c r="SJY145" s="136"/>
      <c r="SJZ145" s="136"/>
      <c r="SKA145" s="136"/>
      <c r="SKF145" s="136"/>
      <c r="SKG145" s="136"/>
      <c r="SKH145" s="136"/>
      <c r="SKI145" s="136"/>
      <c r="SKJ145" s="136"/>
      <c r="SKK145" s="136"/>
      <c r="SKL145" s="136"/>
      <c r="SKM145" s="136"/>
      <c r="SKN145" s="136"/>
      <c r="SKO145" s="136"/>
      <c r="SKP145" s="136"/>
      <c r="SKQ145" s="136"/>
      <c r="SKV145" s="136"/>
      <c r="SKW145" s="136"/>
      <c r="SKX145" s="136"/>
      <c r="SKY145" s="136"/>
      <c r="SKZ145" s="136"/>
      <c r="SLA145" s="136"/>
      <c r="SLB145" s="136"/>
      <c r="SLC145" s="136"/>
      <c r="SLD145" s="136"/>
      <c r="SLE145" s="136"/>
      <c r="SLF145" s="136"/>
      <c r="SLG145" s="136"/>
      <c r="SLL145" s="136"/>
      <c r="SLM145" s="136"/>
      <c r="SLN145" s="136"/>
      <c r="SLO145" s="136"/>
      <c r="SLP145" s="136"/>
      <c r="SLQ145" s="136"/>
      <c r="SLR145" s="136"/>
      <c r="SLS145" s="136"/>
      <c r="SLT145" s="136"/>
      <c r="SLU145" s="136"/>
      <c r="SLV145" s="136"/>
      <c r="SLW145" s="136"/>
      <c r="SMB145" s="136"/>
      <c r="SMC145" s="136"/>
      <c r="SMD145" s="136"/>
      <c r="SME145" s="136"/>
      <c r="SMF145" s="136"/>
      <c r="SMG145" s="136"/>
      <c r="SMH145" s="136"/>
      <c r="SMI145" s="136"/>
      <c r="SMJ145" s="136"/>
      <c r="SMK145" s="136"/>
      <c r="SML145" s="136"/>
      <c r="SMM145" s="136"/>
      <c r="SMR145" s="136"/>
      <c r="SMS145" s="136"/>
      <c r="SMT145" s="136"/>
      <c r="SMU145" s="136"/>
      <c r="SMV145" s="136"/>
      <c r="SMW145" s="136"/>
      <c r="SMX145" s="136"/>
      <c r="SMY145" s="136"/>
      <c r="SMZ145" s="136"/>
      <c r="SNA145" s="136"/>
      <c r="SNB145" s="136"/>
      <c r="SNC145" s="136"/>
      <c r="SNH145" s="136"/>
      <c r="SNI145" s="136"/>
      <c r="SNJ145" s="136"/>
      <c r="SNK145" s="136"/>
      <c r="SNL145" s="136"/>
      <c r="SNM145" s="136"/>
      <c r="SNN145" s="136"/>
      <c r="SNO145" s="136"/>
      <c r="SNP145" s="136"/>
      <c r="SNQ145" s="136"/>
      <c r="SNR145" s="136"/>
      <c r="SNS145" s="136"/>
      <c r="SNX145" s="136"/>
      <c r="SNY145" s="136"/>
      <c r="SNZ145" s="136"/>
      <c r="SOA145" s="136"/>
      <c r="SOB145" s="136"/>
      <c r="SOC145" s="136"/>
      <c r="SOD145" s="136"/>
      <c r="SOE145" s="136"/>
      <c r="SOF145" s="136"/>
      <c r="SOG145" s="136"/>
      <c r="SOH145" s="136"/>
      <c r="SOI145" s="136"/>
      <c r="SON145" s="136"/>
      <c r="SOO145" s="136"/>
      <c r="SOP145" s="136"/>
      <c r="SOQ145" s="136"/>
      <c r="SOR145" s="136"/>
      <c r="SOS145" s="136"/>
      <c r="SOT145" s="136"/>
      <c r="SOU145" s="136"/>
      <c r="SOV145" s="136"/>
      <c r="SOW145" s="136"/>
      <c r="SOX145" s="136"/>
      <c r="SOY145" s="136"/>
      <c r="SPD145" s="136"/>
      <c r="SPE145" s="136"/>
      <c r="SPF145" s="136"/>
      <c r="SPG145" s="136"/>
      <c r="SPH145" s="136"/>
      <c r="SPI145" s="136"/>
      <c r="SPJ145" s="136"/>
      <c r="SPK145" s="136"/>
      <c r="SPL145" s="136"/>
      <c r="SPM145" s="136"/>
      <c r="SPN145" s="136"/>
      <c r="SPO145" s="136"/>
      <c r="SPT145" s="136"/>
      <c r="SPU145" s="136"/>
      <c r="SPV145" s="136"/>
      <c r="SPW145" s="136"/>
      <c r="SPX145" s="136"/>
      <c r="SPY145" s="136"/>
      <c r="SPZ145" s="136"/>
      <c r="SQA145" s="136"/>
      <c r="SQB145" s="136"/>
      <c r="SQC145" s="136"/>
      <c r="SQD145" s="136"/>
      <c r="SQE145" s="136"/>
      <c r="SQJ145" s="136"/>
      <c r="SQK145" s="136"/>
      <c r="SQL145" s="136"/>
      <c r="SQM145" s="136"/>
      <c r="SQN145" s="136"/>
      <c r="SQO145" s="136"/>
      <c r="SQP145" s="136"/>
      <c r="SQQ145" s="136"/>
      <c r="SQR145" s="136"/>
      <c r="SQS145" s="136"/>
      <c r="SQT145" s="136"/>
      <c r="SQU145" s="136"/>
      <c r="SQZ145" s="136"/>
      <c r="SRA145" s="136"/>
      <c r="SRB145" s="136"/>
      <c r="SRC145" s="136"/>
      <c r="SRD145" s="136"/>
      <c r="SRE145" s="136"/>
      <c r="SRF145" s="136"/>
      <c r="SRG145" s="136"/>
      <c r="SRH145" s="136"/>
      <c r="SRI145" s="136"/>
      <c r="SRJ145" s="136"/>
      <c r="SRK145" s="136"/>
      <c r="SRP145" s="136"/>
      <c r="SRQ145" s="136"/>
      <c r="SRR145" s="136"/>
      <c r="SRS145" s="136"/>
      <c r="SRT145" s="136"/>
      <c r="SRU145" s="136"/>
      <c r="SRV145" s="136"/>
      <c r="SRW145" s="136"/>
      <c r="SRX145" s="136"/>
      <c r="SRY145" s="136"/>
      <c r="SRZ145" s="136"/>
      <c r="SSA145" s="136"/>
      <c r="SSF145" s="136"/>
      <c r="SSG145" s="136"/>
      <c r="SSH145" s="136"/>
      <c r="SSI145" s="136"/>
      <c r="SSJ145" s="136"/>
      <c r="SSK145" s="136"/>
      <c r="SSL145" s="136"/>
      <c r="SSM145" s="136"/>
      <c r="SSN145" s="136"/>
      <c r="SSO145" s="136"/>
      <c r="SSP145" s="136"/>
      <c r="SSQ145" s="136"/>
      <c r="SSV145" s="136"/>
      <c r="SSW145" s="136"/>
      <c r="SSX145" s="136"/>
      <c r="SSY145" s="136"/>
      <c r="SSZ145" s="136"/>
      <c r="STA145" s="136"/>
      <c r="STB145" s="136"/>
      <c r="STC145" s="136"/>
      <c r="STD145" s="136"/>
      <c r="STE145" s="136"/>
      <c r="STF145" s="136"/>
      <c r="STG145" s="136"/>
      <c r="STL145" s="136"/>
      <c r="STM145" s="136"/>
      <c r="STN145" s="136"/>
      <c r="STO145" s="136"/>
      <c r="STP145" s="136"/>
      <c r="STQ145" s="136"/>
      <c r="STR145" s="136"/>
      <c r="STS145" s="136"/>
      <c r="STT145" s="136"/>
      <c r="STU145" s="136"/>
      <c r="STV145" s="136"/>
      <c r="STW145" s="136"/>
      <c r="SUB145" s="136"/>
      <c r="SUC145" s="136"/>
      <c r="SUD145" s="136"/>
      <c r="SUE145" s="136"/>
      <c r="SUF145" s="136"/>
      <c r="SUG145" s="136"/>
      <c r="SUH145" s="136"/>
      <c r="SUI145" s="136"/>
      <c r="SUJ145" s="136"/>
      <c r="SUK145" s="136"/>
      <c r="SUL145" s="136"/>
      <c r="SUM145" s="136"/>
      <c r="SUR145" s="136"/>
      <c r="SUS145" s="136"/>
      <c r="SUT145" s="136"/>
      <c r="SUU145" s="136"/>
      <c r="SUV145" s="136"/>
      <c r="SUW145" s="136"/>
      <c r="SUX145" s="136"/>
      <c r="SUY145" s="136"/>
      <c r="SUZ145" s="136"/>
      <c r="SVA145" s="136"/>
      <c r="SVB145" s="136"/>
      <c r="SVC145" s="136"/>
      <c r="SVH145" s="136"/>
      <c r="SVI145" s="136"/>
      <c r="SVJ145" s="136"/>
      <c r="SVK145" s="136"/>
      <c r="SVL145" s="136"/>
      <c r="SVM145" s="136"/>
      <c r="SVN145" s="136"/>
      <c r="SVO145" s="136"/>
      <c r="SVP145" s="136"/>
      <c r="SVQ145" s="136"/>
      <c r="SVR145" s="136"/>
      <c r="SVS145" s="136"/>
      <c r="SVX145" s="136"/>
      <c r="SVY145" s="136"/>
      <c r="SVZ145" s="136"/>
      <c r="SWA145" s="136"/>
      <c r="SWB145" s="136"/>
      <c r="SWC145" s="136"/>
      <c r="SWD145" s="136"/>
      <c r="SWE145" s="136"/>
      <c r="SWF145" s="136"/>
      <c r="SWG145" s="136"/>
      <c r="SWH145" s="136"/>
      <c r="SWI145" s="136"/>
      <c r="SWN145" s="136"/>
      <c r="SWO145" s="136"/>
      <c r="SWP145" s="136"/>
      <c r="SWQ145" s="136"/>
      <c r="SWR145" s="136"/>
      <c r="SWS145" s="136"/>
      <c r="SWT145" s="136"/>
      <c r="SWU145" s="136"/>
      <c r="SWV145" s="136"/>
      <c r="SWW145" s="136"/>
      <c r="SWX145" s="136"/>
      <c r="SWY145" s="136"/>
      <c r="SXD145" s="136"/>
      <c r="SXE145" s="136"/>
      <c r="SXF145" s="136"/>
      <c r="SXG145" s="136"/>
      <c r="SXH145" s="136"/>
      <c r="SXI145" s="136"/>
      <c r="SXJ145" s="136"/>
      <c r="SXK145" s="136"/>
      <c r="SXL145" s="136"/>
      <c r="SXM145" s="136"/>
      <c r="SXN145" s="136"/>
      <c r="SXO145" s="136"/>
      <c r="SXT145" s="136"/>
      <c r="SXU145" s="136"/>
      <c r="SXV145" s="136"/>
      <c r="SXW145" s="136"/>
      <c r="SXX145" s="136"/>
      <c r="SXY145" s="136"/>
      <c r="SXZ145" s="136"/>
      <c r="SYA145" s="136"/>
      <c r="SYB145" s="136"/>
      <c r="SYC145" s="136"/>
      <c r="SYD145" s="136"/>
      <c r="SYE145" s="136"/>
      <c r="SYJ145" s="136"/>
      <c r="SYK145" s="136"/>
      <c r="SYL145" s="136"/>
      <c r="SYM145" s="136"/>
      <c r="SYN145" s="136"/>
      <c r="SYO145" s="136"/>
      <c r="SYP145" s="136"/>
      <c r="SYQ145" s="136"/>
      <c r="SYR145" s="136"/>
      <c r="SYS145" s="136"/>
      <c r="SYT145" s="136"/>
      <c r="SYU145" s="136"/>
      <c r="SYZ145" s="136"/>
      <c r="SZA145" s="136"/>
      <c r="SZB145" s="136"/>
      <c r="SZC145" s="136"/>
      <c r="SZD145" s="136"/>
      <c r="SZE145" s="136"/>
      <c r="SZF145" s="136"/>
      <c r="SZG145" s="136"/>
      <c r="SZH145" s="136"/>
      <c r="SZI145" s="136"/>
      <c r="SZJ145" s="136"/>
      <c r="SZK145" s="136"/>
      <c r="SZP145" s="136"/>
      <c r="SZQ145" s="136"/>
      <c r="SZR145" s="136"/>
      <c r="SZS145" s="136"/>
      <c r="SZT145" s="136"/>
      <c r="SZU145" s="136"/>
      <c r="SZV145" s="136"/>
      <c r="SZW145" s="136"/>
      <c r="SZX145" s="136"/>
      <c r="SZY145" s="136"/>
      <c r="SZZ145" s="136"/>
      <c r="TAA145" s="136"/>
      <c r="TAF145" s="136"/>
      <c r="TAG145" s="136"/>
      <c r="TAH145" s="136"/>
      <c r="TAI145" s="136"/>
      <c r="TAJ145" s="136"/>
      <c r="TAK145" s="136"/>
      <c r="TAL145" s="136"/>
      <c r="TAM145" s="136"/>
      <c r="TAN145" s="136"/>
      <c r="TAO145" s="136"/>
      <c r="TAP145" s="136"/>
      <c r="TAQ145" s="136"/>
      <c r="TAV145" s="136"/>
      <c r="TAW145" s="136"/>
      <c r="TAX145" s="136"/>
      <c r="TAY145" s="136"/>
      <c r="TAZ145" s="136"/>
      <c r="TBA145" s="136"/>
      <c r="TBB145" s="136"/>
      <c r="TBC145" s="136"/>
      <c r="TBD145" s="136"/>
      <c r="TBE145" s="136"/>
      <c r="TBF145" s="136"/>
      <c r="TBG145" s="136"/>
      <c r="TBL145" s="136"/>
      <c r="TBM145" s="136"/>
      <c r="TBN145" s="136"/>
      <c r="TBO145" s="136"/>
      <c r="TBP145" s="136"/>
      <c r="TBQ145" s="136"/>
      <c r="TBR145" s="136"/>
      <c r="TBS145" s="136"/>
      <c r="TBT145" s="136"/>
      <c r="TBU145" s="136"/>
      <c r="TBV145" s="136"/>
      <c r="TBW145" s="136"/>
      <c r="TCB145" s="136"/>
      <c r="TCC145" s="136"/>
      <c r="TCD145" s="136"/>
      <c r="TCE145" s="136"/>
      <c r="TCF145" s="136"/>
      <c r="TCG145" s="136"/>
      <c r="TCH145" s="136"/>
      <c r="TCI145" s="136"/>
      <c r="TCJ145" s="136"/>
      <c r="TCK145" s="136"/>
      <c r="TCL145" s="136"/>
      <c r="TCM145" s="136"/>
      <c r="TCR145" s="136"/>
      <c r="TCS145" s="136"/>
      <c r="TCT145" s="136"/>
      <c r="TCU145" s="136"/>
      <c r="TCV145" s="136"/>
      <c r="TCW145" s="136"/>
      <c r="TCX145" s="136"/>
      <c r="TCY145" s="136"/>
      <c r="TCZ145" s="136"/>
      <c r="TDA145" s="136"/>
      <c r="TDB145" s="136"/>
      <c r="TDC145" s="136"/>
      <c r="TDH145" s="136"/>
      <c r="TDI145" s="136"/>
      <c r="TDJ145" s="136"/>
      <c r="TDK145" s="136"/>
      <c r="TDL145" s="136"/>
      <c r="TDM145" s="136"/>
      <c r="TDN145" s="136"/>
      <c r="TDO145" s="136"/>
      <c r="TDP145" s="136"/>
      <c r="TDQ145" s="136"/>
      <c r="TDR145" s="136"/>
      <c r="TDS145" s="136"/>
      <c r="TDX145" s="136"/>
      <c r="TDY145" s="136"/>
      <c r="TDZ145" s="136"/>
      <c r="TEA145" s="136"/>
      <c r="TEB145" s="136"/>
      <c r="TEC145" s="136"/>
      <c r="TED145" s="136"/>
      <c r="TEE145" s="136"/>
      <c r="TEF145" s="136"/>
      <c r="TEG145" s="136"/>
      <c r="TEH145" s="136"/>
      <c r="TEI145" s="136"/>
      <c r="TEN145" s="136"/>
      <c r="TEO145" s="136"/>
      <c r="TEP145" s="136"/>
      <c r="TEQ145" s="136"/>
      <c r="TER145" s="136"/>
      <c r="TES145" s="136"/>
      <c r="TET145" s="136"/>
      <c r="TEU145" s="136"/>
      <c r="TEV145" s="136"/>
      <c r="TEW145" s="136"/>
      <c r="TEX145" s="136"/>
      <c r="TEY145" s="136"/>
      <c r="TFD145" s="136"/>
      <c r="TFE145" s="136"/>
      <c r="TFF145" s="136"/>
      <c r="TFG145" s="136"/>
      <c r="TFH145" s="136"/>
      <c r="TFI145" s="136"/>
      <c r="TFJ145" s="136"/>
      <c r="TFK145" s="136"/>
      <c r="TFL145" s="136"/>
      <c r="TFM145" s="136"/>
      <c r="TFN145" s="136"/>
      <c r="TFO145" s="136"/>
      <c r="TFT145" s="136"/>
      <c r="TFU145" s="136"/>
      <c r="TFV145" s="136"/>
      <c r="TFW145" s="136"/>
      <c r="TFX145" s="136"/>
      <c r="TFY145" s="136"/>
      <c r="TFZ145" s="136"/>
      <c r="TGA145" s="136"/>
      <c r="TGB145" s="136"/>
      <c r="TGC145" s="136"/>
      <c r="TGD145" s="136"/>
      <c r="TGE145" s="136"/>
      <c r="TGJ145" s="136"/>
      <c r="TGK145" s="136"/>
      <c r="TGL145" s="136"/>
      <c r="TGM145" s="136"/>
      <c r="TGN145" s="136"/>
      <c r="TGO145" s="136"/>
      <c r="TGP145" s="136"/>
      <c r="TGQ145" s="136"/>
      <c r="TGR145" s="136"/>
      <c r="TGS145" s="136"/>
      <c r="TGT145" s="136"/>
      <c r="TGU145" s="136"/>
      <c r="TGZ145" s="136"/>
      <c r="THA145" s="136"/>
      <c r="THB145" s="136"/>
      <c r="THC145" s="136"/>
      <c r="THD145" s="136"/>
      <c r="THE145" s="136"/>
      <c r="THF145" s="136"/>
      <c r="THG145" s="136"/>
      <c r="THH145" s="136"/>
      <c r="THI145" s="136"/>
      <c r="THJ145" s="136"/>
      <c r="THK145" s="136"/>
      <c r="THP145" s="136"/>
      <c r="THQ145" s="136"/>
      <c r="THR145" s="136"/>
      <c r="THS145" s="136"/>
      <c r="THT145" s="136"/>
      <c r="THU145" s="136"/>
      <c r="THV145" s="136"/>
      <c r="THW145" s="136"/>
      <c r="THX145" s="136"/>
      <c r="THY145" s="136"/>
      <c r="THZ145" s="136"/>
      <c r="TIA145" s="136"/>
      <c r="TIF145" s="136"/>
      <c r="TIG145" s="136"/>
      <c r="TIH145" s="136"/>
      <c r="TII145" s="136"/>
      <c r="TIJ145" s="136"/>
      <c r="TIK145" s="136"/>
      <c r="TIL145" s="136"/>
      <c r="TIM145" s="136"/>
      <c r="TIN145" s="136"/>
      <c r="TIO145" s="136"/>
      <c r="TIP145" s="136"/>
      <c r="TIQ145" s="136"/>
      <c r="TIV145" s="136"/>
      <c r="TIW145" s="136"/>
      <c r="TIX145" s="136"/>
      <c r="TIY145" s="136"/>
      <c r="TIZ145" s="136"/>
      <c r="TJA145" s="136"/>
      <c r="TJB145" s="136"/>
      <c r="TJC145" s="136"/>
      <c r="TJD145" s="136"/>
      <c r="TJE145" s="136"/>
      <c r="TJF145" s="136"/>
      <c r="TJG145" s="136"/>
      <c r="TJL145" s="136"/>
      <c r="TJM145" s="136"/>
      <c r="TJN145" s="136"/>
      <c r="TJO145" s="136"/>
      <c r="TJP145" s="136"/>
      <c r="TJQ145" s="136"/>
      <c r="TJR145" s="136"/>
      <c r="TJS145" s="136"/>
      <c r="TJT145" s="136"/>
      <c r="TJU145" s="136"/>
      <c r="TJV145" s="136"/>
      <c r="TJW145" s="136"/>
      <c r="TKB145" s="136"/>
      <c r="TKC145" s="136"/>
      <c r="TKD145" s="136"/>
      <c r="TKE145" s="136"/>
      <c r="TKF145" s="136"/>
      <c r="TKG145" s="136"/>
      <c r="TKH145" s="136"/>
      <c r="TKI145" s="136"/>
      <c r="TKJ145" s="136"/>
      <c r="TKK145" s="136"/>
      <c r="TKL145" s="136"/>
      <c r="TKM145" s="136"/>
      <c r="TKR145" s="136"/>
      <c r="TKS145" s="136"/>
      <c r="TKT145" s="136"/>
      <c r="TKU145" s="136"/>
      <c r="TKV145" s="136"/>
      <c r="TKW145" s="136"/>
      <c r="TKX145" s="136"/>
      <c r="TKY145" s="136"/>
      <c r="TKZ145" s="136"/>
      <c r="TLA145" s="136"/>
      <c r="TLB145" s="136"/>
      <c r="TLC145" s="136"/>
      <c r="TLH145" s="136"/>
      <c r="TLI145" s="136"/>
      <c r="TLJ145" s="136"/>
      <c r="TLK145" s="136"/>
      <c r="TLL145" s="136"/>
      <c r="TLM145" s="136"/>
      <c r="TLN145" s="136"/>
      <c r="TLO145" s="136"/>
      <c r="TLP145" s="136"/>
      <c r="TLQ145" s="136"/>
      <c r="TLR145" s="136"/>
      <c r="TLS145" s="136"/>
      <c r="TLX145" s="136"/>
      <c r="TLY145" s="136"/>
      <c r="TLZ145" s="136"/>
      <c r="TMA145" s="136"/>
      <c r="TMB145" s="136"/>
      <c r="TMC145" s="136"/>
      <c r="TMD145" s="136"/>
      <c r="TME145" s="136"/>
      <c r="TMF145" s="136"/>
      <c r="TMG145" s="136"/>
      <c r="TMH145" s="136"/>
      <c r="TMI145" s="136"/>
      <c r="TMN145" s="136"/>
      <c r="TMO145" s="136"/>
      <c r="TMP145" s="136"/>
      <c r="TMQ145" s="136"/>
      <c r="TMR145" s="136"/>
      <c r="TMS145" s="136"/>
      <c r="TMT145" s="136"/>
      <c r="TMU145" s="136"/>
      <c r="TMV145" s="136"/>
      <c r="TMW145" s="136"/>
      <c r="TMX145" s="136"/>
      <c r="TMY145" s="136"/>
      <c r="TND145" s="136"/>
      <c r="TNE145" s="136"/>
      <c r="TNF145" s="136"/>
      <c r="TNG145" s="136"/>
      <c r="TNH145" s="136"/>
      <c r="TNI145" s="136"/>
      <c r="TNJ145" s="136"/>
      <c r="TNK145" s="136"/>
      <c r="TNL145" s="136"/>
      <c r="TNM145" s="136"/>
      <c r="TNN145" s="136"/>
      <c r="TNO145" s="136"/>
      <c r="TNT145" s="136"/>
      <c r="TNU145" s="136"/>
      <c r="TNV145" s="136"/>
      <c r="TNW145" s="136"/>
      <c r="TNX145" s="136"/>
      <c r="TNY145" s="136"/>
      <c r="TNZ145" s="136"/>
      <c r="TOA145" s="136"/>
      <c r="TOB145" s="136"/>
      <c r="TOC145" s="136"/>
      <c r="TOD145" s="136"/>
      <c r="TOE145" s="136"/>
      <c r="TOJ145" s="136"/>
      <c r="TOK145" s="136"/>
      <c r="TOL145" s="136"/>
      <c r="TOM145" s="136"/>
      <c r="TON145" s="136"/>
      <c r="TOO145" s="136"/>
      <c r="TOP145" s="136"/>
      <c r="TOQ145" s="136"/>
      <c r="TOR145" s="136"/>
      <c r="TOS145" s="136"/>
      <c r="TOT145" s="136"/>
      <c r="TOU145" s="136"/>
      <c r="TOZ145" s="136"/>
      <c r="TPA145" s="136"/>
      <c r="TPB145" s="136"/>
      <c r="TPC145" s="136"/>
      <c r="TPD145" s="136"/>
      <c r="TPE145" s="136"/>
      <c r="TPF145" s="136"/>
      <c r="TPG145" s="136"/>
      <c r="TPH145" s="136"/>
      <c r="TPI145" s="136"/>
      <c r="TPJ145" s="136"/>
      <c r="TPK145" s="136"/>
      <c r="TPP145" s="136"/>
      <c r="TPQ145" s="136"/>
      <c r="TPR145" s="136"/>
      <c r="TPS145" s="136"/>
      <c r="TPT145" s="136"/>
      <c r="TPU145" s="136"/>
      <c r="TPV145" s="136"/>
      <c r="TPW145" s="136"/>
      <c r="TPX145" s="136"/>
      <c r="TPY145" s="136"/>
      <c r="TPZ145" s="136"/>
      <c r="TQA145" s="136"/>
      <c r="TQF145" s="136"/>
      <c r="TQG145" s="136"/>
      <c r="TQH145" s="136"/>
      <c r="TQI145" s="136"/>
      <c r="TQJ145" s="136"/>
      <c r="TQK145" s="136"/>
      <c r="TQL145" s="136"/>
      <c r="TQM145" s="136"/>
      <c r="TQN145" s="136"/>
      <c r="TQO145" s="136"/>
      <c r="TQP145" s="136"/>
      <c r="TQQ145" s="136"/>
      <c r="TQV145" s="136"/>
      <c r="TQW145" s="136"/>
      <c r="TQX145" s="136"/>
      <c r="TQY145" s="136"/>
      <c r="TQZ145" s="136"/>
      <c r="TRA145" s="136"/>
      <c r="TRB145" s="136"/>
      <c r="TRC145" s="136"/>
      <c r="TRD145" s="136"/>
      <c r="TRE145" s="136"/>
      <c r="TRF145" s="136"/>
      <c r="TRG145" s="136"/>
      <c r="TRL145" s="136"/>
      <c r="TRM145" s="136"/>
      <c r="TRN145" s="136"/>
      <c r="TRO145" s="136"/>
      <c r="TRP145" s="136"/>
      <c r="TRQ145" s="136"/>
      <c r="TRR145" s="136"/>
      <c r="TRS145" s="136"/>
      <c r="TRT145" s="136"/>
      <c r="TRU145" s="136"/>
      <c r="TRV145" s="136"/>
      <c r="TRW145" s="136"/>
      <c r="TSB145" s="136"/>
      <c r="TSC145" s="136"/>
      <c r="TSD145" s="136"/>
      <c r="TSE145" s="136"/>
      <c r="TSF145" s="136"/>
      <c r="TSG145" s="136"/>
      <c r="TSH145" s="136"/>
      <c r="TSI145" s="136"/>
      <c r="TSJ145" s="136"/>
      <c r="TSK145" s="136"/>
      <c r="TSL145" s="136"/>
      <c r="TSM145" s="136"/>
      <c r="TSR145" s="136"/>
      <c r="TSS145" s="136"/>
      <c r="TST145" s="136"/>
      <c r="TSU145" s="136"/>
      <c r="TSV145" s="136"/>
      <c r="TSW145" s="136"/>
      <c r="TSX145" s="136"/>
      <c r="TSY145" s="136"/>
      <c r="TSZ145" s="136"/>
      <c r="TTA145" s="136"/>
      <c r="TTB145" s="136"/>
      <c r="TTC145" s="136"/>
      <c r="TTH145" s="136"/>
      <c r="TTI145" s="136"/>
      <c r="TTJ145" s="136"/>
      <c r="TTK145" s="136"/>
      <c r="TTL145" s="136"/>
      <c r="TTM145" s="136"/>
      <c r="TTN145" s="136"/>
      <c r="TTO145" s="136"/>
      <c r="TTP145" s="136"/>
      <c r="TTQ145" s="136"/>
      <c r="TTR145" s="136"/>
      <c r="TTS145" s="136"/>
      <c r="TTX145" s="136"/>
      <c r="TTY145" s="136"/>
      <c r="TTZ145" s="136"/>
      <c r="TUA145" s="136"/>
      <c r="TUB145" s="136"/>
      <c r="TUC145" s="136"/>
      <c r="TUD145" s="136"/>
      <c r="TUE145" s="136"/>
      <c r="TUF145" s="136"/>
      <c r="TUG145" s="136"/>
      <c r="TUH145" s="136"/>
      <c r="TUI145" s="136"/>
      <c r="TUN145" s="136"/>
      <c r="TUO145" s="136"/>
      <c r="TUP145" s="136"/>
      <c r="TUQ145" s="136"/>
      <c r="TUR145" s="136"/>
      <c r="TUS145" s="136"/>
      <c r="TUT145" s="136"/>
      <c r="TUU145" s="136"/>
      <c r="TUV145" s="136"/>
      <c r="TUW145" s="136"/>
      <c r="TUX145" s="136"/>
      <c r="TUY145" s="136"/>
      <c r="TVD145" s="136"/>
      <c r="TVE145" s="136"/>
      <c r="TVF145" s="136"/>
      <c r="TVG145" s="136"/>
      <c r="TVH145" s="136"/>
      <c r="TVI145" s="136"/>
      <c r="TVJ145" s="136"/>
      <c r="TVK145" s="136"/>
      <c r="TVL145" s="136"/>
      <c r="TVM145" s="136"/>
      <c r="TVN145" s="136"/>
      <c r="TVO145" s="136"/>
      <c r="TVT145" s="136"/>
      <c r="TVU145" s="136"/>
      <c r="TVV145" s="136"/>
      <c r="TVW145" s="136"/>
      <c r="TVX145" s="136"/>
      <c r="TVY145" s="136"/>
      <c r="TVZ145" s="136"/>
      <c r="TWA145" s="136"/>
      <c r="TWB145" s="136"/>
      <c r="TWC145" s="136"/>
      <c r="TWD145" s="136"/>
      <c r="TWE145" s="136"/>
      <c r="TWJ145" s="136"/>
      <c r="TWK145" s="136"/>
      <c r="TWL145" s="136"/>
      <c r="TWM145" s="136"/>
      <c r="TWN145" s="136"/>
      <c r="TWO145" s="136"/>
      <c r="TWP145" s="136"/>
      <c r="TWQ145" s="136"/>
      <c r="TWR145" s="136"/>
      <c r="TWS145" s="136"/>
      <c r="TWT145" s="136"/>
      <c r="TWU145" s="136"/>
      <c r="TWZ145" s="136"/>
      <c r="TXA145" s="136"/>
      <c r="TXB145" s="136"/>
      <c r="TXC145" s="136"/>
      <c r="TXD145" s="136"/>
      <c r="TXE145" s="136"/>
      <c r="TXF145" s="136"/>
      <c r="TXG145" s="136"/>
      <c r="TXH145" s="136"/>
      <c r="TXI145" s="136"/>
      <c r="TXJ145" s="136"/>
      <c r="TXK145" s="136"/>
      <c r="TXP145" s="136"/>
      <c r="TXQ145" s="136"/>
      <c r="TXR145" s="136"/>
      <c r="TXS145" s="136"/>
      <c r="TXT145" s="136"/>
      <c r="TXU145" s="136"/>
      <c r="TXV145" s="136"/>
      <c r="TXW145" s="136"/>
      <c r="TXX145" s="136"/>
      <c r="TXY145" s="136"/>
      <c r="TXZ145" s="136"/>
      <c r="TYA145" s="136"/>
      <c r="TYF145" s="136"/>
      <c r="TYG145" s="136"/>
      <c r="TYH145" s="136"/>
      <c r="TYI145" s="136"/>
      <c r="TYJ145" s="136"/>
      <c r="TYK145" s="136"/>
      <c r="TYL145" s="136"/>
      <c r="TYM145" s="136"/>
      <c r="TYN145" s="136"/>
      <c r="TYO145" s="136"/>
      <c r="TYP145" s="136"/>
      <c r="TYQ145" s="136"/>
      <c r="TYV145" s="136"/>
      <c r="TYW145" s="136"/>
      <c r="TYX145" s="136"/>
      <c r="TYY145" s="136"/>
      <c r="TYZ145" s="136"/>
      <c r="TZA145" s="136"/>
      <c r="TZB145" s="136"/>
      <c r="TZC145" s="136"/>
      <c r="TZD145" s="136"/>
      <c r="TZE145" s="136"/>
      <c r="TZF145" s="136"/>
      <c r="TZG145" s="136"/>
      <c r="TZL145" s="136"/>
      <c r="TZM145" s="136"/>
      <c r="TZN145" s="136"/>
      <c r="TZO145" s="136"/>
      <c r="TZP145" s="136"/>
      <c r="TZQ145" s="136"/>
      <c r="TZR145" s="136"/>
      <c r="TZS145" s="136"/>
      <c r="TZT145" s="136"/>
      <c r="TZU145" s="136"/>
      <c r="TZV145" s="136"/>
      <c r="TZW145" s="136"/>
      <c r="UAB145" s="136"/>
      <c r="UAC145" s="136"/>
      <c r="UAD145" s="136"/>
      <c r="UAE145" s="136"/>
      <c r="UAF145" s="136"/>
      <c r="UAG145" s="136"/>
      <c r="UAH145" s="136"/>
      <c r="UAI145" s="136"/>
      <c r="UAJ145" s="136"/>
      <c r="UAK145" s="136"/>
      <c r="UAL145" s="136"/>
      <c r="UAM145" s="136"/>
      <c r="UAR145" s="136"/>
      <c r="UAS145" s="136"/>
      <c r="UAT145" s="136"/>
      <c r="UAU145" s="136"/>
      <c r="UAV145" s="136"/>
      <c r="UAW145" s="136"/>
      <c r="UAX145" s="136"/>
      <c r="UAY145" s="136"/>
      <c r="UAZ145" s="136"/>
      <c r="UBA145" s="136"/>
      <c r="UBB145" s="136"/>
      <c r="UBC145" s="136"/>
      <c r="UBH145" s="136"/>
      <c r="UBI145" s="136"/>
      <c r="UBJ145" s="136"/>
      <c r="UBK145" s="136"/>
      <c r="UBL145" s="136"/>
      <c r="UBM145" s="136"/>
      <c r="UBN145" s="136"/>
      <c r="UBO145" s="136"/>
      <c r="UBP145" s="136"/>
      <c r="UBQ145" s="136"/>
      <c r="UBR145" s="136"/>
      <c r="UBS145" s="136"/>
      <c r="UBX145" s="136"/>
      <c r="UBY145" s="136"/>
      <c r="UBZ145" s="136"/>
      <c r="UCA145" s="136"/>
      <c r="UCB145" s="136"/>
      <c r="UCC145" s="136"/>
      <c r="UCD145" s="136"/>
      <c r="UCE145" s="136"/>
      <c r="UCF145" s="136"/>
      <c r="UCG145" s="136"/>
      <c r="UCH145" s="136"/>
      <c r="UCI145" s="136"/>
      <c r="UCN145" s="136"/>
      <c r="UCO145" s="136"/>
      <c r="UCP145" s="136"/>
      <c r="UCQ145" s="136"/>
      <c r="UCR145" s="136"/>
      <c r="UCS145" s="136"/>
      <c r="UCT145" s="136"/>
      <c r="UCU145" s="136"/>
      <c r="UCV145" s="136"/>
      <c r="UCW145" s="136"/>
      <c r="UCX145" s="136"/>
      <c r="UCY145" s="136"/>
      <c r="UDD145" s="136"/>
      <c r="UDE145" s="136"/>
      <c r="UDF145" s="136"/>
      <c r="UDG145" s="136"/>
      <c r="UDH145" s="136"/>
      <c r="UDI145" s="136"/>
      <c r="UDJ145" s="136"/>
      <c r="UDK145" s="136"/>
      <c r="UDL145" s="136"/>
      <c r="UDM145" s="136"/>
      <c r="UDN145" s="136"/>
      <c r="UDO145" s="136"/>
      <c r="UDT145" s="136"/>
      <c r="UDU145" s="136"/>
      <c r="UDV145" s="136"/>
      <c r="UDW145" s="136"/>
      <c r="UDX145" s="136"/>
      <c r="UDY145" s="136"/>
      <c r="UDZ145" s="136"/>
      <c r="UEA145" s="136"/>
      <c r="UEB145" s="136"/>
      <c r="UEC145" s="136"/>
      <c r="UED145" s="136"/>
      <c r="UEE145" s="136"/>
      <c r="UEJ145" s="136"/>
      <c r="UEK145" s="136"/>
      <c r="UEL145" s="136"/>
      <c r="UEM145" s="136"/>
      <c r="UEN145" s="136"/>
      <c r="UEO145" s="136"/>
      <c r="UEP145" s="136"/>
      <c r="UEQ145" s="136"/>
      <c r="UER145" s="136"/>
      <c r="UES145" s="136"/>
      <c r="UET145" s="136"/>
      <c r="UEU145" s="136"/>
      <c r="UEZ145" s="136"/>
      <c r="UFA145" s="136"/>
      <c r="UFB145" s="136"/>
      <c r="UFC145" s="136"/>
      <c r="UFD145" s="136"/>
      <c r="UFE145" s="136"/>
      <c r="UFF145" s="136"/>
      <c r="UFG145" s="136"/>
      <c r="UFH145" s="136"/>
      <c r="UFI145" s="136"/>
      <c r="UFJ145" s="136"/>
      <c r="UFK145" s="136"/>
      <c r="UFP145" s="136"/>
      <c r="UFQ145" s="136"/>
      <c r="UFR145" s="136"/>
      <c r="UFS145" s="136"/>
      <c r="UFT145" s="136"/>
      <c r="UFU145" s="136"/>
      <c r="UFV145" s="136"/>
      <c r="UFW145" s="136"/>
      <c r="UFX145" s="136"/>
      <c r="UFY145" s="136"/>
      <c r="UFZ145" s="136"/>
      <c r="UGA145" s="136"/>
      <c r="UGF145" s="136"/>
      <c r="UGG145" s="136"/>
      <c r="UGH145" s="136"/>
      <c r="UGI145" s="136"/>
      <c r="UGJ145" s="136"/>
      <c r="UGK145" s="136"/>
      <c r="UGL145" s="136"/>
      <c r="UGM145" s="136"/>
      <c r="UGN145" s="136"/>
      <c r="UGO145" s="136"/>
      <c r="UGP145" s="136"/>
      <c r="UGQ145" s="136"/>
      <c r="UGV145" s="136"/>
      <c r="UGW145" s="136"/>
      <c r="UGX145" s="136"/>
      <c r="UGY145" s="136"/>
      <c r="UGZ145" s="136"/>
      <c r="UHA145" s="136"/>
      <c r="UHB145" s="136"/>
      <c r="UHC145" s="136"/>
      <c r="UHD145" s="136"/>
      <c r="UHE145" s="136"/>
      <c r="UHF145" s="136"/>
      <c r="UHG145" s="136"/>
      <c r="UHL145" s="136"/>
      <c r="UHM145" s="136"/>
      <c r="UHN145" s="136"/>
      <c r="UHO145" s="136"/>
      <c r="UHP145" s="136"/>
      <c r="UHQ145" s="136"/>
      <c r="UHR145" s="136"/>
      <c r="UHS145" s="136"/>
      <c r="UHT145" s="136"/>
      <c r="UHU145" s="136"/>
      <c r="UHV145" s="136"/>
      <c r="UHW145" s="136"/>
      <c r="UIB145" s="136"/>
      <c r="UIC145" s="136"/>
      <c r="UID145" s="136"/>
      <c r="UIE145" s="136"/>
      <c r="UIF145" s="136"/>
      <c r="UIG145" s="136"/>
      <c r="UIH145" s="136"/>
      <c r="UII145" s="136"/>
      <c r="UIJ145" s="136"/>
      <c r="UIK145" s="136"/>
      <c r="UIL145" s="136"/>
      <c r="UIM145" s="136"/>
      <c r="UIR145" s="136"/>
      <c r="UIS145" s="136"/>
      <c r="UIT145" s="136"/>
      <c r="UIU145" s="136"/>
      <c r="UIV145" s="136"/>
      <c r="UIW145" s="136"/>
      <c r="UIX145" s="136"/>
      <c r="UIY145" s="136"/>
      <c r="UIZ145" s="136"/>
      <c r="UJA145" s="136"/>
      <c r="UJB145" s="136"/>
      <c r="UJC145" s="136"/>
      <c r="UJH145" s="136"/>
      <c r="UJI145" s="136"/>
      <c r="UJJ145" s="136"/>
      <c r="UJK145" s="136"/>
      <c r="UJL145" s="136"/>
      <c r="UJM145" s="136"/>
      <c r="UJN145" s="136"/>
      <c r="UJO145" s="136"/>
      <c r="UJP145" s="136"/>
      <c r="UJQ145" s="136"/>
      <c r="UJR145" s="136"/>
      <c r="UJS145" s="136"/>
      <c r="UJX145" s="136"/>
      <c r="UJY145" s="136"/>
      <c r="UJZ145" s="136"/>
      <c r="UKA145" s="136"/>
      <c r="UKB145" s="136"/>
      <c r="UKC145" s="136"/>
      <c r="UKD145" s="136"/>
      <c r="UKE145" s="136"/>
      <c r="UKF145" s="136"/>
      <c r="UKG145" s="136"/>
      <c r="UKH145" s="136"/>
      <c r="UKI145" s="136"/>
      <c r="UKN145" s="136"/>
      <c r="UKO145" s="136"/>
      <c r="UKP145" s="136"/>
      <c r="UKQ145" s="136"/>
      <c r="UKR145" s="136"/>
      <c r="UKS145" s="136"/>
      <c r="UKT145" s="136"/>
      <c r="UKU145" s="136"/>
      <c r="UKV145" s="136"/>
      <c r="UKW145" s="136"/>
      <c r="UKX145" s="136"/>
      <c r="UKY145" s="136"/>
      <c r="ULD145" s="136"/>
      <c r="ULE145" s="136"/>
      <c r="ULF145" s="136"/>
      <c r="ULG145" s="136"/>
      <c r="ULH145" s="136"/>
      <c r="ULI145" s="136"/>
      <c r="ULJ145" s="136"/>
      <c r="ULK145" s="136"/>
      <c r="ULL145" s="136"/>
      <c r="ULM145" s="136"/>
      <c r="ULN145" s="136"/>
      <c r="ULO145" s="136"/>
      <c r="ULT145" s="136"/>
      <c r="ULU145" s="136"/>
      <c r="ULV145" s="136"/>
      <c r="ULW145" s="136"/>
      <c r="ULX145" s="136"/>
      <c r="ULY145" s="136"/>
      <c r="ULZ145" s="136"/>
      <c r="UMA145" s="136"/>
      <c r="UMB145" s="136"/>
      <c r="UMC145" s="136"/>
      <c r="UMD145" s="136"/>
      <c r="UME145" s="136"/>
      <c r="UMJ145" s="136"/>
      <c r="UMK145" s="136"/>
      <c r="UML145" s="136"/>
      <c r="UMM145" s="136"/>
      <c r="UMN145" s="136"/>
      <c r="UMO145" s="136"/>
      <c r="UMP145" s="136"/>
      <c r="UMQ145" s="136"/>
      <c r="UMR145" s="136"/>
      <c r="UMS145" s="136"/>
      <c r="UMT145" s="136"/>
      <c r="UMU145" s="136"/>
      <c r="UMZ145" s="136"/>
      <c r="UNA145" s="136"/>
      <c r="UNB145" s="136"/>
      <c r="UNC145" s="136"/>
      <c r="UND145" s="136"/>
      <c r="UNE145" s="136"/>
      <c r="UNF145" s="136"/>
      <c r="UNG145" s="136"/>
      <c r="UNH145" s="136"/>
      <c r="UNI145" s="136"/>
      <c r="UNJ145" s="136"/>
      <c r="UNK145" s="136"/>
      <c r="UNP145" s="136"/>
      <c r="UNQ145" s="136"/>
      <c r="UNR145" s="136"/>
      <c r="UNS145" s="136"/>
      <c r="UNT145" s="136"/>
      <c r="UNU145" s="136"/>
      <c r="UNV145" s="136"/>
      <c r="UNW145" s="136"/>
      <c r="UNX145" s="136"/>
      <c r="UNY145" s="136"/>
      <c r="UNZ145" s="136"/>
      <c r="UOA145" s="136"/>
      <c r="UOF145" s="136"/>
      <c r="UOG145" s="136"/>
      <c r="UOH145" s="136"/>
      <c r="UOI145" s="136"/>
      <c r="UOJ145" s="136"/>
      <c r="UOK145" s="136"/>
      <c r="UOL145" s="136"/>
      <c r="UOM145" s="136"/>
      <c r="UON145" s="136"/>
      <c r="UOO145" s="136"/>
      <c r="UOP145" s="136"/>
      <c r="UOQ145" s="136"/>
      <c r="UOV145" s="136"/>
      <c r="UOW145" s="136"/>
      <c r="UOX145" s="136"/>
      <c r="UOY145" s="136"/>
      <c r="UOZ145" s="136"/>
      <c r="UPA145" s="136"/>
      <c r="UPB145" s="136"/>
      <c r="UPC145" s="136"/>
      <c r="UPD145" s="136"/>
      <c r="UPE145" s="136"/>
      <c r="UPF145" s="136"/>
      <c r="UPG145" s="136"/>
      <c r="UPL145" s="136"/>
      <c r="UPM145" s="136"/>
      <c r="UPN145" s="136"/>
      <c r="UPO145" s="136"/>
      <c r="UPP145" s="136"/>
      <c r="UPQ145" s="136"/>
      <c r="UPR145" s="136"/>
      <c r="UPS145" s="136"/>
      <c r="UPT145" s="136"/>
      <c r="UPU145" s="136"/>
      <c r="UPV145" s="136"/>
      <c r="UPW145" s="136"/>
      <c r="UQB145" s="136"/>
      <c r="UQC145" s="136"/>
      <c r="UQD145" s="136"/>
      <c r="UQE145" s="136"/>
      <c r="UQF145" s="136"/>
      <c r="UQG145" s="136"/>
      <c r="UQH145" s="136"/>
      <c r="UQI145" s="136"/>
      <c r="UQJ145" s="136"/>
      <c r="UQK145" s="136"/>
      <c r="UQL145" s="136"/>
      <c r="UQM145" s="136"/>
      <c r="UQR145" s="136"/>
      <c r="UQS145" s="136"/>
      <c r="UQT145" s="136"/>
      <c r="UQU145" s="136"/>
      <c r="UQV145" s="136"/>
      <c r="UQW145" s="136"/>
      <c r="UQX145" s="136"/>
      <c r="UQY145" s="136"/>
      <c r="UQZ145" s="136"/>
      <c r="URA145" s="136"/>
      <c r="URB145" s="136"/>
      <c r="URC145" s="136"/>
      <c r="URH145" s="136"/>
      <c r="URI145" s="136"/>
      <c r="URJ145" s="136"/>
      <c r="URK145" s="136"/>
      <c r="URL145" s="136"/>
      <c r="URM145" s="136"/>
      <c r="URN145" s="136"/>
      <c r="URO145" s="136"/>
      <c r="URP145" s="136"/>
      <c r="URQ145" s="136"/>
      <c r="URR145" s="136"/>
      <c r="URS145" s="136"/>
      <c r="URX145" s="136"/>
      <c r="URY145" s="136"/>
      <c r="URZ145" s="136"/>
      <c r="USA145" s="136"/>
      <c r="USB145" s="136"/>
      <c r="USC145" s="136"/>
      <c r="USD145" s="136"/>
      <c r="USE145" s="136"/>
      <c r="USF145" s="136"/>
      <c r="USG145" s="136"/>
      <c r="USH145" s="136"/>
      <c r="USI145" s="136"/>
      <c r="USN145" s="136"/>
      <c r="USO145" s="136"/>
      <c r="USP145" s="136"/>
      <c r="USQ145" s="136"/>
      <c r="USR145" s="136"/>
      <c r="USS145" s="136"/>
      <c r="UST145" s="136"/>
      <c r="USU145" s="136"/>
      <c r="USV145" s="136"/>
      <c r="USW145" s="136"/>
      <c r="USX145" s="136"/>
      <c r="USY145" s="136"/>
      <c r="UTD145" s="136"/>
      <c r="UTE145" s="136"/>
      <c r="UTF145" s="136"/>
      <c r="UTG145" s="136"/>
      <c r="UTH145" s="136"/>
      <c r="UTI145" s="136"/>
      <c r="UTJ145" s="136"/>
      <c r="UTK145" s="136"/>
      <c r="UTL145" s="136"/>
      <c r="UTM145" s="136"/>
      <c r="UTN145" s="136"/>
      <c r="UTO145" s="136"/>
      <c r="UTT145" s="136"/>
      <c r="UTU145" s="136"/>
      <c r="UTV145" s="136"/>
      <c r="UTW145" s="136"/>
      <c r="UTX145" s="136"/>
      <c r="UTY145" s="136"/>
      <c r="UTZ145" s="136"/>
      <c r="UUA145" s="136"/>
      <c r="UUB145" s="136"/>
      <c r="UUC145" s="136"/>
      <c r="UUD145" s="136"/>
      <c r="UUE145" s="136"/>
      <c r="UUJ145" s="136"/>
      <c r="UUK145" s="136"/>
      <c r="UUL145" s="136"/>
      <c r="UUM145" s="136"/>
      <c r="UUN145" s="136"/>
      <c r="UUO145" s="136"/>
      <c r="UUP145" s="136"/>
      <c r="UUQ145" s="136"/>
      <c r="UUR145" s="136"/>
      <c r="UUS145" s="136"/>
      <c r="UUT145" s="136"/>
      <c r="UUU145" s="136"/>
      <c r="UUZ145" s="136"/>
      <c r="UVA145" s="136"/>
      <c r="UVB145" s="136"/>
      <c r="UVC145" s="136"/>
      <c r="UVD145" s="136"/>
      <c r="UVE145" s="136"/>
      <c r="UVF145" s="136"/>
      <c r="UVG145" s="136"/>
      <c r="UVH145" s="136"/>
      <c r="UVI145" s="136"/>
      <c r="UVJ145" s="136"/>
      <c r="UVK145" s="136"/>
      <c r="UVP145" s="136"/>
      <c r="UVQ145" s="136"/>
      <c r="UVR145" s="136"/>
      <c r="UVS145" s="136"/>
      <c r="UVT145" s="136"/>
      <c r="UVU145" s="136"/>
      <c r="UVV145" s="136"/>
      <c r="UVW145" s="136"/>
      <c r="UVX145" s="136"/>
      <c r="UVY145" s="136"/>
      <c r="UVZ145" s="136"/>
      <c r="UWA145" s="136"/>
      <c r="UWF145" s="136"/>
      <c r="UWG145" s="136"/>
      <c r="UWH145" s="136"/>
      <c r="UWI145" s="136"/>
      <c r="UWJ145" s="136"/>
      <c r="UWK145" s="136"/>
      <c r="UWL145" s="136"/>
      <c r="UWM145" s="136"/>
      <c r="UWN145" s="136"/>
      <c r="UWO145" s="136"/>
      <c r="UWP145" s="136"/>
      <c r="UWQ145" s="136"/>
      <c r="UWV145" s="136"/>
      <c r="UWW145" s="136"/>
      <c r="UWX145" s="136"/>
      <c r="UWY145" s="136"/>
      <c r="UWZ145" s="136"/>
      <c r="UXA145" s="136"/>
      <c r="UXB145" s="136"/>
      <c r="UXC145" s="136"/>
      <c r="UXD145" s="136"/>
      <c r="UXE145" s="136"/>
      <c r="UXF145" s="136"/>
      <c r="UXG145" s="136"/>
      <c r="UXL145" s="136"/>
      <c r="UXM145" s="136"/>
      <c r="UXN145" s="136"/>
      <c r="UXO145" s="136"/>
      <c r="UXP145" s="136"/>
      <c r="UXQ145" s="136"/>
      <c r="UXR145" s="136"/>
      <c r="UXS145" s="136"/>
      <c r="UXT145" s="136"/>
      <c r="UXU145" s="136"/>
      <c r="UXV145" s="136"/>
      <c r="UXW145" s="136"/>
      <c r="UYB145" s="136"/>
      <c r="UYC145" s="136"/>
      <c r="UYD145" s="136"/>
      <c r="UYE145" s="136"/>
      <c r="UYF145" s="136"/>
      <c r="UYG145" s="136"/>
      <c r="UYH145" s="136"/>
      <c r="UYI145" s="136"/>
      <c r="UYJ145" s="136"/>
      <c r="UYK145" s="136"/>
      <c r="UYL145" s="136"/>
      <c r="UYM145" s="136"/>
      <c r="UYR145" s="136"/>
      <c r="UYS145" s="136"/>
      <c r="UYT145" s="136"/>
      <c r="UYU145" s="136"/>
      <c r="UYV145" s="136"/>
      <c r="UYW145" s="136"/>
      <c r="UYX145" s="136"/>
      <c r="UYY145" s="136"/>
      <c r="UYZ145" s="136"/>
      <c r="UZA145" s="136"/>
      <c r="UZB145" s="136"/>
      <c r="UZC145" s="136"/>
      <c r="UZH145" s="136"/>
      <c r="UZI145" s="136"/>
      <c r="UZJ145" s="136"/>
      <c r="UZK145" s="136"/>
      <c r="UZL145" s="136"/>
      <c r="UZM145" s="136"/>
      <c r="UZN145" s="136"/>
      <c r="UZO145" s="136"/>
      <c r="UZP145" s="136"/>
      <c r="UZQ145" s="136"/>
      <c r="UZR145" s="136"/>
      <c r="UZS145" s="136"/>
      <c r="UZX145" s="136"/>
      <c r="UZY145" s="136"/>
      <c r="UZZ145" s="136"/>
      <c r="VAA145" s="136"/>
      <c r="VAB145" s="136"/>
      <c r="VAC145" s="136"/>
      <c r="VAD145" s="136"/>
      <c r="VAE145" s="136"/>
      <c r="VAF145" s="136"/>
      <c r="VAG145" s="136"/>
      <c r="VAH145" s="136"/>
      <c r="VAI145" s="136"/>
      <c r="VAN145" s="136"/>
      <c r="VAO145" s="136"/>
      <c r="VAP145" s="136"/>
      <c r="VAQ145" s="136"/>
      <c r="VAR145" s="136"/>
      <c r="VAS145" s="136"/>
      <c r="VAT145" s="136"/>
      <c r="VAU145" s="136"/>
      <c r="VAV145" s="136"/>
      <c r="VAW145" s="136"/>
      <c r="VAX145" s="136"/>
      <c r="VAY145" s="136"/>
      <c r="VBD145" s="136"/>
      <c r="VBE145" s="136"/>
      <c r="VBF145" s="136"/>
      <c r="VBG145" s="136"/>
      <c r="VBH145" s="136"/>
      <c r="VBI145" s="136"/>
      <c r="VBJ145" s="136"/>
      <c r="VBK145" s="136"/>
      <c r="VBL145" s="136"/>
      <c r="VBM145" s="136"/>
      <c r="VBN145" s="136"/>
      <c r="VBO145" s="136"/>
      <c r="VBT145" s="136"/>
      <c r="VBU145" s="136"/>
      <c r="VBV145" s="136"/>
      <c r="VBW145" s="136"/>
      <c r="VBX145" s="136"/>
      <c r="VBY145" s="136"/>
      <c r="VBZ145" s="136"/>
      <c r="VCA145" s="136"/>
      <c r="VCB145" s="136"/>
      <c r="VCC145" s="136"/>
      <c r="VCD145" s="136"/>
      <c r="VCE145" s="136"/>
      <c r="VCJ145" s="136"/>
      <c r="VCK145" s="136"/>
      <c r="VCL145" s="136"/>
      <c r="VCM145" s="136"/>
      <c r="VCN145" s="136"/>
      <c r="VCO145" s="136"/>
      <c r="VCP145" s="136"/>
      <c r="VCQ145" s="136"/>
      <c r="VCR145" s="136"/>
      <c r="VCS145" s="136"/>
      <c r="VCT145" s="136"/>
      <c r="VCU145" s="136"/>
      <c r="VCZ145" s="136"/>
      <c r="VDA145" s="136"/>
      <c r="VDB145" s="136"/>
      <c r="VDC145" s="136"/>
      <c r="VDD145" s="136"/>
      <c r="VDE145" s="136"/>
      <c r="VDF145" s="136"/>
      <c r="VDG145" s="136"/>
      <c r="VDH145" s="136"/>
      <c r="VDI145" s="136"/>
      <c r="VDJ145" s="136"/>
      <c r="VDK145" s="136"/>
      <c r="VDP145" s="136"/>
      <c r="VDQ145" s="136"/>
      <c r="VDR145" s="136"/>
      <c r="VDS145" s="136"/>
      <c r="VDT145" s="136"/>
      <c r="VDU145" s="136"/>
      <c r="VDV145" s="136"/>
      <c r="VDW145" s="136"/>
      <c r="VDX145" s="136"/>
      <c r="VDY145" s="136"/>
      <c r="VDZ145" s="136"/>
      <c r="VEA145" s="136"/>
      <c r="VEF145" s="136"/>
      <c r="VEG145" s="136"/>
      <c r="VEH145" s="136"/>
      <c r="VEI145" s="136"/>
      <c r="VEJ145" s="136"/>
      <c r="VEK145" s="136"/>
      <c r="VEL145" s="136"/>
      <c r="VEM145" s="136"/>
      <c r="VEN145" s="136"/>
      <c r="VEO145" s="136"/>
      <c r="VEP145" s="136"/>
      <c r="VEQ145" s="136"/>
      <c r="VEV145" s="136"/>
      <c r="VEW145" s="136"/>
      <c r="VEX145" s="136"/>
      <c r="VEY145" s="136"/>
      <c r="VEZ145" s="136"/>
      <c r="VFA145" s="136"/>
      <c r="VFB145" s="136"/>
      <c r="VFC145" s="136"/>
      <c r="VFD145" s="136"/>
      <c r="VFE145" s="136"/>
      <c r="VFF145" s="136"/>
      <c r="VFG145" s="136"/>
      <c r="VFL145" s="136"/>
      <c r="VFM145" s="136"/>
      <c r="VFN145" s="136"/>
      <c r="VFO145" s="136"/>
      <c r="VFP145" s="136"/>
      <c r="VFQ145" s="136"/>
      <c r="VFR145" s="136"/>
      <c r="VFS145" s="136"/>
      <c r="VFT145" s="136"/>
      <c r="VFU145" s="136"/>
      <c r="VFV145" s="136"/>
      <c r="VFW145" s="136"/>
      <c r="VGB145" s="136"/>
      <c r="VGC145" s="136"/>
      <c r="VGD145" s="136"/>
      <c r="VGE145" s="136"/>
      <c r="VGF145" s="136"/>
      <c r="VGG145" s="136"/>
      <c r="VGH145" s="136"/>
      <c r="VGI145" s="136"/>
      <c r="VGJ145" s="136"/>
      <c r="VGK145" s="136"/>
      <c r="VGL145" s="136"/>
      <c r="VGM145" s="136"/>
      <c r="VGR145" s="136"/>
      <c r="VGS145" s="136"/>
      <c r="VGT145" s="136"/>
      <c r="VGU145" s="136"/>
      <c r="VGV145" s="136"/>
      <c r="VGW145" s="136"/>
      <c r="VGX145" s="136"/>
      <c r="VGY145" s="136"/>
      <c r="VGZ145" s="136"/>
      <c r="VHA145" s="136"/>
      <c r="VHB145" s="136"/>
      <c r="VHC145" s="136"/>
      <c r="VHH145" s="136"/>
      <c r="VHI145" s="136"/>
      <c r="VHJ145" s="136"/>
      <c r="VHK145" s="136"/>
      <c r="VHL145" s="136"/>
      <c r="VHM145" s="136"/>
      <c r="VHN145" s="136"/>
      <c r="VHO145" s="136"/>
      <c r="VHP145" s="136"/>
      <c r="VHQ145" s="136"/>
      <c r="VHR145" s="136"/>
      <c r="VHS145" s="136"/>
      <c r="VHX145" s="136"/>
      <c r="VHY145" s="136"/>
      <c r="VHZ145" s="136"/>
      <c r="VIA145" s="136"/>
      <c r="VIB145" s="136"/>
      <c r="VIC145" s="136"/>
      <c r="VID145" s="136"/>
      <c r="VIE145" s="136"/>
      <c r="VIF145" s="136"/>
      <c r="VIG145" s="136"/>
      <c r="VIH145" s="136"/>
      <c r="VII145" s="136"/>
      <c r="VIN145" s="136"/>
      <c r="VIO145" s="136"/>
      <c r="VIP145" s="136"/>
      <c r="VIQ145" s="136"/>
      <c r="VIR145" s="136"/>
      <c r="VIS145" s="136"/>
      <c r="VIT145" s="136"/>
      <c r="VIU145" s="136"/>
      <c r="VIV145" s="136"/>
      <c r="VIW145" s="136"/>
      <c r="VIX145" s="136"/>
      <c r="VIY145" s="136"/>
      <c r="VJD145" s="136"/>
      <c r="VJE145" s="136"/>
      <c r="VJF145" s="136"/>
      <c r="VJG145" s="136"/>
      <c r="VJH145" s="136"/>
      <c r="VJI145" s="136"/>
      <c r="VJJ145" s="136"/>
      <c r="VJK145" s="136"/>
      <c r="VJL145" s="136"/>
      <c r="VJM145" s="136"/>
      <c r="VJN145" s="136"/>
      <c r="VJO145" s="136"/>
      <c r="VJT145" s="136"/>
      <c r="VJU145" s="136"/>
      <c r="VJV145" s="136"/>
      <c r="VJW145" s="136"/>
      <c r="VJX145" s="136"/>
      <c r="VJY145" s="136"/>
      <c r="VJZ145" s="136"/>
      <c r="VKA145" s="136"/>
      <c r="VKB145" s="136"/>
      <c r="VKC145" s="136"/>
      <c r="VKD145" s="136"/>
      <c r="VKE145" s="136"/>
      <c r="VKJ145" s="136"/>
      <c r="VKK145" s="136"/>
      <c r="VKL145" s="136"/>
      <c r="VKM145" s="136"/>
      <c r="VKN145" s="136"/>
      <c r="VKO145" s="136"/>
      <c r="VKP145" s="136"/>
      <c r="VKQ145" s="136"/>
      <c r="VKR145" s="136"/>
      <c r="VKS145" s="136"/>
      <c r="VKT145" s="136"/>
      <c r="VKU145" s="136"/>
      <c r="VKZ145" s="136"/>
      <c r="VLA145" s="136"/>
      <c r="VLB145" s="136"/>
      <c r="VLC145" s="136"/>
      <c r="VLD145" s="136"/>
      <c r="VLE145" s="136"/>
      <c r="VLF145" s="136"/>
      <c r="VLG145" s="136"/>
      <c r="VLH145" s="136"/>
      <c r="VLI145" s="136"/>
      <c r="VLJ145" s="136"/>
      <c r="VLK145" s="136"/>
      <c r="VLP145" s="136"/>
      <c r="VLQ145" s="136"/>
      <c r="VLR145" s="136"/>
      <c r="VLS145" s="136"/>
      <c r="VLT145" s="136"/>
      <c r="VLU145" s="136"/>
      <c r="VLV145" s="136"/>
      <c r="VLW145" s="136"/>
      <c r="VLX145" s="136"/>
      <c r="VLY145" s="136"/>
      <c r="VLZ145" s="136"/>
      <c r="VMA145" s="136"/>
      <c r="VMF145" s="136"/>
      <c r="VMG145" s="136"/>
      <c r="VMH145" s="136"/>
      <c r="VMI145" s="136"/>
      <c r="VMJ145" s="136"/>
      <c r="VMK145" s="136"/>
      <c r="VML145" s="136"/>
      <c r="VMM145" s="136"/>
      <c r="VMN145" s="136"/>
      <c r="VMO145" s="136"/>
      <c r="VMP145" s="136"/>
      <c r="VMQ145" s="136"/>
      <c r="VMV145" s="136"/>
      <c r="VMW145" s="136"/>
      <c r="VMX145" s="136"/>
      <c r="VMY145" s="136"/>
      <c r="VMZ145" s="136"/>
      <c r="VNA145" s="136"/>
      <c r="VNB145" s="136"/>
      <c r="VNC145" s="136"/>
      <c r="VND145" s="136"/>
      <c r="VNE145" s="136"/>
      <c r="VNF145" s="136"/>
      <c r="VNG145" s="136"/>
      <c r="VNL145" s="136"/>
      <c r="VNM145" s="136"/>
      <c r="VNN145" s="136"/>
      <c r="VNO145" s="136"/>
      <c r="VNP145" s="136"/>
      <c r="VNQ145" s="136"/>
      <c r="VNR145" s="136"/>
      <c r="VNS145" s="136"/>
      <c r="VNT145" s="136"/>
      <c r="VNU145" s="136"/>
      <c r="VNV145" s="136"/>
      <c r="VNW145" s="136"/>
      <c r="VOB145" s="136"/>
      <c r="VOC145" s="136"/>
      <c r="VOD145" s="136"/>
      <c r="VOE145" s="136"/>
      <c r="VOF145" s="136"/>
      <c r="VOG145" s="136"/>
      <c r="VOH145" s="136"/>
      <c r="VOI145" s="136"/>
      <c r="VOJ145" s="136"/>
      <c r="VOK145" s="136"/>
      <c r="VOL145" s="136"/>
      <c r="VOM145" s="136"/>
      <c r="VOR145" s="136"/>
      <c r="VOS145" s="136"/>
      <c r="VOT145" s="136"/>
      <c r="VOU145" s="136"/>
      <c r="VOV145" s="136"/>
      <c r="VOW145" s="136"/>
      <c r="VOX145" s="136"/>
      <c r="VOY145" s="136"/>
      <c r="VOZ145" s="136"/>
      <c r="VPA145" s="136"/>
      <c r="VPB145" s="136"/>
      <c r="VPC145" s="136"/>
      <c r="VPH145" s="136"/>
      <c r="VPI145" s="136"/>
      <c r="VPJ145" s="136"/>
      <c r="VPK145" s="136"/>
      <c r="VPL145" s="136"/>
      <c r="VPM145" s="136"/>
      <c r="VPN145" s="136"/>
      <c r="VPO145" s="136"/>
      <c r="VPP145" s="136"/>
      <c r="VPQ145" s="136"/>
      <c r="VPR145" s="136"/>
      <c r="VPS145" s="136"/>
      <c r="VPX145" s="136"/>
      <c r="VPY145" s="136"/>
      <c r="VPZ145" s="136"/>
      <c r="VQA145" s="136"/>
      <c r="VQB145" s="136"/>
      <c r="VQC145" s="136"/>
      <c r="VQD145" s="136"/>
      <c r="VQE145" s="136"/>
      <c r="VQF145" s="136"/>
      <c r="VQG145" s="136"/>
      <c r="VQH145" s="136"/>
      <c r="VQI145" s="136"/>
      <c r="VQN145" s="136"/>
      <c r="VQO145" s="136"/>
      <c r="VQP145" s="136"/>
      <c r="VQQ145" s="136"/>
      <c r="VQR145" s="136"/>
      <c r="VQS145" s="136"/>
      <c r="VQT145" s="136"/>
      <c r="VQU145" s="136"/>
      <c r="VQV145" s="136"/>
      <c r="VQW145" s="136"/>
      <c r="VQX145" s="136"/>
      <c r="VQY145" s="136"/>
      <c r="VRD145" s="136"/>
      <c r="VRE145" s="136"/>
      <c r="VRF145" s="136"/>
      <c r="VRG145" s="136"/>
      <c r="VRH145" s="136"/>
      <c r="VRI145" s="136"/>
      <c r="VRJ145" s="136"/>
      <c r="VRK145" s="136"/>
      <c r="VRL145" s="136"/>
      <c r="VRM145" s="136"/>
      <c r="VRN145" s="136"/>
      <c r="VRO145" s="136"/>
      <c r="VRT145" s="136"/>
      <c r="VRU145" s="136"/>
      <c r="VRV145" s="136"/>
      <c r="VRW145" s="136"/>
      <c r="VRX145" s="136"/>
      <c r="VRY145" s="136"/>
      <c r="VRZ145" s="136"/>
      <c r="VSA145" s="136"/>
      <c r="VSB145" s="136"/>
      <c r="VSC145" s="136"/>
      <c r="VSD145" s="136"/>
      <c r="VSE145" s="136"/>
      <c r="VSJ145" s="136"/>
      <c r="VSK145" s="136"/>
      <c r="VSL145" s="136"/>
      <c r="VSM145" s="136"/>
      <c r="VSN145" s="136"/>
      <c r="VSO145" s="136"/>
      <c r="VSP145" s="136"/>
      <c r="VSQ145" s="136"/>
      <c r="VSR145" s="136"/>
      <c r="VSS145" s="136"/>
      <c r="VST145" s="136"/>
      <c r="VSU145" s="136"/>
      <c r="VSZ145" s="136"/>
      <c r="VTA145" s="136"/>
      <c r="VTB145" s="136"/>
      <c r="VTC145" s="136"/>
      <c r="VTD145" s="136"/>
      <c r="VTE145" s="136"/>
      <c r="VTF145" s="136"/>
      <c r="VTG145" s="136"/>
      <c r="VTH145" s="136"/>
      <c r="VTI145" s="136"/>
      <c r="VTJ145" s="136"/>
      <c r="VTK145" s="136"/>
      <c r="VTP145" s="136"/>
      <c r="VTQ145" s="136"/>
      <c r="VTR145" s="136"/>
      <c r="VTS145" s="136"/>
      <c r="VTT145" s="136"/>
      <c r="VTU145" s="136"/>
      <c r="VTV145" s="136"/>
      <c r="VTW145" s="136"/>
      <c r="VTX145" s="136"/>
      <c r="VTY145" s="136"/>
      <c r="VTZ145" s="136"/>
      <c r="VUA145" s="136"/>
      <c r="VUF145" s="136"/>
      <c r="VUG145" s="136"/>
      <c r="VUH145" s="136"/>
      <c r="VUI145" s="136"/>
      <c r="VUJ145" s="136"/>
      <c r="VUK145" s="136"/>
      <c r="VUL145" s="136"/>
      <c r="VUM145" s="136"/>
      <c r="VUN145" s="136"/>
      <c r="VUO145" s="136"/>
      <c r="VUP145" s="136"/>
      <c r="VUQ145" s="136"/>
      <c r="VUV145" s="136"/>
      <c r="VUW145" s="136"/>
      <c r="VUX145" s="136"/>
      <c r="VUY145" s="136"/>
      <c r="VUZ145" s="136"/>
      <c r="VVA145" s="136"/>
      <c r="VVB145" s="136"/>
      <c r="VVC145" s="136"/>
      <c r="VVD145" s="136"/>
      <c r="VVE145" s="136"/>
      <c r="VVF145" s="136"/>
      <c r="VVG145" s="136"/>
      <c r="VVL145" s="136"/>
      <c r="VVM145" s="136"/>
      <c r="VVN145" s="136"/>
      <c r="VVO145" s="136"/>
      <c r="VVP145" s="136"/>
      <c r="VVQ145" s="136"/>
      <c r="VVR145" s="136"/>
      <c r="VVS145" s="136"/>
      <c r="VVT145" s="136"/>
      <c r="VVU145" s="136"/>
      <c r="VVV145" s="136"/>
      <c r="VVW145" s="136"/>
      <c r="VWB145" s="136"/>
      <c r="VWC145" s="136"/>
      <c r="VWD145" s="136"/>
      <c r="VWE145" s="136"/>
      <c r="VWF145" s="136"/>
      <c r="VWG145" s="136"/>
      <c r="VWH145" s="136"/>
      <c r="VWI145" s="136"/>
      <c r="VWJ145" s="136"/>
      <c r="VWK145" s="136"/>
      <c r="VWL145" s="136"/>
      <c r="VWM145" s="136"/>
      <c r="VWR145" s="136"/>
      <c r="VWS145" s="136"/>
      <c r="VWT145" s="136"/>
      <c r="VWU145" s="136"/>
      <c r="VWV145" s="136"/>
      <c r="VWW145" s="136"/>
      <c r="VWX145" s="136"/>
      <c r="VWY145" s="136"/>
      <c r="VWZ145" s="136"/>
      <c r="VXA145" s="136"/>
      <c r="VXB145" s="136"/>
      <c r="VXC145" s="136"/>
      <c r="VXH145" s="136"/>
      <c r="VXI145" s="136"/>
      <c r="VXJ145" s="136"/>
      <c r="VXK145" s="136"/>
      <c r="VXL145" s="136"/>
      <c r="VXM145" s="136"/>
      <c r="VXN145" s="136"/>
      <c r="VXO145" s="136"/>
      <c r="VXP145" s="136"/>
      <c r="VXQ145" s="136"/>
      <c r="VXR145" s="136"/>
      <c r="VXS145" s="136"/>
      <c r="VXX145" s="136"/>
      <c r="VXY145" s="136"/>
      <c r="VXZ145" s="136"/>
      <c r="VYA145" s="136"/>
      <c r="VYB145" s="136"/>
      <c r="VYC145" s="136"/>
      <c r="VYD145" s="136"/>
      <c r="VYE145" s="136"/>
      <c r="VYF145" s="136"/>
      <c r="VYG145" s="136"/>
      <c r="VYH145" s="136"/>
      <c r="VYI145" s="136"/>
      <c r="VYN145" s="136"/>
      <c r="VYO145" s="136"/>
      <c r="VYP145" s="136"/>
      <c r="VYQ145" s="136"/>
      <c r="VYR145" s="136"/>
      <c r="VYS145" s="136"/>
      <c r="VYT145" s="136"/>
      <c r="VYU145" s="136"/>
      <c r="VYV145" s="136"/>
      <c r="VYW145" s="136"/>
      <c r="VYX145" s="136"/>
      <c r="VYY145" s="136"/>
      <c r="VZD145" s="136"/>
      <c r="VZE145" s="136"/>
      <c r="VZF145" s="136"/>
      <c r="VZG145" s="136"/>
      <c r="VZH145" s="136"/>
      <c r="VZI145" s="136"/>
      <c r="VZJ145" s="136"/>
      <c r="VZK145" s="136"/>
      <c r="VZL145" s="136"/>
      <c r="VZM145" s="136"/>
      <c r="VZN145" s="136"/>
      <c r="VZO145" s="136"/>
      <c r="VZT145" s="136"/>
      <c r="VZU145" s="136"/>
      <c r="VZV145" s="136"/>
      <c r="VZW145" s="136"/>
      <c r="VZX145" s="136"/>
      <c r="VZY145" s="136"/>
      <c r="VZZ145" s="136"/>
      <c r="WAA145" s="136"/>
      <c r="WAB145" s="136"/>
      <c r="WAC145" s="136"/>
      <c r="WAD145" s="136"/>
      <c r="WAE145" s="136"/>
      <c r="WAJ145" s="136"/>
      <c r="WAK145" s="136"/>
      <c r="WAL145" s="136"/>
      <c r="WAM145" s="136"/>
      <c r="WAN145" s="136"/>
      <c r="WAO145" s="136"/>
      <c r="WAP145" s="136"/>
      <c r="WAQ145" s="136"/>
      <c r="WAR145" s="136"/>
      <c r="WAS145" s="136"/>
      <c r="WAT145" s="136"/>
      <c r="WAU145" s="136"/>
      <c r="WAZ145" s="136"/>
      <c r="WBA145" s="136"/>
      <c r="WBB145" s="136"/>
      <c r="WBC145" s="136"/>
      <c r="WBD145" s="136"/>
      <c r="WBE145" s="136"/>
      <c r="WBF145" s="136"/>
      <c r="WBG145" s="136"/>
      <c r="WBH145" s="136"/>
      <c r="WBI145" s="136"/>
      <c r="WBJ145" s="136"/>
      <c r="WBK145" s="136"/>
      <c r="WBP145" s="136"/>
      <c r="WBQ145" s="136"/>
      <c r="WBR145" s="136"/>
      <c r="WBS145" s="136"/>
      <c r="WBT145" s="136"/>
      <c r="WBU145" s="136"/>
      <c r="WBV145" s="136"/>
      <c r="WBW145" s="136"/>
      <c r="WBX145" s="136"/>
      <c r="WBY145" s="136"/>
      <c r="WBZ145" s="136"/>
      <c r="WCA145" s="136"/>
      <c r="WCF145" s="136"/>
      <c r="WCG145" s="136"/>
      <c r="WCH145" s="136"/>
      <c r="WCI145" s="136"/>
      <c r="WCJ145" s="136"/>
      <c r="WCK145" s="136"/>
      <c r="WCL145" s="136"/>
      <c r="WCM145" s="136"/>
      <c r="WCN145" s="136"/>
      <c r="WCO145" s="136"/>
      <c r="WCP145" s="136"/>
      <c r="WCQ145" s="136"/>
      <c r="WCV145" s="136"/>
      <c r="WCW145" s="136"/>
      <c r="WCX145" s="136"/>
      <c r="WCY145" s="136"/>
      <c r="WCZ145" s="136"/>
      <c r="WDA145" s="136"/>
      <c r="WDB145" s="136"/>
      <c r="WDC145" s="136"/>
      <c r="WDD145" s="136"/>
      <c r="WDE145" s="136"/>
      <c r="WDF145" s="136"/>
      <c r="WDG145" s="136"/>
      <c r="WDL145" s="136"/>
      <c r="WDM145" s="136"/>
      <c r="WDN145" s="136"/>
      <c r="WDO145" s="136"/>
      <c r="WDP145" s="136"/>
      <c r="WDQ145" s="136"/>
      <c r="WDR145" s="136"/>
      <c r="WDS145" s="136"/>
      <c r="WDT145" s="136"/>
      <c r="WDU145" s="136"/>
      <c r="WDV145" s="136"/>
      <c r="WDW145" s="136"/>
      <c r="WEB145" s="136"/>
      <c r="WEC145" s="136"/>
      <c r="WED145" s="136"/>
      <c r="WEE145" s="136"/>
      <c r="WEF145" s="136"/>
      <c r="WEG145" s="136"/>
      <c r="WEH145" s="136"/>
      <c r="WEI145" s="136"/>
      <c r="WEJ145" s="136"/>
      <c r="WEK145" s="136"/>
      <c r="WEL145" s="136"/>
      <c r="WEM145" s="136"/>
      <c r="WER145" s="136"/>
      <c r="WES145" s="136"/>
      <c r="WET145" s="136"/>
      <c r="WEU145" s="136"/>
      <c r="WEV145" s="136"/>
      <c r="WEW145" s="136"/>
      <c r="WEX145" s="136"/>
      <c r="WEY145" s="136"/>
      <c r="WEZ145" s="136"/>
      <c r="WFA145" s="136"/>
      <c r="WFB145" s="136"/>
      <c r="WFC145" s="136"/>
      <c r="WFH145" s="136"/>
      <c r="WFI145" s="136"/>
      <c r="WFJ145" s="136"/>
      <c r="WFK145" s="136"/>
      <c r="WFL145" s="136"/>
      <c r="WFM145" s="136"/>
      <c r="WFN145" s="136"/>
      <c r="WFO145" s="136"/>
      <c r="WFP145" s="136"/>
      <c r="WFQ145" s="136"/>
      <c r="WFR145" s="136"/>
      <c r="WFS145" s="136"/>
      <c r="WFX145" s="136"/>
      <c r="WFY145" s="136"/>
      <c r="WFZ145" s="136"/>
      <c r="WGA145" s="136"/>
      <c r="WGB145" s="136"/>
      <c r="WGC145" s="136"/>
      <c r="WGD145" s="136"/>
      <c r="WGE145" s="136"/>
      <c r="WGF145" s="136"/>
      <c r="WGG145" s="136"/>
      <c r="WGH145" s="136"/>
      <c r="WGI145" s="136"/>
      <c r="WGN145" s="136"/>
      <c r="WGO145" s="136"/>
      <c r="WGP145" s="136"/>
      <c r="WGQ145" s="136"/>
      <c r="WGR145" s="136"/>
      <c r="WGS145" s="136"/>
      <c r="WGT145" s="136"/>
      <c r="WGU145" s="136"/>
      <c r="WGV145" s="136"/>
      <c r="WGW145" s="136"/>
      <c r="WGX145" s="136"/>
      <c r="WGY145" s="136"/>
      <c r="WHD145" s="136"/>
      <c r="WHE145" s="136"/>
      <c r="WHF145" s="136"/>
      <c r="WHG145" s="136"/>
      <c r="WHH145" s="136"/>
      <c r="WHI145" s="136"/>
      <c r="WHJ145" s="136"/>
      <c r="WHK145" s="136"/>
      <c r="WHL145" s="136"/>
      <c r="WHM145" s="136"/>
      <c r="WHN145" s="136"/>
      <c r="WHO145" s="136"/>
      <c r="WHT145" s="136"/>
      <c r="WHU145" s="136"/>
      <c r="WHV145" s="136"/>
      <c r="WHW145" s="136"/>
      <c r="WHX145" s="136"/>
      <c r="WHY145" s="136"/>
      <c r="WHZ145" s="136"/>
      <c r="WIA145" s="136"/>
      <c r="WIB145" s="136"/>
      <c r="WIC145" s="136"/>
      <c r="WID145" s="136"/>
      <c r="WIE145" s="136"/>
      <c r="WIJ145" s="136"/>
      <c r="WIK145" s="136"/>
      <c r="WIL145" s="136"/>
      <c r="WIM145" s="136"/>
      <c r="WIN145" s="136"/>
      <c r="WIO145" s="136"/>
      <c r="WIP145" s="136"/>
      <c r="WIQ145" s="136"/>
      <c r="WIR145" s="136"/>
      <c r="WIS145" s="136"/>
      <c r="WIT145" s="136"/>
      <c r="WIU145" s="136"/>
      <c r="WIZ145" s="136"/>
      <c r="WJA145" s="136"/>
      <c r="WJB145" s="136"/>
      <c r="WJC145" s="136"/>
      <c r="WJD145" s="136"/>
      <c r="WJE145" s="136"/>
      <c r="WJF145" s="136"/>
      <c r="WJG145" s="136"/>
      <c r="WJH145" s="136"/>
      <c r="WJI145" s="136"/>
      <c r="WJJ145" s="136"/>
      <c r="WJK145" s="136"/>
      <c r="WJP145" s="136"/>
      <c r="WJQ145" s="136"/>
      <c r="WJR145" s="136"/>
      <c r="WJS145" s="136"/>
      <c r="WJT145" s="136"/>
      <c r="WJU145" s="136"/>
      <c r="WJV145" s="136"/>
      <c r="WJW145" s="136"/>
      <c r="WJX145" s="136"/>
      <c r="WJY145" s="136"/>
      <c r="WJZ145" s="136"/>
      <c r="WKA145" s="136"/>
      <c r="WKF145" s="136"/>
      <c r="WKG145" s="136"/>
      <c r="WKH145" s="136"/>
      <c r="WKI145" s="136"/>
      <c r="WKJ145" s="136"/>
      <c r="WKK145" s="136"/>
      <c r="WKL145" s="136"/>
      <c r="WKM145" s="136"/>
      <c r="WKN145" s="136"/>
      <c r="WKO145" s="136"/>
      <c r="WKP145" s="136"/>
      <c r="WKQ145" s="136"/>
      <c r="WKV145" s="136"/>
      <c r="WKW145" s="136"/>
      <c r="WKX145" s="136"/>
      <c r="WKY145" s="136"/>
      <c r="WKZ145" s="136"/>
      <c r="WLA145" s="136"/>
      <c r="WLB145" s="136"/>
      <c r="WLC145" s="136"/>
      <c r="WLD145" s="136"/>
      <c r="WLE145" s="136"/>
      <c r="WLF145" s="136"/>
      <c r="WLG145" s="136"/>
      <c r="WLL145" s="136"/>
      <c r="WLM145" s="136"/>
      <c r="WLN145" s="136"/>
      <c r="WLO145" s="136"/>
      <c r="WLP145" s="136"/>
      <c r="WLQ145" s="136"/>
      <c r="WLR145" s="136"/>
      <c r="WLS145" s="136"/>
      <c r="WLT145" s="136"/>
      <c r="WLU145" s="136"/>
      <c r="WLV145" s="136"/>
      <c r="WLW145" s="136"/>
      <c r="WMB145" s="136"/>
      <c r="WMC145" s="136"/>
      <c r="WMD145" s="136"/>
      <c r="WME145" s="136"/>
      <c r="WMF145" s="136"/>
      <c r="WMG145" s="136"/>
      <c r="WMH145" s="136"/>
      <c r="WMI145" s="136"/>
      <c r="WMJ145" s="136"/>
      <c r="WMK145" s="136"/>
      <c r="WML145" s="136"/>
      <c r="WMM145" s="136"/>
      <c r="WMR145" s="136"/>
      <c r="WMS145" s="136"/>
      <c r="WMT145" s="136"/>
      <c r="WMU145" s="136"/>
      <c r="WMV145" s="136"/>
      <c r="WMW145" s="136"/>
      <c r="WMX145" s="136"/>
      <c r="WMY145" s="136"/>
      <c r="WMZ145" s="136"/>
      <c r="WNA145" s="136"/>
      <c r="WNB145" s="136"/>
      <c r="WNC145" s="136"/>
      <c r="WNH145" s="136"/>
      <c r="WNI145" s="136"/>
      <c r="WNJ145" s="136"/>
      <c r="WNK145" s="136"/>
      <c r="WNL145" s="136"/>
      <c r="WNM145" s="136"/>
      <c r="WNN145" s="136"/>
      <c r="WNO145" s="136"/>
      <c r="WNP145" s="136"/>
      <c r="WNQ145" s="136"/>
      <c r="WNR145" s="136"/>
      <c r="WNS145" s="136"/>
      <c r="WNX145" s="136"/>
      <c r="WNY145" s="136"/>
      <c r="WNZ145" s="136"/>
      <c r="WOA145" s="136"/>
      <c r="WOB145" s="136"/>
      <c r="WOC145" s="136"/>
      <c r="WOD145" s="136"/>
      <c r="WOE145" s="136"/>
      <c r="WOF145" s="136"/>
      <c r="WOG145" s="136"/>
      <c r="WOH145" s="136"/>
      <c r="WOI145" s="136"/>
      <c r="WON145" s="136"/>
      <c r="WOO145" s="136"/>
      <c r="WOP145" s="136"/>
      <c r="WOQ145" s="136"/>
      <c r="WOR145" s="136"/>
      <c r="WOS145" s="136"/>
      <c r="WOT145" s="136"/>
      <c r="WOU145" s="136"/>
      <c r="WOV145" s="136"/>
      <c r="WOW145" s="136"/>
      <c r="WOX145" s="136"/>
      <c r="WOY145" s="136"/>
      <c r="WPD145" s="136"/>
      <c r="WPE145" s="136"/>
      <c r="WPF145" s="136"/>
      <c r="WPG145" s="136"/>
      <c r="WPH145" s="136"/>
      <c r="WPI145" s="136"/>
      <c r="WPJ145" s="136"/>
      <c r="WPK145" s="136"/>
      <c r="WPL145" s="136"/>
      <c r="WPM145" s="136"/>
      <c r="WPN145" s="136"/>
      <c r="WPO145" s="136"/>
      <c r="WPT145" s="136"/>
      <c r="WPU145" s="136"/>
      <c r="WPV145" s="136"/>
      <c r="WPW145" s="136"/>
      <c r="WPX145" s="136"/>
      <c r="WPY145" s="136"/>
      <c r="WPZ145" s="136"/>
      <c r="WQA145" s="136"/>
      <c r="WQB145" s="136"/>
      <c r="WQC145" s="136"/>
      <c r="WQD145" s="136"/>
      <c r="WQE145" s="136"/>
      <c r="WQJ145" s="136"/>
      <c r="WQK145" s="136"/>
      <c r="WQL145" s="136"/>
      <c r="WQM145" s="136"/>
      <c r="WQN145" s="136"/>
      <c r="WQO145" s="136"/>
      <c r="WQP145" s="136"/>
      <c r="WQQ145" s="136"/>
      <c r="WQR145" s="136"/>
      <c r="WQS145" s="136"/>
      <c r="WQT145" s="136"/>
      <c r="WQU145" s="136"/>
      <c r="WQZ145" s="136"/>
      <c r="WRA145" s="136"/>
      <c r="WRB145" s="136"/>
      <c r="WRC145" s="136"/>
      <c r="WRD145" s="136"/>
      <c r="WRE145" s="136"/>
      <c r="WRF145" s="136"/>
      <c r="WRG145" s="136"/>
      <c r="WRH145" s="136"/>
      <c r="WRI145" s="136"/>
      <c r="WRJ145" s="136"/>
      <c r="WRK145" s="136"/>
      <c r="WRP145" s="136"/>
      <c r="WRQ145" s="136"/>
      <c r="WRR145" s="136"/>
      <c r="WRS145" s="136"/>
      <c r="WRT145" s="136"/>
      <c r="WRU145" s="136"/>
      <c r="WRV145" s="136"/>
      <c r="WRW145" s="136"/>
      <c r="WRX145" s="136"/>
      <c r="WRY145" s="136"/>
      <c r="WRZ145" s="136"/>
      <c r="WSA145" s="136"/>
      <c r="WSF145" s="136"/>
      <c r="WSG145" s="136"/>
      <c r="WSH145" s="136"/>
      <c r="WSI145" s="136"/>
      <c r="WSJ145" s="136"/>
      <c r="WSK145" s="136"/>
      <c r="WSL145" s="136"/>
      <c r="WSM145" s="136"/>
      <c r="WSN145" s="136"/>
      <c r="WSO145" s="136"/>
      <c r="WSP145" s="136"/>
      <c r="WSQ145" s="136"/>
      <c r="WSV145" s="136"/>
      <c r="WSW145" s="136"/>
      <c r="WSX145" s="136"/>
      <c r="WSY145" s="136"/>
      <c r="WSZ145" s="136"/>
      <c r="WTA145" s="136"/>
      <c r="WTB145" s="136"/>
      <c r="WTC145" s="136"/>
      <c r="WTD145" s="136"/>
      <c r="WTE145" s="136"/>
      <c r="WTF145" s="136"/>
      <c r="WTG145" s="136"/>
      <c r="WTL145" s="136"/>
      <c r="WTM145" s="136"/>
      <c r="WTN145" s="136"/>
      <c r="WTO145" s="136"/>
      <c r="WTP145" s="136"/>
      <c r="WTQ145" s="136"/>
      <c r="WTR145" s="136"/>
      <c r="WTS145" s="136"/>
      <c r="WTT145" s="136"/>
      <c r="WTU145" s="136"/>
      <c r="WTV145" s="136"/>
      <c r="WTW145" s="136"/>
      <c r="WUB145" s="136"/>
      <c r="WUC145" s="136"/>
      <c r="WUD145" s="136"/>
      <c r="WUE145" s="136"/>
      <c r="WUF145" s="136"/>
      <c r="WUG145" s="136"/>
      <c r="WUH145" s="136"/>
      <c r="WUI145" s="136"/>
      <c r="WUJ145" s="136"/>
      <c r="WUK145" s="136"/>
      <c r="WUL145" s="136"/>
      <c r="WUM145" s="136"/>
      <c r="WUR145" s="136"/>
      <c r="WUS145" s="136"/>
      <c r="WUT145" s="136"/>
      <c r="WUU145" s="136"/>
      <c r="WUV145" s="136"/>
      <c r="WUW145" s="136"/>
      <c r="WUX145" s="136"/>
      <c r="WUY145" s="136"/>
      <c r="WUZ145" s="136"/>
      <c r="WVA145" s="136"/>
      <c r="WVB145" s="136"/>
      <c r="WVC145" s="136"/>
      <c r="WVH145" s="136"/>
      <c r="WVI145" s="136"/>
      <c r="WVJ145" s="136"/>
      <c r="WVK145" s="136"/>
      <c r="WVL145" s="136"/>
      <c r="WVM145" s="136"/>
      <c r="WVN145" s="136"/>
      <c r="WVO145" s="136"/>
      <c r="WVP145" s="136"/>
      <c r="WVQ145" s="136"/>
      <c r="WVR145" s="136"/>
      <c r="WVS145" s="136"/>
      <c r="WVX145" s="136"/>
      <c r="WVY145" s="136"/>
      <c r="WVZ145" s="136"/>
      <c r="WWA145" s="136"/>
      <c r="WWB145" s="136"/>
      <c r="WWC145" s="136"/>
      <c r="WWD145" s="136"/>
      <c r="WWE145" s="136"/>
      <c r="WWF145" s="136"/>
      <c r="WWG145" s="136"/>
      <c r="WWH145" s="136"/>
      <c r="WWI145" s="136"/>
      <c r="WWN145" s="136"/>
      <c r="WWO145" s="136"/>
      <c r="WWP145" s="136"/>
      <c r="WWQ145" s="136"/>
      <c r="WWR145" s="136"/>
      <c r="WWS145" s="136"/>
      <c r="WWT145" s="136"/>
      <c r="WWU145" s="136"/>
      <c r="WWV145" s="136"/>
      <c r="WWW145" s="136"/>
      <c r="WWX145" s="136"/>
      <c r="WWY145" s="136"/>
      <c r="WXD145" s="136"/>
      <c r="WXE145" s="136"/>
      <c r="WXF145" s="136"/>
      <c r="WXG145" s="136"/>
      <c r="WXH145" s="136"/>
      <c r="WXI145" s="136"/>
      <c r="WXJ145" s="136"/>
      <c r="WXK145" s="136"/>
      <c r="WXL145" s="136"/>
      <c r="WXM145" s="136"/>
      <c r="WXN145" s="136"/>
      <c r="WXO145" s="136"/>
      <c r="WXT145" s="136"/>
      <c r="WXU145" s="136"/>
      <c r="WXV145" s="136"/>
      <c r="WXW145" s="136"/>
      <c r="WXX145" s="136"/>
      <c r="WXY145" s="136"/>
      <c r="WXZ145" s="136"/>
      <c r="WYA145" s="136"/>
      <c r="WYB145" s="136"/>
      <c r="WYC145" s="136"/>
      <c r="WYD145" s="136"/>
      <c r="WYE145" s="136"/>
      <c r="WYJ145" s="136"/>
      <c r="WYK145" s="136"/>
      <c r="WYL145" s="136"/>
      <c r="WYM145" s="136"/>
      <c r="WYN145" s="136"/>
      <c r="WYO145" s="136"/>
      <c r="WYP145" s="136"/>
      <c r="WYQ145" s="136"/>
      <c r="WYR145" s="136"/>
      <c r="WYS145" s="136"/>
      <c r="WYT145" s="136"/>
      <c r="WYU145" s="136"/>
      <c r="WYZ145" s="136"/>
      <c r="WZA145" s="136"/>
      <c r="WZB145" s="136"/>
      <c r="WZC145" s="136"/>
      <c r="WZD145" s="136"/>
      <c r="WZE145" s="136"/>
      <c r="WZF145" s="136"/>
      <c r="WZG145" s="136"/>
      <c r="WZH145" s="136"/>
      <c r="WZI145" s="136"/>
      <c r="WZJ145" s="136"/>
      <c r="WZK145" s="136"/>
      <c r="WZP145" s="136"/>
      <c r="WZQ145" s="136"/>
      <c r="WZR145" s="136"/>
      <c r="WZS145" s="136"/>
      <c r="WZT145" s="136"/>
      <c r="WZU145" s="136"/>
      <c r="WZV145" s="136"/>
      <c r="WZW145" s="136"/>
      <c r="WZX145" s="136"/>
      <c r="WZY145" s="136"/>
      <c r="WZZ145" s="136"/>
      <c r="XAA145" s="136"/>
      <c r="XAF145" s="136"/>
      <c r="XAG145" s="136"/>
      <c r="XAH145" s="136"/>
      <c r="XAI145" s="136"/>
      <c r="XAJ145" s="136"/>
      <c r="XAK145" s="136"/>
      <c r="XAL145" s="136"/>
      <c r="XAM145" s="136"/>
      <c r="XAN145" s="136"/>
      <c r="XAO145" s="136"/>
      <c r="XAP145" s="136"/>
      <c r="XAQ145" s="136"/>
      <c r="XAV145" s="136"/>
      <c r="XAW145" s="136"/>
      <c r="XAX145" s="136"/>
      <c r="XAY145" s="136"/>
      <c r="XAZ145" s="136"/>
      <c r="XBA145" s="136"/>
      <c r="XBB145" s="136"/>
      <c r="XBC145" s="136"/>
      <c r="XBD145" s="136"/>
      <c r="XBE145" s="136"/>
      <c r="XBF145" s="136"/>
      <c r="XBG145" s="136"/>
      <c r="XBL145" s="136"/>
      <c r="XBM145" s="136"/>
      <c r="XBN145" s="136"/>
      <c r="XBO145" s="136"/>
      <c r="XBP145" s="136"/>
      <c r="XBQ145" s="136"/>
      <c r="XBR145" s="136"/>
      <c r="XBS145" s="136"/>
      <c r="XBT145" s="136"/>
      <c r="XBU145" s="136"/>
      <c r="XBV145" s="136"/>
      <c r="XBW145" s="136"/>
      <c r="XCB145" s="136"/>
      <c r="XCC145" s="136"/>
      <c r="XCD145" s="136"/>
      <c r="XCE145" s="136"/>
      <c r="XCF145" s="136"/>
      <c r="XCG145" s="136"/>
      <c r="XCH145" s="136"/>
      <c r="XCI145" s="136"/>
      <c r="XCJ145" s="136"/>
      <c r="XCK145" s="136"/>
      <c r="XCL145" s="136"/>
      <c r="XCM145" s="136"/>
      <c r="XCR145" s="136"/>
      <c r="XCS145" s="136"/>
      <c r="XCT145" s="136"/>
      <c r="XCU145" s="136"/>
      <c r="XCV145" s="136"/>
      <c r="XCW145" s="136"/>
      <c r="XCX145" s="136"/>
      <c r="XCY145" s="136"/>
      <c r="XCZ145" s="136"/>
      <c r="XDA145" s="136"/>
      <c r="XDB145" s="136"/>
      <c r="XDC145" s="136"/>
      <c r="XDH145" s="136"/>
      <c r="XDI145" s="136"/>
      <c r="XDJ145" s="136"/>
      <c r="XDK145" s="136"/>
      <c r="XDL145" s="136"/>
      <c r="XDM145" s="136"/>
      <c r="XDN145" s="136"/>
      <c r="XDO145" s="136"/>
      <c r="XDP145" s="136"/>
      <c r="XDQ145" s="136"/>
      <c r="XDR145" s="136"/>
      <c r="XDS145" s="136"/>
      <c r="XDX145" s="136"/>
      <c r="XDY145" s="136"/>
      <c r="XDZ145" s="136"/>
      <c r="XEA145" s="136"/>
      <c r="XEB145" s="136"/>
      <c r="XEC145" s="136"/>
      <c r="XED145" s="136"/>
      <c r="XEE145" s="136"/>
      <c r="XEF145" s="136"/>
      <c r="XEG145" s="136"/>
      <c r="XEH145" s="136"/>
      <c r="XEI145" s="136"/>
      <c r="XEN145" s="136"/>
      <c r="XEO145" s="136"/>
      <c r="XEP145" s="136"/>
      <c r="XEQ145" s="136"/>
      <c r="XER145" s="136"/>
      <c r="XES145" s="136"/>
      <c r="XET145" s="136"/>
      <c r="XEU145" s="136"/>
      <c r="XEV145" s="136"/>
      <c r="XEW145" s="136"/>
      <c r="XEX145" s="136"/>
      <c r="XEY145" s="136"/>
    </row>
    <row r="146" spans="1:16379" ht="19.5" customHeight="1" x14ac:dyDescent="0.25">
      <c r="A146" s="138"/>
      <c r="B146" s="167" t="s">
        <v>357</v>
      </c>
      <c r="C146" s="506"/>
      <c r="D146" s="497" t="s">
        <v>274</v>
      </c>
      <c r="E146" s="497"/>
      <c r="F146" s="505"/>
      <c r="G146" s="496" t="s">
        <v>275</v>
      </c>
      <c r="H146" s="497"/>
      <c r="I146" s="498"/>
      <c r="J146" s="496" t="s">
        <v>276</v>
      </c>
      <c r="K146" s="497"/>
      <c r="L146" s="498"/>
      <c r="M146" s="475" t="s">
        <v>6</v>
      </c>
      <c r="N146" s="475"/>
      <c r="O146" s="476"/>
      <c r="P146" s="138"/>
    </row>
    <row r="147" spans="1:16379" ht="19.5" customHeight="1" x14ac:dyDescent="0.25">
      <c r="A147" s="138"/>
      <c r="B147" s="199" t="s">
        <v>432</v>
      </c>
      <c r="C147" s="421"/>
      <c r="D147" s="497"/>
      <c r="E147" s="497"/>
      <c r="F147" s="505"/>
      <c r="G147" s="496"/>
      <c r="H147" s="497"/>
      <c r="I147" s="498"/>
      <c r="J147" s="496"/>
      <c r="K147" s="497"/>
      <c r="L147" s="498"/>
      <c r="M147" s="503"/>
      <c r="N147" s="503"/>
      <c r="O147" s="504"/>
      <c r="P147" s="138"/>
    </row>
    <row r="148" spans="1:16379" ht="47.25" outlineLevel="1" x14ac:dyDescent="0.25">
      <c r="A148" s="138"/>
      <c r="B148" s="173" t="s">
        <v>347</v>
      </c>
      <c r="C148" s="184" t="s">
        <v>8</v>
      </c>
      <c r="D148" s="183" t="s">
        <v>292</v>
      </c>
      <c r="E148" s="172" t="s">
        <v>52</v>
      </c>
      <c r="F148" s="188" t="s">
        <v>11</v>
      </c>
      <c r="G148" s="189" t="s">
        <v>292</v>
      </c>
      <c r="H148" s="172" t="s">
        <v>52</v>
      </c>
      <c r="I148" s="184" t="s">
        <v>11</v>
      </c>
      <c r="J148" s="183" t="s">
        <v>292</v>
      </c>
      <c r="K148" s="172" t="s">
        <v>52</v>
      </c>
      <c r="L148" s="188" t="s">
        <v>11</v>
      </c>
      <c r="M148" s="477"/>
      <c r="N148" s="478"/>
      <c r="O148" s="479"/>
      <c r="P148" s="138"/>
    </row>
    <row r="149" spans="1:16379" ht="19.5" customHeight="1" outlineLevel="1" x14ac:dyDescent="0.25">
      <c r="A149" s="138"/>
      <c r="B149" s="174" t="s">
        <v>293</v>
      </c>
      <c r="C149" s="195">
        <v>20</v>
      </c>
      <c r="D149" s="197"/>
      <c r="E149" s="196"/>
      <c r="F149" s="190">
        <f>C149*D149</f>
        <v>0</v>
      </c>
      <c r="G149" s="197"/>
      <c r="H149" s="196"/>
      <c r="I149" s="191">
        <f>C149*G149</f>
        <v>0</v>
      </c>
      <c r="J149" s="197"/>
      <c r="K149" s="196"/>
      <c r="L149" s="190">
        <f>C149*J149</f>
        <v>0</v>
      </c>
      <c r="M149" s="480"/>
      <c r="N149" s="469"/>
      <c r="O149" s="470"/>
      <c r="P149" s="138"/>
    </row>
    <row r="150" spans="1:16379" ht="19.5" customHeight="1" outlineLevel="1" x14ac:dyDescent="0.25">
      <c r="A150" s="138"/>
      <c r="B150" s="174" t="s">
        <v>294</v>
      </c>
      <c r="C150" s="195">
        <v>30</v>
      </c>
      <c r="D150" s="197"/>
      <c r="E150" s="196"/>
      <c r="F150" s="190">
        <f t="shared" ref="F150:F194" si="8">C150*D150</f>
        <v>0</v>
      </c>
      <c r="G150" s="197"/>
      <c r="H150" s="196"/>
      <c r="I150" s="191">
        <f t="shared" ref="I150:I194" si="9">C150*G150</f>
        <v>0</v>
      </c>
      <c r="J150" s="197"/>
      <c r="K150" s="196"/>
      <c r="L150" s="190">
        <f t="shared" ref="L150:L194" si="10">C150*J150</f>
        <v>0</v>
      </c>
      <c r="M150" s="480"/>
      <c r="N150" s="469"/>
      <c r="O150" s="470"/>
      <c r="P150" s="138"/>
    </row>
    <row r="151" spans="1:16379" ht="19.5" customHeight="1" outlineLevel="1" x14ac:dyDescent="0.25">
      <c r="A151" s="138"/>
      <c r="B151" s="174" t="s">
        <v>295</v>
      </c>
      <c r="C151" s="195">
        <v>120</v>
      </c>
      <c r="D151" s="197"/>
      <c r="E151" s="196"/>
      <c r="F151" s="190">
        <f t="shared" si="8"/>
        <v>0</v>
      </c>
      <c r="G151" s="197"/>
      <c r="H151" s="196"/>
      <c r="I151" s="191">
        <f t="shared" si="9"/>
        <v>0</v>
      </c>
      <c r="J151" s="197"/>
      <c r="K151" s="196"/>
      <c r="L151" s="190">
        <f t="shared" si="10"/>
        <v>0</v>
      </c>
      <c r="M151" s="480"/>
      <c r="N151" s="469"/>
      <c r="O151" s="470"/>
      <c r="P151" s="138"/>
    </row>
    <row r="152" spans="1:16379" ht="19.5" customHeight="1" outlineLevel="1" x14ac:dyDescent="0.25">
      <c r="A152" s="138"/>
      <c r="B152" s="174" t="s">
        <v>296</v>
      </c>
      <c r="C152" s="195">
        <v>60</v>
      </c>
      <c r="D152" s="197"/>
      <c r="E152" s="196"/>
      <c r="F152" s="190">
        <f t="shared" si="8"/>
        <v>0</v>
      </c>
      <c r="G152" s="197"/>
      <c r="H152" s="196"/>
      <c r="I152" s="191">
        <f t="shared" si="9"/>
        <v>0</v>
      </c>
      <c r="J152" s="197"/>
      <c r="K152" s="196"/>
      <c r="L152" s="190">
        <f t="shared" si="10"/>
        <v>0</v>
      </c>
      <c r="M152" s="480"/>
      <c r="N152" s="469"/>
      <c r="O152" s="470"/>
      <c r="P152" s="138"/>
    </row>
    <row r="153" spans="1:16379" ht="19.5" customHeight="1" outlineLevel="1" x14ac:dyDescent="0.25">
      <c r="A153" s="138"/>
      <c r="B153" s="174" t="s">
        <v>297</v>
      </c>
      <c r="C153" s="195">
        <v>90</v>
      </c>
      <c r="D153" s="197"/>
      <c r="E153" s="196"/>
      <c r="F153" s="190">
        <f t="shared" si="8"/>
        <v>0</v>
      </c>
      <c r="G153" s="197"/>
      <c r="H153" s="196"/>
      <c r="I153" s="191">
        <f t="shared" si="9"/>
        <v>0</v>
      </c>
      <c r="J153" s="197"/>
      <c r="K153" s="196"/>
      <c r="L153" s="190">
        <f t="shared" si="10"/>
        <v>0</v>
      </c>
      <c r="M153" s="480"/>
      <c r="N153" s="469"/>
      <c r="O153" s="470"/>
      <c r="P153" s="138"/>
    </row>
    <row r="154" spans="1:16379" ht="19.5" customHeight="1" outlineLevel="1" x14ac:dyDescent="0.25">
      <c r="A154" s="138"/>
      <c r="B154" s="174" t="s">
        <v>298</v>
      </c>
      <c r="C154" s="195">
        <v>240</v>
      </c>
      <c r="D154" s="197"/>
      <c r="E154" s="196"/>
      <c r="F154" s="190">
        <f t="shared" si="8"/>
        <v>0</v>
      </c>
      <c r="G154" s="197"/>
      <c r="H154" s="196"/>
      <c r="I154" s="191">
        <f t="shared" si="9"/>
        <v>0</v>
      </c>
      <c r="J154" s="197"/>
      <c r="K154" s="196"/>
      <c r="L154" s="190">
        <f t="shared" si="10"/>
        <v>0</v>
      </c>
      <c r="M154" s="480"/>
      <c r="N154" s="469"/>
      <c r="O154" s="470"/>
      <c r="P154" s="138"/>
    </row>
    <row r="155" spans="1:16379" ht="19.5" customHeight="1" outlineLevel="1" x14ac:dyDescent="0.25">
      <c r="A155" s="138"/>
      <c r="B155" s="174" t="s">
        <v>299</v>
      </c>
      <c r="C155" s="195">
        <v>240</v>
      </c>
      <c r="D155" s="197"/>
      <c r="E155" s="196"/>
      <c r="F155" s="190">
        <f t="shared" si="8"/>
        <v>0</v>
      </c>
      <c r="G155" s="197"/>
      <c r="H155" s="196"/>
      <c r="I155" s="191">
        <f t="shared" si="9"/>
        <v>0</v>
      </c>
      <c r="J155" s="197"/>
      <c r="K155" s="196"/>
      <c r="L155" s="190">
        <f t="shared" si="10"/>
        <v>0</v>
      </c>
      <c r="M155" s="480"/>
      <c r="N155" s="469"/>
      <c r="O155" s="470"/>
      <c r="P155" s="138"/>
    </row>
    <row r="156" spans="1:16379" ht="19.5" customHeight="1" outlineLevel="1" x14ac:dyDescent="0.25">
      <c r="A156" s="138"/>
      <c r="B156" s="174" t="s">
        <v>300</v>
      </c>
      <c r="C156" s="195"/>
      <c r="D156" s="197"/>
      <c r="E156" s="196"/>
      <c r="F156" s="190">
        <f t="shared" si="8"/>
        <v>0</v>
      </c>
      <c r="G156" s="197"/>
      <c r="H156" s="196"/>
      <c r="I156" s="191">
        <f t="shared" si="9"/>
        <v>0</v>
      </c>
      <c r="J156" s="197"/>
      <c r="K156" s="196"/>
      <c r="L156" s="190">
        <f t="shared" si="10"/>
        <v>0</v>
      </c>
      <c r="M156" s="480"/>
      <c r="N156" s="469"/>
      <c r="O156" s="470"/>
      <c r="P156" s="138"/>
    </row>
    <row r="157" spans="1:16379" ht="19.5" customHeight="1" outlineLevel="1" x14ac:dyDescent="0.25">
      <c r="A157" s="138"/>
      <c r="B157" s="174" t="s">
        <v>301</v>
      </c>
      <c r="C157" s="195">
        <v>120</v>
      </c>
      <c r="D157" s="197"/>
      <c r="E157" s="196"/>
      <c r="F157" s="190">
        <f t="shared" si="8"/>
        <v>0</v>
      </c>
      <c r="G157" s="197"/>
      <c r="H157" s="196"/>
      <c r="I157" s="191">
        <f t="shared" si="9"/>
        <v>0</v>
      </c>
      <c r="J157" s="197"/>
      <c r="K157" s="196"/>
      <c r="L157" s="190">
        <f t="shared" si="10"/>
        <v>0</v>
      </c>
      <c r="M157" s="480"/>
      <c r="N157" s="469"/>
      <c r="O157" s="470"/>
      <c r="P157" s="138"/>
    </row>
    <row r="158" spans="1:16379" ht="19.5" customHeight="1" outlineLevel="1" x14ac:dyDescent="0.25">
      <c r="A158" s="138"/>
      <c r="B158" s="174" t="s">
        <v>302</v>
      </c>
      <c r="C158" s="195">
        <v>60</v>
      </c>
      <c r="D158" s="197"/>
      <c r="E158" s="196"/>
      <c r="F158" s="190">
        <f t="shared" si="8"/>
        <v>0</v>
      </c>
      <c r="G158" s="197"/>
      <c r="H158" s="196"/>
      <c r="I158" s="191">
        <f t="shared" si="9"/>
        <v>0</v>
      </c>
      <c r="J158" s="197"/>
      <c r="K158" s="196"/>
      <c r="L158" s="190">
        <f t="shared" si="10"/>
        <v>0</v>
      </c>
      <c r="M158" s="480"/>
      <c r="N158" s="469"/>
      <c r="O158" s="470"/>
      <c r="P158" s="138"/>
    </row>
    <row r="159" spans="1:16379" ht="19.5" customHeight="1" outlineLevel="1" x14ac:dyDescent="0.25">
      <c r="A159" s="138"/>
      <c r="B159" s="174" t="s">
        <v>303</v>
      </c>
      <c r="C159" s="195">
        <v>30</v>
      </c>
      <c r="D159" s="197"/>
      <c r="E159" s="196"/>
      <c r="F159" s="190">
        <f t="shared" si="8"/>
        <v>0</v>
      </c>
      <c r="G159" s="197"/>
      <c r="H159" s="196"/>
      <c r="I159" s="191">
        <f t="shared" si="9"/>
        <v>0</v>
      </c>
      <c r="J159" s="197"/>
      <c r="K159" s="196"/>
      <c r="L159" s="190">
        <f t="shared" si="10"/>
        <v>0</v>
      </c>
      <c r="M159" s="480"/>
      <c r="N159" s="469"/>
      <c r="O159" s="470"/>
      <c r="P159" s="138"/>
    </row>
    <row r="160" spans="1:16379" ht="19.5" customHeight="1" outlineLevel="1" x14ac:dyDescent="0.25">
      <c r="A160" s="138"/>
      <c r="B160" s="174" t="s">
        <v>304</v>
      </c>
      <c r="C160" s="195">
        <v>30</v>
      </c>
      <c r="D160" s="197"/>
      <c r="E160" s="196"/>
      <c r="F160" s="190">
        <f t="shared" si="8"/>
        <v>0</v>
      </c>
      <c r="G160" s="197"/>
      <c r="H160" s="196"/>
      <c r="I160" s="191">
        <f t="shared" si="9"/>
        <v>0</v>
      </c>
      <c r="J160" s="197"/>
      <c r="K160" s="196"/>
      <c r="L160" s="190">
        <f t="shared" si="10"/>
        <v>0</v>
      </c>
      <c r="M160" s="480"/>
      <c r="N160" s="469"/>
      <c r="O160" s="470"/>
      <c r="P160" s="138"/>
    </row>
    <row r="161" spans="1:16" ht="19.5" customHeight="1" outlineLevel="1" x14ac:dyDescent="0.25">
      <c r="A161" s="138"/>
      <c r="B161" s="174" t="s">
        <v>305</v>
      </c>
      <c r="C161" s="195">
        <v>30</v>
      </c>
      <c r="D161" s="197"/>
      <c r="E161" s="196"/>
      <c r="F161" s="190">
        <f t="shared" si="8"/>
        <v>0</v>
      </c>
      <c r="G161" s="197"/>
      <c r="H161" s="196"/>
      <c r="I161" s="191">
        <f t="shared" si="9"/>
        <v>0</v>
      </c>
      <c r="J161" s="197"/>
      <c r="K161" s="196"/>
      <c r="L161" s="190">
        <f t="shared" si="10"/>
        <v>0</v>
      </c>
      <c r="M161" s="480"/>
      <c r="N161" s="469"/>
      <c r="O161" s="470"/>
      <c r="P161" s="138"/>
    </row>
    <row r="162" spans="1:16" ht="19.5" customHeight="1" outlineLevel="1" x14ac:dyDescent="0.25">
      <c r="A162" s="138"/>
      <c r="B162" s="174" t="s">
        <v>306</v>
      </c>
      <c r="C162" s="195">
        <v>300</v>
      </c>
      <c r="D162" s="197"/>
      <c r="E162" s="196"/>
      <c r="F162" s="190">
        <f t="shared" si="8"/>
        <v>0</v>
      </c>
      <c r="G162" s="197"/>
      <c r="H162" s="196"/>
      <c r="I162" s="191">
        <f t="shared" si="9"/>
        <v>0</v>
      </c>
      <c r="J162" s="197"/>
      <c r="K162" s="196"/>
      <c r="L162" s="190">
        <f t="shared" si="10"/>
        <v>0</v>
      </c>
      <c r="M162" s="480"/>
      <c r="N162" s="469"/>
      <c r="O162" s="470"/>
      <c r="P162" s="138"/>
    </row>
    <row r="163" spans="1:16" ht="19.5" customHeight="1" outlineLevel="1" x14ac:dyDescent="0.25">
      <c r="A163" s="138"/>
      <c r="B163" s="174" t="s">
        <v>307</v>
      </c>
      <c r="C163" s="195">
        <v>120</v>
      </c>
      <c r="D163" s="197"/>
      <c r="E163" s="196"/>
      <c r="F163" s="190">
        <f t="shared" si="8"/>
        <v>0</v>
      </c>
      <c r="G163" s="197"/>
      <c r="H163" s="196"/>
      <c r="I163" s="191">
        <f t="shared" si="9"/>
        <v>0</v>
      </c>
      <c r="J163" s="197"/>
      <c r="K163" s="196"/>
      <c r="L163" s="190">
        <f t="shared" si="10"/>
        <v>0</v>
      </c>
      <c r="M163" s="480"/>
      <c r="N163" s="469"/>
      <c r="O163" s="470"/>
      <c r="P163" s="138"/>
    </row>
    <row r="164" spans="1:16" ht="19.5" customHeight="1" outlineLevel="1" x14ac:dyDescent="0.25">
      <c r="A164" s="138"/>
      <c r="B164" s="174" t="s">
        <v>308</v>
      </c>
      <c r="C164" s="195">
        <v>60</v>
      </c>
      <c r="D164" s="197"/>
      <c r="E164" s="196"/>
      <c r="F164" s="190">
        <f t="shared" si="8"/>
        <v>0</v>
      </c>
      <c r="G164" s="197"/>
      <c r="H164" s="196"/>
      <c r="I164" s="191">
        <f t="shared" si="9"/>
        <v>0</v>
      </c>
      <c r="J164" s="197"/>
      <c r="K164" s="196"/>
      <c r="L164" s="190">
        <f t="shared" si="10"/>
        <v>0</v>
      </c>
      <c r="M164" s="480"/>
      <c r="N164" s="469"/>
      <c r="O164" s="470"/>
      <c r="P164" s="138"/>
    </row>
    <row r="165" spans="1:16" ht="38.25" customHeight="1" outlineLevel="1" x14ac:dyDescent="0.25">
      <c r="A165" s="138"/>
      <c r="B165" s="174" t="s">
        <v>309</v>
      </c>
      <c r="C165" s="195">
        <v>30</v>
      </c>
      <c r="D165" s="197"/>
      <c r="E165" s="196"/>
      <c r="F165" s="190">
        <f t="shared" si="8"/>
        <v>0</v>
      </c>
      <c r="G165" s="197"/>
      <c r="H165" s="196"/>
      <c r="I165" s="191">
        <f t="shared" si="9"/>
        <v>0</v>
      </c>
      <c r="J165" s="197"/>
      <c r="K165" s="196"/>
      <c r="L165" s="190">
        <f t="shared" si="10"/>
        <v>0</v>
      </c>
      <c r="M165" s="480"/>
      <c r="N165" s="469"/>
      <c r="O165" s="470"/>
      <c r="P165" s="138"/>
    </row>
    <row r="166" spans="1:16" ht="38.25" customHeight="1" outlineLevel="1" x14ac:dyDescent="0.25">
      <c r="A166" s="138"/>
      <c r="B166" s="174" t="s">
        <v>310</v>
      </c>
      <c r="C166" s="195">
        <v>60</v>
      </c>
      <c r="D166" s="197"/>
      <c r="E166" s="196"/>
      <c r="F166" s="190">
        <f t="shared" si="8"/>
        <v>0</v>
      </c>
      <c r="G166" s="197"/>
      <c r="H166" s="196"/>
      <c r="I166" s="191">
        <f t="shared" si="9"/>
        <v>0</v>
      </c>
      <c r="J166" s="197"/>
      <c r="K166" s="196"/>
      <c r="L166" s="190">
        <f t="shared" si="10"/>
        <v>0</v>
      </c>
      <c r="M166" s="480"/>
      <c r="N166" s="469"/>
      <c r="O166" s="470"/>
      <c r="P166" s="138"/>
    </row>
    <row r="167" spans="1:16" ht="19.5" customHeight="1" outlineLevel="1" x14ac:dyDescent="0.25">
      <c r="A167" s="138"/>
      <c r="B167" s="174" t="s">
        <v>311</v>
      </c>
      <c r="C167" s="195">
        <v>90</v>
      </c>
      <c r="D167" s="197"/>
      <c r="E167" s="196"/>
      <c r="F167" s="190">
        <f t="shared" si="8"/>
        <v>0</v>
      </c>
      <c r="G167" s="197"/>
      <c r="H167" s="196"/>
      <c r="I167" s="191">
        <f t="shared" si="9"/>
        <v>0</v>
      </c>
      <c r="J167" s="197"/>
      <c r="K167" s="196"/>
      <c r="L167" s="190">
        <f t="shared" si="10"/>
        <v>0</v>
      </c>
      <c r="M167" s="480"/>
      <c r="N167" s="469"/>
      <c r="O167" s="470"/>
      <c r="P167" s="138"/>
    </row>
    <row r="168" spans="1:16" ht="19.5" customHeight="1" outlineLevel="1" x14ac:dyDescent="0.25">
      <c r="A168" s="138"/>
      <c r="B168" s="174" t="s">
        <v>312</v>
      </c>
      <c r="C168" s="195">
        <v>120</v>
      </c>
      <c r="D168" s="197"/>
      <c r="E168" s="196"/>
      <c r="F168" s="190">
        <f t="shared" si="8"/>
        <v>0</v>
      </c>
      <c r="G168" s="197"/>
      <c r="H168" s="196"/>
      <c r="I168" s="191">
        <f t="shared" si="9"/>
        <v>0</v>
      </c>
      <c r="J168" s="197"/>
      <c r="K168" s="196"/>
      <c r="L168" s="190">
        <f t="shared" si="10"/>
        <v>0</v>
      </c>
      <c r="M168" s="480"/>
      <c r="N168" s="469"/>
      <c r="O168" s="470"/>
      <c r="P168" s="138"/>
    </row>
    <row r="169" spans="1:16" ht="19.5" customHeight="1" outlineLevel="1" x14ac:dyDescent="0.25">
      <c r="A169" s="138"/>
      <c r="B169" s="174" t="s">
        <v>313</v>
      </c>
      <c r="C169" s="195">
        <v>240</v>
      </c>
      <c r="D169" s="197"/>
      <c r="E169" s="196"/>
      <c r="F169" s="190">
        <f t="shared" si="8"/>
        <v>0</v>
      </c>
      <c r="G169" s="197"/>
      <c r="H169" s="196"/>
      <c r="I169" s="191">
        <f t="shared" si="9"/>
        <v>0</v>
      </c>
      <c r="J169" s="197"/>
      <c r="K169" s="196"/>
      <c r="L169" s="190">
        <f t="shared" si="10"/>
        <v>0</v>
      </c>
      <c r="M169" s="480"/>
      <c r="N169" s="469"/>
      <c r="O169" s="470"/>
      <c r="P169" s="138"/>
    </row>
    <row r="170" spans="1:16" ht="19.5" customHeight="1" outlineLevel="1" x14ac:dyDescent="0.25">
      <c r="A170" s="138"/>
      <c r="B170" s="174" t="s">
        <v>314</v>
      </c>
      <c r="C170" s="195">
        <v>30</v>
      </c>
      <c r="D170" s="197"/>
      <c r="E170" s="196"/>
      <c r="F170" s="190">
        <f t="shared" si="8"/>
        <v>0</v>
      </c>
      <c r="G170" s="197"/>
      <c r="H170" s="196"/>
      <c r="I170" s="191">
        <f t="shared" si="9"/>
        <v>0</v>
      </c>
      <c r="J170" s="197"/>
      <c r="K170" s="196"/>
      <c r="L170" s="190">
        <f t="shared" si="10"/>
        <v>0</v>
      </c>
      <c r="M170" s="480"/>
      <c r="N170" s="469"/>
      <c r="O170" s="470"/>
      <c r="P170" s="138"/>
    </row>
    <row r="171" spans="1:16" ht="19.5" customHeight="1" outlineLevel="1" x14ac:dyDescent="0.25">
      <c r="A171" s="138"/>
      <c r="B171" s="174" t="s">
        <v>315</v>
      </c>
      <c r="C171" s="195">
        <v>30</v>
      </c>
      <c r="D171" s="197"/>
      <c r="E171" s="196"/>
      <c r="F171" s="190">
        <f t="shared" si="8"/>
        <v>0</v>
      </c>
      <c r="G171" s="197"/>
      <c r="H171" s="196"/>
      <c r="I171" s="191">
        <f t="shared" si="9"/>
        <v>0</v>
      </c>
      <c r="J171" s="197"/>
      <c r="K171" s="196"/>
      <c r="L171" s="190">
        <f t="shared" si="10"/>
        <v>0</v>
      </c>
      <c r="M171" s="480"/>
      <c r="N171" s="469"/>
      <c r="O171" s="470"/>
      <c r="P171" s="138"/>
    </row>
    <row r="172" spans="1:16" ht="19.5" customHeight="1" outlineLevel="1" x14ac:dyDescent="0.25">
      <c r="A172" s="138"/>
      <c r="B172" s="174" t="s">
        <v>316</v>
      </c>
      <c r="C172" s="195">
        <v>60</v>
      </c>
      <c r="D172" s="197"/>
      <c r="E172" s="196"/>
      <c r="F172" s="190">
        <f t="shared" si="8"/>
        <v>0</v>
      </c>
      <c r="G172" s="197"/>
      <c r="H172" s="196"/>
      <c r="I172" s="191">
        <f t="shared" si="9"/>
        <v>0</v>
      </c>
      <c r="J172" s="197"/>
      <c r="K172" s="196"/>
      <c r="L172" s="190">
        <f t="shared" si="10"/>
        <v>0</v>
      </c>
      <c r="M172" s="480"/>
      <c r="N172" s="469"/>
      <c r="O172" s="470"/>
      <c r="P172" s="138"/>
    </row>
    <row r="173" spans="1:16" ht="19.5" customHeight="1" outlineLevel="1" x14ac:dyDescent="0.25">
      <c r="A173" s="138"/>
      <c r="B173" s="174" t="s">
        <v>317</v>
      </c>
      <c r="C173" s="195">
        <v>30</v>
      </c>
      <c r="D173" s="197"/>
      <c r="E173" s="196"/>
      <c r="F173" s="190">
        <f t="shared" si="8"/>
        <v>0</v>
      </c>
      <c r="G173" s="197"/>
      <c r="H173" s="196"/>
      <c r="I173" s="191">
        <f t="shared" si="9"/>
        <v>0</v>
      </c>
      <c r="J173" s="197"/>
      <c r="K173" s="196"/>
      <c r="L173" s="190">
        <f t="shared" si="10"/>
        <v>0</v>
      </c>
      <c r="M173" s="480"/>
      <c r="N173" s="469"/>
      <c r="O173" s="470"/>
      <c r="P173" s="138"/>
    </row>
    <row r="174" spans="1:16" ht="19.5" customHeight="1" outlineLevel="1" x14ac:dyDescent="0.25">
      <c r="A174" s="138"/>
      <c r="B174" s="174" t="s">
        <v>318</v>
      </c>
      <c r="C174" s="195">
        <v>60</v>
      </c>
      <c r="D174" s="197"/>
      <c r="E174" s="196"/>
      <c r="F174" s="190">
        <f t="shared" si="8"/>
        <v>0</v>
      </c>
      <c r="G174" s="197"/>
      <c r="H174" s="196"/>
      <c r="I174" s="191">
        <f t="shared" si="9"/>
        <v>0</v>
      </c>
      <c r="J174" s="197"/>
      <c r="K174" s="196"/>
      <c r="L174" s="190">
        <f t="shared" si="10"/>
        <v>0</v>
      </c>
      <c r="M174" s="480"/>
      <c r="N174" s="469"/>
      <c r="O174" s="470"/>
      <c r="P174" s="138"/>
    </row>
    <row r="175" spans="1:16" ht="19.5" customHeight="1" outlineLevel="1" x14ac:dyDescent="0.25">
      <c r="A175" s="138"/>
      <c r="B175" s="174" t="s">
        <v>319</v>
      </c>
      <c r="C175" s="195">
        <v>120</v>
      </c>
      <c r="D175" s="197"/>
      <c r="E175" s="196"/>
      <c r="F175" s="190">
        <f t="shared" si="8"/>
        <v>0</v>
      </c>
      <c r="G175" s="197"/>
      <c r="H175" s="196"/>
      <c r="I175" s="191">
        <f t="shared" si="9"/>
        <v>0</v>
      </c>
      <c r="J175" s="197"/>
      <c r="K175" s="196"/>
      <c r="L175" s="190">
        <f t="shared" si="10"/>
        <v>0</v>
      </c>
      <c r="M175" s="480"/>
      <c r="N175" s="469"/>
      <c r="O175" s="470"/>
      <c r="P175" s="138"/>
    </row>
    <row r="176" spans="1:16" ht="19.5" customHeight="1" outlineLevel="1" x14ac:dyDescent="0.25">
      <c r="A176" s="138"/>
      <c r="B176" s="174" t="s">
        <v>320</v>
      </c>
      <c r="C176" s="195"/>
      <c r="D176" s="197"/>
      <c r="E176" s="196"/>
      <c r="F176" s="190">
        <f t="shared" si="8"/>
        <v>0</v>
      </c>
      <c r="G176" s="197"/>
      <c r="H176" s="196"/>
      <c r="I176" s="191">
        <f t="shared" si="9"/>
        <v>0</v>
      </c>
      <c r="J176" s="197"/>
      <c r="K176" s="196"/>
      <c r="L176" s="190">
        <f t="shared" si="10"/>
        <v>0</v>
      </c>
      <c r="M176" s="480"/>
      <c r="N176" s="469"/>
      <c r="O176" s="470"/>
      <c r="P176" s="138"/>
    </row>
    <row r="177" spans="1:16" ht="19.5" customHeight="1" outlineLevel="1" x14ac:dyDescent="0.25">
      <c r="A177" s="138"/>
      <c r="B177" s="174" t="s">
        <v>321</v>
      </c>
      <c r="C177" s="195"/>
      <c r="D177" s="197"/>
      <c r="E177" s="196"/>
      <c r="F177" s="190">
        <f t="shared" si="8"/>
        <v>0</v>
      </c>
      <c r="G177" s="197"/>
      <c r="H177" s="196"/>
      <c r="I177" s="191">
        <f t="shared" si="9"/>
        <v>0</v>
      </c>
      <c r="J177" s="197"/>
      <c r="K177" s="196"/>
      <c r="L177" s="190">
        <f t="shared" si="10"/>
        <v>0</v>
      </c>
      <c r="M177" s="480"/>
      <c r="N177" s="469"/>
      <c r="O177" s="470"/>
      <c r="P177" s="138"/>
    </row>
    <row r="178" spans="1:16" ht="19.5" customHeight="1" outlineLevel="1" x14ac:dyDescent="0.25">
      <c r="A178" s="138"/>
      <c r="B178" s="174" t="s">
        <v>322</v>
      </c>
      <c r="C178" s="195">
        <v>30</v>
      </c>
      <c r="D178" s="197"/>
      <c r="E178" s="196"/>
      <c r="F178" s="190">
        <f t="shared" si="8"/>
        <v>0</v>
      </c>
      <c r="G178" s="197"/>
      <c r="H178" s="196"/>
      <c r="I178" s="191">
        <f t="shared" si="9"/>
        <v>0</v>
      </c>
      <c r="J178" s="197"/>
      <c r="K178" s="196"/>
      <c r="L178" s="190">
        <f t="shared" si="10"/>
        <v>0</v>
      </c>
      <c r="M178" s="480"/>
      <c r="N178" s="469"/>
      <c r="O178" s="470"/>
      <c r="P178" s="138"/>
    </row>
    <row r="179" spans="1:16" ht="19.5" customHeight="1" outlineLevel="1" x14ac:dyDescent="0.25">
      <c r="A179" s="138"/>
      <c r="B179" s="174" t="s">
        <v>323</v>
      </c>
      <c r="C179" s="195">
        <v>60</v>
      </c>
      <c r="D179" s="197"/>
      <c r="E179" s="196"/>
      <c r="F179" s="190">
        <f t="shared" si="8"/>
        <v>0</v>
      </c>
      <c r="G179" s="197"/>
      <c r="H179" s="196"/>
      <c r="I179" s="191">
        <f t="shared" si="9"/>
        <v>0</v>
      </c>
      <c r="J179" s="197"/>
      <c r="K179" s="196"/>
      <c r="L179" s="190">
        <f t="shared" si="10"/>
        <v>0</v>
      </c>
      <c r="M179" s="480"/>
      <c r="N179" s="469"/>
      <c r="O179" s="470"/>
      <c r="P179" s="138"/>
    </row>
    <row r="180" spans="1:16" ht="19.5" customHeight="1" outlineLevel="1" x14ac:dyDescent="0.25">
      <c r="A180" s="138"/>
      <c r="B180" s="174" t="s">
        <v>324</v>
      </c>
      <c r="C180" s="195">
        <v>15</v>
      </c>
      <c r="D180" s="197"/>
      <c r="E180" s="196"/>
      <c r="F180" s="190">
        <f t="shared" si="8"/>
        <v>0</v>
      </c>
      <c r="G180" s="197"/>
      <c r="H180" s="196"/>
      <c r="I180" s="191">
        <f t="shared" si="9"/>
        <v>0</v>
      </c>
      <c r="J180" s="197"/>
      <c r="K180" s="196"/>
      <c r="L180" s="190">
        <f t="shared" si="10"/>
        <v>0</v>
      </c>
      <c r="M180" s="480"/>
      <c r="N180" s="469"/>
      <c r="O180" s="470"/>
      <c r="P180" s="138"/>
    </row>
    <row r="181" spans="1:16" ht="19.5" customHeight="1" outlineLevel="1" x14ac:dyDescent="0.25">
      <c r="A181" s="138"/>
      <c r="B181" s="174" t="s">
        <v>325</v>
      </c>
      <c r="C181" s="195">
        <v>30</v>
      </c>
      <c r="D181" s="197"/>
      <c r="E181" s="196"/>
      <c r="F181" s="190">
        <f t="shared" si="8"/>
        <v>0</v>
      </c>
      <c r="G181" s="197"/>
      <c r="H181" s="196"/>
      <c r="I181" s="191">
        <f t="shared" si="9"/>
        <v>0</v>
      </c>
      <c r="J181" s="197"/>
      <c r="K181" s="196"/>
      <c r="L181" s="190">
        <f t="shared" si="10"/>
        <v>0</v>
      </c>
      <c r="M181" s="480"/>
      <c r="N181" s="469"/>
      <c r="O181" s="470"/>
      <c r="P181" s="138"/>
    </row>
    <row r="182" spans="1:16" ht="19.5" customHeight="1" outlineLevel="1" x14ac:dyDescent="0.25">
      <c r="A182" s="138"/>
      <c r="B182" s="174" t="s">
        <v>326</v>
      </c>
      <c r="C182" s="195">
        <v>30</v>
      </c>
      <c r="D182" s="197"/>
      <c r="E182" s="196"/>
      <c r="F182" s="190">
        <f t="shared" si="8"/>
        <v>0</v>
      </c>
      <c r="G182" s="197"/>
      <c r="H182" s="196"/>
      <c r="I182" s="191">
        <f t="shared" si="9"/>
        <v>0</v>
      </c>
      <c r="J182" s="197"/>
      <c r="K182" s="196"/>
      <c r="L182" s="190">
        <f t="shared" si="10"/>
        <v>0</v>
      </c>
      <c r="M182" s="480"/>
      <c r="N182" s="469"/>
      <c r="O182" s="470"/>
      <c r="P182" s="138"/>
    </row>
    <row r="183" spans="1:16" ht="19.5" customHeight="1" outlineLevel="1" x14ac:dyDescent="0.25">
      <c r="A183" s="138"/>
      <c r="B183" s="174" t="s">
        <v>327</v>
      </c>
      <c r="C183" s="195">
        <v>15</v>
      </c>
      <c r="D183" s="197"/>
      <c r="E183" s="196"/>
      <c r="F183" s="190">
        <f t="shared" si="8"/>
        <v>0</v>
      </c>
      <c r="G183" s="197"/>
      <c r="H183" s="196"/>
      <c r="I183" s="191">
        <f t="shared" si="9"/>
        <v>0</v>
      </c>
      <c r="J183" s="197"/>
      <c r="K183" s="196"/>
      <c r="L183" s="190">
        <f t="shared" si="10"/>
        <v>0</v>
      </c>
      <c r="M183" s="480"/>
      <c r="N183" s="469"/>
      <c r="O183" s="470"/>
      <c r="P183" s="138"/>
    </row>
    <row r="184" spans="1:16" ht="19.5" customHeight="1" outlineLevel="1" x14ac:dyDescent="0.25">
      <c r="A184" s="138"/>
      <c r="B184" s="174" t="s">
        <v>328</v>
      </c>
      <c r="C184" s="195">
        <v>60</v>
      </c>
      <c r="D184" s="197"/>
      <c r="E184" s="196"/>
      <c r="F184" s="190">
        <f t="shared" si="8"/>
        <v>0</v>
      </c>
      <c r="G184" s="197"/>
      <c r="H184" s="196"/>
      <c r="I184" s="191">
        <f t="shared" si="9"/>
        <v>0</v>
      </c>
      <c r="J184" s="197"/>
      <c r="K184" s="196"/>
      <c r="L184" s="190">
        <f t="shared" si="10"/>
        <v>0</v>
      </c>
      <c r="M184" s="480"/>
      <c r="N184" s="469"/>
      <c r="O184" s="470"/>
      <c r="P184" s="138"/>
    </row>
    <row r="185" spans="1:16" ht="19.5" customHeight="1" outlineLevel="1" x14ac:dyDescent="0.25">
      <c r="A185" s="138"/>
      <c r="B185" s="174" t="s">
        <v>329</v>
      </c>
      <c r="C185" s="195"/>
      <c r="D185" s="197"/>
      <c r="E185" s="196"/>
      <c r="F185" s="190">
        <f t="shared" si="8"/>
        <v>0</v>
      </c>
      <c r="G185" s="197"/>
      <c r="H185" s="196"/>
      <c r="I185" s="191">
        <f t="shared" si="9"/>
        <v>0</v>
      </c>
      <c r="J185" s="197"/>
      <c r="K185" s="196"/>
      <c r="L185" s="190">
        <f t="shared" si="10"/>
        <v>0</v>
      </c>
      <c r="M185" s="480"/>
      <c r="N185" s="469"/>
      <c r="O185" s="470"/>
      <c r="P185" s="138"/>
    </row>
    <row r="186" spans="1:16" ht="19.5" customHeight="1" outlineLevel="1" x14ac:dyDescent="0.25">
      <c r="A186" s="138"/>
      <c r="B186" s="174" t="s">
        <v>330</v>
      </c>
      <c r="C186" s="195">
        <v>240</v>
      </c>
      <c r="D186" s="197"/>
      <c r="E186" s="196"/>
      <c r="F186" s="190">
        <f t="shared" si="8"/>
        <v>0</v>
      </c>
      <c r="G186" s="197"/>
      <c r="H186" s="196"/>
      <c r="I186" s="191">
        <f t="shared" si="9"/>
        <v>0</v>
      </c>
      <c r="J186" s="197"/>
      <c r="K186" s="196"/>
      <c r="L186" s="190">
        <f t="shared" si="10"/>
        <v>0</v>
      </c>
      <c r="M186" s="480"/>
      <c r="N186" s="469"/>
      <c r="O186" s="470"/>
      <c r="P186" s="138"/>
    </row>
    <row r="187" spans="1:16" ht="19.5" customHeight="1" outlineLevel="1" x14ac:dyDescent="0.25">
      <c r="A187" s="138"/>
      <c r="B187" s="174" t="s">
        <v>331</v>
      </c>
      <c r="C187" s="195">
        <v>300</v>
      </c>
      <c r="D187" s="197"/>
      <c r="E187" s="196"/>
      <c r="F187" s="190">
        <f t="shared" si="8"/>
        <v>0</v>
      </c>
      <c r="G187" s="197"/>
      <c r="H187" s="196"/>
      <c r="I187" s="191">
        <f t="shared" si="9"/>
        <v>0</v>
      </c>
      <c r="J187" s="197"/>
      <c r="K187" s="196"/>
      <c r="L187" s="190">
        <f t="shared" si="10"/>
        <v>0</v>
      </c>
      <c r="M187" s="480"/>
      <c r="N187" s="469"/>
      <c r="O187" s="470"/>
      <c r="P187" s="138"/>
    </row>
    <row r="188" spans="1:16" ht="19.5" customHeight="1" outlineLevel="1" x14ac:dyDescent="0.25">
      <c r="A188" s="138"/>
      <c r="B188" s="174" t="s">
        <v>332</v>
      </c>
      <c r="C188" s="195">
        <v>300</v>
      </c>
      <c r="D188" s="197"/>
      <c r="E188" s="196"/>
      <c r="F188" s="190">
        <f t="shared" si="8"/>
        <v>0</v>
      </c>
      <c r="G188" s="197"/>
      <c r="H188" s="196"/>
      <c r="I188" s="191">
        <f t="shared" si="9"/>
        <v>0</v>
      </c>
      <c r="J188" s="197"/>
      <c r="K188" s="196"/>
      <c r="L188" s="190">
        <f t="shared" si="10"/>
        <v>0</v>
      </c>
      <c r="M188" s="480"/>
      <c r="N188" s="469"/>
      <c r="O188" s="470"/>
      <c r="P188" s="138"/>
    </row>
    <row r="189" spans="1:16" ht="19.5" customHeight="1" outlineLevel="1" x14ac:dyDescent="0.25">
      <c r="A189" s="138"/>
      <c r="B189" s="174" t="s">
        <v>333</v>
      </c>
      <c r="C189" s="195">
        <v>60</v>
      </c>
      <c r="D189" s="197"/>
      <c r="E189" s="196"/>
      <c r="F189" s="190">
        <f t="shared" si="8"/>
        <v>0</v>
      </c>
      <c r="G189" s="197"/>
      <c r="H189" s="196"/>
      <c r="I189" s="191">
        <f t="shared" si="9"/>
        <v>0</v>
      </c>
      <c r="J189" s="197"/>
      <c r="K189" s="196"/>
      <c r="L189" s="190">
        <f t="shared" si="10"/>
        <v>0</v>
      </c>
      <c r="M189" s="480"/>
      <c r="N189" s="469"/>
      <c r="O189" s="470"/>
      <c r="P189" s="138"/>
    </row>
    <row r="190" spans="1:16" ht="19.5" customHeight="1" outlineLevel="1" x14ac:dyDescent="0.25">
      <c r="A190" s="138"/>
      <c r="B190" s="198" t="s">
        <v>36</v>
      </c>
      <c r="C190" s="195"/>
      <c r="D190" s="197"/>
      <c r="E190" s="196"/>
      <c r="F190" s="190">
        <f t="shared" si="8"/>
        <v>0</v>
      </c>
      <c r="G190" s="197"/>
      <c r="H190" s="196"/>
      <c r="I190" s="191">
        <f t="shared" si="9"/>
        <v>0</v>
      </c>
      <c r="J190" s="197"/>
      <c r="K190" s="196"/>
      <c r="L190" s="190">
        <f t="shared" si="10"/>
        <v>0</v>
      </c>
      <c r="M190" s="480"/>
      <c r="N190" s="469"/>
      <c r="O190" s="470"/>
      <c r="P190" s="138"/>
    </row>
    <row r="191" spans="1:16" ht="19.5" customHeight="1" outlineLevel="1" x14ac:dyDescent="0.25">
      <c r="A191" s="138"/>
      <c r="B191" s="198" t="s">
        <v>36</v>
      </c>
      <c r="C191" s="195"/>
      <c r="D191" s="197"/>
      <c r="E191" s="196"/>
      <c r="F191" s="190">
        <f t="shared" si="8"/>
        <v>0</v>
      </c>
      <c r="G191" s="197"/>
      <c r="H191" s="196"/>
      <c r="I191" s="191">
        <f t="shared" si="9"/>
        <v>0</v>
      </c>
      <c r="J191" s="197"/>
      <c r="K191" s="196"/>
      <c r="L191" s="190">
        <f t="shared" si="10"/>
        <v>0</v>
      </c>
      <c r="M191" s="480"/>
      <c r="N191" s="469"/>
      <c r="O191" s="470"/>
      <c r="P191" s="138"/>
    </row>
    <row r="192" spans="1:16" ht="19.5" customHeight="1" outlineLevel="1" x14ac:dyDescent="0.25">
      <c r="A192" s="138"/>
      <c r="B192" s="198" t="s">
        <v>36</v>
      </c>
      <c r="C192" s="195"/>
      <c r="D192" s="197"/>
      <c r="E192" s="196"/>
      <c r="F192" s="190">
        <f t="shared" si="8"/>
        <v>0</v>
      </c>
      <c r="G192" s="197"/>
      <c r="H192" s="196"/>
      <c r="I192" s="191">
        <f t="shared" si="9"/>
        <v>0</v>
      </c>
      <c r="J192" s="197"/>
      <c r="K192" s="196"/>
      <c r="L192" s="190">
        <f t="shared" si="10"/>
        <v>0</v>
      </c>
      <c r="M192" s="480"/>
      <c r="N192" s="469"/>
      <c r="O192" s="470"/>
      <c r="P192" s="138"/>
    </row>
    <row r="193" spans="1:1020 1025:2044 2049:3068 3073:4092 4097:5116 5121:6140 6145:7164 7169:8188 8193:9212 9217:10236 10241:11260 11265:12284 12289:13308 13313:14332 14337:15356 15361:16380" ht="19.5" customHeight="1" outlineLevel="1" x14ac:dyDescent="0.25">
      <c r="A193" s="138"/>
      <c r="B193" s="198" t="s">
        <v>36</v>
      </c>
      <c r="C193" s="195"/>
      <c r="D193" s="197"/>
      <c r="E193" s="196"/>
      <c r="F193" s="190">
        <f t="shared" si="8"/>
        <v>0</v>
      </c>
      <c r="G193" s="197"/>
      <c r="H193" s="196"/>
      <c r="I193" s="191">
        <f t="shared" si="9"/>
        <v>0</v>
      </c>
      <c r="J193" s="197"/>
      <c r="K193" s="196"/>
      <c r="L193" s="190">
        <f t="shared" si="10"/>
        <v>0</v>
      </c>
      <c r="M193" s="480"/>
      <c r="N193" s="469"/>
      <c r="O193" s="470"/>
      <c r="P193" s="138"/>
    </row>
    <row r="194" spans="1:1020 1025:2044 2049:3068 3073:4092 4097:5116 5121:6140 6145:7164 7169:8188 8193:9212 9217:10236 10241:11260 11265:12284 12289:13308 13313:14332 14337:15356 15361:16380" ht="19.5" customHeight="1" outlineLevel="1" x14ac:dyDescent="0.25">
      <c r="A194" s="138"/>
      <c r="B194" s="198" t="s">
        <v>36</v>
      </c>
      <c r="C194" s="195"/>
      <c r="D194" s="197"/>
      <c r="E194" s="196"/>
      <c r="F194" s="190">
        <f t="shared" si="8"/>
        <v>0</v>
      </c>
      <c r="G194" s="197"/>
      <c r="H194" s="196"/>
      <c r="I194" s="191">
        <f t="shared" si="9"/>
        <v>0</v>
      </c>
      <c r="J194" s="197"/>
      <c r="K194" s="196"/>
      <c r="L194" s="190">
        <f t="shared" si="10"/>
        <v>0</v>
      </c>
      <c r="M194" s="480"/>
      <c r="N194" s="469"/>
      <c r="O194" s="470"/>
      <c r="P194" s="138"/>
    </row>
    <row r="195" spans="1:1020 1025:2044 2049:3068 3073:4092 4097:5116 5121:6140 6145:7164 7169:8188 8193:9212 9217:10236 10241:11260 11265:12284 12289:13308 13313:14332 14337:15356 15361:16380" ht="30.75" customHeight="1" outlineLevel="1" x14ac:dyDescent="0.25">
      <c r="A195" s="138"/>
      <c r="B195" s="173" t="s">
        <v>358</v>
      </c>
      <c r="C195" s="185" t="s">
        <v>51</v>
      </c>
      <c r="D195" s="487" t="s">
        <v>274</v>
      </c>
      <c r="E195" s="487"/>
      <c r="F195" s="487"/>
      <c r="G195" s="486" t="s">
        <v>275</v>
      </c>
      <c r="H195" s="487"/>
      <c r="I195" s="488"/>
      <c r="J195" s="487" t="s">
        <v>335</v>
      </c>
      <c r="K195" s="487"/>
      <c r="L195" s="487"/>
      <c r="M195" s="489" t="s">
        <v>51</v>
      </c>
      <c r="N195" s="490"/>
      <c r="O195" s="176" t="s">
        <v>52</v>
      </c>
      <c r="P195" s="138"/>
    </row>
    <row r="196" spans="1:1020 1025:2044 2049:3068 3073:4092 4097:5116 5121:6140 6145:7164 7169:8188 8193:9212 9217:10236 10241:11260 11265:12284 12289:13308 13313:14332 14337:15356 15361:16380" ht="19.5" customHeight="1" outlineLevel="1" x14ac:dyDescent="0.25">
      <c r="A196" s="138"/>
      <c r="B196" s="175" t="s">
        <v>359</v>
      </c>
      <c r="C196" s="186">
        <f>M196</f>
        <v>0</v>
      </c>
      <c r="D196" s="481">
        <f>SUM(F149:F194)</f>
        <v>0</v>
      </c>
      <c r="E196" s="481"/>
      <c r="F196" s="481"/>
      <c r="G196" s="482">
        <f>SUM(I149:I194)</f>
        <v>0</v>
      </c>
      <c r="H196" s="481"/>
      <c r="I196" s="483"/>
      <c r="J196" s="481">
        <f>SUM(L149:L194)</f>
        <v>0</v>
      </c>
      <c r="K196" s="481"/>
      <c r="L196" s="481"/>
      <c r="M196" s="484">
        <f>SUM(D196:L196)</f>
        <v>0</v>
      </c>
      <c r="N196" s="485"/>
      <c r="O196" s="200"/>
      <c r="P196" s="138"/>
    </row>
    <row r="197" spans="1:1020 1025:2044 2049:3068 3073:4092 4097:5116 5121:6140 6145:7164 7169:8188 8193:9212 9217:10236 10241:11260 11265:12284 12289:13308 13313:14332 14337:15356 15361:16380" ht="19.5" customHeight="1" outlineLevel="1" x14ac:dyDescent="0.25">
      <c r="A197" s="138"/>
      <c r="B197" s="175" t="s">
        <v>55</v>
      </c>
      <c r="C197" s="186">
        <f>M197</f>
        <v>0</v>
      </c>
      <c r="D197" s="481">
        <f>D196*0.05</f>
        <v>0</v>
      </c>
      <c r="E197" s="481"/>
      <c r="F197" s="481"/>
      <c r="G197" s="482">
        <f>G196*0.05</f>
        <v>0</v>
      </c>
      <c r="H197" s="481"/>
      <c r="I197" s="483"/>
      <c r="J197" s="481">
        <f>J196*0.05</f>
        <v>0</v>
      </c>
      <c r="K197" s="481"/>
      <c r="L197" s="481"/>
      <c r="M197" s="484">
        <f t="shared" ref="M197:M199" si="11">SUM(D197:L197)</f>
        <v>0</v>
      </c>
      <c r="N197" s="485"/>
      <c r="O197" s="200"/>
      <c r="P197" s="138"/>
    </row>
    <row r="198" spans="1:1020 1025:2044 2049:3068 3073:4092 4097:5116 5121:6140 6145:7164 7169:8188 8193:9212 9217:10236 10241:11260 11265:12284 12289:13308 13313:14332 14337:15356 15361:16380" ht="19.5" customHeight="1" outlineLevel="1" x14ac:dyDescent="0.25">
      <c r="A198" s="138"/>
      <c r="B198" s="175" t="s">
        <v>360</v>
      </c>
      <c r="C198" s="186">
        <f>M198</f>
        <v>0</v>
      </c>
      <c r="D198" s="481">
        <f>D196+D197</f>
        <v>0</v>
      </c>
      <c r="E198" s="481"/>
      <c r="F198" s="481"/>
      <c r="G198" s="482">
        <f>G196+G197</f>
        <v>0</v>
      </c>
      <c r="H198" s="481"/>
      <c r="I198" s="483"/>
      <c r="J198" s="481">
        <f>J196+J197</f>
        <v>0</v>
      </c>
      <c r="K198" s="481"/>
      <c r="L198" s="481"/>
      <c r="M198" s="484">
        <f t="shared" si="11"/>
        <v>0</v>
      </c>
      <c r="N198" s="485"/>
      <c r="O198" s="200"/>
      <c r="P198" s="138"/>
    </row>
    <row r="199" spans="1:1020 1025:2044 2049:3068 3073:4092 4097:5116 5121:6140 6145:7164 7169:8188 8193:9212 9217:10236 10241:11260 11265:12284 12289:13308 13313:14332 14337:15356 15361:16380" ht="19.5" customHeight="1" outlineLevel="1" x14ac:dyDescent="0.25">
      <c r="A199" s="138"/>
      <c r="B199" s="175" t="s">
        <v>361</v>
      </c>
      <c r="C199" s="186">
        <f>M199</f>
        <v>0</v>
      </c>
      <c r="D199" s="481">
        <f>(D198/60)</f>
        <v>0</v>
      </c>
      <c r="E199" s="481"/>
      <c r="F199" s="481"/>
      <c r="G199" s="482">
        <f>(G198/60)</f>
        <v>0</v>
      </c>
      <c r="H199" s="481"/>
      <c r="I199" s="483"/>
      <c r="J199" s="481">
        <f>(J198/60)</f>
        <v>0</v>
      </c>
      <c r="K199" s="481"/>
      <c r="L199" s="481"/>
      <c r="M199" s="484">
        <f t="shared" si="11"/>
        <v>0</v>
      </c>
      <c r="N199" s="485"/>
      <c r="O199" s="200"/>
      <c r="P199" s="138"/>
    </row>
    <row r="200" spans="1:1020 1025:2044 2049:3068 3073:4092 4097:5116 5121:6140 6145:7164 7169:8188 8193:9212 9217:10236 10241:11260 11265:12284 12289:13308 13313:14332 14337:15356 15361:16380" ht="19.5" customHeight="1" outlineLevel="1" x14ac:dyDescent="0.25">
      <c r="A200" s="138"/>
      <c r="B200" s="181" t="s">
        <v>362</v>
      </c>
      <c r="C200" s="187">
        <f>SUM(D200:L200)</f>
        <v>0</v>
      </c>
      <c r="D200" s="492">
        <f>(D199*$D$16)</f>
        <v>0</v>
      </c>
      <c r="E200" s="492"/>
      <c r="F200" s="492"/>
      <c r="G200" s="491">
        <f>(G199*$D$16)</f>
        <v>0</v>
      </c>
      <c r="H200" s="492"/>
      <c r="I200" s="493"/>
      <c r="J200" s="492">
        <f>(J199*$D$16)</f>
        <v>0</v>
      </c>
      <c r="K200" s="492"/>
      <c r="L200" s="492"/>
      <c r="M200" s="494">
        <f>SUM(D200:L200)</f>
        <v>0</v>
      </c>
      <c r="N200" s="495"/>
      <c r="O200" s="200"/>
      <c r="P200" s="138"/>
    </row>
    <row r="201" spans="1:1020 1025:2044 2049:3068 3073:4092 4097:5116 5121:6140 6145:7164 7169:8188 8193:9212 9217:10236 10241:11260 11265:12284 12289:13308 13313:14332 14337:15356 15361:16380" ht="30.75" customHeight="1" x14ac:dyDescent="0.25">
      <c r="A201" s="138"/>
      <c r="B201" s="173" t="s">
        <v>363</v>
      </c>
      <c r="C201" s="185"/>
      <c r="D201" s="490" t="s">
        <v>341</v>
      </c>
      <c r="E201" s="440"/>
      <c r="F201" s="440"/>
      <c r="G201" s="140"/>
      <c r="H201" s="140"/>
      <c r="I201" s="140"/>
      <c r="J201" s="140"/>
      <c r="K201" s="140"/>
      <c r="L201" s="140"/>
      <c r="M201" s="140"/>
      <c r="N201" s="138"/>
      <c r="O201" s="138"/>
      <c r="P201" s="138"/>
    </row>
    <row r="202" spans="1:1020 1025:2044 2049:3068 3073:4092 4097:5116 5121:6140 6145:7164 7169:8188 8193:9212 9217:10236 10241:11260 11265:12284 12289:13308 13313:14332 14337:15356 15361:16380" ht="19.5" customHeight="1" x14ac:dyDescent="0.25">
      <c r="A202" s="138"/>
      <c r="B202" s="175" t="s">
        <v>364</v>
      </c>
      <c r="C202" s="186">
        <f>C203/60</f>
        <v>0</v>
      </c>
      <c r="D202" s="499">
        <f>$D$12</f>
        <v>0</v>
      </c>
      <c r="E202" s="500"/>
      <c r="F202" s="500"/>
      <c r="G202" s="140"/>
      <c r="H202" s="140"/>
      <c r="I202" s="140"/>
      <c r="J202" s="140"/>
      <c r="K202" s="140"/>
      <c r="L202" s="140"/>
      <c r="M202" s="140"/>
      <c r="N202" s="138"/>
      <c r="O202" s="138"/>
      <c r="P202" s="138"/>
    </row>
    <row r="203" spans="1:1020 1025:2044 2049:3068 3073:4092 4097:5116 5121:6140 6145:7164 7169:8188 8193:9212 9217:10236 10241:11260 11265:12284 12289:13308 13313:14332 14337:15356 15361:16380" ht="19.5" customHeight="1" x14ac:dyDescent="0.25">
      <c r="A203" s="138"/>
      <c r="B203" s="177" t="s">
        <v>365</v>
      </c>
      <c r="C203" s="186">
        <f>C198</f>
        <v>0</v>
      </c>
      <c r="D203" s="499">
        <f>$E$12</f>
        <v>0</v>
      </c>
      <c r="E203" s="500"/>
      <c r="F203" s="500"/>
      <c r="G203" s="140"/>
      <c r="H203" s="140"/>
      <c r="I203" s="140"/>
      <c r="J203" s="140"/>
      <c r="K203" s="140"/>
      <c r="L203" s="140"/>
      <c r="M203" s="140"/>
      <c r="N203" s="138"/>
      <c r="O203" s="138"/>
      <c r="P203" s="138"/>
    </row>
    <row r="204" spans="1:1020 1025:2044 2049:3068 3073:4092 4097:5116 5121:6140 6145:7164 7169:8188 8193:9212 9217:10236 10241:11260 11265:12284 12289:13308 13313:14332 14337:15356 15361:16380" ht="19.5" customHeight="1" x14ac:dyDescent="0.25">
      <c r="A204" s="138"/>
      <c r="B204" s="180" t="s">
        <v>67</v>
      </c>
      <c r="C204" s="182">
        <f>C202/1560</f>
        <v>0</v>
      </c>
      <c r="D204" s="140"/>
      <c r="E204" s="178">
        <f>D202+(D203/12)</f>
        <v>0</v>
      </c>
      <c r="F204" s="140"/>
      <c r="G204" s="140"/>
      <c r="H204" s="140"/>
      <c r="I204" s="140"/>
      <c r="J204" s="140"/>
      <c r="K204" s="140"/>
      <c r="L204" s="140"/>
      <c r="M204" s="140"/>
      <c r="N204" s="138"/>
      <c r="O204" s="138"/>
      <c r="P204" s="138"/>
    </row>
    <row r="205" spans="1:1020 1025:2044 2049:3068 3073:4092 4097:5116 5121:6140 6145:7164 7169:8188 8193:9212 9217:10236 10241:11260 11265:12284 12289:13308 13313:14332 14337:15356 15361:16380" ht="30.75" customHeight="1" x14ac:dyDescent="0.25">
      <c r="A205" s="138"/>
      <c r="B205" s="180" t="s">
        <v>356</v>
      </c>
      <c r="C205" s="182" t="str">
        <f>IF(AND(E204=0,C204&gt;=0),"Missing Data (D12)",IF(E204=0,"Error: Division by zero",C204/E204))</f>
        <v>Missing Data (D12)</v>
      </c>
      <c r="D205" s="140"/>
      <c r="E205" s="140"/>
      <c r="F205" s="140"/>
      <c r="G205" s="140"/>
      <c r="H205" s="140"/>
      <c r="I205" s="140"/>
      <c r="J205" s="140"/>
      <c r="K205" s="140"/>
      <c r="L205" s="140"/>
      <c r="M205" s="140"/>
      <c r="N205" s="138"/>
      <c r="O205" s="138"/>
      <c r="P205" s="138"/>
    </row>
    <row r="206" spans="1:1020 1025:2044 2049:3068 3073:4092 4097:5116 5121:6140 6145:7164 7169:8188 8193:9212 9217:10236 10241:11260 11265:12284 12289:13308 13313:14332 14337:15356 15361:16380" ht="19.5" customHeight="1" x14ac:dyDescent="0.25">
      <c r="A206" s="138"/>
      <c r="B206" s="139"/>
      <c r="C206" s="140"/>
      <c r="D206" s="140"/>
      <c r="E206" s="140"/>
      <c r="F206" s="140"/>
      <c r="G206" s="140"/>
      <c r="H206" s="140"/>
      <c r="I206" s="140"/>
      <c r="J206" s="140"/>
      <c r="K206" s="140"/>
      <c r="L206" s="140"/>
      <c r="M206" s="140"/>
      <c r="N206" s="138"/>
      <c r="O206" s="138"/>
      <c r="P206" s="138"/>
      <c r="R206" s="136"/>
      <c r="S206" s="136"/>
      <c r="T206" s="136"/>
      <c r="U206" s="136"/>
      <c r="V206" s="136"/>
      <c r="W206" s="136"/>
      <c r="X206" s="136"/>
      <c r="Y206" s="136"/>
      <c r="Z206" s="136"/>
      <c r="AA206" s="136"/>
      <c r="AB206" s="136"/>
      <c r="AC206" s="136"/>
      <c r="AH206" s="136"/>
      <c r="AI206" s="136"/>
      <c r="AJ206" s="136"/>
      <c r="AK206" s="136"/>
      <c r="AL206" s="136"/>
      <c r="AM206" s="136"/>
      <c r="AN206" s="136"/>
      <c r="AO206" s="136"/>
      <c r="AP206" s="136"/>
      <c r="AQ206" s="136"/>
      <c r="AR206" s="136"/>
      <c r="AS206" s="136"/>
      <c r="AX206" s="136"/>
      <c r="AY206" s="136"/>
      <c r="AZ206" s="136"/>
      <c r="BA206" s="136"/>
      <c r="BB206" s="136"/>
      <c r="BC206" s="136"/>
      <c r="BD206" s="136"/>
      <c r="BE206" s="136"/>
      <c r="BF206" s="136"/>
      <c r="BG206" s="136"/>
      <c r="BH206" s="136"/>
      <c r="BI206" s="136"/>
      <c r="BN206" s="136"/>
      <c r="BO206" s="136"/>
      <c r="BP206" s="136"/>
      <c r="BQ206" s="136"/>
      <c r="BR206" s="136"/>
      <c r="BS206" s="136"/>
      <c r="BT206" s="136"/>
      <c r="BU206" s="136"/>
      <c r="BV206" s="136"/>
      <c r="BW206" s="136"/>
      <c r="BX206" s="136"/>
      <c r="BY206" s="136"/>
      <c r="CD206" s="136"/>
      <c r="CE206" s="136"/>
      <c r="CF206" s="136"/>
      <c r="CG206" s="136"/>
      <c r="CH206" s="136"/>
      <c r="CI206" s="136"/>
      <c r="CJ206" s="136"/>
      <c r="CK206" s="136"/>
      <c r="CL206" s="136"/>
      <c r="CM206" s="136"/>
      <c r="CN206" s="136"/>
      <c r="CO206" s="136"/>
      <c r="CT206" s="136"/>
      <c r="CU206" s="136"/>
      <c r="CV206" s="136"/>
      <c r="CW206" s="136"/>
      <c r="CX206" s="136"/>
      <c r="CY206" s="136"/>
      <c r="CZ206" s="136"/>
      <c r="DA206" s="136"/>
      <c r="DB206" s="136"/>
      <c r="DC206" s="136"/>
      <c r="DD206" s="136"/>
      <c r="DE206" s="136"/>
      <c r="DJ206" s="136"/>
      <c r="DK206" s="136"/>
      <c r="DL206" s="136"/>
      <c r="DM206" s="136"/>
      <c r="DN206" s="136"/>
      <c r="DO206" s="136"/>
      <c r="DP206" s="136"/>
      <c r="DQ206" s="136"/>
      <c r="DR206" s="136"/>
      <c r="DS206" s="136"/>
      <c r="DT206" s="136"/>
      <c r="DU206" s="136"/>
      <c r="DZ206" s="136"/>
      <c r="EA206" s="136"/>
      <c r="EB206" s="136"/>
      <c r="EC206" s="136"/>
      <c r="ED206" s="136"/>
      <c r="EE206" s="136"/>
      <c r="EF206" s="136"/>
      <c r="EG206" s="136"/>
      <c r="EH206" s="136"/>
      <c r="EI206" s="136"/>
      <c r="EJ206" s="136"/>
      <c r="EK206" s="136"/>
      <c r="EP206" s="136"/>
      <c r="EQ206" s="136"/>
      <c r="ER206" s="136"/>
      <c r="ES206" s="136"/>
      <c r="ET206" s="136"/>
      <c r="EU206" s="136"/>
      <c r="EV206" s="136"/>
      <c r="EW206" s="136"/>
      <c r="EX206" s="136"/>
      <c r="EY206" s="136"/>
      <c r="EZ206" s="136"/>
      <c r="FA206" s="136"/>
      <c r="FF206" s="136"/>
      <c r="FG206" s="136"/>
      <c r="FH206" s="136"/>
      <c r="FI206" s="136"/>
      <c r="FJ206" s="136"/>
      <c r="FK206" s="136"/>
      <c r="FL206" s="136"/>
      <c r="FM206" s="136"/>
      <c r="FN206" s="136"/>
      <c r="FO206" s="136"/>
      <c r="FP206" s="136"/>
      <c r="FQ206" s="136"/>
      <c r="FV206" s="136"/>
      <c r="FW206" s="136"/>
      <c r="FX206" s="136"/>
      <c r="FY206" s="136"/>
      <c r="FZ206" s="136"/>
      <c r="GA206" s="136"/>
      <c r="GB206" s="136"/>
      <c r="GC206" s="136"/>
      <c r="GD206" s="136"/>
      <c r="GE206" s="136"/>
      <c r="GF206" s="136"/>
      <c r="GG206" s="136"/>
      <c r="GL206" s="136"/>
      <c r="GM206" s="136"/>
      <c r="GN206" s="136"/>
      <c r="GO206" s="136"/>
      <c r="GP206" s="136"/>
      <c r="GQ206" s="136"/>
      <c r="GR206" s="136"/>
      <c r="GS206" s="136"/>
      <c r="GT206" s="136"/>
      <c r="GU206" s="136"/>
      <c r="GV206" s="136"/>
      <c r="GW206" s="136"/>
      <c r="HB206" s="136"/>
      <c r="HC206" s="136"/>
      <c r="HD206" s="136"/>
      <c r="HE206" s="136"/>
      <c r="HF206" s="136"/>
      <c r="HG206" s="136"/>
      <c r="HH206" s="136"/>
      <c r="HI206" s="136"/>
      <c r="HJ206" s="136"/>
      <c r="HK206" s="136"/>
      <c r="HL206" s="136"/>
      <c r="HM206" s="136"/>
      <c r="HR206" s="136"/>
      <c r="HS206" s="136"/>
      <c r="HT206" s="136"/>
      <c r="HU206" s="136"/>
      <c r="HV206" s="136"/>
      <c r="HW206" s="136"/>
      <c r="HX206" s="136"/>
      <c r="HY206" s="136"/>
      <c r="HZ206" s="136"/>
      <c r="IA206" s="136"/>
      <c r="IB206" s="136"/>
      <c r="IC206" s="136"/>
      <c r="IH206" s="136"/>
      <c r="II206" s="136"/>
      <c r="IJ206" s="136"/>
      <c r="IK206" s="136"/>
      <c r="IL206" s="136"/>
      <c r="IM206" s="136"/>
      <c r="IN206" s="136"/>
      <c r="IO206" s="136"/>
      <c r="IP206" s="136"/>
      <c r="IQ206" s="136"/>
      <c r="IR206" s="136"/>
      <c r="IS206" s="136"/>
      <c r="IX206" s="136"/>
      <c r="IY206" s="136"/>
      <c r="IZ206" s="136"/>
      <c r="JA206" s="136"/>
      <c r="JB206" s="136"/>
      <c r="JC206" s="136"/>
      <c r="JD206" s="136"/>
      <c r="JE206" s="136"/>
      <c r="JF206" s="136"/>
      <c r="JG206" s="136"/>
      <c r="JH206" s="136"/>
      <c r="JI206" s="136"/>
      <c r="JN206" s="136"/>
      <c r="JO206" s="136"/>
      <c r="JP206" s="136"/>
      <c r="JQ206" s="136"/>
      <c r="JR206" s="136"/>
      <c r="JS206" s="136"/>
      <c r="JT206" s="136"/>
      <c r="JU206" s="136"/>
      <c r="JV206" s="136"/>
      <c r="JW206" s="136"/>
      <c r="JX206" s="136"/>
      <c r="JY206" s="136"/>
      <c r="KD206" s="136"/>
      <c r="KE206" s="136"/>
      <c r="KF206" s="136"/>
      <c r="KG206" s="136"/>
      <c r="KH206" s="136"/>
      <c r="KI206" s="136"/>
      <c r="KJ206" s="136"/>
      <c r="KK206" s="136"/>
      <c r="KL206" s="136"/>
      <c r="KM206" s="136"/>
      <c r="KN206" s="136"/>
      <c r="KO206" s="136"/>
      <c r="KT206" s="136"/>
      <c r="KU206" s="136"/>
      <c r="KV206" s="136"/>
      <c r="KW206" s="136"/>
      <c r="KX206" s="136"/>
      <c r="KY206" s="136"/>
      <c r="KZ206" s="136"/>
      <c r="LA206" s="136"/>
      <c r="LB206" s="136"/>
      <c r="LC206" s="136"/>
      <c r="LD206" s="136"/>
      <c r="LE206" s="136"/>
      <c r="LJ206" s="136"/>
      <c r="LK206" s="136"/>
      <c r="LL206" s="136"/>
      <c r="LM206" s="136"/>
      <c r="LN206" s="136"/>
      <c r="LO206" s="136"/>
      <c r="LP206" s="136"/>
      <c r="LQ206" s="136"/>
      <c r="LR206" s="136"/>
      <c r="LS206" s="136"/>
      <c r="LT206" s="136"/>
      <c r="LU206" s="136"/>
      <c r="LZ206" s="136"/>
      <c r="MA206" s="136"/>
      <c r="MB206" s="136"/>
      <c r="MC206" s="136"/>
      <c r="MD206" s="136"/>
      <c r="ME206" s="136"/>
      <c r="MF206" s="136"/>
      <c r="MG206" s="136"/>
      <c r="MH206" s="136"/>
      <c r="MI206" s="136"/>
      <c r="MJ206" s="136"/>
      <c r="MK206" s="136"/>
      <c r="MP206" s="136"/>
      <c r="MQ206" s="136"/>
      <c r="MR206" s="136"/>
      <c r="MS206" s="136"/>
      <c r="MT206" s="136"/>
      <c r="MU206" s="136"/>
      <c r="MV206" s="136"/>
      <c r="MW206" s="136"/>
      <c r="MX206" s="136"/>
      <c r="MY206" s="136"/>
      <c r="MZ206" s="136"/>
      <c r="NA206" s="136"/>
      <c r="NF206" s="136"/>
      <c r="NG206" s="136"/>
      <c r="NH206" s="136"/>
      <c r="NI206" s="136"/>
      <c r="NJ206" s="136"/>
      <c r="NK206" s="136"/>
      <c r="NL206" s="136"/>
      <c r="NM206" s="136"/>
      <c r="NN206" s="136"/>
      <c r="NO206" s="136"/>
      <c r="NP206" s="136"/>
      <c r="NQ206" s="136"/>
      <c r="NV206" s="136"/>
      <c r="NW206" s="136"/>
      <c r="NX206" s="136"/>
      <c r="NY206" s="136"/>
      <c r="NZ206" s="136"/>
      <c r="OA206" s="136"/>
      <c r="OB206" s="136"/>
      <c r="OC206" s="136"/>
      <c r="OD206" s="136"/>
      <c r="OE206" s="136"/>
      <c r="OF206" s="136"/>
      <c r="OG206" s="136"/>
      <c r="OL206" s="136"/>
      <c r="OM206" s="136"/>
      <c r="ON206" s="136"/>
      <c r="OO206" s="136"/>
      <c r="OP206" s="136"/>
      <c r="OQ206" s="136"/>
      <c r="OR206" s="136"/>
      <c r="OS206" s="136"/>
      <c r="OT206" s="136"/>
      <c r="OU206" s="136"/>
      <c r="OV206" s="136"/>
      <c r="OW206" s="136"/>
      <c r="PB206" s="136"/>
      <c r="PC206" s="136"/>
      <c r="PD206" s="136"/>
      <c r="PE206" s="136"/>
      <c r="PF206" s="136"/>
      <c r="PG206" s="136"/>
      <c r="PH206" s="136"/>
      <c r="PI206" s="136"/>
      <c r="PJ206" s="136"/>
      <c r="PK206" s="136"/>
      <c r="PL206" s="136"/>
      <c r="PM206" s="136"/>
      <c r="PR206" s="136"/>
      <c r="PS206" s="136"/>
      <c r="PT206" s="136"/>
      <c r="PU206" s="136"/>
      <c r="PV206" s="136"/>
      <c r="PW206" s="136"/>
      <c r="PX206" s="136"/>
      <c r="PY206" s="136"/>
      <c r="PZ206" s="136"/>
      <c r="QA206" s="136"/>
      <c r="QB206" s="136"/>
      <c r="QC206" s="136"/>
      <c r="QH206" s="136"/>
      <c r="QI206" s="136"/>
      <c r="QJ206" s="136"/>
      <c r="QK206" s="136"/>
      <c r="QL206" s="136"/>
      <c r="QM206" s="136"/>
      <c r="QN206" s="136"/>
      <c r="QO206" s="136"/>
      <c r="QP206" s="136"/>
      <c r="QQ206" s="136"/>
      <c r="QR206" s="136"/>
      <c r="QS206" s="136"/>
      <c r="QX206" s="136"/>
      <c r="QY206" s="136"/>
      <c r="QZ206" s="136"/>
      <c r="RA206" s="136"/>
      <c r="RB206" s="136"/>
      <c r="RC206" s="136"/>
      <c r="RD206" s="136"/>
      <c r="RE206" s="136"/>
      <c r="RF206" s="136"/>
      <c r="RG206" s="136"/>
      <c r="RH206" s="136"/>
      <c r="RI206" s="136"/>
      <c r="RN206" s="136"/>
      <c r="RO206" s="136"/>
      <c r="RP206" s="136"/>
      <c r="RQ206" s="136"/>
      <c r="RR206" s="136"/>
      <c r="RS206" s="136"/>
      <c r="RT206" s="136"/>
      <c r="RU206" s="136"/>
      <c r="RV206" s="136"/>
      <c r="RW206" s="136"/>
      <c r="RX206" s="136"/>
      <c r="RY206" s="136"/>
      <c r="SD206" s="136"/>
      <c r="SE206" s="136"/>
      <c r="SF206" s="136"/>
      <c r="SG206" s="136"/>
      <c r="SH206" s="136"/>
      <c r="SI206" s="136"/>
      <c r="SJ206" s="136"/>
      <c r="SK206" s="136"/>
      <c r="SL206" s="136"/>
      <c r="SM206" s="136"/>
      <c r="SN206" s="136"/>
      <c r="SO206" s="136"/>
      <c r="ST206" s="136"/>
      <c r="SU206" s="136"/>
      <c r="SV206" s="136"/>
      <c r="SW206" s="136"/>
      <c r="SX206" s="136"/>
      <c r="SY206" s="136"/>
      <c r="SZ206" s="136"/>
      <c r="TA206" s="136"/>
      <c r="TB206" s="136"/>
      <c r="TC206" s="136"/>
      <c r="TD206" s="136"/>
      <c r="TE206" s="136"/>
      <c r="TJ206" s="136"/>
      <c r="TK206" s="136"/>
      <c r="TL206" s="136"/>
      <c r="TM206" s="136"/>
      <c r="TN206" s="136"/>
      <c r="TO206" s="136"/>
      <c r="TP206" s="136"/>
      <c r="TQ206" s="136"/>
      <c r="TR206" s="136"/>
      <c r="TS206" s="136"/>
      <c r="TT206" s="136"/>
      <c r="TU206" s="136"/>
      <c r="TZ206" s="136"/>
      <c r="UA206" s="136"/>
      <c r="UB206" s="136"/>
      <c r="UC206" s="136"/>
      <c r="UD206" s="136"/>
      <c r="UE206" s="136"/>
      <c r="UF206" s="136"/>
      <c r="UG206" s="136"/>
      <c r="UH206" s="136"/>
      <c r="UI206" s="136"/>
      <c r="UJ206" s="136"/>
      <c r="UK206" s="136"/>
      <c r="UP206" s="136"/>
      <c r="UQ206" s="136"/>
      <c r="UR206" s="136"/>
      <c r="US206" s="136"/>
      <c r="UT206" s="136"/>
      <c r="UU206" s="136"/>
      <c r="UV206" s="136"/>
      <c r="UW206" s="136"/>
      <c r="UX206" s="136"/>
      <c r="UY206" s="136"/>
      <c r="UZ206" s="136"/>
      <c r="VA206" s="136"/>
      <c r="VF206" s="136"/>
      <c r="VG206" s="136"/>
      <c r="VH206" s="136"/>
      <c r="VI206" s="136"/>
      <c r="VJ206" s="136"/>
      <c r="VK206" s="136"/>
      <c r="VL206" s="136"/>
      <c r="VM206" s="136"/>
      <c r="VN206" s="136"/>
      <c r="VO206" s="136"/>
      <c r="VP206" s="136"/>
      <c r="VQ206" s="136"/>
      <c r="VV206" s="136"/>
      <c r="VW206" s="136"/>
      <c r="VX206" s="136"/>
      <c r="VY206" s="136"/>
      <c r="VZ206" s="136"/>
      <c r="WA206" s="136"/>
      <c r="WB206" s="136"/>
      <c r="WC206" s="136"/>
      <c r="WD206" s="136"/>
      <c r="WE206" s="136"/>
      <c r="WF206" s="136"/>
      <c r="WG206" s="136"/>
      <c r="WL206" s="136"/>
      <c r="WM206" s="136"/>
      <c r="WN206" s="136"/>
      <c r="WO206" s="136"/>
      <c r="WP206" s="136"/>
      <c r="WQ206" s="136"/>
      <c r="WR206" s="136"/>
      <c r="WS206" s="136"/>
      <c r="WT206" s="136"/>
      <c r="WU206" s="136"/>
      <c r="WV206" s="136"/>
      <c r="WW206" s="136"/>
      <c r="XB206" s="136"/>
      <c r="XC206" s="136"/>
      <c r="XD206" s="136"/>
      <c r="XE206" s="136"/>
      <c r="XF206" s="136"/>
      <c r="XG206" s="136"/>
      <c r="XH206" s="136"/>
      <c r="XI206" s="136"/>
      <c r="XJ206" s="136"/>
      <c r="XK206" s="136"/>
      <c r="XL206" s="136"/>
      <c r="XM206" s="136"/>
      <c r="XR206" s="136"/>
      <c r="XS206" s="136"/>
      <c r="XT206" s="136"/>
      <c r="XU206" s="136"/>
      <c r="XV206" s="136"/>
      <c r="XW206" s="136"/>
      <c r="XX206" s="136"/>
      <c r="XY206" s="136"/>
      <c r="XZ206" s="136"/>
      <c r="YA206" s="136"/>
      <c r="YB206" s="136"/>
      <c r="YC206" s="136"/>
      <c r="YH206" s="136"/>
      <c r="YI206" s="136"/>
      <c r="YJ206" s="136"/>
      <c r="YK206" s="136"/>
      <c r="YL206" s="136"/>
      <c r="YM206" s="136"/>
      <c r="YN206" s="136"/>
      <c r="YO206" s="136"/>
      <c r="YP206" s="136"/>
      <c r="YQ206" s="136"/>
      <c r="YR206" s="136"/>
      <c r="YS206" s="136"/>
      <c r="YX206" s="136"/>
      <c r="YY206" s="136"/>
      <c r="YZ206" s="136"/>
      <c r="ZA206" s="136"/>
      <c r="ZB206" s="136"/>
      <c r="ZC206" s="136"/>
      <c r="ZD206" s="136"/>
      <c r="ZE206" s="136"/>
      <c r="ZF206" s="136"/>
      <c r="ZG206" s="136"/>
      <c r="ZH206" s="136"/>
      <c r="ZI206" s="136"/>
      <c r="ZN206" s="136"/>
      <c r="ZO206" s="136"/>
      <c r="ZP206" s="136"/>
      <c r="ZQ206" s="136"/>
      <c r="ZR206" s="136"/>
      <c r="ZS206" s="136"/>
      <c r="ZT206" s="136"/>
      <c r="ZU206" s="136"/>
      <c r="ZV206" s="136"/>
      <c r="ZW206" s="136"/>
      <c r="ZX206" s="136"/>
      <c r="ZY206" s="136"/>
      <c r="AAD206" s="136"/>
      <c r="AAE206" s="136"/>
      <c r="AAF206" s="136"/>
      <c r="AAG206" s="136"/>
      <c r="AAH206" s="136"/>
      <c r="AAI206" s="136"/>
      <c r="AAJ206" s="136"/>
      <c r="AAK206" s="136"/>
      <c r="AAL206" s="136"/>
      <c r="AAM206" s="136"/>
      <c r="AAN206" s="136"/>
      <c r="AAO206" s="136"/>
      <c r="AAT206" s="136"/>
      <c r="AAU206" s="136"/>
      <c r="AAV206" s="136"/>
      <c r="AAW206" s="136"/>
      <c r="AAX206" s="136"/>
      <c r="AAY206" s="136"/>
      <c r="AAZ206" s="136"/>
      <c r="ABA206" s="136"/>
      <c r="ABB206" s="136"/>
      <c r="ABC206" s="136"/>
      <c r="ABD206" s="136"/>
      <c r="ABE206" s="136"/>
      <c r="ABJ206" s="136"/>
      <c r="ABK206" s="136"/>
      <c r="ABL206" s="136"/>
      <c r="ABM206" s="136"/>
      <c r="ABN206" s="136"/>
      <c r="ABO206" s="136"/>
      <c r="ABP206" s="136"/>
      <c r="ABQ206" s="136"/>
      <c r="ABR206" s="136"/>
      <c r="ABS206" s="136"/>
      <c r="ABT206" s="136"/>
      <c r="ABU206" s="136"/>
      <c r="ABZ206" s="136"/>
      <c r="ACA206" s="136"/>
      <c r="ACB206" s="136"/>
      <c r="ACC206" s="136"/>
      <c r="ACD206" s="136"/>
      <c r="ACE206" s="136"/>
      <c r="ACF206" s="136"/>
      <c r="ACG206" s="136"/>
      <c r="ACH206" s="136"/>
      <c r="ACI206" s="136"/>
      <c r="ACJ206" s="136"/>
      <c r="ACK206" s="136"/>
      <c r="ACP206" s="136"/>
      <c r="ACQ206" s="136"/>
      <c r="ACR206" s="136"/>
      <c r="ACS206" s="136"/>
      <c r="ACT206" s="136"/>
      <c r="ACU206" s="136"/>
      <c r="ACV206" s="136"/>
      <c r="ACW206" s="136"/>
      <c r="ACX206" s="136"/>
      <c r="ACY206" s="136"/>
      <c r="ACZ206" s="136"/>
      <c r="ADA206" s="136"/>
      <c r="ADF206" s="136"/>
      <c r="ADG206" s="136"/>
      <c r="ADH206" s="136"/>
      <c r="ADI206" s="136"/>
      <c r="ADJ206" s="136"/>
      <c r="ADK206" s="136"/>
      <c r="ADL206" s="136"/>
      <c r="ADM206" s="136"/>
      <c r="ADN206" s="136"/>
      <c r="ADO206" s="136"/>
      <c r="ADP206" s="136"/>
      <c r="ADQ206" s="136"/>
      <c r="ADV206" s="136"/>
      <c r="ADW206" s="136"/>
      <c r="ADX206" s="136"/>
      <c r="ADY206" s="136"/>
      <c r="ADZ206" s="136"/>
      <c r="AEA206" s="136"/>
      <c r="AEB206" s="136"/>
      <c r="AEC206" s="136"/>
      <c r="AED206" s="136"/>
      <c r="AEE206" s="136"/>
      <c r="AEF206" s="136"/>
      <c r="AEG206" s="136"/>
      <c r="AEL206" s="136"/>
      <c r="AEM206" s="136"/>
      <c r="AEN206" s="136"/>
      <c r="AEO206" s="136"/>
      <c r="AEP206" s="136"/>
      <c r="AEQ206" s="136"/>
      <c r="AER206" s="136"/>
      <c r="AES206" s="136"/>
      <c r="AET206" s="136"/>
      <c r="AEU206" s="136"/>
      <c r="AEV206" s="136"/>
      <c r="AEW206" s="136"/>
      <c r="AFB206" s="136"/>
      <c r="AFC206" s="136"/>
      <c r="AFD206" s="136"/>
      <c r="AFE206" s="136"/>
      <c r="AFF206" s="136"/>
      <c r="AFG206" s="136"/>
      <c r="AFH206" s="136"/>
      <c r="AFI206" s="136"/>
      <c r="AFJ206" s="136"/>
      <c r="AFK206" s="136"/>
      <c r="AFL206" s="136"/>
      <c r="AFM206" s="136"/>
      <c r="AFR206" s="136"/>
      <c r="AFS206" s="136"/>
      <c r="AFT206" s="136"/>
      <c r="AFU206" s="136"/>
      <c r="AFV206" s="136"/>
      <c r="AFW206" s="136"/>
      <c r="AFX206" s="136"/>
      <c r="AFY206" s="136"/>
      <c r="AFZ206" s="136"/>
      <c r="AGA206" s="136"/>
      <c r="AGB206" s="136"/>
      <c r="AGC206" s="136"/>
      <c r="AGH206" s="136"/>
      <c r="AGI206" s="136"/>
      <c r="AGJ206" s="136"/>
      <c r="AGK206" s="136"/>
      <c r="AGL206" s="136"/>
      <c r="AGM206" s="136"/>
      <c r="AGN206" s="136"/>
      <c r="AGO206" s="136"/>
      <c r="AGP206" s="136"/>
      <c r="AGQ206" s="136"/>
      <c r="AGR206" s="136"/>
      <c r="AGS206" s="136"/>
      <c r="AGX206" s="136"/>
      <c r="AGY206" s="136"/>
      <c r="AGZ206" s="136"/>
      <c r="AHA206" s="136"/>
      <c r="AHB206" s="136"/>
      <c r="AHC206" s="136"/>
      <c r="AHD206" s="136"/>
      <c r="AHE206" s="136"/>
      <c r="AHF206" s="136"/>
      <c r="AHG206" s="136"/>
      <c r="AHH206" s="136"/>
      <c r="AHI206" s="136"/>
      <c r="AHN206" s="136"/>
      <c r="AHO206" s="136"/>
      <c r="AHP206" s="136"/>
      <c r="AHQ206" s="136"/>
      <c r="AHR206" s="136"/>
      <c r="AHS206" s="136"/>
      <c r="AHT206" s="136"/>
      <c r="AHU206" s="136"/>
      <c r="AHV206" s="136"/>
      <c r="AHW206" s="136"/>
      <c r="AHX206" s="136"/>
      <c r="AIC206" s="136"/>
      <c r="AID206" s="136"/>
      <c r="AIE206" s="136"/>
      <c r="AIF206" s="136"/>
      <c r="AIG206" s="136"/>
      <c r="AIH206" s="136"/>
      <c r="AII206" s="136"/>
      <c r="AIJ206" s="136"/>
      <c r="AIK206" s="136"/>
      <c r="AIL206" s="136"/>
      <c r="AIM206" s="136"/>
      <c r="AIN206" s="136"/>
      <c r="AIS206" s="136"/>
      <c r="AIT206" s="136"/>
      <c r="AIU206" s="136"/>
      <c r="AIV206" s="136"/>
      <c r="AIW206" s="136"/>
      <c r="AIX206" s="136"/>
      <c r="AIY206" s="136"/>
      <c r="AIZ206" s="136"/>
      <c r="AJA206" s="136"/>
      <c r="AJB206" s="136"/>
      <c r="AJC206" s="136"/>
      <c r="AJD206" s="136"/>
      <c r="AJI206" s="136"/>
      <c r="AJJ206" s="136"/>
      <c r="AJK206" s="136"/>
      <c r="AJL206" s="136"/>
      <c r="AJM206" s="136"/>
      <c r="AJN206" s="136"/>
      <c r="AJO206" s="136"/>
      <c r="AJP206" s="136"/>
      <c r="AJQ206" s="136"/>
      <c r="AJR206" s="136"/>
      <c r="AJS206" s="136"/>
      <c r="AJT206" s="136"/>
      <c r="AJY206" s="136"/>
      <c r="AJZ206" s="136"/>
      <c r="AKA206" s="136"/>
      <c r="AKB206" s="136"/>
      <c r="AKC206" s="136"/>
      <c r="AKD206" s="136"/>
      <c r="AKE206" s="136"/>
      <c r="AKF206" s="136"/>
      <c r="AKG206" s="136"/>
      <c r="AKH206" s="136"/>
      <c r="AKI206" s="136"/>
      <c r="AKJ206" s="136"/>
      <c r="AKO206" s="136"/>
      <c r="AKP206" s="136"/>
      <c r="AKQ206" s="136"/>
      <c r="AKR206" s="136"/>
      <c r="AKS206" s="136"/>
      <c r="AKT206" s="136"/>
      <c r="AKU206" s="136"/>
      <c r="AKV206" s="136"/>
      <c r="AKW206" s="136"/>
      <c r="AKX206" s="136"/>
      <c r="AKY206" s="136"/>
      <c r="AKZ206" s="136"/>
      <c r="ALE206" s="136"/>
      <c r="ALF206" s="136"/>
      <c r="ALG206" s="136"/>
      <c r="ALH206" s="136"/>
      <c r="ALI206" s="136"/>
      <c r="ALJ206" s="136"/>
      <c r="ALK206" s="136"/>
      <c r="ALL206" s="136"/>
      <c r="ALM206" s="136"/>
      <c r="ALN206" s="136"/>
      <c r="ALO206" s="136"/>
      <c r="ALP206" s="136"/>
      <c r="ALU206" s="136"/>
      <c r="ALV206" s="136"/>
      <c r="ALW206" s="136"/>
      <c r="ALX206" s="136"/>
      <c r="ALY206" s="136"/>
      <c r="ALZ206" s="136"/>
      <c r="AMA206" s="136"/>
      <c r="AMB206" s="136"/>
      <c r="AMC206" s="136"/>
      <c r="AMD206" s="136"/>
      <c r="AME206" s="136"/>
      <c r="AMF206" s="136"/>
      <c r="AMK206" s="136"/>
      <c r="AML206" s="136"/>
      <c r="AMM206" s="136"/>
      <c r="AMN206" s="136"/>
      <c r="AMO206" s="136"/>
      <c r="AMP206" s="136"/>
      <c r="AMQ206" s="136"/>
      <c r="AMR206" s="136"/>
      <c r="AMS206" s="136"/>
      <c r="AMT206" s="136"/>
      <c r="AMU206" s="136"/>
      <c r="AMV206" s="136"/>
      <c r="ANA206" s="136"/>
      <c r="ANB206" s="136"/>
      <c r="ANC206" s="136"/>
      <c r="AND206" s="136"/>
      <c r="ANE206" s="136"/>
      <c r="ANF206" s="136"/>
      <c r="ANG206" s="136"/>
      <c r="ANH206" s="136"/>
      <c r="ANI206" s="136"/>
      <c r="ANJ206" s="136"/>
      <c r="ANK206" s="136"/>
      <c r="ANL206" s="136"/>
      <c r="ANQ206" s="136"/>
      <c r="ANR206" s="136"/>
      <c r="ANS206" s="136"/>
      <c r="ANT206" s="136"/>
      <c r="ANU206" s="136"/>
      <c r="ANV206" s="136"/>
      <c r="ANW206" s="136"/>
      <c r="ANX206" s="136"/>
      <c r="ANY206" s="136"/>
      <c r="ANZ206" s="136"/>
      <c r="AOA206" s="136"/>
      <c r="AOB206" s="136"/>
      <c r="AOG206" s="136"/>
      <c r="AOH206" s="136"/>
      <c r="AOI206" s="136"/>
      <c r="AOJ206" s="136"/>
      <c r="AOK206" s="136"/>
      <c r="AOL206" s="136"/>
      <c r="AOM206" s="136"/>
      <c r="AON206" s="136"/>
      <c r="AOO206" s="136"/>
      <c r="AOP206" s="136"/>
      <c r="AOQ206" s="136"/>
      <c r="AOR206" s="136"/>
      <c r="AOW206" s="136"/>
      <c r="AOX206" s="136"/>
      <c r="AOY206" s="136"/>
      <c r="AOZ206" s="136"/>
      <c r="APA206" s="136"/>
      <c r="APB206" s="136"/>
      <c r="APC206" s="136"/>
      <c r="APD206" s="136"/>
      <c r="APE206" s="136"/>
      <c r="APF206" s="136"/>
      <c r="APG206" s="136"/>
      <c r="APH206" s="136"/>
      <c r="APM206" s="136"/>
      <c r="APN206" s="136"/>
      <c r="APO206" s="136"/>
      <c r="APP206" s="136"/>
      <c r="APQ206" s="136"/>
      <c r="APR206" s="136"/>
      <c r="APS206" s="136"/>
      <c r="APT206" s="136"/>
      <c r="APU206" s="136"/>
      <c r="APV206" s="136"/>
      <c r="APW206" s="136"/>
      <c r="APX206" s="136"/>
      <c r="AQC206" s="136"/>
      <c r="AQD206" s="136"/>
      <c r="AQE206" s="136"/>
      <c r="AQF206" s="136"/>
      <c r="AQG206" s="136"/>
      <c r="AQH206" s="136"/>
      <c r="AQI206" s="136"/>
      <c r="AQJ206" s="136"/>
      <c r="AQK206" s="136"/>
      <c r="AQL206" s="136"/>
      <c r="AQM206" s="136"/>
      <c r="AQN206" s="136"/>
      <c r="AQS206" s="136"/>
      <c r="AQT206" s="136"/>
      <c r="AQU206" s="136"/>
      <c r="AQV206" s="136"/>
      <c r="AQW206" s="136"/>
      <c r="AQX206" s="136"/>
      <c r="AQY206" s="136"/>
      <c r="AQZ206" s="136"/>
      <c r="ARA206" s="136"/>
      <c r="ARB206" s="136"/>
      <c r="ARC206" s="136"/>
      <c r="ARD206" s="136"/>
      <c r="ARI206" s="136"/>
      <c r="ARJ206" s="136"/>
      <c r="ARK206" s="136"/>
      <c r="ARL206" s="136"/>
      <c r="ARM206" s="136"/>
      <c r="ARN206" s="136"/>
      <c r="ARO206" s="136"/>
      <c r="ARP206" s="136"/>
      <c r="ARQ206" s="136"/>
      <c r="ARR206" s="136"/>
      <c r="ARS206" s="136"/>
      <c r="ART206" s="136"/>
      <c r="ARY206" s="136"/>
      <c r="ARZ206" s="136"/>
      <c r="ASA206" s="136"/>
      <c r="ASB206" s="136"/>
      <c r="ASC206" s="136"/>
      <c r="ASD206" s="136"/>
      <c r="ASE206" s="136"/>
      <c r="ASF206" s="136"/>
      <c r="ASG206" s="136"/>
      <c r="ASH206" s="136"/>
      <c r="ASI206" s="136"/>
      <c r="ASJ206" s="136"/>
      <c r="ASO206" s="136"/>
      <c r="ASP206" s="136"/>
      <c r="ASQ206" s="136"/>
      <c r="ASR206" s="136"/>
      <c r="ASS206" s="136"/>
      <c r="AST206" s="136"/>
      <c r="ASU206" s="136"/>
      <c r="ASV206" s="136"/>
      <c r="ASW206" s="136"/>
      <c r="ASX206" s="136"/>
      <c r="ASY206" s="136"/>
      <c r="ASZ206" s="136"/>
      <c r="ATE206" s="136"/>
      <c r="ATF206" s="136"/>
      <c r="ATG206" s="136"/>
      <c r="ATH206" s="136"/>
      <c r="ATI206" s="136"/>
      <c r="ATJ206" s="136"/>
      <c r="ATK206" s="136"/>
      <c r="ATL206" s="136"/>
      <c r="ATM206" s="136"/>
      <c r="ATN206" s="136"/>
      <c r="ATO206" s="136"/>
      <c r="ATP206" s="136"/>
      <c r="ATU206" s="136"/>
      <c r="ATV206" s="136"/>
      <c r="ATW206" s="136"/>
      <c r="ATX206" s="136"/>
      <c r="ATY206" s="136"/>
      <c r="ATZ206" s="136"/>
      <c r="AUA206" s="136"/>
      <c r="AUB206" s="136"/>
      <c r="AUC206" s="136"/>
      <c r="AUD206" s="136"/>
      <c r="AUE206" s="136"/>
      <c r="AUF206" s="136"/>
      <c r="AUK206" s="136"/>
      <c r="AUL206" s="136"/>
      <c r="AUM206" s="136"/>
      <c r="AUN206" s="136"/>
      <c r="AUO206" s="136"/>
      <c r="AUP206" s="136"/>
      <c r="AUQ206" s="136"/>
      <c r="AUR206" s="136"/>
      <c r="AUS206" s="136"/>
      <c r="AUT206" s="136"/>
      <c r="AUU206" s="136"/>
      <c r="AUV206" s="136"/>
      <c r="AVA206" s="136"/>
      <c r="AVB206" s="136"/>
      <c r="AVC206" s="136"/>
      <c r="AVD206" s="136"/>
      <c r="AVE206" s="136"/>
      <c r="AVF206" s="136"/>
      <c r="AVG206" s="136"/>
      <c r="AVH206" s="136"/>
      <c r="AVI206" s="136"/>
      <c r="AVJ206" s="136"/>
      <c r="AVK206" s="136"/>
      <c r="AVL206" s="136"/>
      <c r="AVQ206" s="136"/>
      <c r="AVR206" s="136"/>
      <c r="AVS206" s="136"/>
      <c r="AVT206" s="136"/>
      <c r="AVU206" s="136"/>
      <c r="AVV206" s="136"/>
      <c r="AVW206" s="136"/>
      <c r="AVX206" s="136"/>
      <c r="AVY206" s="136"/>
      <c r="AVZ206" s="136"/>
      <c r="AWA206" s="136"/>
      <c r="AWB206" s="136"/>
      <c r="AWG206" s="136"/>
      <c r="AWH206" s="136"/>
      <c r="AWI206" s="136"/>
      <c r="AWJ206" s="136"/>
      <c r="AWK206" s="136"/>
      <c r="AWL206" s="136"/>
      <c r="AWM206" s="136"/>
      <c r="AWN206" s="136"/>
      <c r="AWO206" s="136"/>
      <c r="AWP206" s="136"/>
      <c r="AWQ206" s="136"/>
      <c r="AWR206" s="136"/>
      <c r="AWW206" s="136"/>
      <c r="AWX206" s="136"/>
      <c r="AWY206" s="136"/>
      <c r="AWZ206" s="136"/>
      <c r="AXA206" s="136"/>
      <c r="AXB206" s="136"/>
      <c r="AXC206" s="136"/>
      <c r="AXD206" s="136"/>
      <c r="AXE206" s="136"/>
      <c r="AXF206" s="136"/>
      <c r="AXG206" s="136"/>
      <c r="AXH206" s="136"/>
      <c r="AXM206" s="136"/>
      <c r="AXN206" s="136"/>
      <c r="AXO206" s="136"/>
      <c r="AXP206" s="136"/>
      <c r="AXQ206" s="136"/>
      <c r="AXR206" s="136"/>
      <c r="AXS206" s="136"/>
      <c r="AXT206" s="136"/>
      <c r="AXU206" s="136"/>
      <c r="AXV206" s="136"/>
      <c r="AXW206" s="136"/>
      <c r="AXX206" s="136"/>
      <c r="AYC206" s="136"/>
      <c r="AYD206" s="136"/>
      <c r="AYE206" s="136"/>
      <c r="AYF206" s="136"/>
      <c r="AYG206" s="136"/>
      <c r="AYH206" s="136"/>
      <c r="AYI206" s="136"/>
      <c r="AYJ206" s="136"/>
      <c r="AYK206" s="136"/>
      <c r="AYL206" s="136"/>
      <c r="AYM206" s="136"/>
      <c r="AYN206" s="136"/>
      <c r="AYS206" s="136"/>
      <c r="AYT206" s="136"/>
      <c r="AYU206" s="136"/>
      <c r="AYV206" s="136"/>
      <c r="AYW206" s="136"/>
      <c r="AYX206" s="136"/>
      <c r="AYY206" s="136"/>
      <c r="AYZ206" s="136"/>
      <c r="AZA206" s="136"/>
      <c r="AZB206" s="136"/>
      <c r="AZC206" s="136"/>
      <c r="AZD206" s="136"/>
      <c r="AZI206" s="136"/>
      <c r="AZJ206" s="136"/>
      <c r="AZK206" s="136"/>
      <c r="AZL206" s="136"/>
      <c r="AZM206" s="136"/>
      <c r="AZN206" s="136"/>
      <c r="AZO206" s="136"/>
      <c r="AZP206" s="136"/>
      <c r="AZQ206" s="136"/>
      <c r="AZR206" s="136"/>
      <c r="AZS206" s="136"/>
      <c r="AZT206" s="136"/>
      <c r="AZY206" s="136"/>
      <c r="AZZ206" s="136"/>
      <c r="BAA206" s="136"/>
      <c r="BAB206" s="136"/>
      <c r="BAC206" s="136"/>
      <c r="BAD206" s="136"/>
      <c r="BAE206" s="136"/>
      <c r="BAF206" s="136"/>
      <c r="BAG206" s="136"/>
      <c r="BAH206" s="136"/>
      <c r="BAI206" s="136"/>
      <c r="BAJ206" s="136"/>
      <c r="BAO206" s="136"/>
      <c r="BAP206" s="136"/>
      <c r="BAQ206" s="136"/>
      <c r="BAR206" s="136"/>
      <c r="BAS206" s="136"/>
      <c r="BAT206" s="136"/>
      <c r="BAU206" s="136"/>
      <c r="BAV206" s="136"/>
      <c r="BAW206" s="136"/>
      <c r="BAX206" s="136"/>
      <c r="BAY206" s="136"/>
      <c r="BAZ206" s="136"/>
      <c r="BBE206" s="136"/>
      <c r="BBF206" s="136"/>
      <c r="BBG206" s="136"/>
      <c r="BBH206" s="136"/>
      <c r="BBI206" s="136"/>
      <c r="BBJ206" s="136"/>
      <c r="BBK206" s="136"/>
      <c r="BBL206" s="136"/>
      <c r="BBM206" s="136"/>
      <c r="BBN206" s="136"/>
      <c r="BBO206" s="136"/>
      <c r="BBP206" s="136"/>
      <c r="BBU206" s="136"/>
      <c r="BBV206" s="136"/>
      <c r="BBW206" s="136"/>
      <c r="BBX206" s="136"/>
      <c r="BBY206" s="136"/>
      <c r="BBZ206" s="136"/>
      <c r="BCA206" s="136"/>
      <c r="BCB206" s="136"/>
      <c r="BCC206" s="136"/>
      <c r="BCD206" s="136"/>
      <c r="BCE206" s="136"/>
      <c r="BCF206" s="136"/>
      <c r="BCK206" s="136"/>
      <c r="BCL206" s="136"/>
      <c r="BCM206" s="136"/>
      <c r="BCN206" s="136"/>
      <c r="BCO206" s="136"/>
      <c r="BCP206" s="136"/>
      <c r="BCQ206" s="136"/>
      <c r="BCR206" s="136"/>
      <c r="BCS206" s="136"/>
      <c r="BCT206" s="136"/>
      <c r="BCU206" s="136"/>
      <c r="BCV206" s="136"/>
      <c r="BDA206" s="136"/>
      <c r="BDB206" s="136"/>
      <c r="BDC206" s="136"/>
      <c r="BDD206" s="136"/>
      <c r="BDE206" s="136"/>
      <c r="BDF206" s="136"/>
      <c r="BDG206" s="136"/>
      <c r="BDH206" s="136"/>
      <c r="BDI206" s="136"/>
      <c r="BDJ206" s="136"/>
      <c r="BDK206" s="136"/>
      <c r="BDL206" s="136"/>
      <c r="BDQ206" s="136"/>
      <c r="BDR206" s="136"/>
      <c r="BDS206" s="136"/>
      <c r="BDT206" s="136"/>
      <c r="BDU206" s="136"/>
      <c r="BDV206" s="136"/>
      <c r="BDW206" s="136"/>
      <c r="BDX206" s="136"/>
      <c r="BDY206" s="136"/>
      <c r="BDZ206" s="136"/>
      <c r="BEA206" s="136"/>
      <c r="BEB206" s="136"/>
      <c r="BEG206" s="136"/>
      <c r="BEH206" s="136"/>
      <c r="BEI206" s="136"/>
      <c r="BEJ206" s="136"/>
      <c r="BEK206" s="136"/>
      <c r="BEL206" s="136"/>
      <c r="BEM206" s="136"/>
      <c r="BEN206" s="136"/>
      <c r="BEO206" s="136"/>
      <c r="BEP206" s="136"/>
      <c r="BEQ206" s="136"/>
      <c r="BER206" s="136"/>
      <c r="BEW206" s="136"/>
      <c r="BEX206" s="136"/>
      <c r="BEY206" s="136"/>
      <c r="BEZ206" s="136"/>
      <c r="BFA206" s="136"/>
      <c r="BFB206" s="136"/>
      <c r="BFC206" s="136"/>
      <c r="BFD206" s="136"/>
      <c r="BFE206" s="136"/>
      <c r="BFF206" s="136"/>
      <c r="BFG206" s="136"/>
      <c r="BFH206" s="136"/>
      <c r="BFM206" s="136"/>
      <c r="BFN206" s="136"/>
      <c r="BFO206" s="136"/>
      <c r="BFP206" s="136"/>
      <c r="BFQ206" s="136"/>
      <c r="BFR206" s="136"/>
      <c r="BFS206" s="136"/>
      <c r="BFT206" s="136"/>
      <c r="BFU206" s="136"/>
      <c r="BFV206" s="136"/>
      <c r="BFW206" s="136"/>
      <c r="BFX206" s="136"/>
      <c r="BGC206" s="136"/>
      <c r="BGD206" s="136"/>
      <c r="BGE206" s="136"/>
      <c r="BGF206" s="136"/>
      <c r="BGG206" s="136"/>
      <c r="BGH206" s="136"/>
      <c r="BGI206" s="136"/>
      <c r="BGJ206" s="136"/>
      <c r="BGK206" s="136"/>
      <c r="BGL206" s="136"/>
      <c r="BGM206" s="136"/>
      <c r="BGN206" s="136"/>
      <c r="BGS206" s="136"/>
      <c r="BGT206" s="136"/>
      <c r="BGU206" s="136"/>
      <c r="BGV206" s="136"/>
      <c r="BGW206" s="136"/>
      <c r="BGX206" s="136"/>
      <c r="BGY206" s="136"/>
      <c r="BGZ206" s="136"/>
      <c r="BHA206" s="136"/>
      <c r="BHB206" s="136"/>
      <c r="BHC206" s="136"/>
      <c r="BHD206" s="136"/>
      <c r="BHI206" s="136"/>
      <c r="BHJ206" s="136"/>
      <c r="BHK206" s="136"/>
      <c r="BHL206" s="136"/>
      <c r="BHM206" s="136"/>
      <c r="BHN206" s="136"/>
      <c r="BHO206" s="136"/>
      <c r="BHP206" s="136"/>
      <c r="BHQ206" s="136"/>
      <c r="BHR206" s="136"/>
      <c r="BHS206" s="136"/>
      <c r="BHT206" s="136"/>
      <c r="BHY206" s="136"/>
      <c r="BHZ206" s="136"/>
      <c r="BIA206" s="136"/>
      <c r="BIB206" s="136"/>
      <c r="BIC206" s="136"/>
      <c r="BID206" s="136"/>
      <c r="BIE206" s="136"/>
      <c r="BIF206" s="136"/>
      <c r="BIG206" s="136"/>
      <c r="BIH206" s="136"/>
      <c r="BII206" s="136"/>
      <c r="BIJ206" s="136"/>
      <c r="BIO206" s="136"/>
      <c r="BIP206" s="136"/>
      <c r="BIQ206" s="136"/>
      <c r="BIR206" s="136"/>
      <c r="BIS206" s="136"/>
      <c r="BIT206" s="136"/>
      <c r="BIU206" s="136"/>
      <c r="BIV206" s="136"/>
      <c r="BIW206" s="136"/>
      <c r="BIX206" s="136"/>
      <c r="BIY206" s="136"/>
      <c r="BIZ206" s="136"/>
      <c r="BJE206" s="136"/>
      <c r="BJF206" s="136"/>
      <c r="BJG206" s="136"/>
      <c r="BJH206" s="136"/>
      <c r="BJI206" s="136"/>
      <c r="BJJ206" s="136"/>
      <c r="BJK206" s="136"/>
      <c r="BJL206" s="136"/>
      <c r="BJM206" s="136"/>
      <c r="BJN206" s="136"/>
      <c r="BJO206" s="136"/>
      <c r="BJP206" s="136"/>
      <c r="BJU206" s="136"/>
      <c r="BJV206" s="136"/>
      <c r="BJW206" s="136"/>
      <c r="BJX206" s="136"/>
      <c r="BJY206" s="136"/>
      <c r="BJZ206" s="136"/>
      <c r="BKA206" s="136"/>
      <c r="BKB206" s="136"/>
      <c r="BKC206" s="136"/>
      <c r="BKD206" s="136"/>
      <c r="BKE206" s="136"/>
      <c r="BKF206" s="136"/>
      <c r="BKK206" s="136"/>
      <c r="BKL206" s="136"/>
      <c r="BKM206" s="136"/>
      <c r="BKN206" s="136"/>
      <c r="BKO206" s="136"/>
      <c r="BKP206" s="136"/>
      <c r="BKQ206" s="136"/>
      <c r="BKR206" s="136"/>
      <c r="BKS206" s="136"/>
      <c r="BKT206" s="136"/>
      <c r="BKU206" s="136"/>
      <c r="BKV206" s="136"/>
      <c r="BLA206" s="136"/>
      <c r="BLB206" s="136"/>
      <c r="BLC206" s="136"/>
      <c r="BLD206" s="136"/>
      <c r="BLE206" s="136"/>
      <c r="BLF206" s="136"/>
      <c r="BLG206" s="136"/>
      <c r="BLH206" s="136"/>
      <c r="BLI206" s="136"/>
      <c r="BLJ206" s="136"/>
      <c r="BLK206" s="136"/>
      <c r="BLL206" s="136"/>
      <c r="BLQ206" s="136"/>
      <c r="BLR206" s="136"/>
      <c r="BLS206" s="136"/>
      <c r="BLT206" s="136"/>
      <c r="BLU206" s="136"/>
      <c r="BLV206" s="136"/>
      <c r="BLW206" s="136"/>
      <c r="BLX206" s="136"/>
      <c r="BLY206" s="136"/>
      <c r="BLZ206" s="136"/>
      <c r="BMA206" s="136"/>
      <c r="BMB206" s="136"/>
      <c r="BMG206" s="136"/>
      <c r="BMH206" s="136"/>
      <c r="BMI206" s="136"/>
      <c r="BMJ206" s="136"/>
      <c r="BMK206" s="136"/>
      <c r="BML206" s="136"/>
      <c r="BMM206" s="136"/>
      <c r="BMN206" s="136"/>
      <c r="BMO206" s="136"/>
      <c r="BMP206" s="136"/>
      <c r="BMQ206" s="136"/>
      <c r="BMR206" s="136"/>
      <c r="BMW206" s="136"/>
      <c r="BMX206" s="136"/>
      <c r="BMY206" s="136"/>
      <c r="BMZ206" s="136"/>
      <c r="BNA206" s="136"/>
      <c r="BNB206" s="136"/>
      <c r="BNC206" s="136"/>
      <c r="BND206" s="136"/>
      <c r="BNE206" s="136"/>
      <c r="BNF206" s="136"/>
      <c r="BNG206" s="136"/>
      <c r="BNH206" s="136"/>
      <c r="BNM206" s="136"/>
      <c r="BNN206" s="136"/>
      <c r="BNO206" s="136"/>
      <c r="BNP206" s="136"/>
      <c r="BNQ206" s="136"/>
      <c r="BNR206" s="136"/>
      <c r="BNS206" s="136"/>
      <c r="BNT206" s="136"/>
      <c r="BNU206" s="136"/>
      <c r="BNV206" s="136"/>
      <c r="BNW206" s="136"/>
      <c r="BNX206" s="136"/>
      <c r="BOC206" s="136"/>
      <c r="BOD206" s="136"/>
      <c r="BOE206" s="136"/>
      <c r="BOF206" s="136"/>
      <c r="BOG206" s="136"/>
      <c r="BOH206" s="136"/>
      <c r="BOI206" s="136"/>
      <c r="BOJ206" s="136"/>
      <c r="BOK206" s="136"/>
      <c r="BOL206" s="136"/>
      <c r="BOM206" s="136"/>
      <c r="BON206" s="136"/>
      <c r="BOS206" s="136"/>
      <c r="BOT206" s="136"/>
      <c r="BOU206" s="136"/>
      <c r="BOV206" s="136"/>
      <c r="BOW206" s="136"/>
      <c r="BOX206" s="136"/>
      <c r="BOY206" s="136"/>
      <c r="BOZ206" s="136"/>
      <c r="BPA206" s="136"/>
      <c r="BPB206" s="136"/>
      <c r="BPC206" s="136"/>
      <c r="BPD206" s="136"/>
      <c r="BPI206" s="136"/>
      <c r="BPJ206" s="136"/>
      <c r="BPK206" s="136"/>
      <c r="BPL206" s="136"/>
      <c r="BPM206" s="136"/>
      <c r="BPN206" s="136"/>
      <c r="BPO206" s="136"/>
      <c r="BPP206" s="136"/>
      <c r="BPQ206" s="136"/>
      <c r="BPR206" s="136"/>
      <c r="BPS206" s="136"/>
      <c r="BPT206" s="136"/>
      <c r="BPY206" s="136"/>
      <c r="BPZ206" s="136"/>
      <c r="BQA206" s="136"/>
      <c r="BQB206" s="136"/>
      <c r="BQC206" s="136"/>
      <c r="BQD206" s="136"/>
      <c r="BQE206" s="136"/>
      <c r="BQF206" s="136"/>
      <c r="BQG206" s="136"/>
      <c r="BQH206" s="136"/>
      <c r="BQI206" s="136"/>
      <c r="BQJ206" s="136"/>
      <c r="BQO206" s="136"/>
      <c r="BQP206" s="136"/>
      <c r="BQQ206" s="136"/>
      <c r="BQR206" s="136"/>
      <c r="BQS206" s="136"/>
      <c r="BQT206" s="136"/>
      <c r="BQU206" s="136"/>
      <c r="BQV206" s="136"/>
      <c r="BQW206" s="136"/>
      <c r="BQX206" s="136"/>
      <c r="BQY206" s="136"/>
      <c r="BQZ206" s="136"/>
      <c r="BRE206" s="136"/>
      <c r="BRF206" s="136"/>
      <c r="BRG206" s="136"/>
      <c r="BRH206" s="136"/>
      <c r="BRI206" s="136"/>
      <c r="BRJ206" s="136"/>
      <c r="BRK206" s="136"/>
      <c r="BRL206" s="136"/>
      <c r="BRM206" s="136"/>
      <c r="BRN206" s="136"/>
      <c r="BRO206" s="136"/>
      <c r="BRP206" s="136"/>
      <c r="BRU206" s="136"/>
      <c r="BRV206" s="136"/>
      <c r="BRW206" s="136"/>
      <c r="BRX206" s="136"/>
      <c r="BRY206" s="136"/>
      <c r="BRZ206" s="136"/>
      <c r="BSA206" s="136"/>
      <c r="BSB206" s="136"/>
      <c r="BSC206" s="136"/>
      <c r="BSD206" s="136"/>
      <c r="BSE206" s="136"/>
      <c r="BSF206" s="136"/>
      <c r="BSK206" s="136"/>
      <c r="BSL206" s="136"/>
      <c r="BSM206" s="136"/>
      <c r="BSN206" s="136"/>
      <c r="BSO206" s="136"/>
      <c r="BSP206" s="136"/>
      <c r="BSQ206" s="136"/>
      <c r="BSR206" s="136"/>
      <c r="BSS206" s="136"/>
      <c r="BST206" s="136"/>
      <c r="BSU206" s="136"/>
      <c r="BSV206" s="136"/>
      <c r="BTA206" s="136"/>
      <c r="BTB206" s="136"/>
      <c r="BTC206" s="136"/>
      <c r="BTD206" s="136"/>
      <c r="BTE206" s="136"/>
      <c r="BTF206" s="136"/>
      <c r="BTG206" s="136"/>
      <c r="BTH206" s="136"/>
      <c r="BTI206" s="136"/>
      <c r="BTJ206" s="136"/>
      <c r="BTK206" s="136"/>
      <c r="BTL206" s="136"/>
      <c r="BTQ206" s="136"/>
      <c r="BTR206" s="136"/>
      <c r="BTS206" s="136"/>
      <c r="BTT206" s="136"/>
      <c r="BTU206" s="136"/>
      <c r="BTV206" s="136"/>
      <c r="BTW206" s="136"/>
      <c r="BTX206" s="136"/>
      <c r="BTY206" s="136"/>
      <c r="BTZ206" s="136"/>
      <c r="BUA206" s="136"/>
      <c r="BUB206" s="136"/>
      <c r="BUG206" s="136"/>
      <c r="BUH206" s="136"/>
      <c r="BUI206" s="136"/>
      <c r="BUJ206" s="136"/>
      <c r="BUK206" s="136"/>
      <c r="BUL206" s="136"/>
      <c r="BUM206" s="136"/>
      <c r="BUN206" s="136"/>
      <c r="BUO206" s="136"/>
      <c r="BUP206" s="136"/>
      <c r="BUQ206" s="136"/>
      <c r="BUR206" s="136"/>
      <c r="BUW206" s="136"/>
      <c r="BUX206" s="136"/>
      <c r="BUY206" s="136"/>
      <c r="BUZ206" s="136"/>
      <c r="BVA206" s="136"/>
      <c r="BVB206" s="136"/>
      <c r="BVC206" s="136"/>
      <c r="BVD206" s="136"/>
      <c r="BVE206" s="136"/>
      <c r="BVF206" s="136"/>
      <c r="BVG206" s="136"/>
      <c r="BVH206" s="136"/>
      <c r="BVM206" s="136"/>
      <c r="BVN206" s="136"/>
      <c r="BVO206" s="136"/>
      <c r="BVP206" s="136"/>
      <c r="BVQ206" s="136"/>
      <c r="BVR206" s="136"/>
      <c r="BVS206" s="136"/>
      <c r="BVT206" s="136"/>
      <c r="BVU206" s="136"/>
      <c r="BVV206" s="136"/>
      <c r="BVW206" s="136"/>
      <c r="BVX206" s="136"/>
      <c r="BWC206" s="136"/>
      <c r="BWD206" s="136"/>
      <c r="BWE206" s="136"/>
      <c r="BWF206" s="136"/>
      <c r="BWG206" s="136"/>
      <c r="BWH206" s="136"/>
      <c r="BWI206" s="136"/>
      <c r="BWJ206" s="136"/>
      <c r="BWK206" s="136"/>
      <c r="BWL206" s="136"/>
      <c r="BWM206" s="136"/>
      <c r="BWN206" s="136"/>
      <c r="BWS206" s="136"/>
      <c r="BWT206" s="136"/>
      <c r="BWU206" s="136"/>
      <c r="BWV206" s="136"/>
      <c r="BWW206" s="136"/>
      <c r="BWX206" s="136"/>
      <c r="BWY206" s="136"/>
      <c r="BWZ206" s="136"/>
      <c r="BXA206" s="136"/>
      <c r="BXB206" s="136"/>
      <c r="BXC206" s="136"/>
      <c r="BXD206" s="136"/>
      <c r="BXI206" s="136"/>
      <c r="BXJ206" s="136"/>
      <c r="BXK206" s="136"/>
      <c r="BXL206" s="136"/>
      <c r="BXM206" s="136"/>
      <c r="BXN206" s="136"/>
      <c r="BXO206" s="136"/>
      <c r="BXP206" s="136"/>
      <c r="BXQ206" s="136"/>
      <c r="BXR206" s="136"/>
      <c r="BXS206" s="136"/>
      <c r="BXT206" s="136"/>
      <c r="BXY206" s="136"/>
      <c r="BXZ206" s="136"/>
      <c r="BYA206" s="136"/>
      <c r="BYB206" s="136"/>
      <c r="BYC206" s="136"/>
      <c r="BYD206" s="136"/>
      <c r="BYE206" s="136"/>
      <c r="BYF206" s="136"/>
      <c r="BYG206" s="136"/>
      <c r="BYH206" s="136"/>
      <c r="BYI206" s="136"/>
      <c r="BYJ206" s="136"/>
      <c r="BYO206" s="136"/>
      <c r="BYP206" s="136"/>
      <c r="BYQ206" s="136"/>
      <c r="BYR206" s="136"/>
      <c r="BYS206" s="136"/>
      <c r="BYT206" s="136"/>
      <c r="BYU206" s="136"/>
      <c r="BYV206" s="136"/>
      <c r="BYW206" s="136"/>
      <c r="BYX206" s="136"/>
      <c r="BYY206" s="136"/>
      <c r="BYZ206" s="136"/>
      <c r="BZE206" s="136"/>
      <c r="BZF206" s="136"/>
      <c r="BZG206" s="136"/>
      <c r="BZH206" s="136"/>
      <c r="BZI206" s="136"/>
      <c r="BZJ206" s="136"/>
      <c r="BZK206" s="136"/>
      <c r="BZL206" s="136"/>
      <c r="BZM206" s="136"/>
      <c r="BZN206" s="136"/>
      <c r="BZO206" s="136"/>
      <c r="BZP206" s="136"/>
      <c r="BZU206" s="136"/>
      <c r="BZV206" s="136"/>
      <c r="BZW206" s="136"/>
      <c r="BZX206" s="136"/>
      <c r="BZY206" s="136"/>
      <c r="BZZ206" s="136"/>
      <c r="CAA206" s="136"/>
      <c r="CAB206" s="136"/>
      <c r="CAC206" s="136"/>
      <c r="CAD206" s="136"/>
      <c r="CAE206" s="136"/>
      <c r="CAF206" s="136"/>
      <c r="CAK206" s="136"/>
      <c r="CAL206" s="136"/>
      <c r="CAM206" s="136"/>
      <c r="CAN206" s="136"/>
      <c r="CAO206" s="136"/>
      <c r="CAP206" s="136"/>
      <c r="CAQ206" s="136"/>
      <c r="CAR206" s="136"/>
      <c r="CAS206" s="136"/>
      <c r="CAT206" s="136"/>
      <c r="CAU206" s="136"/>
      <c r="CAV206" s="136"/>
      <c r="CBA206" s="136"/>
      <c r="CBB206" s="136"/>
      <c r="CBC206" s="136"/>
      <c r="CBD206" s="136"/>
      <c r="CBE206" s="136"/>
      <c r="CBF206" s="136"/>
      <c r="CBG206" s="136"/>
      <c r="CBH206" s="136"/>
      <c r="CBI206" s="136"/>
      <c r="CBJ206" s="136"/>
      <c r="CBK206" s="136"/>
      <c r="CBL206" s="136"/>
      <c r="CBQ206" s="136"/>
      <c r="CBR206" s="136"/>
      <c r="CBS206" s="136"/>
      <c r="CBT206" s="136"/>
      <c r="CBU206" s="136"/>
      <c r="CBV206" s="136"/>
      <c r="CBW206" s="136"/>
      <c r="CBX206" s="136"/>
      <c r="CBY206" s="136"/>
      <c r="CBZ206" s="136"/>
      <c r="CCA206" s="136"/>
      <c r="CCB206" s="136"/>
      <c r="CCG206" s="136"/>
      <c r="CCH206" s="136"/>
      <c r="CCI206" s="136"/>
      <c r="CCJ206" s="136"/>
      <c r="CCK206" s="136"/>
      <c r="CCL206" s="136"/>
      <c r="CCM206" s="136"/>
      <c r="CCN206" s="136"/>
      <c r="CCO206" s="136"/>
      <c r="CCP206" s="136"/>
      <c r="CCQ206" s="136"/>
      <c r="CCR206" s="136"/>
      <c r="CCW206" s="136"/>
      <c r="CCX206" s="136"/>
      <c r="CCY206" s="136"/>
      <c r="CCZ206" s="136"/>
      <c r="CDA206" s="136"/>
      <c r="CDB206" s="136"/>
      <c r="CDC206" s="136"/>
      <c r="CDD206" s="136"/>
      <c r="CDE206" s="136"/>
      <c r="CDF206" s="136"/>
      <c r="CDG206" s="136"/>
      <c r="CDH206" s="136"/>
      <c r="CDM206" s="136"/>
      <c r="CDN206" s="136"/>
      <c r="CDO206" s="136"/>
      <c r="CDP206" s="136"/>
      <c r="CDQ206" s="136"/>
      <c r="CDR206" s="136"/>
      <c r="CDS206" s="136"/>
      <c r="CDT206" s="136"/>
      <c r="CDU206" s="136"/>
      <c r="CDV206" s="136"/>
      <c r="CDW206" s="136"/>
      <c r="CDX206" s="136"/>
      <c r="CEC206" s="136"/>
      <c r="CED206" s="136"/>
      <c r="CEE206" s="136"/>
      <c r="CEF206" s="136"/>
      <c r="CEG206" s="136"/>
      <c r="CEH206" s="136"/>
      <c r="CEI206" s="136"/>
      <c r="CEJ206" s="136"/>
      <c r="CEK206" s="136"/>
      <c r="CEL206" s="136"/>
      <c r="CEM206" s="136"/>
      <c r="CEN206" s="136"/>
      <c r="CES206" s="136"/>
      <c r="CET206" s="136"/>
      <c r="CEU206" s="136"/>
      <c r="CEV206" s="136"/>
      <c r="CEW206" s="136"/>
      <c r="CEX206" s="136"/>
      <c r="CEY206" s="136"/>
      <c r="CEZ206" s="136"/>
      <c r="CFA206" s="136"/>
      <c r="CFB206" s="136"/>
      <c r="CFC206" s="136"/>
      <c r="CFD206" s="136"/>
      <c r="CFI206" s="136"/>
      <c r="CFJ206" s="136"/>
      <c r="CFK206" s="136"/>
      <c r="CFL206" s="136"/>
      <c r="CFM206" s="136"/>
      <c r="CFN206" s="136"/>
      <c r="CFO206" s="136"/>
      <c r="CFP206" s="136"/>
      <c r="CFQ206" s="136"/>
      <c r="CFR206" s="136"/>
      <c r="CFS206" s="136"/>
      <c r="CFT206" s="136"/>
      <c r="CFY206" s="136"/>
      <c r="CFZ206" s="136"/>
      <c r="CGA206" s="136"/>
      <c r="CGB206" s="136"/>
      <c r="CGC206" s="136"/>
      <c r="CGD206" s="136"/>
      <c r="CGE206" s="136"/>
      <c r="CGF206" s="136"/>
      <c r="CGG206" s="136"/>
      <c r="CGH206" s="136"/>
      <c r="CGI206" s="136"/>
      <c r="CGJ206" s="136"/>
      <c r="CGO206" s="136"/>
      <c r="CGP206" s="136"/>
      <c r="CGQ206" s="136"/>
      <c r="CGR206" s="136"/>
      <c r="CGS206" s="136"/>
      <c r="CGT206" s="136"/>
      <c r="CGU206" s="136"/>
      <c r="CGV206" s="136"/>
      <c r="CGW206" s="136"/>
      <c r="CGX206" s="136"/>
      <c r="CGY206" s="136"/>
      <c r="CGZ206" s="136"/>
      <c r="CHE206" s="136"/>
      <c r="CHF206" s="136"/>
      <c r="CHG206" s="136"/>
      <c r="CHH206" s="136"/>
      <c r="CHI206" s="136"/>
      <c r="CHJ206" s="136"/>
      <c r="CHK206" s="136"/>
      <c r="CHL206" s="136"/>
      <c r="CHM206" s="136"/>
      <c r="CHN206" s="136"/>
      <c r="CHO206" s="136"/>
      <c r="CHP206" s="136"/>
      <c r="CHU206" s="136"/>
      <c r="CHV206" s="136"/>
      <c r="CHW206" s="136"/>
      <c r="CHX206" s="136"/>
      <c r="CHY206" s="136"/>
      <c r="CHZ206" s="136"/>
      <c r="CIA206" s="136"/>
      <c r="CIB206" s="136"/>
      <c r="CIC206" s="136"/>
      <c r="CID206" s="136"/>
      <c r="CIE206" s="136"/>
      <c r="CIF206" s="136"/>
      <c r="CIK206" s="136"/>
      <c r="CIL206" s="136"/>
      <c r="CIM206" s="136"/>
      <c r="CIN206" s="136"/>
      <c r="CIO206" s="136"/>
      <c r="CIP206" s="136"/>
      <c r="CIQ206" s="136"/>
      <c r="CIR206" s="136"/>
      <c r="CIS206" s="136"/>
      <c r="CIT206" s="136"/>
      <c r="CIU206" s="136"/>
      <c r="CIV206" s="136"/>
      <c r="CJA206" s="136"/>
      <c r="CJB206" s="136"/>
      <c r="CJC206" s="136"/>
      <c r="CJD206" s="136"/>
      <c r="CJE206" s="136"/>
      <c r="CJF206" s="136"/>
      <c r="CJG206" s="136"/>
      <c r="CJH206" s="136"/>
      <c r="CJI206" s="136"/>
      <c r="CJJ206" s="136"/>
      <c r="CJK206" s="136"/>
      <c r="CJL206" s="136"/>
      <c r="CJQ206" s="136"/>
      <c r="CJR206" s="136"/>
      <c r="CJS206" s="136"/>
      <c r="CJT206" s="136"/>
      <c r="CJU206" s="136"/>
      <c r="CJV206" s="136"/>
      <c r="CJW206" s="136"/>
      <c r="CJX206" s="136"/>
      <c r="CJY206" s="136"/>
      <c r="CJZ206" s="136"/>
      <c r="CKA206" s="136"/>
      <c r="CKB206" s="136"/>
      <c r="CKG206" s="136"/>
      <c r="CKH206" s="136"/>
      <c r="CKI206" s="136"/>
      <c r="CKJ206" s="136"/>
      <c r="CKK206" s="136"/>
      <c r="CKL206" s="136"/>
      <c r="CKM206" s="136"/>
      <c r="CKN206" s="136"/>
      <c r="CKO206" s="136"/>
      <c r="CKP206" s="136"/>
      <c r="CKQ206" s="136"/>
      <c r="CKR206" s="136"/>
      <c r="CKW206" s="136"/>
      <c r="CKX206" s="136"/>
      <c r="CKY206" s="136"/>
      <c r="CKZ206" s="136"/>
      <c r="CLA206" s="136"/>
      <c r="CLB206" s="136"/>
      <c r="CLC206" s="136"/>
      <c r="CLD206" s="136"/>
      <c r="CLE206" s="136"/>
      <c r="CLF206" s="136"/>
      <c r="CLG206" s="136"/>
      <c r="CLH206" s="136"/>
      <c r="CLM206" s="136"/>
      <c r="CLN206" s="136"/>
      <c r="CLO206" s="136"/>
      <c r="CLP206" s="136"/>
      <c r="CLQ206" s="136"/>
      <c r="CLR206" s="136"/>
      <c r="CLS206" s="136"/>
      <c r="CLT206" s="136"/>
      <c r="CLU206" s="136"/>
      <c r="CLV206" s="136"/>
      <c r="CLW206" s="136"/>
      <c r="CLX206" s="136"/>
      <c r="CMC206" s="136"/>
      <c r="CMD206" s="136"/>
      <c r="CME206" s="136"/>
      <c r="CMF206" s="136"/>
      <c r="CMG206" s="136"/>
      <c r="CMH206" s="136"/>
      <c r="CMI206" s="136"/>
      <c r="CMJ206" s="136"/>
      <c r="CMK206" s="136"/>
      <c r="CML206" s="136"/>
      <c r="CMM206" s="136"/>
      <c r="CMN206" s="136"/>
      <c r="CMS206" s="136"/>
      <c r="CMT206" s="136"/>
      <c r="CMU206" s="136"/>
      <c r="CMV206" s="136"/>
      <c r="CMW206" s="136"/>
      <c r="CMX206" s="136"/>
      <c r="CMY206" s="136"/>
      <c r="CMZ206" s="136"/>
      <c r="CNA206" s="136"/>
      <c r="CNB206" s="136"/>
      <c r="CNC206" s="136"/>
      <c r="CND206" s="136"/>
      <c r="CNI206" s="136"/>
      <c r="CNJ206" s="136"/>
      <c r="CNK206" s="136"/>
      <c r="CNL206" s="136"/>
      <c r="CNM206" s="136"/>
      <c r="CNN206" s="136"/>
      <c r="CNO206" s="136"/>
      <c r="CNP206" s="136"/>
      <c r="CNQ206" s="136"/>
      <c r="CNR206" s="136"/>
      <c r="CNS206" s="136"/>
      <c r="CNT206" s="136"/>
      <c r="CNY206" s="136"/>
      <c r="CNZ206" s="136"/>
      <c r="COA206" s="136"/>
      <c r="COB206" s="136"/>
      <c r="COC206" s="136"/>
      <c r="COD206" s="136"/>
      <c r="COE206" s="136"/>
      <c r="COF206" s="136"/>
      <c r="COG206" s="136"/>
      <c r="COH206" s="136"/>
      <c r="COI206" s="136"/>
      <c r="COJ206" s="136"/>
      <c r="COO206" s="136"/>
      <c r="COP206" s="136"/>
      <c r="COQ206" s="136"/>
      <c r="COR206" s="136"/>
      <c r="COS206" s="136"/>
      <c r="COT206" s="136"/>
      <c r="COU206" s="136"/>
      <c r="COV206" s="136"/>
      <c r="COW206" s="136"/>
      <c r="COX206" s="136"/>
      <c r="COY206" s="136"/>
      <c r="COZ206" s="136"/>
      <c r="CPE206" s="136"/>
      <c r="CPF206" s="136"/>
      <c r="CPG206" s="136"/>
      <c r="CPH206" s="136"/>
      <c r="CPI206" s="136"/>
      <c r="CPJ206" s="136"/>
      <c r="CPK206" s="136"/>
      <c r="CPL206" s="136"/>
      <c r="CPM206" s="136"/>
      <c r="CPN206" s="136"/>
      <c r="CPO206" s="136"/>
      <c r="CPP206" s="136"/>
      <c r="CPU206" s="136"/>
      <c r="CPV206" s="136"/>
      <c r="CPW206" s="136"/>
      <c r="CPX206" s="136"/>
      <c r="CPY206" s="136"/>
      <c r="CPZ206" s="136"/>
      <c r="CQA206" s="136"/>
      <c r="CQB206" s="136"/>
      <c r="CQC206" s="136"/>
      <c r="CQD206" s="136"/>
      <c r="CQE206" s="136"/>
      <c r="CQF206" s="136"/>
      <c r="CQK206" s="136"/>
      <c r="CQL206" s="136"/>
      <c r="CQM206" s="136"/>
      <c r="CQN206" s="136"/>
      <c r="CQO206" s="136"/>
      <c r="CQP206" s="136"/>
      <c r="CQQ206" s="136"/>
      <c r="CQR206" s="136"/>
      <c r="CQS206" s="136"/>
      <c r="CQT206" s="136"/>
      <c r="CQU206" s="136"/>
      <c r="CQV206" s="136"/>
      <c r="CRA206" s="136"/>
      <c r="CRB206" s="136"/>
      <c r="CRC206" s="136"/>
      <c r="CRD206" s="136"/>
      <c r="CRE206" s="136"/>
      <c r="CRF206" s="136"/>
      <c r="CRG206" s="136"/>
      <c r="CRH206" s="136"/>
      <c r="CRI206" s="136"/>
      <c r="CRJ206" s="136"/>
      <c r="CRK206" s="136"/>
      <c r="CRL206" s="136"/>
      <c r="CRQ206" s="136"/>
      <c r="CRR206" s="136"/>
      <c r="CRS206" s="136"/>
      <c r="CRT206" s="136"/>
      <c r="CRU206" s="136"/>
      <c r="CRV206" s="136"/>
      <c r="CRW206" s="136"/>
      <c r="CRX206" s="136"/>
      <c r="CRY206" s="136"/>
      <c r="CRZ206" s="136"/>
      <c r="CSA206" s="136"/>
      <c r="CSB206" s="136"/>
      <c r="CSG206" s="136"/>
      <c r="CSH206" s="136"/>
      <c r="CSI206" s="136"/>
      <c r="CSJ206" s="136"/>
      <c r="CSK206" s="136"/>
      <c r="CSL206" s="136"/>
      <c r="CSM206" s="136"/>
      <c r="CSN206" s="136"/>
      <c r="CSO206" s="136"/>
      <c r="CSP206" s="136"/>
      <c r="CSQ206" s="136"/>
      <c r="CSR206" s="136"/>
      <c r="CSW206" s="136"/>
      <c r="CSX206" s="136"/>
      <c r="CSY206" s="136"/>
      <c r="CSZ206" s="136"/>
      <c r="CTA206" s="136"/>
      <c r="CTB206" s="136"/>
      <c r="CTC206" s="136"/>
      <c r="CTD206" s="136"/>
      <c r="CTE206" s="136"/>
      <c r="CTF206" s="136"/>
      <c r="CTG206" s="136"/>
      <c r="CTH206" s="136"/>
      <c r="CTM206" s="136"/>
      <c r="CTN206" s="136"/>
      <c r="CTO206" s="136"/>
      <c r="CTP206" s="136"/>
      <c r="CTQ206" s="136"/>
      <c r="CTR206" s="136"/>
      <c r="CTS206" s="136"/>
      <c r="CTT206" s="136"/>
      <c r="CTU206" s="136"/>
      <c r="CTV206" s="136"/>
      <c r="CTW206" s="136"/>
      <c r="CTX206" s="136"/>
      <c r="CUC206" s="136"/>
      <c r="CUD206" s="136"/>
      <c r="CUE206" s="136"/>
      <c r="CUF206" s="136"/>
      <c r="CUG206" s="136"/>
      <c r="CUH206" s="136"/>
      <c r="CUI206" s="136"/>
      <c r="CUJ206" s="136"/>
      <c r="CUK206" s="136"/>
      <c r="CUL206" s="136"/>
      <c r="CUM206" s="136"/>
      <c r="CUN206" s="136"/>
      <c r="CUS206" s="136"/>
      <c r="CUT206" s="136"/>
      <c r="CUU206" s="136"/>
      <c r="CUV206" s="136"/>
      <c r="CUW206" s="136"/>
      <c r="CUX206" s="136"/>
      <c r="CUY206" s="136"/>
      <c r="CUZ206" s="136"/>
      <c r="CVA206" s="136"/>
      <c r="CVB206" s="136"/>
      <c r="CVC206" s="136"/>
      <c r="CVD206" s="136"/>
      <c r="CVI206" s="136"/>
      <c r="CVJ206" s="136"/>
      <c r="CVK206" s="136"/>
      <c r="CVL206" s="136"/>
      <c r="CVM206" s="136"/>
      <c r="CVN206" s="136"/>
      <c r="CVO206" s="136"/>
      <c r="CVP206" s="136"/>
      <c r="CVQ206" s="136"/>
      <c r="CVR206" s="136"/>
      <c r="CVS206" s="136"/>
      <c r="CVT206" s="136"/>
      <c r="CVY206" s="136"/>
      <c r="CVZ206" s="136"/>
      <c r="CWA206" s="136"/>
      <c r="CWB206" s="136"/>
      <c r="CWC206" s="136"/>
      <c r="CWD206" s="136"/>
      <c r="CWE206" s="136"/>
      <c r="CWF206" s="136"/>
      <c r="CWG206" s="136"/>
      <c r="CWH206" s="136"/>
      <c r="CWI206" s="136"/>
      <c r="CWJ206" s="136"/>
      <c r="CWO206" s="136"/>
      <c r="CWP206" s="136"/>
      <c r="CWQ206" s="136"/>
      <c r="CWR206" s="136"/>
      <c r="CWS206" s="136"/>
      <c r="CWT206" s="136"/>
      <c r="CWU206" s="136"/>
      <c r="CWV206" s="136"/>
      <c r="CWW206" s="136"/>
      <c r="CWX206" s="136"/>
      <c r="CWY206" s="136"/>
      <c r="CWZ206" s="136"/>
      <c r="CXE206" s="136"/>
      <c r="CXF206" s="136"/>
      <c r="CXG206" s="136"/>
      <c r="CXH206" s="136"/>
      <c r="CXI206" s="136"/>
      <c r="CXJ206" s="136"/>
      <c r="CXK206" s="136"/>
      <c r="CXL206" s="136"/>
      <c r="CXM206" s="136"/>
      <c r="CXN206" s="136"/>
      <c r="CXO206" s="136"/>
      <c r="CXP206" s="136"/>
      <c r="CXU206" s="136"/>
      <c r="CXV206" s="136"/>
      <c r="CXW206" s="136"/>
      <c r="CXX206" s="136"/>
      <c r="CXY206" s="136"/>
      <c r="CXZ206" s="136"/>
      <c r="CYA206" s="136"/>
      <c r="CYB206" s="136"/>
      <c r="CYC206" s="136"/>
      <c r="CYD206" s="136"/>
      <c r="CYE206" s="136"/>
      <c r="CYF206" s="136"/>
      <c r="CYK206" s="136"/>
      <c r="CYL206" s="136"/>
      <c r="CYM206" s="136"/>
      <c r="CYN206" s="136"/>
      <c r="CYO206" s="136"/>
      <c r="CYP206" s="136"/>
      <c r="CYQ206" s="136"/>
      <c r="CYR206" s="136"/>
      <c r="CYS206" s="136"/>
      <c r="CYT206" s="136"/>
      <c r="CYU206" s="136"/>
      <c r="CYV206" s="136"/>
      <c r="CZA206" s="136"/>
      <c r="CZB206" s="136"/>
      <c r="CZC206" s="136"/>
      <c r="CZD206" s="136"/>
      <c r="CZE206" s="136"/>
      <c r="CZF206" s="136"/>
      <c r="CZG206" s="136"/>
      <c r="CZH206" s="136"/>
      <c r="CZI206" s="136"/>
      <c r="CZJ206" s="136"/>
      <c r="CZK206" s="136"/>
      <c r="CZL206" s="136"/>
      <c r="CZQ206" s="136"/>
      <c r="CZR206" s="136"/>
      <c r="CZS206" s="136"/>
      <c r="CZT206" s="136"/>
      <c r="CZU206" s="136"/>
      <c r="CZV206" s="136"/>
      <c r="CZW206" s="136"/>
      <c r="CZX206" s="136"/>
      <c r="CZY206" s="136"/>
      <c r="CZZ206" s="136"/>
      <c r="DAA206" s="136"/>
      <c r="DAB206" s="136"/>
      <c r="DAG206" s="136"/>
      <c r="DAH206" s="136"/>
      <c r="DAI206" s="136"/>
      <c r="DAJ206" s="136"/>
      <c r="DAK206" s="136"/>
      <c r="DAL206" s="136"/>
      <c r="DAM206" s="136"/>
      <c r="DAN206" s="136"/>
      <c r="DAO206" s="136"/>
      <c r="DAP206" s="136"/>
      <c r="DAQ206" s="136"/>
      <c r="DAR206" s="136"/>
      <c r="DAW206" s="136"/>
      <c r="DAX206" s="136"/>
      <c r="DAY206" s="136"/>
      <c r="DAZ206" s="136"/>
      <c r="DBA206" s="136"/>
      <c r="DBB206" s="136"/>
      <c r="DBC206" s="136"/>
      <c r="DBD206" s="136"/>
      <c r="DBE206" s="136"/>
      <c r="DBF206" s="136"/>
      <c r="DBG206" s="136"/>
      <c r="DBH206" s="136"/>
      <c r="DBM206" s="136"/>
      <c r="DBN206" s="136"/>
      <c r="DBO206" s="136"/>
      <c r="DBP206" s="136"/>
      <c r="DBQ206" s="136"/>
      <c r="DBR206" s="136"/>
      <c r="DBS206" s="136"/>
      <c r="DBT206" s="136"/>
      <c r="DBU206" s="136"/>
      <c r="DBV206" s="136"/>
      <c r="DBW206" s="136"/>
      <c r="DBX206" s="136"/>
      <c r="DCC206" s="136"/>
      <c r="DCD206" s="136"/>
      <c r="DCE206" s="136"/>
      <c r="DCF206" s="136"/>
      <c r="DCG206" s="136"/>
      <c r="DCH206" s="136"/>
      <c r="DCI206" s="136"/>
      <c r="DCJ206" s="136"/>
      <c r="DCK206" s="136"/>
      <c r="DCL206" s="136"/>
      <c r="DCM206" s="136"/>
      <c r="DCN206" s="136"/>
      <c r="DCS206" s="136"/>
      <c r="DCT206" s="136"/>
      <c r="DCU206" s="136"/>
      <c r="DCV206" s="136"/>
      <c r="DCW206" s="136"/>
      <c r="DCX206" s="136"/>
      <c r="DCY206" s="136"/>
      <c r="DCZ206" s="136"/>
      <c r="DDA206" s="136"/>
      <c r="DDB206" s="136"/>
      <c r="DDC206" s="136"/>
      <c r="DDD206" s="136"/>
      <c r="DDI206" s="136"/>
      <c r="DDJ206" s="136"/>
      <c r="DDK206" s="136"/>
      <c r="DDL206" s="136"/>
      <c r="DDM206" s="136"/>
      <c r="DDN206" s="136"/>
      <c r="DDO206" s="136"/>
      <c r="DDP206" s="136"/>
      <c r="DDQ206" s="136"/>
      <c r="DDR206" s="136"/>
      <c r="DDS206" s="136"/>
      <c r="DDT206" s="136"/>
      <c r="DDY206" s="136"/>
      <c r="DDZ206" s="136"/>
      <c r="DEA206" s="136"/>
      <c r="DEB206" s="136"/>
      <c r="DEC206" s="136"/>
      <c r="DED206" s="136"/>
      <c r="DEE206" s="136"/>
      <c r="DEF206" s="136"/>
      <c r="DEG206" s="136"/>
      <c r="DEH206" s="136"/>
      <c r="DEI206" s="136"/>
      <c r="DEJ206" s="136"/>
      <c r="DEO206" s="136"/>
      <c r="DEP206" s="136"/>
      <c r="DEQ206" s="136"/>
      <c r="DER206" s="136"/>
      <c r="DES206" s="136"/>
      <c r="DET206" s="136"/>
      <c r="DEU206" s="136"/>
      <c r="DEV206" s="136"/>
      <c r="DEW206" s="136"/>
      <c r="DEX206" s="136"/>
      <c r="DEY206" s="136"/>
      <c r="DEZ206" s="136"/>
      <c r="DFE206" s="136"/>
      <c r="DFF206" s="136"/>
      <c r="DFG206" s="136"/>
      <c r="DFH206" s="136"/>
      <c r="DFI206" s="136"/>
      <c r="DFJ206" s="136"/>
      <c r="DFK206" s="136"/>
      <c r="DFL206" s="136"/>
      <c r="DFM206" s="136"/>
      <c r="DFN206" s="136"/>
      <c r="DFO206" s="136"/>
      <c r="DFP206" s="136"/>
      <c r="DFU206" s="136"/>
      <c r="DFV206" s="136"/>
      <c r="DFW206" s="136"/>
      <c r="DFX206" s="136"/>
      <c r="DFY206" s="136"/>
      <c r="DFZ206" s="136"/>
      <c r="DGA206" s="136"/>
      <c r="DGB206" s="136"/>
      <c r="DGC206" s="136"/>
      <c r="DGD206" s="136"/>
      <c r="DGE206" s="136"/>
      <c r="DGF206" s="136"/>
      <c r="DGK206" s="136"/>
      <c r="DGL206" s="136"/>
      <c r="DGM206" s="136"/>
      <c r="DGN206" s="136"/>
      <c r="DGO206" s="136"/>
      <c r="DGP206" s="136"/>
      <c r="DGQ206" s="136"/>
      <c r="DGR206" s="136"/>
      <c r="DGS206" s="136"/>
      <c r="DGT206" s="136"/>
      <c r="DGU206" s="136"/>
      <c r="DGV206" s="136"/>
      <c r="DHA206" s="136"/>
      <c r="DHB206" s="136"/>
      <c r="DHC206" s="136"/>
      <c r="DHD206" s="136"/>
      <c r="DHE206" s="136"/>
      <c r="DHF206" s="136"/>
      <c r="DHG206" s="136"/>
      <c r="DHH206" s="136"/>
      <c r="DHI206" s="136"/>
      <c r="DHJ206" s="136"/>
      <c r="DHK206" s="136"/>
      <c r="DHL206" s="136"/>
      <c r="DHQ206" s="136"/>
      <c r="DHR206" s="136"/>
      <c r="DHS206" s="136"/>
      <c r="DHT206" s="136"/>
      <c r="DHU206" s="136"/>
      <c r="DHV206" s="136"/>
      <c r="DHW206" s="136"/>
      <c r="DHX206" s="136"/>
      <c r="DHY206" s="136"/>
      <c r="DHZ206" s="136"/>
      <c r="DIA206" s="136"/>
      <c r="DIB206" s="136"/>
      <c r="DIG206" s="136"/>
      <c r="DIH206" s="136"/>
      <c r="DII206" s="136"/>
      <c r="DIJ206" s="136"/>
      <c r="DIK206" s="136"/>
      <c r="DIL206" s="136"/>
      <c r="DIM206" s="136"/>
      <c r="DIN206" s="136"/>
      <c r="DIO206" s="136"/>
      <c r="DIP206" s="136"/>
      <c r="DIQ206" s="136"/>
      <c r="DIR206" s="136"/>
      <c r="DIW206" s="136"/>
      <c r="DIX206" s="136"/>
      <c r="DIY206" s="136"/>
      <c r="DIZ206" s="136"/>
      <c r="DJA206" s="136"/>
      <c r="DJB206" s="136"/>
      <c r="DJC206" s="136"/>
      <c r="DJD206" s="136"/>
      <c r="DJE206" s="136"/>
      <c r="DJF206" s="136"/>
      <c r="DJG206" s="136"/>
      <c r="DJH206" s="136"/>
      <c r="DJM206" s="136"/>
      <c r="DJN206" s="136"/>
      <c r="DJO206" s="136"/>
      <c r="DJP206" s="136"/>
      <c r="DJQ206" s="136"/>
      <c r="DJR206" s="136"/>
      <c r="DJS206" s="136"/>
      <c r="DJT206" s="136"/>
      <c r="DJU206" s="136"/>
      <c r="DJV206" s="136"/>
      <c r="DJW206" s="136"/>
      <c r="DJX206" s="136"/>
      <c r="DKC206" s="136"/>
      <c r="DKD206" s="136"/>
      <c r="DKE206" s="136"/>
      <c r="DKF206" s="136"/>
      <c r="DKG206" s="136"/>
      <c r="DKH206" s="136"/>
      <c r="DKI206" s="136"/>
      <c r="DKJ206" s="136"/>
      <c r="DKK206" s="136"/>
      <c r="DKL206" s="136"/>
      <c r="DKM206" s="136"/>
      <c r="DKN206" s="136"/>
      <c r="DKS206" s="136"/>
      <c r="DKT206" s="136"/>
      <c r="DKU206" s="136"/>
      <c r="DKV206" s="136"/>
      <c r="DKW206" s="136"/>
      <c r="DKX206" s="136"/>
      <c r="DKY206" s="136"/>
      <c r="DKZ206" s="136"/>
      <c r="DLA206" s="136"/>
      <c r="DLB206" s="136"/>
      <c r="DLC206" s="136"/>
      <c r="DLD206" s="136"/>
      <c r="DLI206" s="136"/>
      <c r="DLJ206" s="136"/>
      <c r="DLK206" s="136"/>
      <c r="DLL206" s="136"/>
      <c r="DLM206" s="136"/>
      <c r="DLN206" s="136"/>
      <c r="DLO206" s="136"/>
      <c r="DLP206" s="136"/>
      <c r="DLQ206" s="136"/>
      <c r="DLR206" s="136"/>
      <c r="DLS206" s="136"/>
      <c r="DLT206" s="136"/>
      <c r="DLY206" s="136"/>
      <c r="DLZ206" s="136"/>
      <c r="DMA206" s="136"/>
      <c r="DMB206" s="136"/>
      <c r="DMC206" s="136"/>
      <c r="DMD206" s="136"/>
      <c r="DME206" s="136"/>
      <c r="DMF206" s="136"/>
      <c r="DMG206" s="136"/>
      <c r="DMH206" s="136"/>
      <c r="DMI206" s="136"/>
      <c r="DMJ206" s="136"/>
      <c r="DMO206" s="136"/>
      <c r="DMP206" s="136"/>
      <c r="DMQ206" s="136"/>
      <c r="DMR206" s="136"/>
      <c r="DMS206" s="136"/>
      <c r="DMT206" s="136"/>
      <c r="DMU206" s="136"/>
      <c r="DMV206" s="136"/>
      <c r="DMW206" s="136"/>
      <c r="DMX206" s="136"/>
      <c r="DMY206" s="136"/>
      <c r="DMZ206" s="136"/>
      <c r="DNE206" s="136"/>
      <c r="DNF206" s="136"/>
      <c r="DNG206" s="136"/>
      <c r="DNH206" s="136"/>
      <c r="DNI206" s="136"/>
      <c r="DNJ206" s="136"/>
      <c r="DNK206" s="136"/>
      <c r="DNL206" s="136"/>
      <c r="DNM206" s="136"/>
      <c r="DNN206" s="136"/>
      <c r="DNO206" s="136"/>
      <c r="DNP206" s="136"/>
      <c r="DNU206" s="136"/>
      <c r="DNV206" s="136"/>
      <c r="DNW206" s="136"/>
      <c r="DNX206" s="136"/>
      <c r="DNY206" s="136"/>
      <c r="DNZ206" s="136"/>
      <c r="DOA206" s="136"/>
      <c r="DOB206" s="136"/>
      <c r="DOC206" s="136"/>
      <c r="DOD206" s="136"/>
      <c r="DOE206" s="136"/>
      <c r="DOF206" s="136"/>
      <c r="DOK206" s="136"/>
      <c r="DOL206" s="136"/>
      <c r="DOM206" s="136"/>
      <c r="DON206" s="136"/>
      <c r="DOO206" s="136"/>
      <c r="DOP206" s="136"/>
      <c r="DOQ206" s="136"/>
      <c r="DOR206" s="136"/>
      <c r="DOS206" s="136"/>
      <c r="DOT206" s="136"/>
      <c r="DOU206" s="136"/>
      <c r="DOV206" s="136"/>
      <c r="DPA206" s="136"/>
      <c r="DPB206" s="136"/>
      <c r="DPC206" s="136"/>
      <c r="DPD206" s="136"/>
      <c r="DPE206" s="136"/>
      <c r="DPF206" s="136"/>
      <c r="DPG206" s="136"/>
      <c r="DPH206" s="136"/>
      <c r="DPI206" s="136"/>
      <c r="DPJ206" s="136"/>
      <c r="DPK206" s="136"/>
      <c r="DPL206" s="136"/>
      <c r="DPQ206" s="136"/>
      <c r="DPR206" s="136"/>
      <c r="DPS206" s="136"/>
      <c r="DPT206" s="136"/>
      <c r="DPU206" s="136"/>
      <c r="DPV206" s="136"/>
      <c r="DPW206" s="136"/>
      <c r="DPX206" s="136"/>
      <c r="DPY206" s="136"/>
      <c r="DPZ206" s="136"/>
      <c r="DQA206" s="136"/>
      <c r="DQB206" s="136"/>
      <c r="DQG206" s="136"/>
      <c r="DQH206" s="136"/>
      <c r="DQI206" s="136"/>
      <c r="DQJ206" s="136"/>
      <c r="DQK206" s="136"/>
      <c r="DQL206" s="136"/>
      <c r="DQM206" s="136"/>
      <c r="DQN206" s="136"/>
      <c r="DQO206" s="136"/>
      <c r="DQP206" s="136"/>
      <c r="DQQ206" s="136"/>
      <c r="DQR206" s="136"/>
      <c r="DQW206" s="136"/>
      <c r="DQX206" s="136"/>
      <c r="DQY206" s="136"/>
      <c r="DQZ206" s="136"/>
      <c r="DRA206" s="136"/>
      <c r="DRB206" s="136"/>
      <c r="DRC206" s="136"/>
      <c r="DRD206" s="136"/>
      <c r="DRE206" s="136"/>
      <c r="DRF206" s="136"/>
      <c r="DRG206" s="136"/>
      <c r="DRH206" s="136"/>
      <c r="DRM206" s="136"/>
      <c r="DRN206" s="136"/>
      <c r="DRO206" s="136"/>
      <c r="DRP206" s="136"/>
      <c r="DRQ206" s="136"/>
      <c r="DRR206" s="136"/>
      <c r="DRS206" s="136"/>
      <c r="DRT206" s="136"/>
      <c r="DRU206" s="136"/>
      <c r="DRV206" s="136"/>
      <c r="DRW206" s="136"/>
      <c r="DRX206" s="136"/>
      <c r="DSC206" s="136"/>
      <c r="DSD206" s="136"/>
      <c r="DSE206" s="136"/>
      <c r="DSF206" s="136"/>
      <c r="DSG206" s="136"/>
      <c r="DSH206" s="136"/>
      <c r="DSI206" s="136"/>
      <c r="DSJ206" s="136"/>
      <c r="DSK206" s="136"/>
      <c r="DSL206" s="136"/>
      <c r="DSM206" s="136"/>
      <c r="DSN206" s="136"/>
      <c r="DSS206" s="136"/>
      <c r="DST206" s="136"/>
      <c r="DSU206" s="136"/>
      <c r="DSV206" s="136"/>
      <c r="DSW206" s="136"/>
      <c r="DSX206" s="136"/>
      <c r="DSY206" s="136"/>
      <c r="DSZ206" s="136"/>
      <c r="DTA206" s="136"/>
      <c r="DTB206" s="136"/>
      <c r="DTC206" s="136"/>
      <c r="DTD206" s="136"/>
      <c r="DTI206" s="136"/>
      <c r="DTJ206" s="136"/>
      <c r="DTK206" s="136"/>
      <c r="DTL206" s="136"/>
      <c r="DTM206" s="136"/>
      <c r="DTN206" s="136"/>
      <c r="DTO206" s="136"/>
      <c r="DTP206" s="136"/>
      <c r="DTQ206" s="136"/>
      <c r="DTR206" s="136"/>
      <c r="DTS206" s="136"/>
      <c r="DTT206" s="136"/>
      <c r="DTY206" s="136"/>
      <c r="DTZ206" s="136"/>
      <c r="DUA206" s="136"/>
      <c r="DUB206" s="136"/>
      <c r="DUC206" s="136"/>
      <c r="DUD206" s="136"/>
      <c r="DUE206" s="136"/>
      <c r="DUF206" s="136"/>
      <c r="DUG206" s="136"/>
      <c r="DUH206" s="136"/>
      <c r="DUI206" s="136"/>
      <c r="DUJ206" s="136"/>
      <c r="DUO206" s="136"/>
      <c r="DUP206" s="136"/>
      <c r="DUQ206" s="136"/>
      <c r="DUR206" s="136"/>
      <c r="DUS206" s="136"/>
      <c r="DUT206" s="136"/>
      <c r="DUU206" s="136"/>
      <c r="DUV206" s="136"/>
      <c r="DUW206" s="136"/>
      <c r="DUX206" s="136"/>
      <c r="DUY206" s="136"/>
      <c r="DUZ206" s="136"/>
      <c r="DVE206" s="136"/>
      <c r="DVF206" s="136"/>
      <c r="DVG206" s="136"/>
      <c r="DVH206" s="136"/>
      <c r="DVI206" s="136"/>
      <c r="DVJ206" s="136"/>
      <c r="DVK206" s="136"/>
      <c r="DVL206" s="136"/>
      <c r="DVM206" s="136"/>
      <c r="DVN206" s="136"/>
      <c r="DVO206" s="136"/>
      <c r="DVP206" s="136"/>
      <c r="DVU206" s="136"/>
      <c r="DVV206" s="136"/>
      <c r="DVW206" s="136"/>
      <c r="DVX206" s="136"/>
      <c r="DVY206" s="136"/>
      <c r="DVZ206" s="136"/>
      <c r="DWA206" s="136"/>
      <c r="DWB206" s="136"/>
      <c r="DWC206" s="136"/>
      <c r="DWD206" s="136"/>
      <c r="DWE206" s="136"/>
      <c r="DWF206" s="136"/>
      <c r="DWK206" s="136"/>
      <c r="DWL206" s="136"/>
      <c r="DWM206" s="136"/>
      <c r="DWN206" s="136"/>
      <c r="DWO206" s="136"/>
      <c r="DWP206" s="136"/>
      <c r="DWQ206" s="136"/>
      <c r="DWR206" s="136"/>
      <c r="DWS206" s="136"/>
      <c r="DWT206" s="136"/>
      <c r="DWU206" s="136"/>
      <c r="DWV206" s="136"/>
      <c r="DXA206" s="136"/>
      <c r="DXB206" s="136"/>
      <c r="DXC206" s="136"/>
      <c r="DXD206" s="136"/>
      <c r="DXE206" s="136"/>
      <c r="DXF206" s="136"/>
      <c r="DXG206" s="136"/>
      <c r="DXH206" s="136"/>
      <c r="DXI206" s="136"/>
      <c r="DXJ206" s="136"/>
      <c r="DXK206" s="136"/>
      <c r="DXL206" s="136"/>
      <c r="DXQ206" s="136"/>
      <c r="DXR206" s="136"/>
      <c r="DXS206" s="136"/>
      <c r="DXT206" s="136"/>
      <c r="DXU206" s="136"/>
      <c r="DXV206" s="136"/>
      <c r="DXW206" s="136"/>
      <c r="DXX206" s="136"/>
      <c r="DXY206" s="136"/>
      <c r="DXZ206" s="136"/>
      <c r="DYA206" s="136"/>
      <c r="DYB206" s="136"/>
      <c r="DYG206" s="136"/>
      <c r="DYH206" s="136"/>
      <c r="DYI206" s="136"/>
      <c r="DYJ206" s="136"/>
      <c r="DYK206" s="136"/>
      <c r="DYL206" s="136"/>
      <c r="DYM206" s="136"/>
      <c r="DYN206" s="136"/>
      <c r="DYO206" s="136"/>
      <c r="DYP206" s="136"/>
      <c r="DYQ206" s="136"/>
      <c r="DYR206" s="136"/>
      <c r="DYW206" s="136"/>
      <c r="DYX206" s="136"/>
      <c r="DYY206" s="136"/>
      <c r="DYZ206" s="136"/>
      <c r="DZA206" s="136"/>
      <c r="DZB206" s="136"/>
      <c r="DZC206" s="136"/>
      <c r="DZD206" s="136"/>
      <c r="DZE206" s="136"/>
      <c r="DZF206" s="136"/>
      <c r="DZG206" s="136"/>
      <c r="DZH206" s="136"/>
      <c r="DZM206" s="136"/>
      <c r="DZN206" s="136"/>
      <c r="DZO206" s="136"/>
      <c r="DZP206" s="136"/>
      <c r="DZQ206" s="136"/>
      <c r="DZR206" s="136"/>
      <c r="DZS206" s="136"/>
      <c r="DZT206" s="136"/>
      <c r="DZU206" s="136"/>
      <c r="DZV206" s="136"/>
      <c r="DZW206" s="136"/>
      <c r="DZX206" s="136"/>
      <c r="EAC206" s="136"/>
      <c r="EAD206" s="136"/>
      <c r="EAE206" s="136"/>
      <c r="EAF206" s="136"/>
      <c r="EAG206" s="136"/>
      <c r="EAH206" s="136"/>
      <c r="EAI206" s="136"/>
      <c r="EAJ206" s="136"/>
      <c r="EAK206" s="136"/>
      <c r="EAL206" s="136"/>
      <c r="EAM206" s="136"/>
      <c r="EAN206" s="136"/>
      <c r="EAS206" s="136"/>
      <c r="EAT206" s="136"/>
      <c r="EAU206" s="136"/>
      <c r="EAV206" s="136"/>
      <c r="EAW206" s="136"/>
      <c r="EAX206" s="136"/>
      <c r="EAY206" s="136"/>
      <c r="EAZ206" s="136"/>
      <c r="EBA206" s="136"/>
      <c r="EBB206" s="136"/>
      <c r="EBC206" s="136"/>
      <c r="EBD206" s="136"/>
      <c r="EBI206" s="136"/>
      <c r="EBJ206" s="136"/>
      <c r="EBK206" s="136"/>
      <c r="EBL206" s="136"/>
      <c r="EBM206" s="136"/>
      <c r="EBN206" s="136"/>
      <c r="EBO206" s="136"/>
      <c r="EBP206" s="136"/>
      <c r="EBQ206" s="136"/>
      <c r="EBR206" s="136"/>
      <c r="EBS206" s="136"/>
      <c r="EBT206" s="136"/>
      <c r="EBY206" s="136"/>
      <c r="EBZ206" s="136"/>
      <c r="ECA206" s="136"/>
      <c r="ECB206" s="136"/>
      <c r="ECC206" s="136"/>
      <c r="ECD206" s="136"/>
      <c r="ECE206" s="136"/>
      <c r="ECF206" s="136"/>
      <c r="ECG206" s="136"/>
      <c r="ECH206" s="136"/>
      <c r="ECI206" s="136"/>
      <c r="ECJ206" s="136"/>
      <c r="ECO206" s="136"/>
      <c r="ECP206" s="136"/>
      <c r="ECQ206" s="136"/>
      <c r="ECR206" s="136"/>
      <c r="ECS206" s="136"/>
      <c r="ECT206" s="136"/>
      <c r="ECU206" s="136"/>
      <c r="ECV206" s="136"/>
      <c r="ECW206" s="136"/>
      <c r="ECX206" s="136"/>
      <c r="ECY206" s="136"/>
      <c r="ECZ206" s="136"/>
      <c r="EDE206" s="136"/>
      <c r="EDF206" s="136"/>
      <c r="EDG206" s="136"/>
      <c r="EDH206" s="136"/>
      <c r="EDI206" s="136"/>
      <c r="EDJ206" s="136"/>
      <c r="EDK206" s="136"/>
      <c r="EDL206" s="136"/>
      <c r="EDM206" s="136"/>
      <c r="EDN206" s="136"/>
      <c r="EDO206" s="136"/>
      <c r="EDP206" s="136"/>
      <c r="EDU206" s="136"/>
      <c r="EDV206" s="136"/>
      <c r="EDW206" s="136"/>
      <c r="EDX206" s="136"/>
      <c r="EDY206" s="136"/>
      <c r="EDZ206" s="136"/>
      <c r="EEA206" s="136"/>
      <c r="EEB206" s="136"/>
      <c r="EEC206" s="136"/>
      <c r="EED206" s="136"/>
      <c r="EEE206" s="136"/>
      <c r="EEF206" s="136"/>
      <c r="EEK206" s="136"/>
      <c r="EEL206" s="136"/>
      <c r="EEM206" s="136"/>
      <c r="EEN206" s="136"/>
      <c r="EEO206" s="136"/>
      <c r="EEP206" s="136"/>
      <c r="EEQ206" s="136"/>
      <c r="EER206" s="136"/>
      <c r="EES206" s="136"/>
      <c r="EET206" s="136"/>
      <c r="EEU206" s="136"/>
      <c r="EEV206" s="136"/>
      <c r="EFA206" s="136"/>
      <c r="EFB206" s="136"/>
      <c r="EFC206" s="136"/>
      <c r="EFD206" s="136"/>
      <c r="EFE206" s="136"/>
      <c r="EFF206" s="136"/>
      <c r="EFG206" s="136"/>
      <c r="EFH206" s="136"/>
      <c r="EFI206" s="136"/>
      <c r="EFJ206" s="136"/>
      <c r="EFK206" s="136"/>
      <c r="EFL206" s="136"/>
      <c r="EFQ206" s="136"/>
      <c r="EFR206" s="136"/>
      <c r="EFS206" s="136"/>
      <c r="EFT206" s="136"/>
      <c r="EFU206" s="136"/>
      <c r="EFV206" s="136"/>
      <c r="EFW206" s="136"/>
      <c r="EFX206" s="136"/>
      <c r="EFY206" s="136"/>
      <c r="EFZ206" s="136"/>
      <c r="EGA206" s="136"/>
      <c r="EGB206" s="136"/>
      <c r="EGG206" s="136"/>
      <c r="EGH206" s="136"/>
      <c r="EGI206" s="136"/>
      <c r="EGJ206" s="136"/>
      <c r="EGK206" s="136"/>
      <c r="EGL206" s="136"/>
      <c r="EGM206" s="136"/>
      <c r="EGN206" s="136"/>
      <c r="EGO206" s="136"/>
      <c r="EGP206" s="136"/>
      <c r="EGQ206" s="136"/>
      <c r="EGR206" s="136"/>
      <c r="EGW206" s="136"/>
      <c r="EGX206" s="136"/>
      <c r="EGY206" s="136"/>
      <c r="EGZ206" s="136"/>
      <c r="EHA206" s="136"/>
      <c r="EHB206" s="136"/>
      <c r="EHC206" s="136"/>
      <c r="EHD206" s="136"/>
      <c r="EHE206" s="136"/>
      <c r="EHF206" s="136"/>
      <c r="EHG206" s="136"/>
      <c r="EHH206" s="136"/>
      <c r="EHM206" s="136"/>
      <c r="EHN206" s="136"/>
      <c r="EHO206" s="136"/>
      <c r="EHP206" s="136"/>
      <c r="EHQ206" s="136"/>
      <c r="EHR206" s="136"/>
      <c r="EHS206" s="136"/>
      <c r="EHT206" s="136"/>
      <c r="EHU206" s="136"/>
      <c r="EHV206" s="136"/>
      <c r="EHW206" s="136"/>
      <c r="EHX206" s="136"/>
      <c r="EIC206" s="136"/>
      <c r="EID206" s="136"/>
      <c r="EIE206" s="136"/>
      <c r="EIF206" s="136"/>
      <c r="EIG206" s="136"/>
      <c r="EIH206" s="136"/>
      <c r="EII206" s="136"/>
      <c r="EIJ206" s="136"/>
      <c r="EIK206" s="136"/>
      <c r="EIL206" s="136"/>
      <c r="EIM206" s="136"/>
      <c r="EIN206" s="136"/>
      <c r="EIS206" s="136"/>
      <c r="EIT206" s="136"/>
      <c r="EIU206" s="136"/>
      <c r="EIV206" s="136"/>
      <c r="EIW206" s="136"/>
      <c r="EIX206" s="136"/>
      <c r="EIY206" s="136"/>
      <c r="EIZ206" s="136"/>
      <c r="EJA206" s="136"/>
      <c r="EJB206" s="136"/>
      <c r="EJC206" s="136"/>
      <c r="EJD206" s="136"/>
      <c r="EJI206" s="136"/>
      <c r="EJJ206" s="136"/>
      <c r="EJK206" s="136"/>
      <c r="EJL206" s="136"/>
      <c r="EJM206" s="136"/>
      <c r="EJN206" s="136"/>
      <c r="EJO206" s="136"/>
      <c r="EJP206" s="136"/>
      <c r="EJQ206" s="136"/>
      <c r="EJR206" s="136"/>
      <c r="EJS206" s="136"/>
      <c r="EJT206" s="136"/>
      <c r="EJY206" s="136"/>
      <c r="EJZ206" s="136"/>
      <c r="EKA206" s="136"/>
      <c r="EKB206" s="136"/>
      <c r="EKC206" s="136"/>
      <c r="EKD206" s="136"/>
      <c r="EKE206" s="136"/>
      <c r="EKF206" s="136"/>
      <c r="EKG206" s="136"/>
      <c r="EKH206" s="136"/>
      <c r="EKI206" s="136"/>
      <c r="EKJ206" s="136"/>
      <c r="EKO206" s="136"/>
      <c r="EKP206" s="136"/>
      <c r="EKQ206" s="136"/>
      <c r="EKR206" s="136"/>
      <c r="EKS206" s="136"/>
      <c r="EKT206" s="136"/>
      <c r="EKU206" s="136"/>
      <c r="EKV206" s="136"/>
      <c r="EKW206" s="136"/>
      <c r="EKX206" s="136"/>
      <c r="EKY206" s="136"/>
      <c r="EKZ206" s="136"/>
      <c r="ELE206" s="136"/>
      <c r="ELF206" s="136"/>
      <c r="ELG206" s="136"/>
      <c r="ELH206" s="136"/>
      <c r="ELI206" s="136"/>
      <c r="ELJ206" s="136"/>
      <c r="ELK206" s="136"/>
      <c r="ELL206" s="136"/>
      <c r="ELM206" s="136"/>
      <c r="ELN206" s="136"/>
      <c r="ELO206" s="136"/>
      <c r="ELP206" s="136"/>
      <c r="ELU206" s="136"/>
      <c r="ELV206" s="136"/>
      <c r="ELW206" s="136"/>
      <c r="ELX206" s="136"/>
      <c r="ELY206" s="136"/>
      <c r="ELZ206" s="136"/>
      <c r="EMA206" s="136"/>
      <c r="EMB206" s="136"/>
      <c r="EMC206" s="136"/>
      <c r="EMD206" s="136"/>
      <c r="EME206" s="136"/>
      <c r="EMF206" s="136"/>
      <c r="EMK206" s="136"/>
      <c r="EML206" s="136"/>
      <c r="EMM206" s="136"/>
      <c r="EMN206" s="136"/>
      <c r="EMO206" s="136"/>
      <c r="EMP206" s="136"/>
      <c r="EMQ206" s="136"/>
      <c r="EMR206" s="136"/>
      <c r="EMS206" s="136"/>
      <c r="EMT206" s="136"/>
      <c r="EMU206" s="136"/>
      <c r="EMV206" s="136"/>
      <c r="ENA206" s="136"/>
      <c r="ENB206" s="136"/>
      <c r="ENC206" s="136"/>
      <c r="END206" s="136"/>
      <c r="ENE206" s="136"/>
      <c r="ENF206" s="136"/>
      <c r="ENG206" s="136"/>
      <c r="ENH206" s="136"/>
      <c r="ENI206" s="136"/>
      <c r="ENJ206" s="136"/>
      <c r="ENK206" s="136"/>
      <c r="ENL206" s="136"/>
      <c r="ENQ206" s="136"/>
      <c r="ENR206" s="136"/>
      <c r="ENS206" s="136"/>
      <c r="ENT206" s="136"/>
      <c r="ENU206" s="136"/>
      <c r="ENV206" s="136"/>
      <c r="ENW206" s="136"/>
      <c r="ENX206" s="136"/>
      <c r="ENY206" s="136"/>
      <c r="ENZ206" s="136"/>
      <c r="EOA206" s="136"/>
      <c r="EOB206" s="136"/>
      <c r="EOG206" s="136"/>
      <c r="EOH206" s="136"/>
      <c r="EOI206" s="136"/>
      <c r="EOJ206" s="136"/>
      <c r="EOK206" s="136"/>
      <c r="EOL206" s="136"/>
      <c r="EOM206" s="136"/>
      <c r="EON206" s="136"/>
      <c r="EOO206" s="136"/>
      <c r="EOP206" s="136"/>
      <c r="EOQ206" s="136"/>
      <c r="EOR206" s="136"/>
      <c r="EOW206" s="136"/>
      <c r="EOX206" s="136"/>
      <c r="EOY206" s="136"/>
      <c r="EOZ206" s="136"/>
      <c r="EPA206" s="136"/>
      <c r="EPB206" s="136"/>
      <c r="EPC206" s="136"/>
      <c r="EPD206" s="136"/>
      <c r="EPE206" s="136"/>
      <c r="EPF206" s="136"/>
      <c r="EPG206" s="136"/>
      <c r="EPH206" s="136"/>
      <c r="EPM206" s="136"/>
      <c r="EPN206" s="136"/>
      <c r="EPO206" s="136"/>
      <c r="EPP206" s="136"/>
      <c r="EPQ206" s="136"/>
      <c r="EPR206" s="136"/>
      <c r="EPS206" s="136"/>
      <c r="EPT206" s="136"/>
      <c r="EPU206" s="136"/>
      <c r="EPV206" s="136"/>
      <c r="EPW206" s="136"/>
      <c r="EPX206" s="136"/>
      <c r="EQC206" s="136"/>
      <c r="EQD206" s="136"/>
      <c r="EQE206" s="136"/>
      <c r="EQF206" s="136"/>
      <c r="EQG206" s="136"/>
      <c r="EQH206" s="136"/>
      <c r="EQI206" s="136"/>
      <c r="EQJ206" s="136"/>
      <c r="EQK206" s="136"/>
      <c r="EQL206" s="136"/>
      <c r="EQM206" s="136"/>
      <c r="EQN206" s="136"/>
      <c r="EQS206" s="136"/>
      <c r="EQT206" s="136"/>
      <c r="EQU206" s="136"/>
      <c r="EQV206" s="136"/>
      <c r="EQW206" s="136"/>
      <c r="EQX206" s="136"/>
      <c r="EQY206" s="136"/>
      <c r="EQZ206" s="136"/>
      <c r="ERA206" s="136"/>
      <c r="ERB206" s="136"/>
      <c r="ERC206" s="136"/>
      <c r="ERD206" s="136"/>
      <c r="ERI206" s="136"/>
      <c r="ERJ206" s="136"/>
      <c r="ERK206" s="136"/>
      <c r="ERL206" s="136"/>
      <c r="ERM206" s="136"/>
      <c r="ERN206" s="136"/>
      <c r="ERO206" s="136"/>
      <c r="ERP206" s="136"/>
      <c r="ERQ206" s="136"/>
      <c r="ERR206" s="136"/>
      <c r="ERS206" s="136"/>
      <c r="ERT206" s="136"/>
      <c r="ERY206" s="136"/>
      <c r="ERZ206" s="136"/>
      <c r="ESA206" s="136"/>
      <c r="ESB206" s="136"/>
      <c r="ESC206" s="136"/>
      <c r="ESD206" s="136"/>
      <c r="ESE206" s="136"/>
      <c r="ESF206" s="136"/>
      <c r="ESG206" s="136"/>
      <c r="ESH206" s="136"/>
      <c r="ESI206" s="136"/>
      <c r="ESJ206" s="136"/>
      <c r="ESO206" s="136"/>
      <c r="ESP206" s="136"/>
      <c r="ESQ206" s="136"/>
      <c r="ESR206" s="136"/>
      <c r="ESS206" s="136"/>
      <c r="EST206" s="136"/>
      <c r="ESU206" s="136"/>
      <c r="ESV206" s="136"/>
      <c r="ESW206" s="136"/>
      <c r="ESX206" s="136"/>
      <c r="ESY206" s="136"/>
      <c r="ESZ206" s="136"/>
      <c r="ETE206" s="136"/>
      <c r="ETF206" s="136"/>
      <c r="ETG206" s="136"/>
      <c r="ETH206" s="136"/>
      <c r="ETI206" s="136"/>
      <c r="ETJ206" s="136"/>
      <c r="ETK206" s="136"/>
      <c r="ETL206" s="136"/>
      <c r="ETM206" s="136"/>
      <c r="ETN206" s="136"/>
      <c r="ETO206" s="136"/>
      <c r="ETP206" s="136"/>
      <c r="ETU206" s="136"/>
      <c r="ETV206" s="136"/>
      <c r="ETW206" s="136"/>
      <c r="ETX206" s="136"/>
      <c r="ETY206" s="136"/>
      <c r="ETZ206" s="136"/>
      <c r="EUA206" s="136"/>
      <c r="EUB206" s="136"/>
      <c r="EUC206" s="136"/>
      <c r="EUD206" s="136"/>
      <c r="EUE206" s="136"/>
      <c r="EUF206" s="136"/>
      <c r="EUK206" s="136"/>
      <c r="EUL206" s="136"/>
      <c r="EUM206" s="136"/>
      <c r="EUN206" s="136"/>
      <c r="EUO206" s="136"/>
      <c r="EUP206" s="136"/>
      <c r="EUQ206" s="136"/>
      <c r="EUR206" s="136"/>
      <c r="EUS206" s="136"/>
      <c r="EUT206" s="136"/>
      <c r="EUU206" s="136"/>
      <c r="EUV206" s="136"/>
      <c r="EVA206" s="136"/>
      <c r="EVB206" s="136"/>
      <c r="EVC206" s="136"/>
      <c r="EVD206" s="136"/>
      <c r="EVE206" s="136"/>
      <c r="EVF206" s="136"/>
      <c r="EVG206" s="136"/>
      <c r="EVH206" s="136"/>
      <c r="EVI206" s="136"/>
      <c r="EVJ206" s="136"/>
      <c r="EVK206" s="136"/>
      <c r="EVL206" s="136"/>
      <c r="EVQ206" s="136"/>
      <c r="EVR206" s="136"/>
      <c r="EVS206" s="136"/>
      <c r="EVT206" s="136"/>
      <c r="EVU206" s="136"/>
      <c r="EVV206" s="136"/>
      <c r="EVW206" s="136"/>
      <c r="EVX206" s="136"/>
      <c r="EVY206" s="136"/>
      <c r="EVZ206" s="136"/>
      <c r="EWA206" s="136"/>
      <c r="EWB206" s="136"/>
      <c r="EWG206" s="136"/>
      <c r="EWH206" s="136"/>
      <c r="EWI206" s="136"/>
      <c r="EWJ206" s="136"/>
      <c r="EWK206" s="136"/>
      <c r="EWL206" s="136"/>
      <c r="EWM206" s="136"/>
      <c r="EWN206" s="136"/>
      <c r="EWO206" s="136"/>
      <c r="EWP206" s="136"/>
      <c r="EWQ206" s="136"/>
      <c r="EWR206" s="136"/>
      <c r="EWW206" s="136"/>
      <c r="EWX206" s="136"/>
      <c r="EWY206" s="136"/>
      <c r="EWZ206" s="136"/>
      <c r="EXA206" s="136"/>
      <c r="EXB206" s="136"/>
      <c r="EXC206" s="136"/>
      <c r="EXD206" s="136"/>
      <c r="EXE206" s="136"/>
      <c r="EXF206" s="136"/>
      <c r="EXG206" s="136"/>
      <c r="EXH206" s="136"/>
      <c r="EXM206" s="136"/>
      <c r="EXN206" s="136"/>
      <c r="EXO206" s="136"/>
      <c r="EXP206" s="136"/>
      <c r="EXQ206" s="136"/>
      <c r="EXR206" s="136"/>
      <c r="EXS206" s="136"/>
      <c r="EXT206" s="136"/>
      <c r="EXU206" s="136"/>
      <c r="EXV206" s="136"/>
      <c r="EXW206" s="136"/>
      <c r="EXX206" s="136"/>
      <c r="EYC206" s="136"/>
      <c r="EYD206" s="136"/>
      <c r="EYE206" s="136"/>
      <c r="EYF206" s="136"/>
      <c r="EYG206" s="136"/>
      <c r="EYH206" s="136"/>
      <c r="EYI206" s="136"/>
      <c r="EYJ206" s="136"/>
      <c r="EYK206" s="136"/>
      <c r="EYL206" s="136"/>
      <c r="EYM206" s="136"/>
      <c r="EYN206" s="136"/>
      <c r="EYS206" s="136"/>
      <c r="EYT206" s="136"/>
      <c r="EYU206" s="136"/>
      <c r="EYV206" s="136"/>
      <c r="EYW206" s="136"/>
      <c r="EYX206" s="136"/>
      <c r="EYY206" s="136"/>
      <c r="EYZ206" s="136"/>
      <c r="EZA206" s="136"/>
      <c r="EZB206" s="136"/>
      <c r="EZC206" s="136"/>
      <c r="EZD206" s="136"/>
      <c r="EZI206" s="136"/>
      <c r="EZJ206" s="136"/>
      <c r="EZK206" s="136"/>
      <c r="EZL206" s="136"/>
      <c r="EZM206" s="136"/>
      <c r="EZN206" s="136"/>
      <c r="EZO206" s="136"/>
      <c r="EZP206" s="136"/>
      <c r="EZQ206" s="136"/>
      <c r="EZR206" s="136"/>
      <c r="EZS206" s="136"/>
      <c r="EZT206" s="136"/>
      <c r="EZY206" s="136"/>
      <c r="EZZ206" s="136"/>
      <c r="FAA206" s="136"/>
      <c r="FAB206" s="136"/>
      <c r="FAC206" s="136"/>
      <c r="FAD206" s="136"/>
      <c r="FAE206" s="136"/>
      <c r="FAF206" s="136"/>
      <c r="FAG206" s="136"/>
      <c r="FAH206" s="136"/>
      <c r="FAI206" s="136"/>
      <c r="FAJ206" s="136"/>
      <c r="FAO206" s="136"/>
      <c r="FAP206" s="136"/>
      <c r="FAQ206" s="136"/>
      <c r="FAR206" s="136"/>
      <c r="FAS206" s="136"/>
      <c r="FAT206" s="136"/>
      <c r="FAU206" s="136"/>
      <c r="FAV206" s="136"/>
      <c r="FAW206" s="136"/>
      <c r="FAX206" s="136"/>
      <c r="FAY206" s="136"/>
      <c r="FAZ206" s="136"/>
      <c r="FBE206" s="136"/>
      <c r="FBF206" s="136"/>
      <c r="FBG206" s="136"/>
      <c r="FBH206" s="136"/>
      <c r="FBI206" s="136"/>
      <c r="FBJ206" s="136"/>
      <c r="FBK206" s="136"/>
      <c r="FBL206" s="136"/>
      <c r="FBM206" s="136"/>
      <c r="FBN206" s="136"/>
      <c r="FBO206" s="136"/>
      <c r="FBP206" s="136"/>
      <c r="FBU206" s="136"/>
      <c r="FBV206" s="136"/>
      <c r="FBW206" s="136"/>
      <c r="FBX206" s="136"/>
      <c r="FBY206" s="136"/>
      <c r="FBZ206" s="136"/>
      <c r="FCA206" s="136"/>
      <c r="FCB206" s="136"/>
      <c r="FCC206" s="136"/>
      <c r="FCD206" s="136"/>
      <c r="FCE206" s="136"/>
      <c r="FCF206" s="136"/>
      <c r="FCK206" s="136"/>
      <c r="FCL206" s="136"/>
      <c r="FCM206" s="136"/>
      <c r="FCN206" s="136"/>
      <c r="FCO206" s="136"/>
      <c r="FCP206" s="136"/>
      <c r="FCQ206" s="136"/>
      <c r="FCR206" s="136"/>
      <c r="FCS206" s="136"/>
      <c r="FCT206" s="136"/>
      <c r="FCU206" s="136"/>
      <c r="FCV206" s="136"/>
      <c r="FDA206" s="136"/>
      <c r="FDB206" s="136"/>
      <c r="FDC206" s="136"/>
      <c r="FDD206" s="136"/>
      <c r="FDE206" s="136"/>
      <c r="FDF206" s="136"/>
      <c r="FDG206" s="136"/>
      <c r="FDH206" s="136"/>
      <c r="FDI206" s="136"/>
      <c r="FDJ206" s="136"/>
      <c r="FDK206" s="136"/>
      <c r="FDL206" s="136"/>
      <c r="FDQ206" s="136"/>
      <c r="FDR206" s="136"/>
      <c r="FDS206" s="136"/>
      <c r="FDT206" s="136"/>
      <c r="FDU206" s="136"/>
      <c r="FDV206" s="136"/>
      <c r="FDW206" s="136"/>
      <c r="FDX206" s="136"/>
      <c r="FDY206" s="136"/>
      <c r="FDZ206" s="136"/>
      <c r="FEA206" s="136"/>
      <c r="FEB206" s="136"/>
      <c r="FEG206" s="136"/>
      <c r="FEH206" s="136"/>
      <c r="FEI206" s="136"/>
      <c r="FEJ206" s="136"/>
      <c r="FEK206" s="136"/>
      <c r="FEL206" s="136"/>
      <c r="FEM206" s="136"/>
      <c r="FEN206" s="136"/>
      <c r="FEO206" s="136"/>
      <c r="FEP206" s="136"/>
      <c r="FEQ206" s="136"/>
      <c r="FER206" s="136"/>
      <c r="FEW206" s="136"/>
      <c r="FEX206" s="136"/>
      <c r="FEY206" s="136"/>
      <c r="FEZ206" s="136"/>
      <c r="FFA206" s="136"/>
      <c r="FFB206" s="136"/>
      <c r="FFC206" s="136"/>
      <c r="FFD206" s="136"/>
      <c r="FFE206" s="136"/>
      <c r="FFF206" s="136"/>
      <c r="FFG206" s="136"/>
      <c r="FFH206" s="136"/>
      <c r="FFM206" s="136"/>
      <c r="FFN206" s="136"/>
      <c r="FFO206" s="136"/>
      <c r="FFP206" s="136"/>
      <c r="FFQ206" s="136"/>
      <c r="FFR206" s="136"/>
      <c r="FFS206" s="136"/>
      <c r="FFT206" s="136"/>
      <c r="FFU206" s="136"/>
      <c r="FFV206" s="136"/>
      <c r="FFW206" s="136"/>
      <c r="FFX206" s="136"/>
      <c r="FGC206" s="136"/>
      <c r="FGD206" s="136"/>
      <c r="FGE206" s="136"/>
      <c r="FGF206" s="136"/>
      <c r="FGG206" s="136"/>
      <c r="FGH206" s="136"/>
      <c r="FGI206" s="136"/>
      <c r="FGJ206" s="136"/>
      <c r="FGK206" s="136"/>
      <c r="FGL206" s="136"/>
      <c r="FGM206" s="136"/>
      <c r="FGN206" s="136"/>
      <c r="FGS206" s="136"/>
      <c r="FGT206" s="136"/>
      <c r="FGU206" s="136"/>
      <c r="FGV206" s="136"/>
      <c r="FGW206" s="136"/>
      <c r="FGX206" s="136"/>
      <c r="FGY206" s="136"/>
      <c r="FGZ206" s="136"/>
      <c r="FHA206" s="136"/>
      <c r="FHB206" s="136"/>
      <c r="FHC206" s="136"/>
      <c r="FHD206" s="136"/>
      <c r="FHI206" s="136"/>
      <c r="FHJ206" s="136"/>
      <c r="FHK206" s="136"/>
      <c r="FHL206" s="136"/>
      <c r="FHM206" s="136"/>
      <c r="FHN206" s="136"/>
      <c r="FHO206" s="136"/>
      <c r="FHP206" s="136"/>
      <c r="FHQ206" s="136"/>
      <c r="FHR206" s="136"/>
      <c r="FHS206" s="136"/>
      <c r="FHT206" s="136"/>
      <c r="FHY206" s="136"/>
      <c r="FHZ206" s="136"/>
      <c r="FIA206" s="136"/>
      <c r="FIB206" s="136"/>
      <c r="FIC206" s="136"/>
      <c r="FID206" s="136"/>
      <c r="FIE206" s="136"/>
      <c r="FIF206" s="136"/>
      <c r="FIG206" s="136"/>
      <c r="FIH206" s="136"/>
      <c r="FII206" s="136"/>
      <c r="FIJ206" s="136"/>
      <c r="FIO206" s="136"/>
      <c r="FIP206" s="136"/>
      <c r="FIQ206" s="136"/>
      <c r="FIR206" s="136"/>
      <c r="FIS206" s="136"/>
      <c r="FIT206" s="136"/>
      <c r="FIU206" s="136"/>
      <c r="FIV206" s="136"/>
      <c r="FIW206" s="136"/>
      <c r="FIX206" s="136"/>
      <c r="FIY206" s="136"/>
      <c r="FIZ206" s="136"/>
      <c r="FJE206" s="136"/>
      <c r="FJF206" s="136"/>
      <c r="FJG206" s="136"/>
      <c r="FJH206" s="136"/>
      <c r="FJI206" s="136"/>
      <c r="FJJ206" s="136"/>
      <c r="FJK206" s="136"/>
      <c r="FJL206" s="136"/>
      <c r="FJM206" s="136"/>
      <c r="FJN206" s="136"/>
      <c r="FJO206" s="136"/>
      <c r="FJP206" s="136"/>
      <c r="FJU206" s="136"/>
      <c r="FJV206" s="136"/>
      <c r="FJW206" s="136"/>
      <c r="FJX206" s="136"/>
      <c r="FJY206" s="136"/>
      <c r="FJZ206" s="136"/>
      <c r="FKA206" s="136"/>
      <c r="FKB206" s="136"/>
      <c r="FKC206" s="136"/>
      <c r="FKD206" s="136"/>
      <c r="FKE206" s="136"/>
      <c r="FKF206" s="136"/>
      <c r="FKK206" s="136"/>
      <c r="FKL206" s="136"/>
      <c r="FKM206" s="136"/>
      <c r="FKN206" s="136"/>
      <c r="FKO206" s="136"/>
      <c r="FKP206" s="136"/>
      <c r="FKQ206" s="136"/>
      <c r="FKR206" s="136"/>
      <c r="FKS206" s="136"/>
      <c r="FKT206" s="136"/>
      <c r="FKU206" s="136"/>
      <c r="FKV206" s="136"/>
      <c r="FLA206" s="136"/>
      <c r="FLB206" s="136"/>
      <c r="FLC206" s="136"/>
      <c r="FLD206" s="136"/>
      <c r="FLE206" s="136"/>
      <c r="FLF206" s="136"/>
      <c r="FLG206" s="136"/>
      <c r="FLH206" s="136"/>
      <c r="FLI206" s="136"/>
      <c r="FLJ206" s="136"/>
      <c r="FLK206" s="136"/>
      <c r="FLL206" s="136"/>
      <c r="FLQ206" s="136"/>
      <c r="FLR206" s="136"/>
      <c r="FLS206" s="136"/>
      <c r="FLT206" s="136"/>
      <c r="FLU206" s="136"/>
      <c r="FLV206" s="136"/>
      <c r="FLW206" s="136"/>
      <c r="FLX206" s="136"/>
      <c r="FLY206" s="136"/>
      <c r="FLZ206" s="136"/>
      <c r="FMA206" s="136"/>
      <c r="FMB206" s="136"/>
      <c r="FMG206" s="136"/>
      <c r="FMH206" s="136"/>
      <c r="FMI206" s="136"/>
      <c r="FMJ206" s="136"/>
      <c r="FMK206" s="136"/>
      <c r="FML206" s="136"/>
      <c r="FMM206" s="136"/>
      <c r="FMN206" s="136"/>
      <c r="FMO206" s="136"/>
      <c r="FMP206" s="136"/>
      <c r="FMQ206" s="136"/>
      <c r="FMR206" s="136"/>
      <c r="FMW206" s="136"/>
      <c r="FMX206" s="136"/>
      <c r="FMY206" s="136"/>
      <c r="FMZ206" s="136"/>
      <c r="FNA206" s="136"/>
      <c r="FNB206" s="136"/>
      <c r="FNC206" s="136"/>
      <c r="FND206" s="136"/>
      <c r="FNE206" s="136"/>
      <c r="FNF206" s="136"/>
      <c r="FNG206" s="136"/>
      <c r="FNH206" s="136"/>
      <c r="FNM206" s="136"/>
      <c r="FNN206" s="136"/>
      <c r="FNO206" s="136"/>
      <c r="FNP206" s="136"/>
      <c r="FNQ206" s="136"/>
      <c r="FNR206" s="136"/>
      <c r="FNS206" s="136"/>
      <c r="FNT206" s="136"/>
      <c r="FNU206" s="136"/>
      <c r="FNV206" s="136"/>
      <c r="FNW206" s="136"/>
      <c r="FNX206" s="136"/>
      <c r="FOC206" s="136"/>
      <c r="FOD206" s="136"/>
      <c r="FOE206" s="136"/>
      <c r="FOF206" s="136"/>
      <c r="FOG206" s="136"/>
      <c r="FOH206" s="136"/>
      <c r="FOI206" s="136"/>
      <c r="FOJ206" s="136"/>
      <c r="FOK206" s="136"/>
      <c r="FOL206" s="136"/>
      <c r="FOM206" s="136"/>
      <c r="FON206" s="136"/>
      <c r="FOS206" s="136"/>
      <c r="FOT206" s="136"/>
      <c r="FOU206" s="136"/>
      <c r="FOV206" s="136"/>
      <c r="FOW206" s="136"/>
      <c r="FOX206" s="136"/>
      <c r="FOY206" s="136"/>
      <c r="FOZ206" s="136"/>
      <c r="FPA206" s="136"/>
      <c r="FPB206" s="136"/>
      <c r="FPC206" s="136"/>
      <c r="FPD206" s="136"/>
      <c r="FPI206" s="136"/>
      <c r="FPJ206" s="136"/>
      <c r="FPK206" s="136"/>
      <c r="FPL206" s="136"/>
      <c r="FPM206" s="136"/>
      <c r="FPN206" s="136"/>
      <c r="FPO206" s="136"/>
      <c r="FPP206" s="136"/>
      <c r="FPQ206" s="136"/>
      <c r="FPR206" s="136"/>
      <c r="FPS206" s="136"/>
      <c r="FPT206" s="136"/>
      <c r="FPY206" s="136"/>
      <c r="FPZ206" s="136"/>
      <c r="FQA206" s="136"/>
      <c r="FQB206" s="136"/>
      <c r="FQC206" s="136"/>
      <c r="FQD206" s="136"/>
      <c r="FQE206" s="136"/>
      <c r="FQF206" s="136"/>
      <c r="FQG206" s="136"/>
      <c r="FQH206" s="136"/>
      <c r="FQI206" s="136"/>
      <c r="FQJ206" s="136"/>
      <c r="FQO206" s="136"/>
      <c r="FQP206" s="136"/>
      <c r="FQQ206" s="136"/>
      <c r="FQR206" s="136"/>
      <c r="FQS206" s="136"/>
      <c r="FQT206" s="136"/>
      <c r="FQU206" s="136"/>
      <c r="FQV206" s="136"/>
      <c r="FQW206" s="136"/>
      <c r="FQX206" s="136"/>
      <c r="FQY206" s="136"/>
      <c r="FQZ206" s="136"/>
      <c r="FRE206" s="136"/>
      <c r="FRF206" s="136"/>
      <c r="FRG206" s="136"/>
      <c r="FRH206" s="136"/>
      <c r="FRI206" s="136"/>
      <c r="FRJ206" s="136"/>
      <c r="FRK206" s="136"/>
      <c r="FRL206" s="136"/>
      <c r="FRM206" s="136"/>
      <c r="FRN206" s="136"/>
      <c r="FRO206" s="136"/>
      <c r="FRP206" s="136"/>
      <c r="FRU206" s="136"/>
      <c r="FRV206" s="136"/>
      <c r="FRW206" s="136"/>
      <c r="FRX206" s="136"/>
      <c r="FRY206" s="136"/>
      <c r="FRZ206" s="136"/>
      <c r="FSA206" s="136"/>
      <c r="FSB206" s="136"/>
      <c r="FSC206" s="136"/>
      <c r="FSD206" s="136"/>
      <c r="FSE206" s="136"/>
      <c r="FSF206" s="136"/>
      <c r="FSK206" s="136"/>
      <c r="FSL206" s="136"/>
      <c r="FSM206" s="136"/>
      <c r="FSN206" s="136"/>
      <c r="FSO206" s="136"/>
      <c r="FSP206" s="136"/>
      <c r="FSQ206" s="136"/>
      <c r="FSR206" s="136"/>
      <c r="FSS206" s="136"/>
      <c r="FST206" s="136"/>
      <c r="FSU206" s="136"/>
      <c r="FSV206" s="136"/>
      <c r="FTA206" s="136"/>
      <c r="FTB206" s="136"/>
      <c r="FTC206" s="136"/>
      <c r="FTD206" s="136"/>
      <c r="FTE206" s="136"/>
      <c r="FTF206" s="136"/>
      <c r="FTG206" s="136"/>
      <c r="FTH206" s="136"/>
      <c r="FTI206" s="136"/>
      <c r="FTJ206" s="136"/>
      <c r="FTK206" s="136"/>
      <c r="FTL206" s="136"/>
      <c r="FTQ206" s="136"/>
      <c r="FTR206" s="136"/>
      <c r="FTS206" s="136"/>
      <c r="FTT206" s="136"/>
      <c r="FTU206" s="136"/>
      <c r="FTV206" s="136"/>
      <c r="FTW206" s="136"/>
      <c r="FTX206" s="136"/>
      <c r="FTY206" s="136"/>
      <c r="FTZ206" s="136"/>
      <c r="FUA206" s="136"/>
      <c r="FUB206" s="136"/>
      <c r="FUG206" s="136"/>
      <c r="FUH206" s="136"/>
      <c r="FUI206" s="136"/>
      <c r="FUJ206" s="136"/>
      <c r="FUK206" s="136"/>
      <c r="FUL206" s="136"/>
      <c r="FUM206" s="136"/>
      <c r="FUN206" s="136"/>
      <c r="FUO206" s="136"/>
      <c r="FUP206" s="136"/>
      <c r="FUQ206" s="136"/>
      <c r="FUR206" s="136"/>
      <c r="FUW206" s="136"/>
      <c r="FUX206" s="136"/>
      <c r="FUY206" s="136"/>
      <c r="FUZ206" s="136"/>
      <c r="FVA206" s="136"/>
      <c r="FVB206" s="136"/>
      <c r="FVC206" s="136"/>
      <c r="FVD206" s="136"/>
      <c r="FVE206" s="136"/>
      <c r="FVF206" s="136"/>
      <c r="FVG206" s="136"/>
      <c r="FVH206" s="136"/>
      <c r="FVM206" s="136"/>
      <c r="FVN206" s="136"/>
      <c r="FVO206" s="136"/>
      <c r="FVP206" s="136"/>
      <c r="FVQ206" s="136"/>
      <c r="FVR206" s="136"/>
      <c r="FVS206" s="136"/>
      <c r="FVT206" s="136"/>
      <c r="FVU206" s="136"/>
      <c r="FVV206" s="136"/>
      <c r="FVW206" s="136"/>
      <c r="FVX206" s="136"/>
      <c r="FWC206" s="136"/>
      <c r="FWD206" s="136"/>
      <c r="FWE206" s="136"/>
      <c r="FWF206" s="136"/>
      <c r="FWG206" s="136"/>
      <c r="FWH206" s="136"/>
      <c r="FWI206" s="136"/>
      <c r="FWJ206" s="136"/>
      <c r="FWK206" s="136"/>
      <c r="FWL206" s="136"/>
      <c r="FWM206" s="136"/>
      <c r="FWN206" s="136"/>
      <c r="FWS206" s="136"/>
      <c r="FWT206" s="136"/>
      <c r="FWU206" s="136"/>
      <c r="FWV206" s="136"/>
      <c r="FWW206" s="136"/>
      <c r="FWX206" s="136"/>
      <c r="FWY206" s="136"/>
      <c r="FWZ206" s="136"/>
      <c r="FXA206" s="136"/>
      <c r="FXB206" s="136"/>
      <c r="FXC206" s="136"/>
      <c r="FXD206" s="136"/>
      <c r="FXI206" s="136"/>
      <c r="FXJ206" s="136"/>
      <c r="FXK206" s="136"/>
      <c r="FXL206" s="136"/>
      <c r="FXM206" s="136"/>
      <c r="FXN206" s="136"/>
      <c r="FXO206" s="136"/>
      <c r="FXP206" s="136"/>
      <c r="FXQ206" s="136"/>
      <c r="FXR206" s="136"/>
      <c r="FXS206" s="136"/>
      <c r="FXT206" s="136"/>
      <c r="FXY206" s="136"/>
      <c r="FXZ206" s="136"/>
      <c r="FYA206" s="136"/>
      <c r="FYB206" s="136"/>
      <c r="FYC206" s="136"/>
      <c r="FYD206" s="136"/>
      <c r="FYE206" s="136"/>
      <c r="FYF206" s="136"/>
      <c r="FYG206" s="136"/>
      <c r="FYH206" s="136"/>
      <c r="FYI206" s="136"/>
      <c r="FYJ206" s="136"/>
      <c r="FYO206" s="136"/>
      <c r="FYP206" s="136"/>
      <c r="FYQ206" s="136"/>
      <c r="FYR206" s="136"/>
      <c r="FYS206" s="136"/>
      <c r="FYT206" s="136"/>
      <c r="FYU206" s="136"/>
      <c r="FYV206" s="136"/>
      <c r="FYW206" s="136"/>
      <c r="FYX206" s="136"/>
      <c r="FYY206" s="136"/>
      <c r="FYZ206" s="136"/>
      <c r="FZE206" s="136"/>
      <c r="FZF206" s="136"/>
      <c r="FZG206" s="136"/>
      <c r="FZH206" s="136"/>
      <c r="FZI206" s="136"/>
      <c r="FZJ206" s="136"/>
      <c r="FZK206" s="136"/>
      <c r="FZL206" s="136"/>
      <c r="FZM206" s="136"/>
      <c r="FZN206" s="136"/>
      <c r="FZO206" s="136"/>
      <c r="FZP206" s="136"/>
      <c r="FZU206" s="136"/>
      <c r="FZV206" s="136"/>
      <c r="FZW206" s="136"/>
      <c r="FZX206" s="136"/>
      <c r="FZY206" s="136"/>
      <c r="FZZ206" s="136"/>
      <c r="GAA206" s="136"/>
      <c r="GAB206" s="136"/>
      <c r="GAC206" s="136"/>
      <c r="GAD206" s="136"/>
      <c r="GAE206" s="136"/>
      <c r="GAF206" s="136"/>
      <c r="GAK206" s="136"/>
      <c r="GAL206" s="136"/>
      <c r="GAM206" s="136"/>
      <c r="GAN206" s="136"/>
      <c r="GAO206" s="136"/>
      <c r="GAP206" s="136"/>
      <c r="GAQ206" s="136"/>
      <c r="GAR206" s="136"/>
      <c r="GAS206" s="136"/>
      <c r="GAT206" s="136"/>
      <c r="GAU206" s="136"/>
      <c r="GAV206" s="136"/>
      <c r="GBA206" s="136"/>
      <c r="GBB206" s="136"/>
      <c r="GBC206" s="136"/>
      <c r="GBD206" s="136"/>
      <c r="GBE206" s="136"/>
      <c r="GBF206" s="136"/>
      <c r="GBG206" s="136"/>
      <c r="GBH206" s="136"/>
      <c r="GBI206" s="136"/>
      <c r="GBJ206" s="136"/>
      <c r="GBK206" s="136"/>
      <c r="GBL206" s="136"/>
      <c r="GBQ206" s="136"/>
      <c r="GBR206" s="136"/>
      <c r="GBS206" s="136"/>
      <c r="GBT206" s="136"/>
      <c r="GBU206" s="136"/>
      <c r="GBV206" s="136"/>
      <c r="GBW206" s="136"/>
      <c r="GBX206" s="136"/>
      <c r="GBY206" s="136"/>
      <c r="GBZ206" s="136"/>
      <c r="GCA206" s="136"/>
      <c r="GCB206" s="136"/>
      <c r="GCG206" s="136"/>
      <c r="GCH206" s="136"/>
      <c r="GCI206" s="136"/>
      <c r="GCJ206" s="136"/>
      <c r="GCK206" s="136"/>
      <c r="GCL206" s="136"/>
      <c r="GCM206" s="136"/>
      <c r="GCN206" s="136"/>
      <c r="GCO206" s="136"/>
      <c r="GCP206" s="136"/>
      <c r="GCQ206" s="136"/>
      <c r="GCR206" s="136"/>
      <c r="GCW206" s="136"/>
      <c r="GCX206" s="136"/>
      <c r="GCY206" s="136"/>
      <c r="GCZ206" s="136"/>
      <c r="GDA206" s="136"/>
      <c r="GDB206" s="136"/>
      <c r="GDC206" s="136"/>
      <c r="GDD206" s="136"/>
      <c r="GDE206" s="136"/>
      <c r="GDF206" s="136"/>
      <c r="GDG206" s="136"/>
      <c r="GDH206" s="136"/>
      <c r="GDM206" s="136"/>
      <c r="GDN206" s="136"/>
      <c r="GDO206" s="136"/>
      <c r="GDP206" s="136"/>
      <c r="GDQ206" s="136"/>
      <c r="GDR206" s="136"/>
      <c r="GDS206" s="136"/>
      <c r="GDT206" s="136"/>
      <c r="GDU206" s="136"/>
      <c r="GDV206" s="136"/>
      <c r="GDW206" s="136"/>
      <c r="GDX206" s="136"/>
      <c r="GEC206" s="136"/>
      <c r="GED206" s="136"/>
      <c r="GEE206" s="136"/>
      <c r="GEF206" s="136"/>
      <c r="GEG206" s="136"/>
      <c r="GEH206" s="136"/>
      <c r="GEI206" s="136"/>
      <c r="GEJ206" s="136"/>
      <c r="GEK206" s="136"/>
      <c r="GEL206" s="136"/>
      <c r="GEM206" s="136"/>
      <c r="GEN206" s="136"/>
      <c r="GES206" s="136"/>
      <c r="GET206" s="136"/>
      <c r="GEU206" s="136"/>
      <c r="GEV206" s="136"/>
      <c r="GEW206" s="136"/>
      <c r="GEX206" s="136"/>
      <c r="GEY206" s="136"/>
      <c r="GEZ206" s="136"/>
      <c r="GFA206" s="136"/>
      <c r="GFB206" s="136"/>
      <c r="GFC206" s="136"/>
      <c r="GFD206" s="136"/>
      <c r="GFI206" s="136"/>
      <c r="GFJ206" s="136"/>
      <c r="GFK206" s="136"/>
      <c r="GFL206" s="136"/>
      <c r="GFM206" s="136"/>
      <c r="GFN206" s="136"/>
      <c r="GFO206" s="136"/>
      <c r="GFP206" s="136"/>
      <c r="GFQ206" s="136"/>
      <c r="GFR206" s="136"/>
      <c r="GFS206" s="136"/>
      <c r="GFT206" s="136"/>
      <c r="GFY206" s="136"/>
      <c r="GFZ206" s="136"/>
      <c r="GGA206" s="136"/>
      <c r="GGB206" s="136"/>
      <c r="GGC206" s="136"/>
      <c r="GGD206" s="136"/>
      <c r="GGE206" s="136"/>
      <c r="GGF206" s="136"/>
      <c r="GGG206" s="136"/>
      <c r="GGH206" s="136"/>
      <c r="GGI206" s="136"/>
      <c r="GGJ206" s="136"/>
      <c r="GGO206" s="136"/>
      <c r="GGP206" s="136"/>
      <c r="GGQ206" s="136"/>
      <c r="GGR206" s="136"/>
      <c r="GGS206" s="136"/>
      <c r="GGT206" s="136"/>
      <c r="GGU206" s="136"/>
      <c r="GGV206" s="136"/>
      <c r="GGW206" s="136"/>
      <c r="GGX206" s="136"/>
      <c r="GGY206" s="136"/>
      <c r="GGZ206" s="136"/>
      <c r="GHE206" s="136"/>
      <c r="GHF206" s="136"/>
      <c r="GHG206" s="136"/>
      <c r="GHH206" s="136"/>
      <c r="GHI206" s="136"/>
      <c r="GHJ206" s="136"/>
      <c r="GHK206" s="136"/>
      <c r="GHL206" s="136"/>
      <c r="GHM206" s="136"/>
      <c r="GHN206" s="136"/>
      <c r="GHO206" s="136"/>
      <c r="GHP206" s="136"/>
      <c r="GHU206" s="136"/>
      <c r="GHV206" s="136"/>
      <c r="GHW206" s="136"/>
      <c r="GHX206" s="136"/>
      <c r="GHY206" s="136"/>
      <c r="GHZ206" s="136"/>
      <c r="GIA206" s="136"/>
      <c r="GIB206" s="136"/>
      <c r="GIC206" s="136"/>
      <c r="GID206" s="136"/>
      <c r="GIE206" s="136"/>
      <c r="GIF206" s="136"/>
      <c r="GIK206" s="136"/>
      <c r="GIL206" s="136"/>
      <c r="GIM206" s="136"/>
      <c r="GIN206" s="136"/>
      <c r="GIO206" s="136"/>
      <c r="GIP206" s="136"/>
      <c r="GIQ206" s="136"/>
      <c r="GIR206" s="136"/>
      <c r="GIS206" s="136"/>
      <c r="GIT206" s="136"/>
      <c r="GIU206" s="136"/>
      <c r="GIV206" s="136"/>
      <c r="GJA206" s="136"/>
      <c r="GJB206" s="136"/>
      <c r="GJC206" s="136"/>
      <c r="GJD206" s="136"/>
      <c r="GJE206" s="136"/>
      <c r="GJF206" s="136"/>
      <c r="GJG206" s="136"/>
      <c r="GJH206" s="136"/>
      <c r="GJI206" s="136"/>
      <c r="GJJ206" s="136"/>
      <c r="GJK206" s="136"/>
      <c r="GJL206" s="136"/>
      <c r="GJQ206" s="136"/>
      <c r="GJR206" s="136"/>
      <c r="GJS206" s="136"/>
      <c r="GJT206" s="136"/>
      <c r="GJU206" s="136"/>
      <c r="GJV206" s="136"/>
      <c r="GJW206" s="136"/>
      <c r="GJX206" s="136"/>
      <c r="GJY206" s="136"/>
      <c r="GJZ206" s="136"/>
      <c r="GKA206" s="136"/>
      <c r="GKB206" s="136"/>
      <c r="GKG206" s="136"/>
      <c r="GKH206" s="136"/>
      <c r="GKI206" s="136"/>
      <c r="GKJ206" s="136"/>
      <c r="GKK206" s="136"/>
      <c r="GKL206" s="136"/>
      <c r="GKM206" s="136"/>
      <c r="GKN206" s="136"/>
      <c r="GKO206" s="136"/>
      <c r="GKP206" s="136"/>
      <c r="GKQ206" s="136"/>
      <c r="GKR206" s="136"/>
      <c r="GKW206" s="136"/>
      <c r="GKX206" s="136"/>
      <c r="GKY206" s="136"/>
      <c r="GKZ206" s="136"/>
      <c r="GLA206" s="136"/>
      <c r="GLB206" s="136"/>
      <c r="GLC206" s="136"/>
      <c r="GLD206" s="136"/>
      <c r="GLE206" s="136"/>
      <c r="GLF206" s="136"/>
      <c r="GLG206" s="136"/>
      <c r="GLH206" s="136"/>
      <c r="GLM206" s="136"/>
      <c r="GLN206" s="136"/>
      <c r="GLO206" s="136"/>
      <c r="GLP206" s="136"/>
      <c r="GLQ206" s="136"/>
      <c r="GLR206" s="136"/>
      <c r="GLS206" s="136"/>
      <c r="GLT206" s="136"/>
      <c r="GLU206" s="136"/>
      <c r="GLV206" s="136"/>
      <c r="GLW206" s="136"/>
      <c r="GLX206" s="136"/>
      <c r="GMC206" s="136"/>
      <c r="GMD206" s="136"/>
      <c r="GME206" s="136"/>
      <c r="GMF206" s="136"/>
      <c r="GMG206" s="136"/>
      <c r="GMH206" s="136"/>
      <c r="GMI206" s="136"/>
      <c r="GMJ206" s="136"/>
      <c r="GMK206" s="136"/>
      <c r="GML206" s="136"/>
      <c r="GMM206" s="136"/>
      <c r="GMN206" s="136"/>
      <c r="GMS206" s="136"/>
      <c r="GMT206" s="136"/>
      <c r="GMU206" s="136"/>
      <c r="GMV206" s="136"/>
      <c r="GMW206" s="136"/>
      <c r="GMX206" s="136"/>
      <c r="GMY206" s="136"/>
      <c r="GMZ206" s="136"/>
      <c r="GNA206" s="136"/>
      <c r="GNB206" s="136"/>
      <c r="GNC206" s="136"/>
      <c r="GND206" s="136"/>
      <c r="GNI206" s="136"/>
      <c r="GNJ206" s="136"/>
      <c r="GNK206" s="136"/>
      <c r="GNL206" s="136"/>
      <c r="GNM206" s="136"/>
      <c r="GNN206" s="136"/>
      <c r="GNO206" s="136"/>
      <c r="GNP206" s="136"/>
      <c r="GNQ206" s="136"/>
      <c r="GNR206" s="136"/>
      <c r="GNS206" s="136"/>
      <c r="GNT206" s="136"/>
      <c r="GNY206" s="136"/>
      <c r="GNZ206" s="136"/>
      <c r="GOA206" s="136"/>
      <c r="GOB206" s="136"/>
      <c r="GOC206" s="136"/>
      <c r="GOD206" s="136"/>
      <c r="GOE206" s="136"/>
      <c r="GOF206" s="136"/>
      <c r="GOG206" s="136"/>
      <c r="GOH206" s="136"/>
      <c r="GOI206" s="136"/>
      <c r="GOJ206" s="136"/>
      <c r="GOO206" s="136"/>
      <c r="GOP206" s="136"/>
      <c r="GOQ206" s="136"/>
      <c r="GOR206" s="136"/>
      <c r="GOS206" s="136"/>
      <c r="GOT206" s="136"/>
      <c r="GOU206" s="136"/>
      <c r="GOV206" s="136"/>
      <c r="GOW206" s="136"/>
      <c r="GOX206" s="136"/>
      <c r="GOY206" s="136"/>
      <c r="GOZ206" s="136"/>
      <c r="GPE206" s="136"/>
      <c r="GPF206" s="136"/>
      <c r="GPG206" s="136"/>
      <c r="GPH206" s="136"/>
      <c r="GPI206" s="136"/>
      <c r="GPJ206" s="136"/>
      <c r="GPK206" s="136"/>
      <c r="GPL206" s="136"/>
      <c r="GPM206" s="136"/>
      <c r="GPN206" s="136"/>
      <c r="GPO206" s="136"/>
      <c r="GPP206" s="136"/>
      <c r="GPU206" s="136"/>
      <c r="GPV206" s="136"/>
      <c r="GPW206" s="136"/>
      <c r="GPX206" s="136"/>
      <c r="GPY206" s="136"/>
      <c r="GPZ206" s="136"/>
      <c r="GQA206" s="136"/>
      <c r="GQB206" s="136"/>
      <c r="GQC206" s="136"/>
      <c r="GQD206" s="136"/>
      <c r="GQE206" s="136"/>
      <c r="GQF206" s="136"/>
      <c r="GQK206" s="136"/>
      <c r="GQL206" s="136"/>
      <c r="GQM206" s="136"/>
      <c r="GQN206" s="136"/>
      <c r="GQO206" s="136"/>
      <c r="GQP206" s="136"/>
      <c r="GQQ206" s="136"/>
      <c r="GQR206" s="136"/>
      <c r="GQS206" s="136"/>
      <c r="GQT206" s="136"/>
      <c r="GQU206" s="136"/>
      <c r="GQV206" s="136"/>
      <c r="GRA206" s="136"/>
      <c r="GRB206" s="136"/>
      <c r="GRC206" s="136"/>
      <c r="GRD206" s="136"/>
      <c r="GRE206" s="136"/>
      <c r="GRF206" s="136"/>
      <c r="GRG206" s="136"/>
      <c r="GRH206" s="136"/>
      <c r="GRI206" s="136"/>
      <c r="GRJ206" s="136"/>
      <c r="GRK206" s="136"/>
      <c r="GRL206" s="136"/>
      <c r="GRQ206" s="136"/>
      <c r="GRR206" s="136"/>
      <c r="GRS206" s="136"/>
      <c r="GRT206" s="136"/>
      <c r="GRU206" s="136"/>
      <c r="GRV206" s="136"/>
      <c r="GRW206" s="136"/>
      <c r="GRX206" s="136"/>
      <c r="GRY206" s="136"/>
      <c r="GRZ206" s="136"/>
      <c r="GSA206" s="136"/>
      <c r="GSB206" s="136"/>
      <c r="GSG206" s="136"/>
      <c r="GSH206" s="136"/>
      <c r="GSI206" s="136"/>
      <c r="GSJ206" s="136"/>
      <c r="GSK206" s="136"/>
      <c r="GSL206" s="136"/>
      <c r="GSM206" s="136"/>
      <c r="GSN206" s="136"/>
      <c r="GSO206" s="136"/>
      <c r="GSP206" s="136"/>
      <c r="GSQ206" s="136"/>
      <c r="GSR206" s="136"/>
      <c r="GSW206" s="136"/>
      <c r="GSX206" s="136"/>
      <c r="GSY206" s="136"/>
      <c r="GSZ206" s="136"/>
      <c r="GTA206" s="136"/>
      <c r="GTB206" s="136"/>
      <c r="GTC206" s="136"/>
      <c r="GTD206" s="136"/>
      <c r="GTE206" s="136"/>
      <c r="GTF206" s="136"/>
      <c r="GTG206" s="136"/>
      <c r="GTH206" s="136"/>
      <c r="GTM206" s="136"/>
      <c r="GTN206" s="136"/>
      <c r="GTO206" s="136"/>
      <c r="GTP206" s="136"/>
      <c r="GTQ206" s="136"/>
      <c r="GTR206" s="136"/>
      <c r="GTS206" s="136"/>
      <c r="GTT206" s="136"/>
      <c r="GTU206" s="136"/>
      <c r="GTV206" s="136"/>
      <c r="GTW206" s="136"/>
      <c r="GTX206" s="136"/>
      <c r="GUC206" s="136"/>
      <c r="GUD206" s="136"/>
      <c r="GUE206" s="136"/>
      <c r="GUF206" s="136"/>
      <c r="GUG206" s="136"/>
      <c r="GUH206" s="136"/>
      <c r="GUI206" s="136"/>
      <c r="GUJ206" s="136"/>
      <c r="GUK206" s="136"/>
      <c r="GUL206" s="136"/>
      <c r="GUM206" s="136"/>
      <c r="GUN206" s="136"/>
      <c r="GUS206" s="136"/>
      <c r="GUT206" s="136"/>
      <c r="GUU206" s="136"/>
      <c r="GUV206" s="136"/>
      <c r="GUW206" s="136"/>
      <c r="GUX206" s="136"/>
      <c r="GUY206" s="136"/>
      <c r="GUZ206" s="136"/>
      <c r="GVA206" s="136"/>
      <c r="GVB206" s="136"/>
      <c r="GVC206" s="136"/>
      <c r="GVD206" s="136"/>
      <c r="GVI206" s="136"/>
      <c r="GVJ206" s="136"/>
      <c r="GVK206" s="136"/>
      <c r="GVL206" s="136"/>
      <c r="GVM206" s="136"/>
      <c r="GVN206" s="136"/>
      <c r="GVO206" s="136"/>
      <c r="GVP206" s="136"/>
      <c r="GVQ206" s="136"/>
      <c r="GVR206" s="136"/>
      <c r="GVS206" s="136"/>
      <c r="GVT206" s="136"/>
      <c r="GVY206" s="136"/>
      <c r="GVZ206" s="136"/>
      <c r="GWA206" s="136"/>
      <c r="GWB206" s="136"/>
      <c r="GWC206" s="136"/>
      <c r="GWD206" s="136"/>
      <c r="GWE206" s="136"/>
      <c r="GWF206" s="136"/>
      <c r="GWG206" s="136"/>
      <c r="GWH206" s="136"/>
      <c r="GWI206" s="136"/>
      <c r="GWJ206" s="136"/>
      <c r="GWO206" s="136"/>
      <c r="GWP206" s="136"/>
      <c r="GWQ206" s="136"/>
      <c r="GWR206" s="136"/>
      <c r="GWS206" s="136"/>
      <c r="GWT206" s="136"/>
      <c r="GWU206" s="136"/>
      <c r="GWV206" s="136"/>
      <c r="GWW206" s="136"/>
      <c r="GWX206" s="136"/>
      <c r="GWY206" s="136"/>
      <c r="GWZ206" s="136"/>
      <c r="GXE206" s="136"/>
      <c r="GXF206" s="136"/>
      <c r="GXG206" s="136"/>
      <c r="GXH206" s="136"/>
      <c r="GXI206" s="136"/>
      <c r="GXJ206" s="136"/>
      <c r="GXK206" s="136"/>
      <c r="GXL206" s="136"/>
      <c r="GXM206" s="136"/>
      <c r="GXN206" s="136"/>
      <c r="GXO206" s="136"/>
      <c r="GXP206" s="136"/>
      <c r="GXU206" s="136"/>
      <c r="GXV206" s="136"/>
      <c r="GXW206" s="136"/>
      <c r="GXX206" s="136"/>
      <c r="GXY206" s="136"/>
      <c r="GXZ206" s="136"/>
      <c r="GYA206" s="136"/>
      <c r="GYB206" s="136"/>
      <c r="GYC206" s="136"/>
      <c r="GYD206" s="136"/>
      <c r="GYE206" s="136"/>
      <c r="GYF206" s="136"/>
      <c r="GYK206" s="136"/>
      <c r="GYL206" s="136"/>
      <c r="GYM206" s="136"/>
      <c r="GYN206" s="136"/>
      <c r="GYO206" s="136"/>
      <c r="GYP206" s="136"/>
      <c r="GYQ206" s="136"/>
      <c r="GYR206" s="136"/>
      <c r="GYS206" s="136"/>
      <c r="GYT206" s="136"/>
      <c r="GYU206" s="136"/>
      <c r="GYV206" s="136"/>
      <c r="GZA206" s="136"/>
      <c r="GZB206" s="136"/>
      <c r="GZC206" s="136"/>
      <c r="GZD206" s="136"/>
      <c r="GZE206" s="136"/>
      <c r="GZF206" s="136"/>
      <c r="GZG206" s="136"/>
      <c r="GZH206" s="136"/>
      <c r="GZI206" s="136"/>
      <c r="GZJ206" s="136"/>
      <c r="GZK206" s="136"/>
      <c r="GZL206" s="136"/>
      <c r="GZQ206" s="136"/>
      <c r="GZR206" s="136"/>
      <c r="GZS206" s="136"/>
      <c r="GZT206" s="136"/>
      <c r="GZU206" s="136"/>
      <c r="GZV206" s="136"/>
      <c r="GZW206" s="136"/>
      <c r="GZX206" s="136"/>
      <c r="GZY206" s="136"/>
      <c r="GZZ206" s="136"/>
      <c r="HAA206" s="136"/>
      <c r="HAB206" s="136"/>
      <c r="HAG206" s="136"/>
      <c r="HAH206" s="136"/>
      <c r="HAI206" s="136"/>
      <c r="HAJ206" s="136"/>
      <c r="HAK206" s="136"/>
      <c r="HAL206" s="136"/>
      <c r="HAM206" s="136"/>
      <c r="HAN206" s="136"/>
      <c r="HAO206" s="136"/>
      <c r="HAP206" s="136"/>
      <c r="HAQ206" s="136"/>
      <c r="HAR206" s="136"/>
      <c r="HAW206" s="136"/>
      <c r="HAX206" s="136"/>
      <c r="HAY206" s="136"/>
      <c r="HAZ206" s="136"/>
      <c r="HBA206" s="136"/>
      <c r="HBB206" s="136"/>
      <c r="HBC206" s="136"/>
      <c r="HBD206" s="136"/>
      <c r="HBE206" s="136"/>
      <c r="HBF206" s="136"/>
      <c r="HBG206" s="136"/>
      <c r="HBH206" s="136"/>
      <c r="HBM206" s="136"/>
      <c r="HBN206" s="136"/>
      <c r="HBO206" s="136"/>
      <c r="HBP206" s="136"/>
      <c r="HBQ206" s="136"/>
      <c r="HBR206" s="136"/>
      <c r="HBS206" s="136"/>
      <c r="HBT206" s="136"/>
      <c r="HBU206" s="136"/>
      <c r="HBV206" s="136"/>
      <c r="HBW206" s="136"/>
      <c r="HBX206" s="136"/>
      <c r="HCC206" s="136"/>
      <c r="HCD206" s="136"/>
      <c r="HCE206" s="136"/>
      <c r="HCF206" s="136"/>
      <c r="HCG206" s="136"/>
      <c r="HCH206" s="136"/>
      <c r="HCI206" s="136"/>
      <c r="HCJ206" s="136"/>
      <c r="HCK206" s="136"/>
      <c r="HCL206" s="136"/>
      <c r="HCM206" s="136"/>
      <c r="HCN206" s="136"/>
      <c r="HCS206" s="136"/>
      <c r="HCT206" s="136"/>
      <c r="HCU206" s="136"/>
      <c r="HCV206" s="136"/>
      <c r="HCW206" s="136"/>
      <c r="HCX206" s="136"/>
      <c r="HCY206" s="136"/>
      <c r="HCZ206" s="136"/>
      <c r="HDA206" s="136"/>
      <c r="HDB206" s="136"/>
      <c r="HDC206" s="136"/>
      <c r="HDD206" s="136"/>
      <c r="HDI206" s="136"/>
      <c r="HDJ206" s="136"/>
      <c r="HDK206" s="136"/>
      <c r="HDL206" s="136"/>
      <c r="HDM206" s="136"/>
      <c r="HDN206" s="136"/>
      <c r="HDO206" s="136"/>
      <c r="HDP206" s="136"/>
      <c r="HDQ206" s="136"/>
      <c r="HDR206" s="136"/>
      <c r="HDS206" s="136"/>
      <c r="HDT206" s="136"/>
      <c r="HDY206" s="136"/>
      <c r="HDZ206" s="136"/>
      <c r="HEA206" s="136"/>
      <c r="HEB206" s="136"/>
      <c r="HEC206" s="136"/>
      <c r="HED206" s="136"/>
      <c r="HEE206" s="136"/>
      <c r="HEF206" s="136"/>
      <c r="HEG206" s="136"/>
      <c r="HEH206" s="136"/>
      <c r="HEI206" s="136"/>
      <c r="HEJ206" s="136"/>
      <c r="HEO206" s="136"/>
      <c r="HEP206" s="136"/>
      <c r="HEQ206" s="136"/>
      <c r="HER206" s="136"/>
      <c r="HES206" s="136"/>
      <c r="HET206" s="136"/>
      <c r="HEU206" s="136"/>
      <c r="HEV206" s="136"/>
      <c r="HEW206" s="136"/>
      <c r="HEX206" s="136"/>
      <c r="HEY206" s="136"/>
      <c r="HEZ206" s="136"/>
      <c r="HFE206" s="136"/>
      <c r="HFF206" s="136"/>
      <c r="HFG206" s="136"/>
      <c r="HFH206" s="136"/>
      <c r="HFI206" s="136"/>
      <c r="HFJ206" s="136"/>
      <c r="HFK206" s="136"/>
      <c r="HFL206" s="136"/>
      <c r="HFM206" s="136"/>
      <c r="HFN206" s="136"/>
      <c r="HFO206" s="136"/>
      <c r="HFP206" s="136"/>
      <c r="HFU206" s="136"/>
      <c r="HFV206" s="136"/>
      <c r="HFW206" s="136"/>
      <c r="HFX206" s="136"/>
      <c r="HFY206" s="136"/>
      <c r="HFZ206" s="136"/>
      <c r="HGA206" s="136"/>
      <c r="HGB206" s="136"/>
      <c r="HGC206" s="136"/>
      <c r="HGD206" s="136"/>
      <c r="HGE206" s="136"/>
      <c r="HGF206" s="136"/>
      <c r="HGK206" s="136"/>
      <c r="HGL206" s="136"/>
      <c r="HGM206" s="136"/>
      <c r="HGN206" s="136"/>
      <c r="HGO206" s="136"/>
      <c r="HGP206" s="136"/>
      <c r="HGQ206" s="136"/>
      <c r="HGR206" s="136"/>
      <c r="HGS206" s="136"/>
      <c r="HGT206" s="136"/>
      <c r="HGU206" s="136"/>
      <c r="HGV206" s="136"/>
      <c r="HHA206" s="136"/>
      <c r="HHB206" s="136"/>
      <c r="HHC206" s="136"/>
      <c r="HHD206" s="136"/>
      <c r="HHE206" s="136"/>
      <c r="HHF206" s="136"/>
      <c r="HHG206" s="136"/>
      <c r="HHH206" s="136"/>
      <c r="HHI206" s="136"/>
      <c r="HHJ206" s="136"/>
      <c r="HHK206" s="136"/>
      <c r="HHL206" s="136"/>
      <c r="HHQ206" s="136"/>
      <c r="HHR206" s="136"/>
      <c r="HHS206" s="136"/>
      <c r="HHT206" s="136"/>
      <c r="HHU206" s="136"/>
      <c r="HHV206" s="136"/>
      <c r="HHW206" s="136"/>
      <c r="HHX206" s="136"/>
      <c r="HHY206" s="136"/>
      <c r="HHZ206" s="136"/>
      <c r="HIA206" s="136"/>
      <c r="HIB206" s="136"/>
      <c r="HIG206" s="136"/>
      <c r="HIH206" s="136"/>
      <c r="HII206" s="136"/>
      <c r="HIJ206" s="136"/>
      <c r="HIK206" s="136"/>
      <c r="HIL206" s="136"/>
      <c r="HIM206" s="136"/>
      <c r="HIN206" s="136"/>
      <c r="HIO206" s="136"/>
      <c r="HIP206" s="136"/>
      <c r="HIQ206" s="136"/>
      <c r="HIR206" s="136"/>
      <c r="HIW206" s="136"/>
      <c r="HIX206" s="136"/>
      <c r="HIY206" s="136"/>
      <c r="HIZ206" s="136"/>
      <c r="HJA206" s="136"/>
      <c r="HJB206" s="136"/>
      <c r="HJC206" s="136"/>
      <c r="HJD206" s="136"/>
      <c r="HJE206" s="136"/>
      <c r="HJF206" s="136"/>
      <c r="HJG206" s="136"/>
      <c r="HJH206" s="136"/>
      <c r="HJM206" s="136"/>
      <c r="HJN206" s="136"/>
      <c r="HJO206" s="136"/>
      <c r="HJP206" s="136"/>
      <c r="HJQ206" s="136"/>
      <c r="HJR206" s="136"/>
      <c r="HJS206" s="136"/>
      <c r="HJT206" s="136"/>
      <c r="HJU206" s="136"/>
      <c r="HJV206" s="136"/>
      <c r="HJW206" s="136"/>
      <c r="HJX206" s="136"/>
      <c r="HKC206" s="136"/>
      <c r="HKD206" s="136"/>
      <c r="HKE206" s="136"/>
      <c r="HKF206" s="136"/>
      <c r="HKG206" s="136"/>
      <c r="HKH206" s="136"/>
      <c r="HKI206" s="136"/>
      <c r="HKJ206" s="136"/>
      <c r="HKK206" s="136"/>
      <c r="HKL206" s="136"/>
      <c r="HKM206" s="136"/>
      <c r="HKN206" s="136"/>
      <c r="HKS206" s="136"/>
      <c r="HKT206" s="136"/>
      <c r="HKU206" s="136"/>
      <c r="HKV206" s="136"/>
      <c r="HKW206" s="136"/>
      <c r="HKX206" s="136"/>
      <c r="HKY206" s="136"/>
      <c r="HKZ206" s="136"/>
      <c r="HLA206" s="136"/>
      <c r="HLB206" s="136"/>
      <c r="HLC206" s="136"/>
      <c r="HLD206" s="136"/>
      <c r="HLI206" s="136"/>
      <c r="HLJ206" s="136"/>
      <c r="HLK206" s="136"/>
      <c r="HLL206" s="136"/>
      <c r="HLM206" s="136"/>
      <c r="HLN206" s="136"/>
      <c r="HLO206" s="136"/>
      <c r="HLP206" s="136"/>
      <c r="HLQ206" s="136"/>
      <c r="HLR206" s="136"/>
      <c r="HLS206" s="136"/>
      <c r="HLT206" s="136"/>
      <c r="HLY206" s="136"/>
      <c r="HLZ206" s="136"/>
      <c r="HMA206" s="136"/>
      <c r="HMB206" s="136"/>
      <c r="HMC206" s="136"/>
      <c r="HMD206" s="136"/>
      <c r="HME206" s="136"/>
      <c r="HMF206" s="136"/>
      <c r="HMG206" s="136"/>
      <c r="HMH206" s="136"/>
      <c r="HMI206" s="136"/>
      <c r="HMJ206" s="136"/>
      <c r="HMO206" s="136"/>
      <c r="HMP206" s="136"/>
      <c r="HMQ206" s="136"/>
      <c r="HMR206" s="136"/>
      <c r="HMS206" s="136"/>
      <c r="HMT206" s="136"/>
      <c r="HMU206" s="136"/>
      <c r="HMV206" s="136"/>
      <c r="HMW206" s="136"/>
      <c r="HMX206" s="136"/>
      <c r="HMY206" s="136"/>
      <c r="HMZ206" s="136"/>
      <c r="HNE206" s="136"/>
      <c r="HNF206" s="136"/>
      <c r="HNG206" s="136"/>
      <c r="HNH206" s="136"/>
      <c r="HNI206" s="136"/>
      <c r="HNJ206" s="136"/>
      <c r="HNK206" s="136"/>
      <c r="HNL206" s="136"/>
      <c r="HNM206" s="136"/>
      <c r="HNN206" s="136"/>
      <c r="HNO206" s="136"/>
      <c r="HNP206" s="136"/>
      <c r="HNU206" s="136"/>
      <c r="HNV206" s="136"/>
      <c r="HNW206" s="136"/>
      <c r="HNX206" s="136"/>
      <c r="HNY206" s="136"/>
      <c r="HNZ206" s="136"/>
      <c r="HOA206" s="136"/>
      <c r="HOB206" s="136"/>
      <c r="HOC206" s="136"/>
      <c r="HOD206" s="136"/>
      <c r="HOE206" s="136"/>
      <c r="HOF206" s="136"/>
      <c r="HOK206" s="136"/>
      <c r="HOL206" s="136"/>
      <c r="HOM206" s="136"/>
      <c r="HON206" s="136"/>
      <c r="HOO206" s="136"/>
      <c r="HOP206" s="136"/>
      <c r="HOQ206" s="136"/>
      <c r="HOR206" s="136"/>
      <c r="HOS206" s="136"/>
      <c r="HOT206" s="136"/>
      <c r="HOU206" s="136"/>
      <c r="HOV206" s="136"/>
      <c r="HPA206" s="136"/>
      <c r="HPB206" s="136"/>
      <c r="HPC206" s="136"/>
      <c r="HPD206" s="136"/>
      <c r="HPE206" s="136"/>
      <c r="HPF206" s="136"/>
      <c r="HPG206" s="136"/>
      <c r="HPH206" s="136"/>
      <c r="HPI206" s="136"/>
      <c r="HPJ206" s="136"/>
      <c r="HPK206" s="136"/>
      <c r="HPL206" s="136"/>
      <c r="HPQ206" s="136"/>
      <c r="HPR206" s="136"/>
      <c r="HPS206" s="136"/>
      <c r="HPT206" s="136"/>
      <c r="HPU206" s="136"/>
      <c r="HPV206" s="136"/>
      <c r="HPW206" s="136"/>
      <c r="HPX206" s="136"/>
      <c r="HPY206" s="136"/>
      <c r="HPZ206" s="136"/>
      <c r="HQA206" s="136"/>
      <c r="HQB206" s="136"/>
      <c r="HQG206" s="136"/>
      <c r="HQH206" s="136"/>
      <c r="HQI206" s="136"/>
      <c r="HQJ206" s="136"/>
      <c r="HQK206" s="136"/>
      <c r="HQL206" s="136"/>
      <c r="HQM206" s="136"/>
      <c r="HQN206" s="136"/>
      <c r="HQO206" s="136"/>
      <c r="HQP206" s="136"/>
      <c r="HQQ206" s="136"/>
      <c r="HQR206" s="136"/>
      <c r="HQW206" s="136"/>
      <c r="HQX206" s="136"/>
      <c r="HQY206" s="136"/>
      <c r="HQZ206" s="136"/>
      <c r="HRA206" s="136"/>
      <c r="HRB206" s="136"/>
      <c r="HRC206" s="136"/>
      <c r="HRD206" s="136"/>
      <c r="HRE206" s="136"/>
      <c r="HRF206" s="136"/>
      <c r="HRG206" s="136"/>
      <c r="HRH206" s="136"/>
      <c r="HRM206" s="136"/>
      <c r="HRN206" s="136"/>
      <c r="HRO206" s="136"/>
      <c r="HRP206" s="136"/>
      <c r="HRQ206" s="136"/>
      <c r="HRR206" s="136"/>
      <c r="HRS206" s="136"/>
      <c r="HRT206" s="136"/>
      <c r="HRU206" s="136"/>
      <c r="HRV206" s="136"/>
      <c r="HRW206" s="136"/>
      <c r="HRX206" s="136"/>
      <c r="HSC206" s="136"/>
      <c r="HSD206" s="136"/>
      <c r="HSE206" s="136"/>
      <c r="HSF206" s="136"/>
      <c r="HSG206" s="136"/>
      <c r="HSH206" s="136"/>
      <c r="HSI206" s="136"/>
      <c r="HSJ206" s="136"/>
      <c r="HSK206" s="136"/>
      <c r="HSL206" s="136"/>
      <c r="HSM206" s="136"/>
      <c r="HSN206" s="136"/>
      <c r="HSS206" s="136"/>
      <c r="HST206" s="136"/>
      <c r="HSU206" s="136"/>
      <c r="HSV206" s="136"/>
      <c r="HSW206" s="136"/>
      <c r="HSX206" s="136"/>
      <c r="HSY206" s="136"/>
      <c r="HSZ206" s="136"/>
      <c r="HTA206" s="136"/>
      <c r="HTB206" s="136"/>
      <c r="HTC206" s="136"/>
      <c r="HTD206" s="136"/>
      <c r="HTI206" s="136"/>
      <c r="HTJ206" s="136"/>
      <c r="HTK206" s="136"/>
      <c r="HTL206" s="136"/>
      <c r="HTM206" s="136"/>
      <c r="HTN206" s="136"/>
      <c r="HTO206" s="136"/>
      <c r="HTP206" s="136"/>
      <c r="HTQ206" s="136"/>
      <c r="HTR206" s="136"/>
      <c r="HTS206" s="136"/>
      <c r="HTT206" s="136"/>
      <c r="HTY206" s="136"/>
      <c r="HTZ206" s="136"/>
      <c r="HUA206" s="136"/>
      <c r="HUB206" s="136"/>
      <c r="HUC206" s="136"/>
      <c r="HUD206" s="136"/>
      <c r="HUE206" s="136"/>
      <c r="HUF206" s="136"/>
      <c r="HUG206" s="136"/>
      <c r="HUH206" s="136"/>
      <c r="HUI206" s="136"/>
      <c r="HUJ206" s="136"/>
      <c r="HUO206" s="136"/>
      <c r="HUP206" s="136"/>
      <c r="HUQ206" s="136"/>
      <c r="HUR206" s="136"/>
      <c r="HUS206" s="136"/>
      <c r="HUT206" s="136"/>
      <c r="HUU206" s="136"/>
      <c r="HUV206" s="136"/>
      <c r="HUW206" s="136"/>
      <c r="HUX206" s="136"/>
      <c r="HUY206" s="136"/>
      <c r="HUZ206" s="136"/>
      <c r="HVE206" s="136"/>
      <c r="HVF206" s="136"/>
      <c r="HVG206" s="136"/>
      <c r="HVH206" s="136"/>
      <c r="HVI206" s="136"/>
      <c r="HVJ206" s="136"/>
      <c r="HVK206" s="136"/>
      <c r="HVL206" s="136"/>
      <c r="HVM206" s="136"/>
      <c r="HVN206" s="136"/>
      <c r="HVO206" s="136"/>
      <c r="HVP206" s="136"/>
      <c r="HVU206" s="136"/>
      <c r="HVV206" s="136"/>
      <c r="HVW206" s="136"/>
      <c r="HVX206" s="136"/>
      <c r="HVY206" s="136"/>
      <c r="HVZ206" s="136"/>
      <c r="HWA206" s="136"/>
      <c r="HWB206" s="136"/>
      <c r="HWC206" s="136"/>
      <c r="HWD206" s="136"/>
      <c r="HWE206" s="136"/>
      <c r="HWF206" s="136"/>
      <c r="HWK206" s="136"/>
      <c r="HWL206" s="136"/>
      <c r="HWM206" s="136"/>
      <c r="HWN206" s="136"/>
      <c r="HWO206" s="136"/>
      <c r="HWP206" s="136"/>
      <c r="HWQ206" s="136"/>
      <c r="HWR206" s="136"/>
      <c r="HWS206" s="136"/>
      <c r="HWT206" s="136"/>
      <c r="HWU206" s="136"/>
      <c r="HWV206" s="136"/>
      <c r="HXA206" s="136"/>
      <c r="HXB206" s="136"/>
      <c r="HXC206" s="136"/>
      <c r="HXD206" s="136"/>
      <c r="HXE206" s="136"/>
      <c r="HXF206" s="136"/>
      <c r="HXG206" s="136"/>
      <c r="HXH206" s="136"/>
      <c r="HXI206" s="136"/>
      <c r="HXJ206" s="136"/>
      <c r="HXK206" s="136"/>
      <c r="HXL206" s="136"/>
      <c r="HXQ206" s="136"/>
      <c r="HXR206" s="136"/>
      <c r="HXS206" s="136"/>
      <c r="HXT206" s="136"/>
      <c r="HXU206" s="136"/>
      <c r="HXV206" s="136"/>
      <c r="HXW206" s="136"/>
      <c r="HXX206" s="136"/>
      <c r="HXY206" s="136"/>
      <c r="HXZ206" s="136"/>
      <c r="HYA206" s="136"/>
      <c r="HYB206" s="136"/>
      <c r="HYG206" s="136"/>
      <c r="HYH206" s="136"/>
      <c r="HYI206" s="136"/>
      <c r="HYJ206" s="136"/>
      <c r="HYK206" s="136"/>
      <c r="HYL206" s="136"/>
      <c r="HYM206" s="136"/>
      <c r="HYN206" s="136"/>
      <c r="HYO206" s="136"/>
      <c r="HYP206" s="136"/>
      <c r="HYQ206" s="136"/>
      <c r="HYR206" s="136"/>
      <c r="HYW206" s="136"/>
      <c r="HYX206" s="136"/>
      <c r="HYY206" s="136"/>
      <c r="HYZ206" s="136"/>
      <c r="HZA206" s="136"/>
      <c r="HZB206" s="136"/>
      <c r="HZC206" s="136"/>
      <c r="HZD206" s="136"/>
      <c r="HZE206" s="136"/>
      <c r="HZF206" s="136"/>
      <c r="HZG206" s="136"/>
      <c r="HZH206" s="136"/>
      <c r="HZM206" s="136"/>
      <c r="HZN206" s="136"/>
      <c r="HZO206" s="136"/>
      <c r="HZP206" s="136"/>
      <c r="HZQ206" s="136"/>
      <c r="HZR206" s="136"/>
      <c r="HZS206" s="136"/>
      <c r="HZT206" s="136"/>
      <c r="HZU206" s="136"/>
      <c r="HZV206" s="136"/>
      <c r="HZW206" s="136"/>
      <c r="HZX206" s="136"/>
      <c r="IAC206" s="136"/>
      <c r="IAD206" s="136"/>
      <c r="IAE206" s="136"/>
      <c r="IAF206" s="136"/>
      <c r="IAG206" s="136"/>
      <c r="IAH206" s="136"/>
      <c r="IAI206" s="136"/>
      <c r="IAJ206" s="136"/>
      <c r="IAK206" s="136"/>
      <c r="IAL206" s="136"/>
      <c r="IAM206" s="136"/>
      <c r="IAN206" s="136"/>
      <c r="IAS206" s="136"/>
      <c r="IAT206" s="136"/>
      <c r="IAU206" s="136"/>
      <c r="IAV206" s="136"/>
      <c r="IAW206" s="136"/>
      <c r="IAX206" s="136"/>
      <c r="IAY206" s="136"/>
      <c r="IAZ206" s="136"/>
      <c r="IBA206" s="136"/>
      <c r="IBB206" s="136"/>
      <c r="IBC206" s="136"/>
      <c r="IBD206" s="136"/>
      <c r="IBI206" s="136"/>
      <c r="IBJ206" s="136"/>
      <c r="IBK206" s="136"/>
      <c r="IBL206" s="136"/>
      <c r="IBM206" s="136"/>
      <c r="IBN206" s="136"/>
      <c r="IBO206" s="136"/>
      <c r="IBP206" s="136"/>
      <c r="IBQ206" s="136"/>
      <c r="IBR206" s="136"/>
      <c r="IBS206" s="136"/>
      <c r="IBT206" s="136"/>
      <c r="IBY206" s="136"/>
      <c r="IBZ206" s="136"/>
      <c r="ICA206" s="136"/>
      <c r="ICB206" s="136"/>
      <c r="ICC206" s="136"/>
      <c r="ICD206" s="136"/>
      <c r="ICE206" s="136"/>
      <c r="ICF206" s="136"/>
      <c r="ICG206" s="136"/>
      <c r="ICH206" s="136"/>
      <c r="ICI206" s="136"/>
      <c r="ICJ206" s="136"/>
      <c r="ICO206" s="136"/>
      <c r="ICP206" s="136"/>
      <c r="ICQ206" s="136"/>
      <c r="ICR206" s="136"/>
      <c r="ICS206" s="136"/>
      <c r="ICT206" s="136"/>
      <c r="ICU206" s="136"/>
      <c r="ICV206" s="136"/>
      <c r="ICW206" s="136"/>
      <c r="ICX206" s="136"/>
      <c r="ICY206" s="136"/>
      <c r="ICZ206" s="136"/>
      <c r="IDE206" s="136"/>
      <c r="IDF206" s="136"/>
      <c r="IDG206" s="136"/>
      <c r="IDH206" s="136"/>
      <c r="IDI206" s="136"/>
      <c r="IDJ206" s="136"/>
      <c r="IDK206" s="136"/>
      <c r="IDL206" s="136"/>
      <c r="IDM206" s="136"/>
      <c r="IDN206" s="136"/>
      <c r="IDO206" s="136"/>
      <c r="IDP206" s="136"/>
      <c r="IDU206" s="136"/>
      <c r="IDV206" s="136"/>
      <c r="IDW206" s="136"/>
      <c r="IDX206" s="136"/>
      <c r="IDY206" s="136"/>
      <c r="IDZ206" s="136"/>
      <c r="IEA206" s="136"/>
      <c r="IEB206" s="136"/>
      <c r="IEC206" s="136"/>
      <c r="IED206" s="136"/>
      <c r="IEE206" s="136"/>
      <c r="IEF206" s="136"/>
      <c r="IEK206" s="136"/>
      <c r="IEL206" s="136"/>
      <c r="IEM206" s="136"/>
      <c r="IEN206" s="136"/>
      <c r="IEO206" s="136"/>
      <c r="IEP206" s="136"/>
      <c r="IEQ206" s="136"/>
      <c r="IER206" s="136"/>
      <c r="IES206" s="136"/>
      <c r="IET206" s="136"/>
      <c r="IEU206" s="136"/>
      <c r="IEV206" s="136"/>
      <c r="IFA206" s="136"/>
      <c r="IFB206" s="136"/>
      <c r="IFC206" s="136"/>
      <c r="IFD206" s="136"/>
      <c r="IFE206" s="136"/>
      <c r="IFF206" s="136"/>
      <c r="IFG206" s="136"/>
      <c r="IFH206" s="136"/>
      <c r="IFI206" s="136"/>
      <c r="IFJ206" s="136"/>
      <c r="IFK206" s="136"/>
      <c r="IFL206" s="136"/>
      <c r="IFQ206" s="136"/>
      <c r="IFR206" s="136"/>
      <c r="IFS206" s="136"/>
      <c r="IFT206" s="136"/>
      <c r="IFU206" s="136"/>
      <c r="IFV206" s="136"/>
      <c r="IFW206" s="136"/>
      <c r="IFX206" s="136"/>
      <c r="IFY206" s="136"/>
      <c r="IFZ206" s="136"/>
      <c r="IGA206" s="136"/>
      <c r="IGB206" s="136"/>
      <c r="IGG206" s="136"/>
      <c r="IGH206" s="136"/>
      <c r="IGI206" s="136"/>
      <c r="IGJ206" s="136"/>
      <c r="IGK206" s="136"/>
      <c r="IGL206" s="136"/>
      <c r="IGM206" s="136"/>
      <c r="IGN206" s="136"/>
      <c r="IGO206" s="136"/>
      <c r="IGP206" s="136"/>
      <c r="IGQ206" s="136"/>
      <c r="IGR206" s="136"/>
      <c r="IGW206" s="136"/>
      <c r="IGX206" s="136"/>
      <c r="IGY206" s="136"/>
      <c r="IGZ206" s="136"/>
      <c r="IHA206" s="136"/>
      <c r="IHB206" s="136"/>
      <c r="IHC206" s="136"/>
      <c r="IHD206" s="136"/>
      <c r="IHE206" s="136"/>
      <c r="IHF206" s="136"/>
      <c r="IHG206" s="136"/>
      <c r="IHH206" s="136"/>
      <c r="IHM206" s="136"/>
      <c r="IHN206" s="136"/>
      <c r="IHO206" s="136"/>
      <c r="IHP206" s="136"/>
      <c r="IHQ206" s="136"/>
      <c r="IHR206" s="136"/>
      <c r="IHS206" s="136"/>
      <c r="IHT206" s="136"/>
      <c r="IHU206" s="136"/>
      <c r="IHV206" s="136"/>
      <c r="IHW206" s="136"/>
      <c r="IHX206" s="136"/>
      <c r="IIC206" s="136"/>
      <c r="IID206" s="136"/>
      <c r="IIE206" s="136"/>
      <c r="IIF206" s="136"/>
      <c r="IIG206" s="136"/>
      <c r="IIH206" s="136"/>
      <c r="III206" s="136"/>
      <c r="IIJ206" s="136"/>
      <c r="IIK206" s="136"/>
      <c r="IIL206" s="136"/>
      <c r="IIM206" s="136"/>
      <c r="IIN206" s="136"/>
      <c r="IIS206" s="136"/>
      <c r="IIT206" s="136"/>
      <c r="IIU206" s="136"/>
      <c r="IIV206" s="136"/>
      <c r="IIW206" s="136"/>
      <c r="IIX206" s="136"/>
      <c r="IIY206" s="136"/>
      <c r="IIZ206" s="136"/>
      <c r="IJA206" s="136"/>
      <c r="IJB206" s="136"/>
      <c r="IJC206" s="136"/>
      <c r="IJD206" s="136"/>
      <c r="IJI206" s="136"/>
      <c r="IJJ206" s="136"/>
      <c r="IJK206" s="136"/>
      <c r="IJL206" s="136"/>
      <c r="IJM206" s="136"/>
      <c r="IJN206" s="136"/>
      <c r="IJO206" s="136"/>
      <c r="IJP206" s="136"/>
      <c r="IJQ206" s="136"/>
      <c r="IJR206" s="136"/>
      <c r="IJS206" s="136"/>
      <c r="IJT206" s="136"/>
      <c r="IJY206" s="136"/>
      <c r="IJZ206" s="136"/>
      <c r="IKA206" s="136"/>
      <c r="IKB206" s="136"/>
      <c r="IKC206" s="136"/>
      <c r="IKD206" s="136"/>
      <c r="IKE206" s="136"/>
      <c r="IKF206" s="136"/>
      <c r="IKG206" s="136"/>
      <c r="IKH206" s="136"/>
      <c r="IKI206" s="136"/>
      <c r="IKJ206" s="136"/>
      <c r="IKO206" s="136"/>
      <c r="IKP206" s="136"/>
      <c r="IKQ206" s="136"/>
      <c r="IKR206" s="136"/>
      <c r="IKS206" s="136"/>
      <c r="IKT206" s="136"/>
      <c r="IKU206" s="136"/>
      <c r="IKV206" s="136"/>
      <c r="IKW206" s="136"/>
      <c r="IKX206" s="136"/>
      <c r="IKY206" s="136"/>
      <c r="IKZ206" s="136"/>
      <c r="ILE206" s="136"/>
      <c r="ILF206" s="136"/>
      <c r="ILG206" s="136"/>
      <c r="ILH206" s="136"/>
      <c r="ILI206" s="136"/>
      <c r="ILJ206" s="136"/>
      <c r="ILK206" s="136"/>
      <c r="ILL206" s="136"/>
      <c r="ILM206" s="136"/>
      <c r="ILN206" s="136"/>
      <c r="ILO206" s="136"/>
      <c r="ILP206" s="136"/>
      <c r="ILU206" s="136"/>
      <c r="ILV206" s="136"/>
      <c r="ILW206" s="136"/>
      <c r="ILX206" s="136"/>
      <c r="ILY206" s="136"/>
      <c r="ILZ206" s="136"/>
      <c r="IMA206" s="136"/>
      <c r="IMB206" s="136"/>
      <c r="IMC206" s="136"/>
      <c r="IMD206" s="136"/>
      <c r="IME206" s="136"/>
      <c r="IMF206" s="136"/>
      <c r="IMK206" s="136"/>
      <c r="IML206" s="136"/>
      <c r="IMM206" s="136"/>
      <c r="IMN206" s="136"/>
      <c r="IMO206" s="136"/>
      <c r="IMP206" s="136"/>
      <c r="IMQ206" s="136"/>
      <c r="IMR206" s="136"/>
      <c r="IMS206" s="136"/>
      <c r="IMT206" s="136"/>
      <c r="IMU206" s="136"/>
      <c r="IMV206" s="136"/>
      <c r="INA206" s="136"/>
      <c r="INB206" s="136"/>
      <c r="INC206" s="136"/>
      <c r="IND206" s="136"/>
      <c r="INE206" s="136"/>
      <c r="INF206" s="136"/>
      <c r="ING206" s="136"/>
      <c r="INH206" s="136"/>
      <c r="INI206" s="136"/>
      <c r="INJ206" s="136"/>
      <c r="INK206" s="136"/>
      <c r="INL206" s="136"/>
      <c r="INQ206" s="136"/>
      <c r="INR206" s="136"/>
      <c r="INS206" s="136"/>
      <c r="INT206" s="136"/>
      <c r="INU206" s="136"/>
      <c r="INV206" s="136"/>
      <c r="INW206" s="136"/>
      <c r="INX206" s="136"/>
      <c r="INY206" s="136"/>
      <c r="INZ206" s="136"/>
      <c r="IOA206" s="136"/>
      <c r="IOB206" s="136"/>
      <c r="IOG206" s="136"/>
      <c r="IOH206" s="136"/>
      <c r="IOI206" s="136"/>
      <c r="IOJ206" s="136"/>
      <c r="IOK206" s="136"/>
      <c r="IOL206" s="136"/>
      <c r="IOM206" s="136"/>
      <c r="ION206" s="136"/>
      <c r="IOO206" s="136"/>
      <c r="IOP206" s="136"/>
      <c r="IOQ206" s="136"/>
      <c r="IOR206" s="136"/>
      <c r="IOW206" s="136"/>
      <c r="IOX206" s="136"/>
      <c r="IOY206" s="136"/>
      <c r="IOZ206" s="136"/>
      <c r="IPA206" s="136"/>
      <c r="IPB206" s="136"/>
      <c r="IPC206" s="136"/>
      <c r="IPD206" s="136"/>
      <c r="IPE206" s="136"/>
      <c r="IPF206" s="136"/>
      <c r="IPG206" s="136"/>
      <c r="IPH206" s="136"/>
      <c r="IPM206" s="136"/>
      <c r="IPN206" s="136"/>
      <c r="IPO206" s="136"/>
      <c r="IPP206" s="136"/>
      <c r="IPQ206" s="136"/>
      <c r="IPR206" s="136"/>
      <c r="IPS206" s="136"/>
      <c r="IPT206" s="136"/>
      <c r="IPU206" s="136"/>
      <c r="IPV206" s="136"/>
      <c r="IPW206" s="136"/>
      <c r="IPX206" s="136"/>
      <c r="IQC206" s="136"/>
      <c r="IQD206" s="136"/>
      <c r="IQE206" s="136"/>
      <c r="IQF206" s="136"/>
      <c r="IQG206" s="136"/>
      <c r="IQH206" s="136"/>
      <c r="IQI206" s="136"/>
      <c r="IQJ206" s="136"/>
      <c r="IQK206" s="136"/>
      <c r="IQL206" s="136"/>
      <c r="IQM206" s="136"/>
      <c r="IQN206" s="136"/>
      <c r="IQS206" s="136"/>
      <c r="IQT206" s="136"/>
      <c r="IQU206" s="136"/>
      <c r="IQV206" s="136"/>
      <c r="IQW206" s="136"/>
      <c r="IQX206" s="136"/>
      <c r="IQY206" s="136"/>
      <c r="IQZ206" s="136"/>
      <c r="IRA206" s="136"/>
      <c r="IRB206" s="136"/>
      <c r="IRC206" s="136"/>
      <c r="IRD206" s="136"/>
      <c r="IRI206" s="136"/>
      <c r="IRJ206" s="136"/>
      <c r="IRK206" s="136"/>
      <c r="IRL206" s="136"/>
      <c r="IRM206" s="136"/>
      <c r="IRN206" s="136"/>
      <c r="IRO206" s="136"/>
      <c r="IRP206" s="136"/>
      <c r="IRQ206" s="136"/>
      <c r="IRR206" s="136"/>
      <c r="IRS206" s="136"/>
      <c r="IRT206" s="136"/>
      <c r="IRY206" s="136"/>
      <c r="IRZ206" s="136"/>
      <c r="ISA206" s="136"/>
      <c r="ISB206" s="136"/>
      <c r="ISC206" s="136"/>
      <c r="ISD206" s="136"/>
      <c r="ISE206" s="136"/>
      <c r="ISF206" s="136"/>
      <c r="ISG206" s="136"/>
      <c r="ISH206" s="136"/>
      <c r="ISI206" s="136"/>
      <c r="ISJ206" s="136"/>
      <c r="ISO206" s="136"/>
      <c r="ISP206" s="136"/>
      <c r="ISQ206" s="136"/>
      <c r="ISR206" s="136"/>
      <c r="ISS206" s="136"/>
      <c r="IST206" s="136"/>
      <c r="ISU206" s="136"/>
      <c r="ISV206" s="136"/>
      <c r="ISW206" s="136"/>
      <c r="ISX206" s="136"/>
      <c r="ISY206" s="136"/>
      <c r="ISZ206" s="136"/>
      <c r="ITE206" s="136"/>
      <c r="ITF206" s="136"/>
      <c r="ITG206" s="136"/>
      <c r="ITH206" s="136"/>
      <c r="ITI206" s="136"/>
      <c r="ITJ206" s="136"/>
      <c r="ITK206" s="136"/>
      <c r="ITL206" s="136"/>
      <c r="ITM206" s="136"/>
      <c r="ITN206" s="136"/>
      <c r="ITO206" s="136"/>
      <c r="ITP206" s="136"/>
      <c r="ITU206" s="136"/>
      <c r="ITV206" s="136"/>
      <c r="ITW206" s="136"/>
      <c r="ITX206" s="136"/>
      <c r="ITY206" s="136"/>
      <c r="ITZ206" s="136"/>
      <c r="IUA206" s="136"/>
      <c r="IUB206" s="136"/>
      <c r="IUC206" s="136"/>
      <c r="IUD206" s="136"/>
      <c r="IUE206" s="136"/>
      <c r="IUF206" s="136"/>
      <c r="IUK206" s="136"/>
      <c r="IUL206" s="136"/>
      <c r="IUM206" s="136"/>
      <c r="IUN206" s="136"/>
      <c r="IUO206" s="136"/>
      <c r="IUP206" s="136"/>
      <c r="IUQ206" s="136"/>
      <c r="IUR206" s="136"/>
      <c r="IUS206" s="136"/>
      <c r="IUT206" s="136"/>
      <c r="IUU206" s="136"/>
      <c r="IUV206" s="136"/>
      <c r="IVA206" s="136"/>
      <c r="IVB206" s="136"/>
      <c r="IVC206" s="136"/>
      <c r="IVD206" s="136"/>
      <c r="IVE206" s="136"/>
      <c r="IVF206" s="136"/>
      <c r="IVG206" s="136"/>
      <c r="IVH206" s="136"/>
      <c r="IVI206" s="136"/>
      <c r="IVJ206" s="136"/>
      <c r="IVK206" s="136"/>
      <c r="IVL206" s="136"/>
      <c r="IVQ206" s="136"/>
      <c r="IVR206" s="136"/>
      <c r="IVS206" s="136"/>
      <c r="IVT206" s="136"/>
      <c r="IVU206" s="136"/>
      <c r="IVV206" s="136"/>
      <c r="IVW206" s="136"/>
      <c r="IVX206" s="136"/>
      <c r="IVY206" s="136"/>
      <c r="IVZ206" s="136"/>
      <c r="IWA206" s="136"/>
      <c r="IWB206" s="136"/>
      <c r="IWG206" s="136"/>
      <c r="IWH206" s="136"/>
      <c r="IWI206" s="136"/>
      <c r="IWJ206" s="136"/>
      <c r="IWK206" s="136"/>
      <c r="IWL206" s="136"/>
      <c r="IWM206" s="136"/>
      <c r="IWN206" s="136"/>
      <c r="IWO206" s="136"/>
      <c r="IWP206" s="136"/>
      <c r="IWQ206" s="136"/>
      <c r="IWR206" s="136"/>
      <c r="IWW206" s="136"/>
      <c r="IWX206" s="136"/>
      <c r="IWY206" s="136"/>
      <c r="IWZ206" s="136"/>
      <c r="IXA206" s="136"/>
      <c r="IXB206" s="136"/>
      <c r="IXC206" s="136"/>
      <c r="IXD206" s="136"/>
      <c r="IXE206" s="136"/>
      <c r="IXF206" s="136"/>
      <c r="IXG206" s="136"/>
      <c r="IXH206" s="136"/>
      <c r="IXM206" s="136"/>
      <c r="IXN206" s="136"/>
      <c r="IXO206" s="136"/>
      <c r="IXP206" s="136"/>
      <c r="IXQ206" s="136"/>
      <c r="IXR206" s="136"/>
      <c r="IXS206" s="136"/>
      <c r="IXT206" s="136"/>
      <c r="IXU206" s="136"/>
      <c r="IXV206" s="136"/>
      <c r="IXW206" s="136"/>
      <c r="IXX206" s="136"/>
      <c r="IYC206" s="136"/>
      <c r="IYD206" s="136"/>
      <c r="IYE206" s="136"/>
      <c r="IYF206" s="136"/>
      <c r="IYG206" s="136"/>
      <c r="IYH206" s="136"/>
      <c r="IYI206" s="136"/>
      <c r="IYJ206" s="136"/>
      <c r="IYK206" s="136"/>
      <c r="IYL206" s="136"/>
      <c r="IYM206" s="136"/>
      <c r="IYN206" s="136"/>
      <c r="IYS206" s="136"/>
      <c r="IYT206" s="136"/>
      <c r="IYU206" s="136"/>
      <c r="IYV206" s="136"/>
      <c r="IYW206" s="136"/>
      <c r="IYX206" s="136"/>
      <c r="IYY206" s="136"/>
      <c r="IYZ206" s="136"/>
      <c r="IZA206" s="136"/>
      <c r="IZB206" s="136"/>
      <c r="IZC206" s="136"/>
      <c r="IZD206" s="136"/>
      <c r="IZI206" s="136"/>
      <c r="IZJ206" s="136"/>
      <c r="IZK206" s="136"/>
      <c r="IZL206" s="136"/>
      <c r="IZM206" s="136"/>
      <c r="IZN206" s="136"/>
      <c r="IZO206" s="136"/>
      <c r="IZP206" s="136"/>
      <c r="IZQ206" s="136"/>
      <c r="IZR206" s="136"/>
      <c r="IZS206" s="136"/>
      <c r="IZT206" s="136"/>
      <c r="IZY206" s="136"/>
      <c r="IZZ206" s="136"/>
      <c r="JAA206" s="136"/>
      <c r="JAB206" s="136"/>
      <c r="JAC206" s="136"/>
      <c r="JAD206" s="136"/>
      <c r="JAE206" s="136"/>
      <c r="JAF206" s="136"/>
      <c r="JAG206" s="136"/>
      <c r="JAH206" s="136"/>
      <c r="JAI206" s="136"/>
      <c r="JAJ206" s="136"/>
      <c r="JAO206" s="136"/>
      <c r="JAP206" s="136"/>
      <c r="JAQ206" s="136"/>
      <c r="JAR206" s="136"/>
      <c r="JAS206" s="136"/>
      <c r="JAT206" s="136"/>
      <c r="JAU206" s="136"/>
      <c r="JAV206" s="136"/>
      <c r="JAW206" s="136"/>
      <c r="JAX206" s="136"/>
      <c r="JAY206" s="136"/>
      <c r="JAZ206" s="136"/>
      <c r="JBE206" s="136"/>
      <c r="JBF206" s="136"/>
      <c r="JBG206" s="136"/>
      <c r="JBH206" s="136"/>
      <c r="JBI206" s="136"/>
      <c r="JBJ206" s="136"/>
      <c r="JBK206" s="136"/>
      <c r="JBL206" s="136"/>
      <c r="JBM206" s="136"/>
      <c r="JBN206" s="136"/>
      <c r="JBO206" s="136"/>
      <c r="JBP206" s="136"/>
      <c r="JBU206" s="136"/>
      <c r="JBV206" s="136"/>
      <c r="JBW206" s="136"/>
      <c r="JBX206" s="136"/>
      <c r="JBY206" s="136"/>
      <c r="JBZ206" s="136"/>
      <c r="JCA206" s="136"/>
      <c r="JCB206" s="136"/>
      <c r="JCC206" s="136"/>
      <c r="JCD206" s="136"/>
      <c r="JCE206" s="136"/>
      <c r="JCF206" s="136"/>
      <c r="JCK206" s="136"/>
      <c r="JCL206" s="136"/>
      <c r="JCM206" s="136"/>
      <c r="JCN206" s="136"/>
      <c r="JCO206" s="136"/>
      <c r="JCP206" s="136"/>
      <c r="JCQ206" s="136"/>
      <c r="JCR206" s="136"/>
      <c r="JCS206" s="136"/>
      <c r="JCT206" s="136"/>
      <c r="JCU206" s="136"/>
      <c r="JCV206" s="136"/>
      <c r="JDA206" s="136"/>
      <c r="JDB206" s="136"/>
      <c r="JDC206" s="136"/>
      <c r="JDD206" s="136"/>
      <c r="JDE206" s="136"/>
      <c r="JDF206" s="136"/>
      <c r="JDG206" s="136"/>
      <c r="JDH206" s="136"/>
      <c r="JDI206" s="136"/>
      <c r="JDJ206" s="136"/>
      <c r="JDK206" s="136"/>
      <c r="JDL206" s="136"/>
      <c r="JDQ206" s="136"/>
      <c r="JDR206" s="136"/>
      <c r="JDS206" s="136"/>
      <c r="JDT206" s="136"/>
      <c r="JDU206" s="136"/>
      <c r="JDV206" s="136"/>
      <c r="JDW206" s="136"/>
      <c r="JDX206" s="136"/>
      <c r="JDY206" s="136"/>
      <c r="JDZ206" s="136"/>
      <c r="JEA206" s="136"/>
      <c r="JEB206" s="136"/>
      <c r="JEG206" s="136"/>
      <c r="JEH206" s="136"/>
      <c r="JEI206" s="136"/>
      <c r="JEJ206" s="136"/>
      <c r="JEK206" s="136"/>
      <c r="JEL206" s="136"/>
      <c r="JEM206" s="136"/>
      <c r="JEN206" s="136"/>
      <c r="JEO206" s="136"/>
      <c r="JEP206" s="136"/>
      <c r="JEQ206" s="136"/>
      <c r="JER206" s="136"/>
      <c r="JEW206" s="136"/>
      <c r="JEX206" s="136"/>
      <c r="JEY206" s="136"/>
      <c r="JEZ206" s="136"/>
      <c r="JFA206" s="136"/>
      <c r="JFB206" s="136"/>
      <c r="JFC206" s="136"/>
      <c r="JFD206" s="136"/>
      <c r="JFE206" s="136"/>
      <c r="JFF206" s="136"/>
      <c r="JFG206" s="136"/>
      <c r="JFH206" s="136"/>
      <c r="JFM206" s="136"/>
      <c r="JFN206" s="136"/>
      <c r="JFO206" s="136"/>
      <c r="JFP206" s="136"/>
      <c r="JFQ206" s="136"/>
      <c r="JFR206" s="136"/>
      <c r="JFS206" s="136"/>
      <c r="JFT206" s="136"/>
      <c r="JFU206" s="136"/>
      <c r="JFV206" s="136"/>
      <c r="JFW206" s="136"/>
      <c r="JFX206" s="136"/>
      <c r="JGC206" s="136"/>
      <c r="JGD206" s="136"/>
      <c r="JGE206" s="136"/>
      <c r="JGF206" s="136"/>
      <c r="JGG206" s="136"/>
      <c r="JGH206" s="136"/>
      <c r="JGI206" s="136"/>
      <c r="JGJ206" s="136"/>
      <c r="JGK206" s="136"/>
      <c r="JGL206" s="136"/>
      <c r="JGM206" s="136"/>
      <c r="JGN206" s="136"/>
      <c r="JGS206" s="136"/>
      <c r="JGT206" s="136"/>
      <c r="JGU206" s="136"/>
      <c r="JGV206" s="136"/>
      <c r="JGW206" s="136"/>
      <c r="JGX206" s="136"/>
      <c r="JGY206" s="136"/>
      <c r="JGZ206" s="136"/>
      <c r="JHA206" s="136"/>
      <c r="JHB206" s="136"/>
      <c r="JHC206" s="136"/>
      <c r="JHD206" s="136"/>
      <c r="JHI206" s="136"/>
      <c r="JHJ206" s="136"/>
      <c r="JHK206" s="136"/>
      <c r="JHL206" s="136"/>
      <c r="JHM206" s="136"/>
      <c r="JHN206" s="136"/>
      <c r="JHO206" s="136"/>
      <c r="JHP206" s="136"/>
      <c r="JHQ206" s="136"/>
      <c r="JHR206" s="136"/>
      <c r="JHS206" s="136"/>
      <c r="JHT206" s="136"/>
      <c r="JHY206" s="136"/>
      <c r="JHZ206" s="136"/>
      <c r="JIA206" s="136"/>
      <c r="JIB206" s="136"/>
      <c r="JIC206" s="136"/>
      <c r="JID206" s="136"/>
      <c r="JIE206" s="136"/>
      <c r="JIF206" s="136"/>
      <c r="JIG206" s="136"/>
      <c r="JIH206" s="136"/>
      <c r="JII206" s="136"/>
      <c r="JIJ206" s="136"/>
      <c r="JIO206" s="136"/>
      <c r="JIP206" s="136"/>
      <c r="JIQ206" s="136"/>
      <c r="JIR206" s="136"/>
      <c r="JIS206" s="136"/>
      <c r="JIT206" s="136"/>
      <c r="JIU206" s="136"/>
      <c r="JIV206" s="136"/>
      <c r="JIW206" s="136"/>
      <c r="JIX206" s="136"/>
      <c r="JIY206" s="136"/>
      <c r="JIZ206" s="136"/>
      <c r="JJE206" s="136"/>
      <c r="JJF206" s="136"/>
      <c r="JJG206" s="136"/>
      <c r="JJH206" s="136"/>
      <c r="JJI206" s="136"/>
      <c r="JJJ206" s="136"/>
      <c r="JJK206" s="136"/>
      <c r="JJL206" s="136"/>
      <c r="JJM206" s="136"/>
      <c r="JJN206" s="136"/>
      <c r="JJO206" s="136"/>
      <c r="JJP206" s="136"/>
      <c r="JJU206" s="136"/>
      <c r="JJV206" s="136"/>
      <c r="JJW206" s="136"/>
      <c r="JJX206" s="136"/>
      <c r="JJY206" s="136"/>
      <c r="JJZ206" s="136"/>
      <c r="JKA206" s="136"/>
      <c r="JKB206" s="136"/>
      <c r="JKC206" s="136"/>
      <c r="JKD206" s="136"/>
      <c r="JKE206" s="136"/>
      <c r="JKF206" s="136"/>
      <c r="JKK206" s="136"/>
      <c r="JKL206" s="136"/>
      <c r="JKM206" s="136"/>
      <c r="JKN206" s="136"/>
      <c r="JKO206" s="136"/>
      <c r="JKP206" s="136"/>
      <c r="JKQ206" s="136"/>
      <c r="JKR206" s="136"/>
      <c r="JKS206" s="136"/>
      <c r="JKT206" s="136"/>
      <c r="JKU206" s="136"/>
      <c r="JKV206" s="136"/>
      <c r="JLA206" s="136"/>
      <c r="JLB206" s="136"/>
      <c r="JLC206" s="136"/>
      <c r="JLD206" s="136"/>
      <c r="JLE206" s="136"/>
      <c r="JLF206" s="136"/>
      <c r="JLG206" s="136"/>
      <c r="JLH206" s="136"/>
      <c r="JLI206" s="136"/>
      <c r="JLJ206" s="136"/>
      <c r="JLK206" s="136"/>
      <c r="JLL206" s="136"/>
      <c r="JLQ206" s="136"/>
      <c r="JLR206" s="136"/>
      <c r="JLS206" s="136"/>
      <c r="JLT206" s="136"/>
      <c r="JLU206" s="136"/>
      <c r="JLV206" s="136"/>
      <c r="JLW206" s="136"/>
      <c r="JLX206" s="136"/>
      <c r="JLY206" s="136"/>
      <c r="JLZ206" s="136"/>
      <c r="JMA206" s="136"/>
      <c r="JMB206" s="136"/>
      <c r="JMG206" s="136"/>
      <c r="JMH206" s="136"/>
      <c r="JMI206" s="136"/>
      <c r="JMJ206" s="136"/>
      <c r="JMK206" s="136"/>
      <c r="JML206" s="136"/>
      <c r="JMM206" s="136"/>
      <c r="JMN206" s="136"/>
      <c r="JMO206" s="136"/>
      <c r="JMP206" s="136"/>
      <c r="JMQ206" s="136"/>
      <c r="JMR206" s="136"/>
      <c r="JMW206" s="136"/>
      <c r="JMX206" s="136"/>
      <c r="JMY206" s="136"/>
      <c r="JMZ206" s="136"/>
      <c r="JNA206" s="136"/>
      <c r="JNB206" s="136"/>
      <c r="JNC206" s="136"/>
      <c r="JND206" s="136"/>
      <c r="JNE206" s="136"/>
      <c r="JNF206" s="136"/>
      <c r="JNG206" s="136"/>
      <c r="JNH206" s="136"/>
      <c r="JNM206" s="136"/>
      <c r="JNN206" s="136"/>
      <c r="JNO206" s="136"/>
      <c r="JNP206" s="136"/>
      <c r="JNQ206" s="136"/>
      <c r="JNR206" s="136"/>
      <c r="JNS206" s="136"/>
      <c r="JNT206" s="136"/>
      <c r="JNU206" s="136"/>
      <c r="JNV206" s="136"/>
      <c r="JNW206" s="136"/>
      <c r="JNX206" s="136"/>
      <c r="JOC206" s="136"/>
      <c r="JOD206" s="136"/>
      <c r="JOE206" s="136"/>
      <c r="JOF206" s="136"/>
      <c r="JOG206" s="136"/>
      <c r="JOH206" s="136"/>
      <c r="JOI206" s="136"/>
      <c r="JOJ206" s="136"/>
      <c r="JOK206" s="136"/>
      <c r="JOL206" s="136"/>
      <c r="JOM206" s="136"/>
      <c r="JON206" s="136"/>
      <c r="JOS206" s="136"/>
      <c r="JOT206" s="136"/>
      <c r="JOU206" s="136"/>
      <c r="JOV206" s="136"/>
      <c r="JOW206" s="136"/>
      <c r="JOX206" s="136"/>
      <c r="JOY206" s="136"/>
      <c r="JOZ206" s="136"/>
      <c r="JPA206" s="136"/>
      <c r="JPB206" s="136"/>
      <c r="JPC206" s="136"/>
      <c r="JPD206" s="136"/>
      <c r="JPI206" s="136"/>
      <c r="JPJ206" s="136"/>
      <c r="JPK206" s="136"/>
      <c r="JPL206" s="136"/>
      <c r="JPM206" s="136"/>
      <c r="JPN206" s="136"/>
      <c r="JPO206" s="136"/>
      <c r="JPP206" s="136"/>
      <c r="JPQ206" s="136"/>
      <c r="JPR206" s="136"/>
      <c r="JPS206" s="136"/>
      <c r="JPT206" s="136"/>
      <c r="JPY206" s="136"/>
      <c r="JPZ206" s="136"/>
      <c r="JQA206" s="136"/>
      <c r="JQB206" s="136"/>
      <c r="JQC206" s="136"/>
      <c r="JQD206" s="136"/>
      <c r="JQE206" s="136"/>
      <c r="JQF206" s="136"/>
      <c r="JQG206" s="136"/>
      <c r="JQH206" s="136"/>
      <c r="JQI206" s="136"/>
      <c r="JQJ206" s="136"/>
      <c r="JQO206" s="136"/>
      <c r="JQP206" s="136"/>
      <c r="JQQ206" s="136"/>
      <c r="JQR206" s="136"/>
      <c r="JQS206" s="136"/>
      <c r="JQT206" s="136"/>
      <c r="JQU206" s="136"/>
      <c r="JQV206" s="136"/>
      <c r="JQW206" s="136"/>
      <c r="JQX206" s="136"/>
      <c r="JQY206" s="136"/>
      <c r="JQZ206" s="136"/>
      <c r="JRE206" s="136"/>
      <c r="JRF206" s="136"/>
      <c r="JRG206" s="136"/>
      <c r="JRH206" s="136"/>
      <c r="JRI206" s="136"/>
      <c r="JRJ206" s="136"/>
      <c r="JRK206" s="136"/>
      <c r="JRL206" s="136"/>
      <c r="JRM206" s="136"/>
      <c r="JRN206" s="136"/>
      <c r="JRO206" s="136"/>
      <c r="JRP206" s="136"/>
      <c r="JRU206" s="136"/>
      <c r="JRV206" s="136"/>
      <c r="JRW206" s="136"/>
      <c r="JRX206" s="136"/>
      <c r="JRY206" s="136"/>
      <c r="JRZ206" s="136"/>
      <c r="JSA206" s="136"/>
      <c r="JSB206" s="136"/>
      <c r="JSC206" s="136"/>
      <c r="JSD206" s="136"/>
      <c r="JSE206" s="136"/>
      <c r="JSF206" s="136"/>
      <c r="JSK206" s="136"/>
      <c r="JSL206" s="136"/>
      <c r="JSM206" s="136"/>
      <c r="JSN206" s="136"/>
      <c r="JSO206" s="136"/>
      <c r="JSP206" s="136"/>
      <c r="JSQ206" s="136"/>
      <c r="JSR206" s="136"/>
      <c r="JSS206" s="136"/>
      <c r="JST206" s="136"/>
      <c r="JSU206" s="136"/>
      <c r="JSV206" s="136"/>
      <c r="JTA206" s="136"/>
      <c r="JTB206" s="136"/>
      <c r="JTC206" s="136"/>
      <c r="JTD206" s="136"/>
      <c r="JTE206" s="136"/>
      <c r="JTF206" s="136"/>
      <c r="JTG206" s="136"/>
      <c r="JTH206" s="136"/>
      <c r="JTI206" s="136"/>
      <c r="JTJ206" s="136"/>
      <c r="JTK206" s="136"/>
      <c r="JTL206" s="136"/>
      <c r="JTQ206" s="136"/>
      <c r="JTR206" s="136"/>
      <c r="JTS206" s="136"/>
      <c r="JTT206" s="136"/>
      <c r="JTU206" s="136"/>
      <c r="JTV206" s="136"/>
      <c r="JTW206" s="136"/>
      <c r="JTX206" s="136"/>
      <c r="JTY206" s="136"/>
      <c r="JTZ206" s="136"/>
      <c r="JUA206" s="136"/>
      <c r="JUB206" s="136"/>
      <c r="JUG206" s="136"/>
      <c r="JUH206" s="136"/>
      <c r="JUI206" s="136"/>
      <c r="JUJ206" s="136"/>
      <c r="JUK206" s="136"/>
      <c r="JUL206" s="136"/>
      <c r="JUM206" s="136"/>
      <c r="JUN206" s="136"/>
      <c r="JUO206" s="136"/>
      <c r="JUP206" s="136"/>
      <c r="JUQ206" s="136"/>
      <c r="JUR206" s="136"/>
      <c r="JUW206" s="136"/>
      <c r="JUX206" s="136"/>
      <c r="JUY206" s="136"/>
      <c r="JUZ206" s="136"/>
      <c r="JVA206" s="136"/>
      <c r="JVB206" s="136"/>
      <c r="JVC206" s="136"/>
      <c r="JVD206" s="136"/>
      <c r="JVE206" s="136"/>
      <c r="JVF206" s="136"/>
      <c r="JVG206" s="136"/>
      <c r="JVH206" s="136"/>
      <c r="JVM206" s="136"/>
      <c r="JVN206" s="136"/>
      <c r="JVO206" s="136"/>
      <c r="JVP206" s="136"/>
      <c r="JVQ206" s="136"/>
      <c r="JVR206" s="136"/>
      <c r="JVS206" s="136"/>
      <c r="JVT206" s="136"/>
      <c r="JVU206" s="136"/>
      <c r="JVV206" s="136"/>
      <c r="JVW206" s="136"/>
      <c r="JVX206" s="136"/>
      <c r="JWC206" s="136"/>
      <c r="JWD206" s="136"/>
      <c r="JWE206" s="136"/>
      <c r="JWF206" s="136"/>
      <c r="JWG206" s="136"/>
      <c r="JWH206" s="136"/>
      <c r="JWI206" s="136"/>
      <c r="JWJ206" s="136"/>
      <c r="JWK206" s="136"/>
      <c r="JWL206" s="136"/>
      <c r="JWM206" s="136"/>
      <c r="JWN206" s="136"/>
      <c r="JWS206" s="136"/>
      <c r="JWT206" s="136"/>
      <c r="JWU206" s="136"/>
      <c r="JWV206" s="136"/>
      <c r="JWW206" s="136"/>
      <c r="JWX206" s="136"/>
      <c r="JWY206" s="136"/>
      <c r="JWZ206" s="136"/>
      <c r="JXA206" s="136"/>
      <c r="JXB206" s="136"/>
      <c r="JXC206" s="136"/>
      <c r="JXD206" s="136"/>
      <c r="JXI206" s="136"/>
      <c r="JXJ206" s="136"/>
      <c r="JXK206" s="136"/>
      <c r="JXL206" s="136"/>
      <c r="JXM206" s="136"/>
      <c r="JXN206" s="136"/>
      <c r="JXO206" s="136"/>
      <c r="JXP206" s="136"/>
      <c r="JXQ206" s="136"/>
      <c r="JXR206" s="136"/>
      <c r="JXS206" s="136"/>
      <c r="JXT206" s="136"/>
      <c r="JXY206" s="136"/>
      <c r="JXZ206" s="136"/>
      <c r="JYA206" s="136"/>
      <c r="JYB206" s="136"/>
      <c r="JYC206" s="136"/>
      <c r="JYD206" s="136"/>
      <c r="JYE206" s="136"/>
      <c r="JYF206" s="136"/>
      <c r="JYG206" s="136"/>
      <c r="JYH206" s="136"/>
      <c r="JYI206" s="136"/>
      <c r="JYJ206" s="136"/>
      <c r="JYO206" s="136"/>
      <c r="JYP206" s="136"/>
      <c r="JYQ206" s="136"/>
      <c r="JYR206" s="136"/>
      <c r="JYS206" s="136"/>
      <c r="JYT206" s="136"/>
      <c r="JYU206" s="136"/>
      <c r="JYV206" s="136"/>
      <c r="JYW206" s="136"/>
      <c r="JYX206" s="136"/>
      <c r="JYY206" s="136"/>
      <c r="JYZ206" s="136"/>
      <c r="JZE206" s="136"/>
      <c r="JZF206" s="136"/>
      <c r="JZG206" s="136"/>
      <c r="JZH206" s="136"/>
      <c r="JZI206" s="136"/>
      <c r="JZJ206" s="136"/>
      <c r="JZK206" s="136"/>
      <c r="JZL206" s="136"/>
      <c r="JZM206" s="136"/>
      <c r="JZN206" s="136"/>
      <c r="JZO206" s="136"/>
      <c r="JZP206" s="136"/>
      <c r="JZU206" s="136"/>
      <c r="JZV206" s="136"/>
      <c r="JZW206" s="136"/>
      <c r="JZX206" s="136"/>
      <c r="JZY206" s="136"/>
      <c r="JZZ206" s="136"/>
      <c r="KAA206" s="136"/>
      <c r="KAB206" s="136"/>
      <c r="KAC206" s="136"/>
      <c r="KAD206" s="136"/>
      <c r="KAE206" s="136"/>
      <c r="KAF206" s="136"/>
      <c r="KAK206" s="136"/>
      <c r="KAL206" s="136"/>
      <c r="KAM206" s="136"/>
      <c r="KAN206" s="136"/>
      <c r="KAO206" s="136"/>
      <c r="KAP206" s="136"/>
      <c r="KAQ206" s="136"/>
      <c r="KAR206" s="136"/>
      <c r="KAS206" s="136"/>
      <c r="KAT206" s="136"/>
      <c r="KAU206" s="136"/>
      <c r="KAV206" s="136"/>
      <c r="KBA206" s="136"/>
      <c r="KBB206" s="136"/>
      <c r="KBC206" s="136"/>
      <c r="KBD206" s="136"/>
      <c r="KBE206" s="136"/>
      <c r="KBF206" s="136"/>
      <c r="KBG206" s="136"/>
      <c r="KBH206" s="136"/>
      <c r="KBI206" s="136"/>
      <c r="KBJ206" s="136"/>
      <c r="KBK206" s="136"/>
      <c r="KBL206" s="136"/>
      <c r="KBQ206" s="136"/>
      <c r="KBR206" s="136"/>
      <c r="KBS206" s="136"/>
      <c r="KBT206" s="136"/>
      <c r="KBU206" s="136"/>
      <c r="KBV206" s="136"/>
      <c r="KBW206" s="136"/>
      <c r="KBX206" s="136"/>
      <c r="KBY206" s="136"/>
      <c r="KBZ206" s="136"/>
      <c r="KCA206" s="136"/>
      <c r="KCB206" s="136"/>
      <c r="KCG206" s="136"/>
      <c r="KCH206" s="136"/>
      <c r="KCI206" s="136"/>
      <c r="KCJ206" s="136"/>
      <c r="KCK206" s="136"/>
      <c r="KCL206" s="136"/>
      <c r="KCM206" s="136"/>
      <c r="KCN206" s="136"/>
      <c r="KCO206" s="136"/>
      <c r="KCP206" s="136"/>
      <c r="KCQ206" s="136"/>
      <c r="KCR206" s="136"/>
      <c r="KCW206" s="136"/>
      <c r="KCX206" s="136"/>
      <c r="KCY206" s="136"/>
      <c r="KCZ206" s="136"/>
      <c r="KDA206" s="136"/>
      <c r="KDB206" s="136"/>
      <c r="KDC206" s="136"/>
      <c r="KDD206" s="136"/>
      <c r="KDE206" s="136"/>
      <c r="KDF206" s="136"/>
      <c r="KDG206" s="136"/>
      <c r="KDH206" s="136"/>
      <c r="KDM206" s="136"/>
      <c r="KDN206" s="136"/>
      <c r="KDO206" s="136"/>
      <c r="KDP206" s="136"/>
      <c r="KDQ206" s="136"/>
      <c r="KDR206" s="136"/>
      <c r="KDS206" s="136"/>
      <c r="KDT206" s="136"/>
      <c r="KDU206" s="136"/>
      <c r="KDV206" s="136"/>
      <c r="KDW206" s="136"/>
      <c r="KDX206" s="136"/>
      <c r="KEC206" s="136"/>
      <c r="KED206" s="136"/>
      <c r="KEE206" s="136"/>
      <c r="KEF206" s="136"/>
      <c r="KEG206" s="136"/>
      <c r="KEH206" s="136"/>
      <c r="KEI206" s="136"/>
      <c r="KEJ206" s="136"/>
      <c r="KEK206" s="136"/>
      <c r="KEL206" s="136"/>
      <c r="KEM206" s="136"/>
      <c r="KEN206" s="136"/>
      <c r="KES206" s="136"/>
      <c r="KET206" s="136"/>
      <c r="KEU206" s="136"/>
      <c r="KEV206" s="136"/>
      <c r="KEW206" s="136"/>
      <c r="KEX206" s="136"/>
      <c r="KEY206" s="136"/>
      <c r="KEZ206" s="136"/>
      <c r="KFA206" s="136"/>
      <c r="KFB206" s="136"/>
      <c r="KFC206" s="136"/>
      <c r="KFD206" s="136"/>
      <c r="KFI206" s="136"/>
      <c r="KFJ206" s="136"/>
      <c r="KFK206" s="136"/>
      <c r="KFL206" s="136"/>
      <c r="KFM206" s="136"/>
      <c r="KFN206" s="136"/>
      <c r="KFO206" s="136"/>
      <c r="KFP206" s="136"/>
      <c r="KFQ206" s="136"/>
      <c r="KFR206" s="136"/>
      <c r="KFS206" s="136"/>
      <c r="KFT206" s="136"/>
      <c r="KFY206" s="136"/>
      <c r="KFZ206" s="136"/>
      <c r="KGA206" s="136"/>
      <c r="KGB206" s="136"/>
      <c r="KGC206" s="136"/>
      <c r="KGD206" s="136"/>
      <c r="KGE206" s="136"/>
      <c r="KGF206" s="136"/>
      <c r="KGG206" s="136"/>
      <c r="KGH206" s="136"/>
      <c r="KGI206" s="136"/>
      <c r="KGJ206" s="136"/>
      <c r="KGO206" s="136"/>
      <c r="KGP206" s="136"/>
      <c r="KGQ206" s="136"/>
      <c r="KGR206" s="136"/>
      <c r="KGS206" s="136"/>
      <c r="KGT206" s="136"/>
      <c r="KGU206" s="136"/>
      <c r="KGV206" s="136"/>
      <c r="KGW206" s="136"/>
      <c r="KGX206" s="136"/>
      <c r="KGY206" s="136"/>
      <c r="KGZ206" s="136"/>
      <c r="KHE206" s="136"/>
      <c r="KHF206" s="136"/>
      <c r="KHG206" s="136"/>
      <c r="KHH206" s="136"/>
      <c r="KHI206" s="136"/>
      <c r="KHJ206" s="136"/>
      <c r="KHK206" s="136"/>
      <c r="KHL206" s="136"/>
      <c r="KHM206" s="136"/>
      <c r="KHN206" s="136"/>
      <c r="KHO206" s="136"/>
      <c r="KHP206" s="136"/>
      <c r="KHU206" s="136"/>
      <c r="KHV206" s="136"/>
      <c r="KHW206" s="136"/>
      <c r="KHX206" s="136"/>
      <c r="KHY206" s="136"/>
      <c r="KHZ206" s="136"/>
      <c r="KIA206" s="136"/>
      <c r="KIB206" s="136"/>
      <c r="KIC206" s="136"/>
      <c r="KID206" s="136"/>
      <c r="KIE206" s="136"/>
      <c r="KIF206" s="136"/>
      <c r="KIK206" s="136"/>
      <c r="KIL206" s="136"/>
      <c r="KIM206" s="136"/>
      <c r="KIN206" s="136"/>
      <c r="KIO206" s="136"/>
      <c r="KIP206" s="136"/>
      <c r="KIQ206" s="136"/>
      <c r="KIR206" s="136"/>
      <c r="KIS206" s="136"/>
      <c r="KIT206" s="136"/>
      <c r="KIU206" s="136"/>
      <c r="KIV206" s="136"/>
      <c r="KJA206" s="136"/>
      <c r="KJB206" s="136"/>
      <c r="KJC206" s="136"/>
      <c r="KJD206" s="136"/>
      <c r="KJE206" s="136"/>
      <c r="KJF206" s="136"/>
      <c r="KJG206" s="136"/>
      <c r="KJH206" s="136"/>
      <c r="KJI206" s="136"/>
      <c r="KJJ206" s="136"/>
      <c r="KJK206" s="136"/>
      <c r="KJL206" s="136"/>
      <c r="KJQ206" s="136"/>
      <c r="KJR206" s="136"/>
      <c r="KJS206" s="136"/>
      <c r="KJT206" s="136"/>
      <c r="KJU206" s="136"/>
      <c r="KJV206" s="136"/>
      <c r="KJW206" s="136"/>
      <c r="KJX206" s="136"/>
      <c r="KJY206" s="136"/>
      <c r="KJZ206" s="136"/>
      <c r="KKA206" s="136"/>
      <c r="KKB206" s="136"/>
      <c r="KKG206" s="136"/>
      <c r="KKH206" s="136"/>
      <c r="KKI206" s="136"/>
      <c r="KKJ206" s="136"/>
      <c r="KKK206" s="136"/>
      <c r="KKL206" s="136"/>
      <c r="KKM206" s="136"/>
      <c r="KKN206" s="136"/>
      <c r="KKO206" s="136"/>
      <c r="KKP206" s="136"/>
      <c r="KKQ206" s="136"/>
      <c r="KKR206" s="136"/>
      <c r="KKW206" s="136"/>
      <c r="KKX206" s="136"/>
      <c r="KKY206" s="136"/>
      <c r="KKZ206" s="136"/>
      <c r="KLA206" s="136"/>
      <c r="KLB206" s="136"/>
      <c r="KLC206" s="136"/>
      <c r="KLD206" s="136"/>
      <c r="KLE206" s="136"/>
      <c r="KLF206" s="136"/>
      <c r="KLG206" s="136"/>
      <c r="KLH206" s="136"/>
      <c r="KLM206" s="136"/>
      <c r="KLN206" s="136"/>
      <c r="KLO206" s="136"/>
      <c r="KLP206" s="136"/>
      <c r="KLQ206" s="136"/>
      <c r="KLR206" s="136"/>
      <c r="KLS206" s="136"/>
      <c r="KLT206" s="136"/>
      <c r="KLU206" s="136"/>
      <c r="KLV206" s="136"/>
      <c r="KLW206" s="136"/>
      <c r="KLX206" s="136"/>
      <c r="KMC206" s="136"/>
      <c r="KMD206" s="136"/>
      <c r="KME206" s="136"/>
      <c r="KMF206" s="136"/>
      <c r="KMG206" s="136"/>
      <c r="KMH206" s="136"/>
      <c r="KMI206" s="136"/>
      <c r="KMJ206" s="136"/>
      <c r="KMK206" s="136"/>
      <c r="KML206" s="136"/>
      <c r="KMM206" s="136"/>
      <c r="KMN206" s="136"/>
      <c r="KMS206" s="136"/>
      <c r="KMT206" s="136"/>
      <c r="KMU206" s="136"/>
      <c r="KMV206" s="136"/>
      <c r="KMW206" s="136"/>
      <c r="KMX206" s="136"/>
      <c r="KMY206" s="136"/>
      <c r="KMZ206" s="136"/>
      <c r="KNA206" s="136"/>
      <c r="KNB206" s="136"/>
      <c r="KNC206" s="136"/>
      <c r="KND206" s="136"/>
      <c r="KNI206" s="136"/>
      <c r="KNJ206" s="136"/>
      <c r="KNK206" s="136"/>
      <c r="KNL206" s="136"/>
      <c r="KNM206" s="136"/>
      <c r="KNN206" s="136"/>
      <c r="KNO206" s="136"/>
      <c r="KNP206" s="136"/>
      <c r="KNQ206" s="136"/>
      <c r="KNR206" s="136"/>
      <c r="KNS206" s="136"/>
      <c r="KNT206" s="136"/>
      <c r="KNY206" s="136"/>
      <c r="KNZ206" s="136"/>
      <c r="KOA206" s="136"/>
      <c r="KOB206" s="136"/>
      <c r="KOC206" s="136"/>
      <c r="KOD206" s="136"/>
      <c r="KOE206" s="136"/>
      <c r="KOF206" s="136"/>
      <c r="KOG206" s="136"/>
      <c r="KOH206" s="136"/>
      <c r="KOI206" s="136"/>
      <c r="KOJ206" s="136"/>
      <c r="KOO206" s="136"/>
      <c r="KOP206" s="136"/>
      <c r="KOQ206" s="136"/>
      <c r="KOR206" s="136"/>
      <c r="KOS206" s="136"/>
      <c r="KOT206" s="136"/>
      <c r="KOU206" s="136"/>
      <c r="KOV206" s="136"/>
      <c r="KOW206" s="136"/>
      <c r="KOX206" s="136"/>
      <c r="KOY206" s="136"/>
      <c r="KOZ206" s="136"/>
      <c r="KPE206" s="136"/>
      <c r="KPF206" s="136"/>
      <c r="KPG206" s="136"/>
      <c r="KPH206" s="136"/>
      <c r="KPI206" s="136"/>
      <c r="KPJ206" s="136"/>
      <c r="KPK206" s="136"/>
      <c r="KPL206" s="136"/>
      <c r="KPM206" s="136"/>
      <c r="KPN206" s="136"/>
      <c r="KPO206" s="136"/>
      <c r="KPP206" s="136"/>
      <c r="KPU206" s="136"/>
      <c r="KPV206" s="136"/>
      <c r="KPW206" s="136"/>
      <c r="KPX206" s="136"/>
      <c r="KPY206" s="136"/>
      <c r="KPZ206" s="136"/>
      <c r="KQA206" s="136"/>
      <c r="KQB206" s="136"/>
      <c r="KQC206" s="136"/>
      <c r="KQD206" s="136"/>
      <c r="KQE206" s="136"/>
      <c r="KQF206" s="136"/>
      <c r="KQK206" s="136"/>
      <c r="KQL206" s="136"/>
      <c r="KQM206" s="136"/>
      <c r="KQN206" s="136"/>
      <c r="KQO206" s="136"/>
      <c r="KQP206" s="136"/>
      <c r="KQQ206" s="136"/>
      <c r="KQR206" s="136"/>
      <c r="KQS206" s="136"/>
      <c r="KQT206" s="136"/>
      <c r="KQU206" s="136"/>
      <c r="KQV206" s="136"/>
      <c r="KRA206" s="136"/>
      <c r="KRB206" s="136"/>
      <c r="KRC206" s="136"/>
      <c r="KRD206" s="136"/>
      <c r="KRE206" s="136"/>
      <c r="KRF206" s="136"/>
      <c r="KRG206" s="136"/>
      <c r="KRH206" s="136"/>
      <c r="KRI206" s="136"/>
      <c r="KRJ206" s="136"/>
      <c r="KRK206" s="136"/>
      <c r="KRL206" s="136"/>
      <c r="KRQ206" s="136"/>
      <c r="KRR206" s="136"/>
      <c r="KRS206" s="136"/>
      <c r="KRT206" s="136"/>
      <c r="KRU206" s="136"/>
      <c r="KRV206" s="136"/>
      <c r="KRW206" s="136"/>
      <c r="KRX206" s="136"/>
      <c r="KRY206" s="136"/>
      <c r="KRZ206" s="136"/>
      <c r="KSA206" s="136"/>
      <c r="KSB206" s="136"/>
      <c r="KSG206" s="136"/>
      <c r="KSH206" s="136"/>
      <c r="KSI206" s="136"/>
      <c r="KSJ206" s="136"/>
      <c r="KSK206" s="136"/>
      <c r="KSL206" s="136"/>
      <c r="KSM206" s="136"/>
      <c r="KSN206" s="136"/>
      <c r="KSO206" s="136"/>
      <c r="KSP206" s="136"/>
      <c r="KSQ206" s="136"/>
      <c r="KSR206" s="136"/>
      <c r="KSW206" s="136"/>
      <c r="KSX206" s="136"/>
      <c r="KSY206" s="136"/>
      <c r="KSZ206" s="136"/>
      <c r="KTA206" s="136"/>
      <c r="KTB206" s="136"/>
      <c r="KTC206" s="136"/>
      <c r="KTD206" s="136"/>
      <c r="KTE206" s="136"/>
      <c r="KTF206" s="136"/>
      <c r="KTG206" s="136"/>
      <c r="KTH206" s="136"/>
      <c r="KTM206" s="136"/>
      <c r="KTN206" s="136"/>
      <c r="KTO206" s="136"/>
      <c r="KTP206" s="136"/>
      <c r="KTQ206" s="136"/>
      <c r="KTR206" s="136"/>
      <c r="KTS206" s="136"/>
      <c r="KTT206" s="136"/>
      <c r="KTU206" s="136"/>
      <c r="KTV206" s="136"/>
      <c r="KTW206" s="136"/>
      <c r="KTX206" s="136"/>
      <c r="KUC206" s="136"/>
      <c r="KUD206" s="136"/>
      <c r="KUE206" s="136"/>
      <c r="KUF206" s="136"/>
      <c r="KUG206" s="136"/>
      <c r="KUH206" s="136"/>
      <c r="KUI206" s="136"/>
      <c r="KUJ206" s="136"/>
      <c r="KUK206" s="136"/>
      <c r="KUL206" s="136"/>
      <c r="KUM206" s="136"/>
      <c r="KUN206" s="136"/>
      <c r="KUS206" s="136"/>
      <c r="KUT206" s="136"/>
      <c r="KUU206" s="136"/>
      <c r="KUV206" s="136"/>
      <c r="KUW206" s="136"/>
      <c r="KUX206" s="136"/>
      <c r="KUY206" s="136"/>
      <c r="KUZ206" s="136"/>
      <c r="KVA206" s="136"/>
      <c r="KVB206" s="136"/>
      <c r="KVC206" s="136"/>
      <c r="KVD206" s="136"/>
      <c r="KVI206" s="136"/>
      <c r="KVJ206" s="136"/>
      <c r="KVK206" s="136"/>
      <c r="KVL206" s="136"/>
      <c r="KVM206" s="136"/>
      <c r="KVN206" s="136"/>
      <c r="KVO206" s="136"/>
      <c r="KVP206" s="136"/>
      <c r="KVQ206" s="136"/>
      <c r="KVR206" s="136"/>
      <c r="KVS206" s="136"/>
      <c r="KVT206" s="136"/>
      <c r="KVY206" s="136"/>
      <c r="KVZ206" s="136"/>
      <c r="KWA206" s="136"/>
      <c r="KWB206" s="136"/>
      <c r="KWC206" s="136"/>
      <c r="KWD206" s="136"/>
      <c r="KWE206" s="136"/>
      <c r="KWF206" s="136"/>
      <c r="KWG206" s="136"/>
      <c r="KWH206" s="136"/>
      <c r="KWI206" s="136"/>
      <c r="KWJ206" s="136"/>
      <c r="KWO206" s="136"/>
      <c r="KWP206" s="136"/>
      <c r="KWQ206" s="136"/>
      <c r="KWR206" s="136"/>
      <c r="KWS206" s="136"/>
      <c r="KWT206" s="136"/>
      <c r="KWU206" s="136"/>
      <c r="KWV206" s="136"/>
      <c r="KWW206" s="136"/>
      <c r="KWX206" s="136"/>
      <c r="KWY206" s="136"/>
      <c r="KWZ206" s="136"/>
      <c r="KXE206" s="136"/>
      <c r="KXF206" s="136"/>
      <c r="KXG206" s="136"/>
      <c r="KXH206" s="136"/>
      <c r="KXI206" s="136"/>
      <c r="KXJ206" s="136"/>
      <c r="KXK206" s="136"/>
      <c r="KXL206" s="136"/>
      <c r="KXM206" s="136"/>
      <c r="KXN206" s="136"/>
      <c r="KXO206" s="136"/>
      <c r="KXP206" s="136"/>
      <c r="KXU206" s="136"/>
      <c r="KXV206" s="136"/>
      <c r="KXW206" s="136"/>
      <c r="KXX206" s="136"/>
      <c r="KXY206" s="136"/>
      <c r="KXZ206" s="136"/>
      <c r="KYA206" s="136"/>
      <c r="KYB206" s="136"/>
      <c r="KYC206" s="136"/>
      <c r="KYD206" s="136"/>
      <c r="KYE206" s="136"/>
      <c r="KYF206" s="136"/>
      <c r="KYK206" s="136"/>
      <c r="KYL206" s="136"/>
      <c r="KYM206" s="136"/>
      <c r="KYN206" s="136"/>
      <c r="KYO206" s="136"/>
      <c r="KYP206" s="136"/>
      <c r="KYQ206" s="136"/>
      <c r="KYR206" s="136"/>
      <c r="KYS206" s="136"/>
      <c r="KYT206" s="136"/>
      <c r="KYU206" s="136"/>
      <c r="KYV206" s="136"/>
      <c r="KZA206" s="136"/>
      <c r="KZB206" s="136"/>
      <c r="KZC206" s="136"/>
      <c r="KZD206" s="136"/>
      <c r="KZE206" s="136"/>
      <c r="KZF206" s="136"/>
      <c r="KZG206" s="136"/>
      <c r="KZH206" s="136"/>
      <c r="KZI206" s="136"/>
      <c r="KZJ206" s="136"/>
      <c r="KZK206" s="136"/>
      <c r="KZL206" s="136"/>
      <c r="KZQ206" s="136"/>
      <c r="KZR206" s="136"/>
      <c r="KZS206" s="136"/>
      <c r="KZT206" s="136"/>
      <c r="KZU206" s="136"/>
      <c r="KZV206" s="136"/>
      <c r="KZW206" s="136"/>
      <c r="KZX206" s="136"/>
      <c r="KZY206" s="136"/>
      <c r="KZZ206" s="136"/>
      <c r="LAA206" s="136"/>
      <c r="LAB206" s="136"/>
      <c r="LAG206" s="136"/>
      <c r="LAH206" s="136"/>
      <c r="LAI206" s="136"/>
      <c r="LAJ206" s="136"/>
      <c r="LAK206" s="136"/>
      <c r="LAL206" s="136"/>
      <c r="LAM206" s="136"/>
      <c r="LAN206" s="136"/>
      <c r="LAO206" s="136"/>
      <c r="LAP206" s="136"/>
      <c r="LAQ206" s="136"/>
      <c r="LAR206" s="136"/>
      <c r="LAW206" s="136"/>
      <c r="LAX206" s="136"/>
      <c r="LAY206" s="136"/>
      <c r="LAZ206" s="136"/>
      <c r="LBA206" s="136"/>
      <c r="LBB206" s="136"/>
      <c r="LBC206" s="136"/>
      <c r="LBD206" s="136"/>
      <c r="LBE206" s="136"/>
      <c r="LBF206" s="136"/>
      <c r="LBG206" s="136"/>
      <c r="LBH206" s="136"/>
      <c r="LBM206" s="136"/>
      <c r="LBN206" s="136"/>
      <c r="LBO206" s="136"/>
      <c r="LBP206" s="136"/>
      <c r="LBQ206" s="136"/>
      <c r="LBR206" s="136"/>
      <c r="LBS206" s="136"/>
      <c r="LBT206" s="136"/>
      <c r="LBU206" s="136"/>
      <c r="LBV206" s="136"/>
      <c r="LBW206" s="136"/>
      <c r="LBX206" s="136"/>
      <c r="LCC206" s="136"/>
      <c r="LCD206" s="136"/>
      <c r="LCE206" s="136"/>
      <c r="LCF206" s="136"/>
      <c r="LCG206" s="136"/>
      <c r="LCH206" s="136"/>
      <c r="LCI206" s="136"/>
      <c r="LCJ206" s="136"/>
      <c r="LCK206" s="136"/>
      <c r="LCL206" s="136"/>
      <c r="LCM206" s="136"/>
      <c r="LCN206" s="136"/>
      <c r="LCS206" s="136"/>
      <c r="LCT206" s="136"/>
      <c r="LCU206" s="136"/>
      <c r="LCV206" s="136"/>
      <c r="LCW206" s="136"/>
      <c r="LCX206" s="136"/>
      <c r="LCY206" s="136"/>
      <c r="LCZ206" s="136"/>
      <c r="LDA206" s="136"/>
      <c r="LDB206" s="136"/>
      <c r="LDC206" s="136"/>
      <c r="LDD206" s="136"/>
      <c r="LDI206" s="136"/>
      <c r="LDJ206" s="136"/>
      <c r="LDK206" s="136"/>
      <c r="LDL206" s="136"/>
      <c r="LDM206" s="136"/>
      <c r="LDN206" s="136"/>
      <c r="LDO206" s="136"/>
      <c r="LDP206" s="136"/>
      <c r="LDQ206" s="136"/>
      <c r="LDR206" s="136"/>
      <c r="LDS206" s="136"/>
      <c r="LDT206" s="136"/>
      <c r="LDY206" s="136"/>
      <c r="LDZ206" s="136"/>
      <c r="LEA206" s="136"/>
      <c r="LEB206" s="136"/>
      <c r="LEC206" s="136"/>
      <c r="LED206" s="136"/>
      <c r="LEE206" s="136"/>
      <c r="LEF206" s="136"/>
      <c r="LEG206" s="136"/>
      <c r="LEH206" s="136"/>
      <c r="LEI206" s="136"/>
      <c r="LEJ206" s="136"/>
      <c r="LEO206" s="136"/>
      <c r="LEP206" s="136"/>
      <c r="LEQ206" s="136"/>
      <c r="LER206" s="136"/>
      <c r="LES206" s="136"/>
      <c r="LET206" s="136"/>
      <c r="LEU206" s="136"/>
      <c r="LEV206" s="136"/>
      <c r="LEW206" s="136"/>
      <c r="LEX206" s="136"/>
      <c r="LEY206" s="136"/>
      <c r="LEZ206" s="136"/>
      <c r="LFE206" s="136"/>
      <c r="LFF206" s="136"/>
      <c r="LFG206" s="136"/>
      <c r="LFH206" s="136"/>
      <c r="LFI206" s="136"/>
      <c r="LFJ206" s="136"/>
      <c r="LFK206" s="136"/>
      <c r="LFL206" s="136"/>
      <c r="LFM206" s="136"/>
      <c r="LFN206" s="136"/>
      <c r="LFO206" s="136"/>
      <c r="LFP206" s="136"/>
      <c r="LFU206" s="136"/>
      <c r="LFV206" s="136"/>
      <c r="LFW206" s="136"/>
      <c r="LFX206" s="136"/>
      <c r="LFY206" s="136"/>
      <c r="LFZ206" s="136"/>
      <c r="LGA206" s="136"/>
      <c r="LGB206" s="136"/>
      <c r="LGC206" s="136"/>
      <c r="LGD206" s="136"/>
      <c r="LGE206" s="136"/>
      <c r="LGF206" s="136"/>
      <c r="LGK206" s="136"/>
      <c r="LGL206" s="136"/>
      <c r="LGM206" s="136"/>
      <c r="LGN206" s="136"/>
      <c r="LGO206" s="136"/>
      <c r="LGP206" s="136"/>
      <c r="LGQ206" s="136"/>
      <c r="LGR206" s="136"/>
      <c r="LGS206" s="136"/>
      <c r="LGT206" s="136"/>
      <c r="LGU206" s="136"/>
      <c r="LGV206" s="136"/>
      <c r="LHA206" s="136"/>
      <c r="LHB206" s="136"/>
      <c r="LHC206" s="136"/>
      <c r="LHD206" s="136"/>
      <c r="LHE206" s="136"/>
      <c r="LHF206" s="136"/>
      <c r="LHG206" s="136"/>
      <c r="LHH206" s="136"/>
      <c r="LHI206" s="136"/>
      <c r="LHJ206" s="136"/>
      <c r="LHK206" s="136"/>
      <c r="LHL206" s="136"/>
      <c r="LHQ206" s="136"/>
      <c r="LHR206" s="136"/>
      <c r="LHS206" s="136"/>
      <c r="LHT206" s="136"/>
      <c r="LHU206" s="136"/>
      <c r="LHV206" s="136"/>
      <c r="LHW206" s="136"/>
      <c r="LHX206" s="136"/>
      <c r="LHY206" s="136"/>
      <c r="LHZ206" s="136"/>
      <c r="LIA206" s="136"/>
      <c r="LIB206" s="136"/>
      <c r="LIG206" s="136"/>
      <c r="LIH206" s="136"/>
      <c r="LII206" s="136"/>
      <c r="LIJ206" s="136"/>
      <c r="LIK206" s="136"/>
      <c r="LIL206" s="136"/>
      <c r="LIM206" s="136"/>
      <c r="LIN206" s="136"/>
      <c r="LIO206" s="136"/>
      <c r="LIP206" s="136"/>
      <c r="LIQ206" s="136"/>
      <c r="LIR206" s="136"/>
      <c r="LIW206" s="136"/>
      <c r="LIX206" s="136"/>
      <c r="LIY206" s="136"/>
      <c r="LIZ206" s="136"/>
      <c r="LJA206" s="136"/>
      <c r="LJB206" s="136"/>
      <c r="LJC206" s="136"/>
      <c r="LJD206" s="136"/>
      <c r="LJE206" s="136"/>
      <c r="LJF206" s="136"/>
      <c r="LJG206" s="136"/>
      <c r="LJH206" s="136"/>
      <c r="LJM206" s="136"/>
      <c r="LJN206" s="136"/>
      <c r="LJO206" s="136"/>
      <c r="LJP206" s="136"/>
      <c r="LJQ206" s="136"/>
      <c r="LJR206" s="136"/>
      <c r="LJS206" s="136"/>
      <c r="LJT206" s="136"/>
      <c r="LJU206" s="136"/>
      <c r="LJV206" s="136"/>
      <c r="LJW206" s="136"/>
      <c r="LJX206" s="136"/>
      <c r="LKC206" s="136"/>
      <c r="LKD206" s="136"/>
      <c r="LKE206" s="136"/>
      <c r="LKF206" s="136"/>
      <c r="LKG206" s="136"/>
      <c r="LKH206" s="136"/>
      <c r="LKI206" s="136"/>
      <c r="LKJ206" s="136"/>
      <c r="LKK206" s="136"/>
      <c r="LKL206" s="136"/>
      <c r="LKM206" s="136"/>
      <c r="LKN206" s="136"/>
      <c r="LKS206" s="136"/>
      <c r="LKT206" s="136"/>
      <c r="LKU206" s="136"/>
      <c r="LKV206" s="136"/>
      <c r="LKW206" s="136"/>
      <c r="LKX206" s="136"/>
      <c r="LKY206" s="136"/>
      <c r="LKZ206" s="136"/>
      <c r="LLA206" s="136"/>
      <c r="LLB206" s="136"/>
      <c r="LLC206" s="136"/>
      <c r="LLD206" s="136"/>
      <c r="LLI206" s="136"/>
      <c r="LLJ206" s="136"/>
      <c r="LLK206" s="136"/>
      <c r="LLL206" s="136"/>
      <c r="LLM206" s="136"/>
      <c r="LLN206" s="136"/>
      <c r="LLO206" s="136"/>
      <c r="LLP206" s="136"/>
      <c r="LLQ206" s="136"/>
      <c r="LLR206" s="136"/>
      <c r="LLS206" s="136"/>
      <c r="LLT206" s="136"/>
      <c r="LLY206" s="136"/>
      <c r="LLZ206" s="136"/>
      <c r="LMA206" s="136"/>
      <c r="LMB206" s="136"/>
      <c r="LMC206" s="136"/>
      <c r="LMD206" s="136"/>
      <c r="LME206" s="136"/>
      <c r="LMF206" s="136"/>
      <c r="LMG206" s="136"/>
      <c r="LMH206" s="136"/>
      <c r="LMI206" s="136"/>
      <c r="LMJ206" s="136"/>
      <c r="LMO206" s="136"/>
      <c r="LMP206" s="136"/>
      <c r="LMQ206" s="136"/>
      <c r="LMR206" s="136"/>
      <c r="LMS206" s="136"/>
      <c r="LMT206" s="136"/>
      <c r="LMU206" s="136"/>
      <c r="LMV206" s="136"/>
      <c r="LMW206" s="136"/>
      <c r="LMX206" s="136"/>
      <c r="LMY206" s="136"/>
      <c r="LMZ206" s="136"/>
      <c r="LNE206" s="136"/>
      <c r="LNF206" s="136"/>
      <c r="LNG206" s="136"/>
      <c r="LNH206" s="136"/>
      <c r="LNI206" s="136"/>
      <c r="LNJ206" s="136"/>
      <c r="LNK206" s="136"/>
      <c r="LNL206" s="136"/>
      <c r="LNM206" s="136"/>
      <c r="LNN206" s="136"/>
      <c r="LNO206" s="136"/>
      <c r="LNP206" s="136"/>
      <c r="LNU206" s="136"/>
      <c r="LNV206" s="136"/>
      <c r="LNW206" s="136"/>
      <c r="LNX206" s="136"/>
      <c r="LNY206" s="136"/>
      <c r="LNZ206" s="136"/>
      <c r="LOA206" s="136"/>
      <c r="LOB206" s="136"/>
      <c r="LOC206" s="136"/>
      <c r="LOD206" s="136"/>
      <c r="LOE206" s="136"/>
      <c r="LOF206" s="136"/>
      <c r="LOK206" s="136"/>
      <c r="LOL206" s="136"/>
      <c r="LOM206" s="136"/>
      <c r="LON206" s="136"/>
      <c r="LOO206" s="136"/>
      <c r="LOP206" s="136"/>
      <c r="LOQ206" s="136"/>
      <c r="LOR206" s="136"/>
      <c r="LOS206" s="136"/>
      <c r="LOT206" s="136"/>
      <c r="LOU206" s="136"/>
      <c r="LOV206" s="136"/>
      <c r="LPA206" s="136"/>
      <c r="LPB206" s="136"/>
      <c r="LPC206" s="136"/>
      <c r="LPD206" s="136"/>
      <c r="LPE206" s="136"/>
      <c r="LPF206" s="136"/>
      <c r="LPG206" s="136"/>
      <c r="LPH206" s="136"/>
      <c r="LPI206" s="136"/>
      <c r="LPJ206" s="136"/>
      <c r="LPK206" s="136"/>
      <c r="LPL206" s="136"/>
      <c r="LPQ206" s="136"/>
      <c r="LPR206" s="136"/>
      <c r="LPS206" s="136"/>
      <c r="LPT206" s="136"/>
      <c r="LPU206" s="136"/>
      <c r="LPV206" s="136"/>
      <c r="LPW206" s="136"/>
      <c r="LPX206" s="136"/>
      <c r="LPY206" s="136"/>
      <c r="LPZ206" s="136"/>
      <c r="LQA206" s="136"/>
      <c r="LQB206" s="136"/>
      <c r="LQG206" s="136"/>
      <c r="LQH206" s="136"/>
      <c r="LQI206" s="136"/>
      <c r="LQJ206" s="136"/>
      <c r="LQK206" s="136"/>
      <c r="LQL206" s="136"/>
      <c r="LQM206" s="136"/>
      <c r="LQN206" s="136"/>
      <c r="LQO206" s="136"/>
      <c r="LQP206" s="136"/>
      <c r="LQQ206" s="136"/>
      <c r="LQR206" s="136"/>
      <c r="LQW206" s="136"/>
      <c r="LQX206" s="136"/>
      <c r="LQY206" s="136"/>
      <c r="LQZ206" s="136"/>
      <c r="LRA206" s="136"/>
      <c r="LRB206" s="136"/>
      <c r="LRC206" s="136"/>
      <c r="LRD206" s="136"/>
      <c r="LRE206" s="136"/>
      <c r="LRF206" s="136"/>
      <c r="LRG206" s="136"/>
      <c r="LRH206" s="136"/>
      <c r="LRM206" s="136"/>
      <c r="LRN206" s="136"/>
      <c r="LRO206" s="136"/>
      <c r="LRP206" s="136"/>
      <c r="LRQ206" s="136"/>
      <c r="LRR206" s="136"/>
      <c r="LRS206" s="136"/>
      <c r="LRT206" s="136"/>
      <c r="LRU206" s="136"/>
      <c r="LRV206" s="136"/>
      <c r="LRW206" s="136"/>
      <c r="LRX206" s="136"/>
      <c r="LSC206" s="136"/>
      <c r="LSD206" s="136"/>
      <c r="LSE206" s="136"/>
      <c r="LSF206" s="136"/>
      <c r="LSG206" s="136"/>
      <c r="LSH206" s="136"/>
      <c r="LSI206" s="136"/>
      <c r="LSJ206" s="136"/>
      <c r="LSK206" s="136"/>
      <c r="LSL206" s="136"/>
      <c r="LSM206" s="136"/>
      <c r="LSN206" s="136"/>
      <c r="LSS206" s="136"/>
      <c r="LST206" s="136"/>
      <c r="LSU206" s="136"/>
      <c r="LSV206" s="136"/>
      <c r="LSW206" s="136"/>
      <c r="LSX206" s="136"/>
      <c r="LSY206" s="136"/>
      <c r="LSZ206" s="136"/>
      <c r="LTA206" s="136"/>
      <c r="LTB206" s="136"/>
      <c r="LTC206" s="136"/>
      <c r="LTD206" s="136"/>
      <c r="LTI206" s="136"/>
      <c r="LTJ206" s="136"/>
      <c r="LTK206" s="136"/>
      <c r="LTL206" s="136"/>
      <c r="LTM206" s="136"/>
      <c r="LTN206" s="136"/>
      <c r="LTO206" s="136"/>
      <c r="LTP206" s="136"/>
      <c r="LTQ206" s="136"/>
      <c r="LTR206" s="136"/>
      <c r="LTS206" s="136"/>
      <c r="LTT206" s="136"/>
      <c r="LTY206" s="136"/>
      <c r="LTZ206" s="136"/>
      <c r="LUA206" s="136"/>
      <c r="LUB206" s="136"/>
      <c r="LUC206" s="136"/>
      <c r="LUD206" s="136"/>
      <c r="LUE206" s="136"/>
      <c r="LUF206" s="136"/>
      <c r="LUG206" s="136"/>
      <c r="LUH206" s="136"/>
      <c r="LUI206" s="136"/>
      <c r="LUJ206" s="136"/>
      <c r="LUO206" s="136"/>
      <c r="LUP206" s="136"/>
      <c r="LUQ206" s="136"/>
      <c r="LUR206" s="136"/>
      <c r="LUS206" s="136"/>
      <c r="LUT206" s="136"/>
      <c r="LUU206" s="136"/>
      <c r="LUV206" s="136"/>
      <c r="LUW206" s="136"/>
      <c r="LUX206" s="136"/>
      <c r="LUY206" s="136"/>
      <c r="LUZ206" s="136"/>
      <c r="LVE206" s="136"/>
      <c r="LVF206" s="136"/>
      <c r="LVG206" s="136"/>
      <c r="LVH206" s="136"/>
      <c r="LVI206" s="136"/>
      <c r="LVJ206" s="136"/>
      <c r="LVK206" s="136"/>
      <c r="LVL206" s="136"/>
      <c r="LVM206" s="136"/>
      <c r="LVN206" s="136"/>
      <c r="LVO206" s="136"/>
      <c r="LVP206" s="136"/>
      <c r="LVU206" s="136"/>
      <c r="LVV206" s="136"/>
      <c r="LVW206" s="136"/>
      <c r="LVX206" s="136"/>
      <c r="LVY206" s="136"/>
      <c r="LVZ206" s="136"/>
      <c r="LWA206" s="136"/>
      <c r="LWB206" s="136"/>
      <c r="LWC206" s="136"/>
      <c r="LWD206" s="136"/>
      <c r="LWE206" s="136"/>
      <c r="LWF206" s="136"/>
      <c r="LWK206" s="136"/>
      <c r="LWL206" s="136"/>
      <c r="LWM206" s="136"/>
      <c r="LWN206" s="136"/>
      <c r="LWO206" s="136"/>
      <c r="LWP206" s="136"/>
      <c r="LWQ206" s="136"/>
      <c r="LWR206" s="136"/>
      <c r="LWS206" s="136"/>
      <c r="LWT206" s="136"/>
      <c r="LWU206" s="136"/>
      <c r="LWV206" s="136"/>
      <c r="LXA206" s="136"/>
      <c r="LXB206" s="136"/>
      <c r="LXC206" s="136"/>
      <c r="LXD206" s="136"/>
      <c r="LXE206" s="136"/>
      <c r="LXF206" s="136"/>
      <c r="LXG206" s="136"/>
      <c r="LXH206" s="136"/>
      <c r="LXI206" s="136"/>
      <c r="LXJ206" s="136"/>
      <c r="LXK206" s="136"/>
      <c r="LXL206" s="136"/>
      <c r="LXQ206" s="136"/>
      <c r="LXR206" s="136"/>
      <c r="LXS206" s="136"/>
      <c r="LXT206" s="136"/>
      <c r="LXU206" s="136"/>
      <c r="LXV206" s="136"/>
      <c r="LXW206" s="136"/>
      <c r="LXX206" s="136"/>
      <c r="LXY206" s="136"/>
      <c r="LXZ206" s="136"/>
      <c r="LYA206" s="136"/>
      <c r="LYB206" s="136"/>
      <c r="LYG206" s="136"/>
      <c r="LYH206" s="136"/>
      <c r="LYI206" s="136"/>
      <c r="LYJ206" s="136"/>
      <c r="LYK206" s="136"/>
      <c r="LYL206" s="136"/>
      <c r="LYM206" s="136"/>
      <c r="LYN206" s="136"/>
      <c r="LYO206" s="136"/>
      <c r="LYP206" s="136"/>
      <c r="LYQ206" s="136"/>
      <c r="LYR206" s="136"/>
      <c r="LYW206" s="136"/>
      <c r="LYX206" s="136"/>
      <c r="LYY206" s="136"/>
      <c r="LYZ206" s="136"/>
      <c r="LZA206" s="136"/>
      <c r="LZB206" s="136"/>
      <c r="LZC206" s="136"/>
      <c r="LZD206" s="136"/>
      <c r="LZE206" s="136"/>
      <c r="LZF206" s="136"/>
      <c r="LZG206" s="136"/>
      <c r="LZH206" s="136"/>
      <c r="LZM206" s="136"/>
      <c r="LZN206" s="136"/>
      <c r="LZO206" s="136"/>
      <c r="LZP206" s="136"/>
      <c r="LZQ206" s="136"/>
      <c r="LZR206" s="136"/>
      <c r="LZS206" s="136"/>
      <c r="LZT206" s="136"/>
      <c r="LZU206" s="136"/>
      <c r="LZV206" s="136"/>
      <c r="LZW206" s="136"/>
      <c r="LZX206" s="136"/>
      <c r="MAC206" s="136"/>
      <c r="MAD206" s="136"/>
      <c r="MAE206" s="136"/>
      <c r="MAF206" s="136"/>
      <c r="MAG206" s="136"/>
      <c r="MAH206" s="136"/>
      <c r="MAI206" s="136"/>
      <c r="MAJ206" s="136"/>
      <c r="MAK206" s="136"/>
      <c r="MAL206" s="136"/>
      <c r="MAM206" s="136"/>
      <c r="MAN206" s="136"/>
      <c r="MAS206" s="136"/>
      <c r="MAT206" s="136"/>
      <c r="MAU206" s="136"/>
      <c r="MAV206" s="136"/>
      <c r="MAW206" s="136"/>
      <c r="MAX206" s="136"/>
      <c r="MAY206" s="136"/>
      <c r="MAZ206" s="136"/>
      <c r="MBA206" s="136"/>
      <c r="MBB206" s="136"/>
      <c r="MBC206" s="136"/>
      <c r="MBD206" s="136"/>
      <c r="MBI206" s="136"/>
      <c r="MBJ206" s="136"/>
      <c r="MBK206" s="136"/>
      <c r="MBL206" s="136"/>
      <c r="MBM206" s="136"/>
      <c r="MBN206" s="136"/>
      <c r="MBO206" s="136"/>
      <c r="MBP206" s="136"/>
      <c r="MBQ206" s="136"/>
      <c r="MBR206" s="136"/>
      <c r="MBS206" s="136"/>
      <c r="MBT206" s="136"/>
      <c r="MBY206" s="136"/>
      <c r="MBZ206" s="136"/>
      <c r="MCA206" s="136"/>
      <c r="MCB206" s="136"/>
      <c r="MCC206" s="136"/>
      <c r="MCD206" s="136"/>
      <c r="MCE206" s="136"/>
      <c r="MCF206" s="136"/>
      <c r="MCG206" s="136"/>
      <c r="MCH206" s="136"/>
      <c r="MCI206" s="136"/>
      <c r="MCJ206" s="136"/>
      <c r="MCO206" s="136"/>
      <c r="MCP206" s="136"/>
      <c r="MCQ206" s="136"/>
      <c r="MCR206" s="136"/>
      <c r="MCS206" s="136"/>
      <c r="MCT206" s="136"/>
      <c r="MCU206" s="136"/>
      <c r="MCV206" s="136"/>
      <c r="MCW206" s="136"/>
      <c r="MCX206" s="136"/>
      <c r="MCY206" s="136"/>
      <c r="MCZ206" s="136"/>
      <c r="MDE206" s="136"/>
      <c r="MDF206" s="136"/>
      <c r="MDG206" s="136"/>
      <c r="MDH206" s="136"/>
      <c r="MDI206" s="136"/>
      <c r="MDJ206" s="136"/>
      <c r="MDK206" s="136"/>
      <c r="MDL206" s="136"/>
      <c r="MDM206" s="136"/>
      <c r="MDN206" s="136"/>
      <c r="MDO206" s="136"/>
      <c r="MDP206" s="136"/>
      <c r="MDU206" s="136"/>
      <c r="MDV206" s="136"/>
      <c r="MDW206" s="136"/>
      <c r="MDX206" s="136"/>
      <c r="MDY206" s="136"/>
      <c r="MDZ206" s="136"/>
      <c r="MEA206" s="136"/>
      <c r="MEB206" s="136"/>
      <c r="MEC206" s="136"/>
      <c r="MED206" s="136"/>
      <c r="MEE206" s="136"/>
      <c r="MEF206" s="136"/>
      <c r="MEK206" s="136"/>
      <c r="MEL206" s="136"/>
      <c r="MEM206" s="136"/>
      <c r="MEN206" s="136"/>
      <c r="MEO206" s="136"/>
      <c r="MEP206" s="136"/>
      <c r="MEQ206" s="136"/>
      <c r="MER206" s="136"/>
      <c r="MES206" s="136"/>
      <c r="MET206" s="136"/>
      <c r="MEU206" s="136"/>
      <c r="MEV206" s="136"/>
      <c r="MFA206" s="136"/>
      <c r="MFB206" s="136"/>
      <c r="MFC206" s="136"/>
      <c r="MFD206" s="136"/>
      <c r="MFE206" s="136"/>
      <c r="MFF206" s="136"/>
      <c r="MFG206" s="136"/>
      <c r="MFH206" s="136"/>
      <c r="MFI206" s="136"/>
      <c r="MFJ206" s="136"/>
      <c r="MFK206" s="136"/>
      <c r="MFL206" s="136"/>
      <c r="MFQ206" s="136"/>
      <c r="MFR206" s="136"/>
      <c r="MFS206" s="136"/>
      <c r="MFT206" s="136"/>
      <c r="MFU206" s="136"/>
      <c r="MFV206" s="136"/>
      <c r="MFW206" s="136"/>
      <c r="MFX206" s="136"/>
      <c r="MFY206" s="136"/>
      <c r="MFZ206" s="136"/>
      <c r="MGA206" s="136"/>
      <c r="MGB206" s="136"/>
      <c r="MGG206" s="136"/>
      <c r="MGH206" s="136"/>
      <c r="MGI206" s="136"/>
      <c r="MGJ206" s="136"/>
      <c r="MGK206" s="136"/>
      <c r="MGL206" s="136"/>
      <c r="MGM206" s="136"/>
      <c r="MGN206" s="136"/>
      <c r="MGO206" s="136"/>
      <c r="MGP206" s="136"/>
      <c r="MGQ206" s="136"/>
      <c r="MGR206" s="136"/>
      <c r="MGW206" s="136"/>
      <c r="MGX206" s="136"/>
      <c r="MGY206" s="136"/>
      <c r="MGZ206" s="136"/>
      <c r="MHA206" s="136"/>
      <c r="MHB206" s="136"/>
      <c r="MHC206" s="136"/>
      <c r="MHD206" s="136"/>
      <c r="MHE206" s="136"/>
      <c r="MHF206" s="136"/>
      <c r="MHG206" s="136"/>
      <c r="MHH206" s="136"/>
      <c r="MHM206" s="136"/>
      <c r="MHN206" s="136"/>
      <c r="MHO206" s="136"/>
      <c r="MHP206" s="136"/>
      <c r="MHQ206" s="136"/>
      <c r="MHR206" s="136"/>
      <c r="MHS206" s="136"/>
      <c r="MHT206" s="136"/>
      <c r="MHU206" s="136"/>
      <c r="MHV206" s="136"/>
      <c r="MHW206" s="136"/>
      <c r="MHX206" s="136"/>
      <c r="MIC206" s="136"/>
      <c r="MID206" s="136"/>
      <c r="MIE206" s="136"/>
      <c r="MIF206" s="136"/>
      <c r="MIG206" s="136"/>
      <c r="MIH206" s="136"/>
      <c r="MII206" s="136"/>
      <c r="MIJ206" s="136"/>
      <c r="MIK206" s="136"/>
      <c r="MIL206" s="136"/>
      <c r="MIM206" s="136"/>
      <c r="MIN206" s="136"/>
      <c r="MIS206" s="136"/>
      <c r="MIT206" s="136"/>
      <c r="MIU206" s="136"/>
      <c r="MIV206" s="136"/>
      <c r="MIW206" s="136"/>
      <c r="MIX206" s="136"/>
      <c r="MIY206" s="136"/>
      <c r="MIZ206" s="136"/>
      <c r="MJA206" s="136"/>
      <c r="MJB206" s="136"/>
      <c r="MJC206" s="136"/>
      <c r="MJD206" s="136"/>
      <c r="MJI206" s="136"/>
      <c r="MJJ206" s="136"/>
      <c r="MJK206" s="136"/>
      <c r="MJL206" s="136"/>
      <c r="MJM206" s="136"/>
      <c r="MJN206" s="136"/>
      <c r="MJO206" s="136"/>
      <c r="MJP206" s="136"/>
      <c r="MJQ206" s="136"/>
      <c r="MJR206" s="136"/>
      <c r="MJS206" s="136"/>
      <c r="MJT206" s="136"/>
      <c r="MJY206" s="136"/>
      <c r="MJZ206" s="136"/>
      <c r="MKA206" s="136"/>
      <c r="MKB206" s="136"/>
      <c r="MKC206" s="136"/>
      <c r="MKD206" s="136"/>
      <c r="MKE206" s="136"/>
      <c r="MKF206" s="136"/>
      <c r="MKG206" s="136"/>
      <c r="MKH206" s="136"/>
      <c r="MKI206" s="136"/>
      <c r="MKJ206" s="136"/>
      <c r="MKO206" s="136"/>
      <c r="MKP206" s="136"/>
      <c r="MKQ206" s="136"/>
      <c r="MKR206" s="136"/>
      <c r="MKS206" s="136"/>
      <c r="MKT206" s="136"/>
      <c r="MKU206" s="136"/>
      <c r="MKV206" s="136"/>
      <c r="MKW206" s="136"/>
      <c r="MKX206" s="136"/>
      <c r="MKY206" s="136"/>
      <c r="MKZ206" s="136"/>
      <c r="MLE206" s="136"/>
      <c r="MLF206" s="136"/>
      <c r="MLG206" s="136"/>
      <c r="MLH206" s="136"/>
      <c r="MLI206" s="136"/>
      <c r="MLJ206" s="136"/>
      <c r="MLK206" s="136"/>
      <c r="MLL206" s="136"/>
      <c r="MLM206" s="136"/>
      <c r="MLN206" s="136"/>
      <c r="MLO206" s="136"/>
      <c r="MLP206" s="136"/>
      <c r="MLU206" s="136"/>
      <c r="MLV206" s="136"/>
      <c r="MLW206" s="136"/>
      <c r="MLX206" s="136"/>
      <c r="MLY206" s="136"/>
      <c r="MLZ206" s="136"/>
      <c r="MMA206" s="136"/>
      <c r="MMB206" s="136"/>
      <c r="MMC206" s="136"/>
      <c r="MMD206" s="136"/>
      <c r="MME206" s="136"/>
      <c r="MMF206" s="136"/>
      <c r="MMK206" s="136"/>
      <c r="MML206" s="136"/>
      <c r="MMM206" s="136"/>
      <c r="MMN206" s="136"/>
      <c r="MMO206" s="136"/>
      <c r="MMP206" s="136"/>
      <c r="MMQ206" s="136"/>
      <c r="MMR206" s="136"/>
      <c r="MMS206" s="136"/>
      <c r="MMT206" s="136"/>
      <c r="MMU206" s="136"/>
      <c r="MMV206" s="136"/>
      <c r="MNA206" s="136"/>
      <c r="MNB206" s="136"/>
      <c r="MNC206" s="136"/>
      <c r="MND206" s="136"/>
      <c r="MNE206" s="136"/>
      <c r="MNF206" s="136"/>
      <c r="MNG206" s="136"/>
      <c r="MNH206" s="136"/>
      <c r="MNI206" s="136"/>
      <c r="MNJ206" s="136"/>
      <c r="MNK206" s="136"/>
      <c r="MNL206" s="136"/>
      <c r="MNQ206" s="136"/>
      <c r="MNR206" s="136"/>
      <c r="MNS206" s="136"/>
      <c r="MNT206" s="136"/>
      <c r="MNU206" s="136"/>
      <c r="MNV206" s="136"/>
      <c r="MNW206" s="136"/>
      <c r="MNX206" s="136"/>
      <c r="MNY206" s="136"/>
      <c r="MNZ206" s="136"/>
      <c r="MOA206" s="136"/>
      <c r="MOB206" s="136"/>
      <c r="MOG206" s="136"/>
      <c r="MOH206" s="136"/>
      <c r="MOI206" s="136"/>
      <c r="MOJ206" s="136"/>
      <c r="MOK206" s="136"/>
      <c r="MOL206" s="136"/>
      <c r="MOM206" s="136"/>
      <c r="MON206" s="136"/>
      <c r="MOO206" s="136"/>
      <c r="MOP206" s="136"/>
      <c r="MOQ206" s="136"/>
      <c r="MOR206" s="136"/>
      <c r="MOW206" s="136"/>
      <c r="MOX206" s="136"/>
      <c r="MOY206" s="136"/>
      <c r="MOZ206" s="136"/>
      <c r="MPA206" s="136"/>
      <c r="MPB206" s="136"/>
      <c r="MPC206" s="136"/>
      <c r="MPD206" s="136"/>
      <c r="MPE206" s="136"/>
      <c r="MPF206" s="136"/>
      <c r="MPG206" s="136"/>
      <c r="MPH206" s="136"/>
      <c r="MPM206" s="136"/>
      <c r="MPN206" s="136"/>
      <c r="MPO206" s="136"/>
      <c r="MPP206" s="136"/>
      <c r="MPQ206" s="136"/>
      <c r="MPR206" s="136"/>
      <c r="MPS206" s="136"/>
      <c r="MPT206" s="136"/>
      <c r="MPU206" s="136"/>
      <c r="MPV206" s="136"/>
      <c r="MPW206" s="136"/>
      <c r="MPX206" s="136"/>
      <c r="MQC206" s="136"/>
      <c r="MQD206" s="136"/>
      <c r="MQE206" s="136"/>
      <c r="MQF206" s="136"/>
      <c r="MQG206" s="136"/>
      <c r="MQH206" s="136"/>
      <c r="MQI206" s="136"/>
      <c r="MQJ206" s="136"/>
      <c r="MQK206" s="136"/>
      <c r="MQL206" s="136"/>
      <c r="MQM206" s="136"/>
      <c r="MQN206" s="136"/>
      <c r="MQS206" s="136"/>
      <c r="MQT206" s="136"/>
      <c r="MQU206" s="136"/>
      <c r="MQV206" s="136"/>
      <c r="MQW206" s="136"/>
      <c r="MQX206" s="136"/>
      <c r="MQY206" s="136"/>
      <c r="MQZ206" s="136"/>
      <c r="MRA206" s="136"/>
      <c r="MRB206" s="136"/>
      <c r="MRC206" s="136"/>
      <c r="MRD206" s="136"/>
      <c r="MRI206" s="136"/>
      <c r="MRJ206" s="136"/>
      <c r="MRK206" s="136"/>
      <c r="MRL206" s="136"/>
      <c r="MRM206" s="136"/>
      <c r="MRN206" s="136"/>
      <c r="MRO206" s="136"/>
      <c r="MRP206" s="136"/>
      <c r="MRQ206" s="136"/>
      <c r="MRR206" s="136"/>
      <c r="MRS206" s="136"/>
      <c r="MRT206" s="136"/>
      <c r="MRY206" s="136"/>
      <c r="MRZ206" s="136"/>
      <c r="MSA206" s="136"/>
      <c r="MSB206" s="136"/>
      <c r="MSC206" s="136"/>
      <c r="MSD206" s="136"/>
      <c r="MSE206" s="136"/>
      <c r="MSF206" s="136"/>
      <c r="MSG206" s="136"/>
      <c r="MSH206" s="136"/>
      <c r="MSI206" s="136"/>
      <c r="MSJ206" s="136"/>
      <c r="MSO206" s="136"/>
      <c r="MSP206" s="136"/>
      <c r="MSQ206" s="136"/>
      <c r="MSR206" s="136"/>
      <c r="MSS206" s="136"/>
      <c r="MST206" s="136"/>
      <c r="MSU206" s="136"/>
      <c r="MSV206" s="136"/>
      <c r="MSW206" s="136"/>
      <c r="MSX206" s="136"/>
      <c r="MSY206" s="136"/>
      <c r="MSZ206" s="136"/>
      <c r="MTE206" s="136"/>
      <c r="MTF206" s="136"/>
      <c r="MTG206" s="136"/>
      <c r="MTH206" s="136"/>
      <c r="MTI206" s="136"/>
      <c r="MTJ206" s="136"/>
      <c r="MTK206" s="136"/>
      <c r="MTL206" s="136"/>
      <c r="MTM206" s="136"/>
      <c r="MTN206" s="136"/>
      <c r="MTO206" s="136"/>
      <c r="MTP206" s="136"/>
      <c r="MTU206" s="136"/>
      <c r="MTV206" s="136"/>
      <c r="MTW206" s="136"/>
      <c r="MTX206" s="136"/>
      <c r="MTY206" s="136"/>
      <c r="MTZ206" s="136"/>
      <c r="MUA206" s="136"/>
      <c r="MUB206" s="136"/>
      <c r="MUC206" s="136"/>
      <c r="MUD206" s="136"/>
      <c r="MUE206" s="136"/>
      <c r="MUF206" s="136"/>
      <c r="MUK206" s="136"/>
      <c r="MUL206" s="136"/>
      <c r="MUM206" s="136"/>
      <c r="MUN206" s="136"/>
      <c r="MUO206" s="136"/>
      <c r="MUP206" s="136"/>
      <c r="MUQ206" s="136"/>
      <c r="MUR206" s="136"/>
      <c r="MUS206" s="136"/>
      <c r="MUT206" s="136"/>
      <c r="MUU206" s="136"/>
      <c r="MUV206" s="136"/>
      <c r="MVA206" s="136"/>
      <c r="MVB206" s="136"/>
      <c r="MVC206" s="136"/>
      <c r="MVD206" s="136"/>
      <c r="MVE206" s="136"/>
      <c r="MVF206" s="136"/>
      <c r="MVG206" s="136"/>
      <c r="MVH206" s="136"/>
      <c r="MVI206" s="136"/>
      <c r="MVJ206" s="136"/>
      <c r="MVK206" s="136"/>
      <c r="MVL206" s="136"/>
      <c r="MVQ206" s="136"/>
      <c r="MVR206" s="136"/>
      <c r="MVS206" s="136"/>
      <c r="MVT206" s="136"/>
      <c r="MVU206" s="136"/>
      <c r="MVV206" s="136"/>
      <c r="MVW206" s="136"/>
      <c r="MVX206" s="136"/>
      <c r="MVY206" s="136"/>
      <c r="MVZ206" s="136"/>
      <c r="MWA206" s="136"/>
      <c r="MWB206" s="136"/>
      <c r="MWG206" s="136"/>
      <c r="MWH206" s="136"/>
      <c r="MWI206" s="136"/>
      <c r="MWJ206" s="136"/>
      <c r="MWK206" s="136"/>
      <c r="MWL206" s="136"/>
      <c r="MWM206" s="136"/>
      <c r="MWN206" s="136"/>
      <c r="MWO206" s="136"/>
      <c r="MWP206" s="136"/>
      <c r="MWQ206" s="136"/>
      <c r="MWR206" s="136"/>
      <c r="MWW206" s="136"/>
      <c r="MWX206" s="136"/>
      <c r="MWY206" s="136"/>
      <c r="MWZ206" s="136"/>
      <c r="MXA206" s="136"/>
      <c r="MXB206" s="136"/>
      <c r="MXC206" s="136"/>
      <c r="MXD206" s="136"/>
      <c r="MXE206" s="136"/>
      <c r="MXF206" s="136"/>
      <c r="MXG206" s="136"/>
      <c r="MXH206" s="136"/>
      <c r="MXM206" s="136"/>
      <c r="MXN206" s="136"/>
      <c r="MXO206" s="136"/>
      <c r="MXP206" s="136"/>
      <c r="MXQ206" s="136"/>
      <c r="MXR206" s="136"/>
      <c r="MXS206" s="136"/>
      <c r="MXT206" s="136"/>
      <c r="MXU206" s="136"/>
      <c r="MXV206" s="136"/>
      <c r="MXW206" s="136"/>
      <c r="MXX206" s="136"/>
      <c r="MYC206" s="136"/>
      <c r="MYD206" s="136"/>
      <c r="MYE206" s="136"/>
      <c r="MYF206" s="136"/>
      <c r="MYG206" s="136"/>
      <c r="MYH206" s="136"/>
      <c r="MYI206" s="136"/>
      <c r="MYJ206" s="136"/>
      <c r="MYK206" s="136"/>
      <c r="MYL206" s="136"/>
      <c r="MYM206" s="136"/>
      <c r="MYN206" s="136"/>
      <c r="MYS206" s="136"/>
      <c r="MYT206" s="136"/>
      <c r="MYU206" s="136"/>
      <c r="MYV206" s="136"/>
      <c r="MYW206" s="136"/>
      <c r="MYX206" s="136"/>
      <c r="MYY206" s="136"/>
      <c r="MYZ206" s="136"/>
      <c r="MZA206" s="136"/>
      <c r="MZB206" s="136"/>
      <c r="MZC206" s="136"/>
      <c r="MZD206" s="136"/>
      <c r="MZI206" s="136"/>
      <c r="MZJ206" s="136"/>
      <c r="MZK206" s="136"/>
      <c r="MZL206" s="136"/>
      <c r="MZM206" s="136"/>
      <c r="MZN206" s="136"/>
      <c r="MZO206" s="136"/>
      <c r="MZP206" s="136"/>
      <c r="MZQ206" s="136"/>
      <c r="MZR206" s="136"/>
      <c r="MZS206" s="136"/>
      <c r="MZT206" s="136"/>
      <c r="MZY206" s="136"/>
      <c r="MZZ206" s="136"/>
      <c r="NAA206" s="136"/>
      <c r="NAB206" s="136"/>
      <c r="NAC206" s="136"/>
      <c r="NAD206" s="136"/>
      <c r="NAE206" s="136"/>
      <c r="NAF206" s="136"/>
      <c r="NAG206" s="136"/>
      <c r="NAH206" s="136"/>
      <c r="NAI206" s="136"/>
      <c r="NAJ206" s="136"/>
      <c r="NAO206" s="136"/>
      <c r="NAP206" s="136"/>
      <c r="NAQ206" s="136"/>
      <c r="NAR206" s="136"/>
      <c r="NAS206" s="136"/>
      <c r="NAT206" s="136"/>
      <c r="NAU206" s="136"/>
      <c r="NAV206" s="136"/>
      <c r="NAW206" s="136"/>
      <c r="NAX206" s="136"/>
      <c r="NAY206" s="136"/>
      <c r="NAZ206" s="136"/>
      <c r="NBE206" s="136"/>
      <c r="NBF206" s="136"/>
      <c r="NBG206" s="136"/>
      <c r="NBH206" s="136"/>
      <c r="NBI206" s="136"/>
      <c r="NBJ206" s="136"/>
      <c r="NBK206" s="136"/>
      <c r="NBL206" s="136"/>
      <c r="NBM206" s="136"/>
      <c r="NBN206" s="136"/>
      <c r="NBO206" s="136"/>
      <c r="NBP206" s="136"/>
      <c r="NBU206" s="136"/>
      <c r="NBV206" s="136"/>
      <c r="NBW206" s="136"/>
      <c r="NBX206" s="136"/>
      <c r="NBY206" s="136"/>
      <c r="NBZ206" s="136"/>
      <c r="NCA206" s="136"/>
      <c r="NCB206" s="136"/>
      <c r="NCC206" s="136"/>
      <c r="NCD206" s="136"/>
      <c r="NCE206" s="136"/>
      <c r="NCF206" s="136"/>
      <c r="NCK206" s="136"/>
      <c r="NCL206" s="136"/>
      <c r="NCM206" s="136"/>
      <c r="NCN206" s="136"/>
      <c r="NCO206" s="136"/>
      <c r="NCP206" s="136"/>
      <c r="NCQ206" s="136"/>
      <c r="NCR206" s="136"/>
      <c r="NCS206" s="136"/>
      <c r="NCT206" s="136"/>
      <c r="NCU206" s="136"/>
      <c r="NCV206" s="136"/>
      <c r="NDA206" s="136"/>
      <c r="NDB206" s="136"/>
      <c r="NDC206" s="136"/>
      <c r="NDD206" s="136"/>
      <c r="NDE206" s="136"/>
      <c r="NDF206" s="136"/>
      <c r="NDG206" s="136"/>
      <c r="NDH206" s="136"/>
      <c r="NDI206" s="136"/>
      <c r="NDJ206" s="136"/>
      <c r="NDK206" s="136"/>
      <c r="NDL206" s="136"/>
      <c r="NDQ206" s="136"/>
      <c r="NDR206" s="136"/>
      <c r="NDS206" s="136"/>
      <c r="NDT206" s="136"/>
      <c r="NDU206" s="136"/>
      <c r="NDV206" s="136"/>
      <c r="NDW206" s="136"/>
      <c r="NDX206" s="136"/>
      <c r="NDY206" s="136"/>
      <c r="NDZ206" s="136"/>
      <c r="NEA206" s="136"/>
      <c r="NEB206" s="136"/>
      <c r="NEG206" s="136"/>
      <c r="NEH206" s="136"/>
      <c r="NEI206" s="136"/>
      <c r="NEJ206" s="136"/>
      <c r="NEK206" s="136"/>
      <c r="NEL206" s="136"/>
      <c r="NEM206" s="136"/>
      <c r="NEN206" s="136"/>
      <c r="NEO206" s="136"/>
      <c r="NEP206" s="136"/>
      <c r="NEQ206" s="136"/>
      <c r="NER206" s="136"/>
      <c r="NEW206" s="136"/>
      <c r="NEX206" s="136"/>
      <c r="NEY206" s="136"/>
      <c r="NEZ206" s="136"/>
      <c r="NFA206" s="136"/>
      <c r="NFB206" s="136"/>
      <c r="NFC206" s="136"/>
      <c r="NFD206" s="136"/>
      <c r="NFE206" s="136"/>
      <c r="NFF206" s="136"/>
      <c r="NFG206" s="136"/>
      <c r="NFH206" s="136"/>
      <c r="NFM206" s="136"/>
      <c r="NFN206" s="136"/>
      <c r="NFO206" s="136"/>
      <c r="NFP206" s="136"/>
      <c r="NFQ206" s="136"/>
      <c r="NFR206" s="136"/>
      <c r="NFS206" s="136"/>
      <c r="NFT206" s="136"/>
      <c r="NFU206" s="136"/>
      <c r="NFV206" s="136"/>
      <c r="NFW206" s="136"/>
      <c r="NFX206" s="136"/>
      <c r="NGC206" s="136"/>
      <c r="NGD206" s="136"/>
      <c r="NGE206" s="136"/>
      <c r="NGF206" s="136"/>
      <c r="NGG206" s="136"/>
      <c r="NGH206" s="136"/>
      <c r="NGI206" s="136"/>
      <c r="NGJ206" s="136"/>
      <c r="NGK206" s="136"/>
      <c r="NGL206" s="136"/>
      <c r="NGM206" s="136"/>
      <c r="NGN206" s="136"/>
      <c r="NGS206" s="136"/>
      <c r="NGT206" s="136"/>
      <c r="NGU206" s="136"/>
      <c r="NGV206" s="136"/>
      <c r="NGW206" s="136"/>
      <c r="NGX206" s="136"/>
      <c r="NGY206" s="136"/>
      <c r="NGZ206" s="136"/>
      <c r="NHA206" s="136"/>
      <c r="NHB206" s="136"/>
      <c r="NHC206" s="136"/>
      <c r="NHD206" s="136"/>
      <c r="NHI206" s="136"/>
      <c r="NHJ206" s="136"/>
      <c r="NHK206" s="136"/>
      <c r="NHL206" s="136"/>
      <c r="NHM206" s="136"/>
      <c r="NHN206" s="136"/>
      <c r="NHO206" s="136"/>
      <c r="NHP206" s="136"/>
      <c r="NHQ206" s="136"/>
      <c r="NHR206" s="136"/>
      <c r="NHS206" s="136"/>
      <c r="NHT206" s="136"/>
      <c r="NHY206" s="136"/>
      <c r="NHZ206" s="136"/>
      <c r="NIA206" s="136"/>
      <c r="NIB206" s="136"/>
      <c r="NIC206" s="136"/>
      <c r="NID206" s="136"/>
      <c r="NIE206" s="136"/>
      <c r="NIF206" s="136"/>
      <c r="NIG206" s="136"/>
      <c r="NIH206" s="136"/>
      <c r="NII206" s="136"/>
      <c r="NIJ206" s="136"/>
      <c r="NIO206" s="136"/>
      <c r="NIP206" s="136"/>
      <c r="NIQ206" s="136"/>
      <c r="NIR206" s="136"/>
      <c r="NIS206" s="136"/>
      <c r="NIT206" s="136"/>
      <c r="NIU206" s="136"/>
      <c r="NIV206" s="136"/>
      <c r="NIW206" s="136"/>
      <c r="NIX206" s="136"/>
      <c r="NIY206" s="136"/>
      <c r="NIZ206" s="136"/>
      <c r="NJE206" s="136"/>
      <c r="NJF206" s="136"/>
      <c r="NJG206" s="136"/>
      <c r="NJH206" s="136"/>
      <c r="NJI206" s="136"/>
      <c r="NJJ206" s="136"/>
      <c r="NJK206" s="136"/>
      <c r="NJL206" s="136"/>
      <c r="NJM206" s="136"/>
      <c r="NJN206" s="136"/>
      <c r="NJO206" s="136"/>
      <c r="NJP206" s="136"/>
      <c r="NJU206" s="136"/>
      <c r="NJV206" s="136"/>
      <c r="NJW206" s="136"/>
      <c r="NJX206" s="136"/>
      <c r="NJY206" s="136"/>
      <c r="NJZ206" s="136"/>
      <c r="NKA206" s="136"/>
      <c r="NKB206" s="136"/>
      <c r="NKC206" s="136"/>
      <c r="NKD206" s="136"/>
      <c r="NKE206" s="136"/>
      <c r="NKF206" s="136"/>
      <c r="NKK206" s="136"/>
      <c r="NKL206" s="136"/>
      <c r="NKM206" s="136"/>
      <c r="NKN206" s="136"/>
      <c r="NKO206" s="136"/>
      <c r="NKP206" s="136"/>
      <c r="NKQ206" s="136"/>
      <c r="NKR206" s="136"/>
      <c r="NKS206" s="136"/>
      <c r="NKT206" s="136"/>
      <c r="NKU206" s="136"/>
      <c r="NKV206" s="136"/>
      <c r="NLA206" s="136"/>
      <c r="NLB206" s="136"/>
      <c r="NLC206" s="136"/>
      <c r="NLD206" s="136"/>
      <c r="NLE206" s="136"/>
      <c r="NLF206" s="136"/>
      <c r="NLG206" s="136"/>
      <c r="NLH206" s="136"/>
      <c r="NLI206" s="136"/>
      <c r="NLJ206" s="136"/>
      <c r="NLK206" s="136"/>
      <c r="NLL206" s="136"/>
      <c r="NLQ206" s="136"/>
      <c r="NLR206" s="136"/>
      <c r="NLS206" s="136"/>
      <c r="NLT206" s="136"/>
      <c r="NLU206" s="136"/>
      <c r="NLV206" s="136"/>
      <c r="NLW206" s="136"/>
      <c r="NLX206" s="136"/>
      <c r="NLY206" s="136"/>
      <c r="NLZ206" s="136"/>
      <c r="NMA206" s="136"/>
      <c r="NMB206" s="136"/>
      <c r="NMG206" s="136"/>
      <c r="NMH206" s="136"/>
      <c r="NMI206" s="136"/>
      <c r="NMJ206" s="136"/>
      <c r="NMK206" s="136"/>
      <c r="NML206" s="136"/>
      <c r="NMM206" s="136"/>
      <c r="NMN206" s="136"/>
      <c r="NMO206" s="136"/>
      <c r="NMP206" s="136"/>
      <c r="NMQ206" s="136"/>
      <c r="NMR206" s="136"/>
      <c r="NMW206" s="136"/>
      <c r="NMX206" s="136"/>
      <c r="NMY206" s="136"/>
      <c r="NMZ206" s="136"/>
      <c r="NNA206" s="136"/>
      <c r="NNB206" s="136"/>
      <c r="NNC206" s="136"/>
      <c r="NND206" s="136"/>
      <c r="NNE206" s="136"/>
      <c r="NNF206" s="136"/>
      <c r="NNG206" s="136"/>
      <c r="NNH206" s="136"/>
      <c r="NNM206" s="136"/>
      <c r="NNN206" s="136"/>
      <c r="NNO206" s="136"/>
      <c r="NNP206" s="136"/>
      <c r="NNQ206" s="136"/>
      <c r="NNR206" s="136"/>
      <c r="NNS206" s="136"/>
      <c r="NNT206" s="136"/>
      <c r="NNU206" s="136"/>
      <c r="NNV206" s="136"/>
      <c r="NNW206" s="136"/>
      <c r="NNX206" s="136"/>
      <c r="NOC206" s="136"/>
      <c r="NOD206" s="136"/>
      <c r="NOE206" s="136"/>
      <c r="NOF206" s="136"/>
      <c r="NOG206" s="136"/>
      <c r="NOH206" s="136"/>
      <c r="NOI206" s="136"/>
      <c r="NOJ206" s="136"/>
      <c r="NOK206" s="136"/>
      <c r="NOL206" s="136"/>
      <c r="NOM206" s="136"/>
      <c r="NON206" s="136"/>
      <c r="NOS206" s="136"/>
      <c r="NOT206" s="136"/>
      <c r="NOU206" s="136"/>
      <c r="NOV206" s="136"/>
      <c r="NOW206" s="136"/>
      <c r="NOX206" s="136"/>
      <c r="NOY206" s="136"/>
      <c r="NOZ206" s="136"/>
      <c r="NPA206" s="136"/>
      <c r="NPB206" s="136"/>
      <c r="NPC206" s="136"/>
      <c r="NPD206" s="136"/>
      <c r="NPI206" s="136"/>
      <c r="NPJ206" s="136"/>
      <c r="NPK206" s="136"/>
      <c r="NPL206" s="136"/>
      <c r="NPM206" s="136"/>
      <c r="NPN206" s="136"/>
      <c r="NPO206" s="136"/>
      <c r="NPP206" s="136"/>
      <c r="NPQ206" s="136"/>
      <c r="NPR206" s="136"/>
      <c r="NPS206" s="136"/>
      <c r="NPT206" s="136"/>
      <c r="NPY206" s="136"/>
      <c r="NPZ206" s="136"/>
      <c r="NQA206" s="136"/>
      <c r="NQB206" s="136"/>
      <c r="NQC206" s="136"/>
      <c r="NQD206" s="136"/>
      <c r="NQE206" s="136"/>
      <c r="NQF206" s="136"/>
      <c r="NQG206" s="136"/>
      <c r="NQH206" s="136"/>
      <c r="NQI206" s="136"/>
      <c r="NQJ206" s="136"/>
      <c r="NQO206" s="136"/>
      <c r="NQP206" s="136"/>
      <c r="NQQ206" s="136"/>
      <c r="NQR206" s="136"/>
      <c r="NQS206" s="136"/>
      <c r="NQT206" s="136"/>
      <c r="NQU206" s="136"/>
      <c r="NQV206" s="136"/>
      <c r="NQW206" s="136"/>
      <c r="NQX206" s="136"/>
      <c r="NQY206" s="136"/>
      <c r="NQZ206" s="136"/>
      <c r="NRE206" s="136"/>
      <c r="NRF206" s="136"/>
      <c r="NRG206" s="136"/>
      <c r="NRH206" s="136"/>
      <c r="NRI206" s="136"/>
      <c r="NRJ206" s="136"/>
      <c r="NRK206" s="136"/>
      <c r="NRL206" s="136"/>
      <c r="NRM206" s="136"/>
      <c r="NRN206" s="136"/>
      <c r="NRO206" s="136"/>
      <c r="NRP206" s="136"/>
      <c r="NRU206" s="136"/>
      <c r="NRV206" s="136"/>
      <c r="NRW206" s="136"/>
      <c r="NRX206" s="136"/>
      <c r="NRY206" s="136"/>
      <c r="NRZ206" s="136"/>
      <c r="NSA206" s="136"/>
      <c r="NSB206" s="136"/>
      <c r="NSC206" s="136"/>
      <c r="NSD206" s="136"/>
      <c r="NSE206" s="136"/>
      <c r="NSF206" s="136"/>
      <c r="NSK206" s="136"/>
      <c r="NSL206" s="136"/>
      <c r="NSM206" s="136"/>
      <c r="NSN206" s="136"/>
      <c r="NSO206" s="136"/>
      <c r="NSP206" s="136"/>
      <c r="NSQ206" s="136"/>
      <c r="NSR206" s="136"/>
      <c r="NSS206" s="136"/>
      <c r="NST206" s="136"/>
      <c r="NSU206" s="136"/>
      <c r="NSV206" s="136"/>
      <c r="NTA206" s="136"/>
      <c r="NTB206" s="136"/>
      <c r="NTC206" s="136"/>
      <c r="NTD206" s="136"/>
      <c r="NTE206" s="136"/>
      <c r="NTF206" s="136"/>
      <c r="NTG206" s="136"/>
      <c r="NTH206" s="136"/>
      <c r="NTI206" s="136"/>
      <c r="NTJ206" s="136"/>
      <c r="NTK206" s="136"/>
      <c r="NTL206" s="136"/>
      <c r="NTQ206" s="136"/>
      <c r="NTR206" s="136"/>
      <c r="NTS206" s="136"/>
      <c r="NTT206" s="136"/>
      <c r="NTU206" s="136"/>
      <c r="NTV206" s="136"/>
      <c r="NTW206" s="136"/>
      <c r="NTX206" s="136"/>
      <c r="NTY206" s="136"/>
      <c r="NTZ206" s="136"/>
      <c r="NUA206" s="136"/>
      <c r="NUB206" s="136"/>
      <c r="NUG206" s="136"/>
      <c r="NUH206" s="136"/>
      <c r="NUI206" s="136"/>
      <c r="NUJ206" s="136"/>
      <c r="NUK206" s="136"/>
      <c r="NUL206" s="136"/>
      <c r="NUM206" s="136"/>
      <c r="NUN206" s="136"/>
      <c r="NUO206" s="136"/>
      <c r="NUP206" s="136"/>
      <c r="NUQ206" s="136"/>
      <c r="NUR206" s="136"/>
      <c r="NUW206" s="136"/>
      <c r="NUX206" s="136"/>
      <c r="NUY206" s="136"/>
      <c r="NUZ206" s="136"/>
      <c r="NVA206" s="136"/>
      <c r="NVB206" s="136"/>
      <c r="NVC206" s="136"/>
      <c r="NVD206" s="136"/>
      <c r="NVE206" s="136"/>
      <c r="NVF206" s="136"/>
      <c r="NVG206" s="136"/>
      <c r="NVH206" s="136"/>
      <c r="NVM206" s="136"/>
      <c r="NVN206" s="136"/>
      <c r="NVO206" s="136"/>
      <c r="NVP206" s="136"/>
      <c r="NVQ206" s="136"/>
      <c r="NVR206" s="136"/>
      <c r="NVS206" s="136"/>
      <c r="NVT206" s="136"/>
      <c r="NVU206" s="136"/>
      <c r="NVV206" s="136"/>
      <c r="NVW206" s="136"/>
      <c r="NVX206" s="136"/>
      <c r="NWC206" s="136"/>
      <c r="NWD206" s="136"/>
      <c r="NWE206" s="136"/>
      <c r="NWF206" s="136"/>
      <c r="NWG206" s="136"/>
      <c r="NWH206" s="136"/>
      <c r="NWI206" s="136"/>
      <c r="NWJ206" s="136"/>
      <c r="NWK206" s="136"/>
      <c r="NWL206" s="136"/>
      <c r="NWM206" s="136"/>
      <c r="NWN206" s="136"/>
      <c r="NWS206" s="136"/>
      <c r="NWT206" s="136"/>
      <c r="NWU206" s="136"/>
      <c r="NWV206" s="136"/>
      <c r="NWW206" s="136"/>
      <c r="NWX206" s="136"/>
      <c r="NWY206" s="136"/>
      <c r="NWZ206" s="136"/>
      <c r="NXA206" s="136"/>
      <c r="NXB206" s="136"/>
      <c r="NXC206" s="136"/>
      <c r="NXD206" s="136"/>
      <c r="NXI206" s="136"/>
      <c r="NXJ206" s="136"/>
      <c r="NXK206" s="136"/>
      <c r="NXL206" s="136"/>
      <c r="NXM206" s="136"/>
      <c r="NXN206" s="136"/>
      <c r="NXO206" s="136"/>
      <c r="NXP206" s="136"/>
      <c r="NXQ206" s="136"/>
      <c r="NXR206" s="136"/>
      <c r="NXS206" s="136"/>
      <c r="NXT206" s="136"/>
      <c r="NXY206" s="136"/>
      <c r="NXZ206" s="136"/>
      <c r="NYA206" s="136"/>
      <c r="NYB206" s="136"/>
      <c r="NYC206" s="136"/>
      <c r="NYD206" s="136"/>
      <c r="NYE206" s="136"/>
      <c r="NYF206" s="136"/>
      <c r="NYG206" s="136"/>
      <c r="NYH206" s="136"/>
      <c r="NYI206" s="136"/>
      <c r="NYJ206" s="136"/>
      <c r="NYO206" s="136"/>
      <c r="NYP206" s="136"/>
      <c r="NYQ206" s="136"/>
      <c r="NYR206" s="136"/>
      <c r="NYS206" s="136"/>
      <c r="NYT206" s="136"/>
      <c r="NYU206" s="136"/>
      <c r="NYV206" s="136"/>
      <c r="NYW206" s="136"/>
      <c r="NYX206" s="136"/>
      <c r="NYY206" s="136"/>
      <c r="NYZ206" s="136"/>
      <c r="NZE206" s="136"/>
      <c r="NZF206" s="136"/>
      <c r="NZG206" s="136"/>
      <c r="NZH206" s="136"/>
      <c r="NZI206" s="136"/>
      <c r="NZJ206" s="136"/>
      <c r="NZK206" s="136"/>
      <c r="NZL206" s="136"/>
      <c r="NZM206" s="136"/>
      <c r="NZN206" s="136"/>
      <c r="NZO206" s="136"/>
      <c r="NZP206" s="136"/>
      <c r="NZU206" s="136"/>
      <c r="NZV206" s="136"/>
      <c r="NZW206" s="136"/>
      <c r="NZX206" s="136"/>
      <c r="NZY206" s="136"/>
      <c r="NZZ206" s="136"/>
      <c r="OAA206" s="136"/>
      <c r="OAB206" s="136"/>
      <c r="OAC206" s="136"/>
      <c r="OAD206" s="136"/>
      <c r="OAE206" s="136"/>
      <c r="OAF206" s="136"/>
      <c r="OAK206" s="136"/>
      <c r="OAL206" s="136"/>
      <c r="OAM206" s="136"/>
      <c r="OAN206" s="136"/>
      <c r="OAO206" s="136"/>
      <c r="OAP206" s="136"/>
      <c r="OAQ206" s="136"/>
      <c r="OAR206" s="136"/>
      <c r="OAS206" s="136"/>
      <c r="OAT206" s="136"/>
      <c r="OAU206" s="136"/>
      <c r="OAV206" s="136"/>
      <c r="OBA206" s="136"/>
      <c r="OBB206" s="136"/>
      <c r="OBC206" s="136"/>
      <c r="OBD206" s="136"/>
      <c r="OBE206" s="136"/>
      <c r="OBF206" s="136"/>
      <c r="OBG206" s="136"/>
      <c r="OBH206" s="136"/>
      <c r="OBI206" s="136"/>
      <c r="OBJ206" s="136"/>
      <c r="OBK206" s="136"/>
      <c r="OBL206" s="136"/>
      <c r="OBQ206" s="136"/>
      <c r="OBR206" s="136"/>
      <c r="OBS206" s="136"/>
      <c r="OBT206" s="136"/>
      <c r="OBU206" s="136"/>
      <c r="OBV206" s="136"/>
      <c r="OBW206" s="136"/>
      <c r="OBX206" s="136"/>
      <c r="OBY206" s="136"/>
      <c r="OBZ206" s="136"/>
      <c r="OCA206" s="136"/>
      <c r="OCB206" s="136"/>
      <c r="OCG206" s="136"/>
      <c r="OCH206" s="136"/>
      <c r="OCI206" s="136"/>
      <c r="OCJ206" s="136"/>
      <c r="OCK206" s="136"/>
      <c r="OCL206" s="136"/>
      <c r="OCM206" s="136"/>
      <c r="OCN206" s="136"/>
      <c r="OCO206" s="136"/>
      <c r="OCP206" s="136"/>
      <c r="OCQ206" s="136"/>
      <c r="OCR206" s="136"/>
      <c r="OCW206" s="136"/>
      <c r="OCX206" s="136"/>
      <c r="OCY206" s="136"/>
      <c r="OCZ206" s="136"/>
      <c r="ODA206" s="136"/>
      <c r="ODB206" s="136"/>
      <c r="ODC206" s="136"/>
      <c r="ODD206" s="136"/>
      <c r="ODE206" s="136"/>
      <c r="ODF206" s="136"/>
      <c r="ODG206" s="136"/>
      <c r="ODH206" s="136"/>
      <c r="ODM206" s="136"/>
      <c r="ODN206" s="136"/>
      <c r="ODO206" s="136"/>
      <c r="ODP206" s="136"/>
      <c r="ODQ206" s="136"/>
      <c r="ODR206" s="136"/>
      <c r="ODS206" s="136"/>
      <c r="ODT206" s="136"/>
      <c r="ODU206" s="136"/>
      <c r="ODV206" s="136"/>
      <c r="ODW206" s="136"/>
      <c r="ODX206" s="136"/>
      <c r="OEC206" s="136"/>
      <c r="OED206" s="136"/>
      <c r="OEE206" s="136"/>
      <c r="OEF206" s="136"/>
      <c r="OEG206" s="136"/>
      <c r="OEH206" s="136"/>
      <c r="OEI206" s="136"/>
      <c r="OEJ206" s="136"/>
      <c r="OEK206" s="136"/>
      <c r="OEL206" s="136"/>
      <c r="OEM206" s="136"/>
      <c r="OEN206" s="136"/>
      <c r="OES206" s="136"/>
      <c r="OET206" s="136"/>
      <c r="OEU206" s="136"/>
      <c r="OEV206" s="136"/>
      <c r="OEW206" s="136"/>
      <c r="OEX206" s="136"/>
      <c r="OEY206" s="136"/>
      <c r="OEZ206" s="136"/>
      <c r="OFA206" s="136"/>
      <c r="OFB206" s="136"/>
      <c r="OFC206" s="136"/>
      <c r="OFD206" s="136"/>
      <c r="OFI206" s="136"/>
      <c r="OFJ206" s="136"/>
      <c r="OFK206" s="136"/>
      <c r="OFL206" s="136"/>
      <c r="OFM206" s="136"/>
      <c r="OFN206" s="136"/>
      <c r="OFO206" s="136"/>
      <c r="OFP206" s="136"/>
      <c r="OFQ206" s="136"/>
      <c r="OFR206" s="136"/>
      <c r="OFS206" s="136"/>
      <c r="OFT206" s="136"/>
      <c r="OFY206" s="136"/>
      <c r="OFZ206" s="136"/>
      <c r="OGA206" s="136"/>
      <c r="OGB206" s="136"/>
      <c r="OGC206" s="136"/>
      <c r="OGD206" s="136"/>
      <c r="OGE206" s="136"/>
      <c r="OGF206" s="136"/>
      <c r="OGG206" s="136"/>
      <c r="OGH206" s="136"/>
      <c r="OGI206" s="136"/>
      <c r="OGJ206" s="136"/>
      <c r="OGO206" s="136"/>
      <c r="OGP206" s="136"/>
      <c r="OGQ206" s="136"/>
      <c r="OGR206" s="136"/>
      <c r="OGS206" s="136"/>
      <c r="OGT206" s="136"/>
      <c r="OGU206" s="136"/>
      <c r="OGV206" s="136"/>
      <c r="OGW206" s="136"/>
      <c r="OGX206" s="136"/>
      <c r="OGY206" s="136"/>
      <c r="OGZ206" s="136"/>
      <c r="OHE206" s="136"/>
      <c r="OHF206" s="136"/>
      <c r="OHG206" s="136"/>
      <c r="OHH206" s="136"/>
      <c r="OHI206" s="136"/>
      <c r="OHJ206" s="136"/>
      <c r="OHK206" s="136"/>
      <c r="OHL206" s="136"/>
      <c r="OHM206" s="136"/>
      <c r="OHN206" s="136"/>
      <c r="OHO206" s="136"/>
      <c r="OHP206" s="136"/>
      <c r="OHU206" s="136"/>
      <c r="OHV206" s="136"/>
      <c r="OHW206" s="136"/>
      <c r="OHX206" s="136"/>
      <c r="OHY206" s="136"/>
      <c r="OHZ206" s="136"/>
      <c r="OIA206" s="136"/>
      <c r="OIB206" s="136"/>
      <c r="OIC206" s="136"/>
      <c r="OID206" s="136"/>
      <c r="OIE206" s="136"/>
      <c r="OIF206" s="136"/>
      <c r="OIK206" s="136"/>
      <c r="OIL206" s="136"/>
      <c r="OIM206" s="136"/>
      <c r="OIN206" s="136"/>
      <c r="OIO206" s="136"/>
      <c r="OIP206" s="136"/>
      <c r="OIQ206" s="136"/>
      <c r="OIR206" s="136"/>
      <c r="OIS206" s="136"/>
      <c r="OIT206" s="136"/>
      <c r="OIU206" s="136"/>
      <c r="OIV206" s="136"/>
      <c r="OJA206" s="136"/>
      <c r="OJB206" s="136"/>
      <c r="OJC206" s="136"/>
      <c r="OJD206" s="136"/>
      <c r="OJE206" s="136"/>
      <c r="OJF206" s="136"/>
      <c r="OJG206" s="136"/>
      <c r="OJH206" s="136"/>
      <c r="OJI206" s="136"/>
      <c r="OJJ206" s="136"/>
      <c r="OJK206" s="136"/>
      <c r="OJL206" s="136"/>
      <c r="OJQ206" s="136"/>
      <c r="OJR206" s="136"/>
      <c r="OJS206" s="136"/>
      <c r="OJT206" s="136"/>
      <c r="OJU206" s="136"/>
      <c r="OJV206" s="136"/>
      <c r="OJW206" s="136"/>
      <c r="OJX206" s="136"/>
      <c r="OJY206" s="136"/>
      <c r="OJZ206" s="136"/>
      <c r="OKA206" s="136"/>
      <c r="OKB206" s="136"/>
      <c r="OKG206" s="136"/>
      <c r="OKH206" s="136"/>
      <c r="OKI206" s="136"/>
      <c r="OKJ206" s="136"/>
      <c r="OKK206" s="136"/>
      <c r="OKL206" s="136"/>
      <c r="OKM206" s="136"/>
      <c r="OKN206" s="136"/>
      <c r="OKO206" s="136"/>
      <c r="OKP206" s="136"/>
      <c r="OKQ206" s="136"/>
      <c r="OKR206" s="136"/>
      <c r="OKW206" s="136"/>
      <c r="OKX206" s="136"/>
      <c r="OKY206" s="136"/>
      <c r="OKZ206" s="136"/>
      <c r="OLA206" s="136"/>
      <c r="OLB206" s="136"/>
      <c r="OLC206" s="136"/>
      <c r="OLD206" s="136"/>
      <c r="OLE206" s="136"/>
      <c r="OLF206" s="136"/>
      <c r="OLG206" s="136"/>
      <c r="OLH206" s="136"/>
      <c r="OLM206" s="136"/>
      <c r="OLN206" s="136"/>
      <c r="OLO206" s="136"/>
      <c r="OLP206" s="136"/>
      <c r="OLQ206" s="136"/>
      <c r="OLR206" s="136"/>
      <c r="OLS206" s="136"/>
      <c r="OLT206" s="136"/>
      <c r="OLU206" s="136"/>
      <c r="OLV206" s="136"/>
      <c r="OLW206" s="136"/>
      <c r="OLX206" s="136"/>
      <c r="OMC206" s="136"/>
      <c r="OMD206" s="136"/>
      <c r="OME206" s="136"/>
      <c r="OMF206" s="136"/>
      <c r="OMG206" s="136"/>
      <c r="OMH206" s="136"/>
      <c r="OMI206" s="136"/>
      <c r="OMJ206" s="136"/>
      <c r="OMK206" s="136"/>
      <c r="OML206" s="136"/>
      <c r="OMM206" s="136"/>
      <c r="OMN206" s="136"/>
      <c r="OMS206" s="136"/>
      <c r="OMT206" s="136"/>
      <c r="OMU206" s="136"/>
      <c r="OMV206" s="136"/>
      <c r="OMW206" s="136"/>
      <c r="OMX206" s="136"/>
      <c r="OMY206" s="136"/>
      <c r="OMZ206" s="136"/>
      <c r="ONA206" s="136"/>
      <c r="ONB206" s="136"/>
      <c r="ONC206" s="136"/>
      <c r="OND206" s="136"/>
      <c r="ONI206" s="136"/>
      <c r="ONJ206" s="136"/>
      <c r="ONK206" s="136"/>
      <c r="ONL206" s="136"/>
      <c r="ONM206" s="136"/>
      <c r="ONN206" s="136"/>
      <c r="ONO206" s="136"/>
      <c r="ONP206" s="136"/>
      <c r="ONQ206" s="136"/>
      <c r="ONR206" s="136"/>
      <c r="ONS206" s="136"/>
      <c r="ONT206" s="136"/>
      <c r="ONY206" s="136"/>
      <c r="ONZ206" s="136"/>
      <c r="OOA206" s="136"/>
      <c r="OOB206" s="136"/>
      <c r="OOC206" s="136"/>
      <c r="OOD206" s="136"/>
      <c r="OOE206" s="136"/>
      <c r="OOF206" s="136"/>
      <c r="OOG206" s="136"/>
      <c r="OOH206" s="136"/>
      <c r="OOI206" s="136"/>
      <c r="OOJ206" s="136"/>
      <c r="OOO206" s="136"/>
      <c r="OOP206" s="136"/>
      <c r="OOQ206" s="136"/>
      <c r="OOR206" s="136"/>
      <c r="OOS206" s="136"/>
      <c r="OOT206" s="136"/>
      <c r="OOU206" s="136"/>
      <c r="OOV206" s="136"/>
      <c r="OOW206" s="136"/>
      <c r="OOX206" s="136"/>
      <c r="OOY206" s="136"/>
      <c r="OOZ206" s="136"/>
      <c r="OPE206" s="136"/>
      <c r="OPF206" s="136"/>
      <c r="OPG206" s="136"/>
      <c r="OPH206" s="136"/>
      <c r="OPI206" s="136"/>
      <c r="OPJ206" s="136"/>
      <c r="OPK206" s="136"/>
      <c r="OPL206" s="136"/>
      <c r="OPM206" s="136"/>
      <c r="OPN206" s="136"/>
      <c r="OPO206" s="136"/>
      <c r="OPP206" s="136"/>
      <c r="OPU206" s="136"/>
      <c r="OPV206" s="136"/>
      <c r="OPW206" s="136"/>
      <c r="OPX206" s="136"/>
      <c r="OPY206" s="136"/>
      <c r="OPZ206" s="136"/>
      <c r="OQA206" s="136"/>
      <c r="OQB206" s="136"/>
      <c r="OQC206" s="136"/>
      <c r="OQD206" s="136"/>
      <c r="OQE206" s="136"/>
      <c r="OQF206" s="136"/>
      <c r="OQK206" s="136"/>
      <c r="OQL206" s="136"/>
      <c r="OQM206" s="136"/>
      <c r="OQN206" s="136"/>
      <c r="OQO206" s="136"/>
      <c r="OQP206" s="136"/>
      <c r="OQQ206" s="136"/>
      <c r="OQR206" s="136"/>
      <c r="OQS206" s="136"/>
      <c r="OQT206" s="136"/>
      <c r="OQU206" s="136"/>
      <c r="OQV206" s="136"/>
      <c r="ORA206" s="136"/>
      <c r="ORB206" s="136"/>
      <c r="ORC206" s="136"/>
      <c r="ORD206" s="136"/>
      <c r="ORE206" s="136"/>
      <c r="ORF206" s="136"/>
      <c r="ORG206" s="136"/>
      <c r="ORH206" s="136"/>
      <c r="ORI206" s="136"/>
      <c r="ORJ206" s="136"/>
      <c r="ORK206" s="136"/>
      <c r="ORL206" s="136"/>
      <c r="ORQ206" s="136"/>
      <c r="ORR206" s="136"/>
      <c r="ORS206" s="136"/>
      <c r="ORT206" s="136"/>
      <c r="ORU206" s="136"/>
      <c r="ORV206" s="136"/>
      <c r="ORW206" s="136"/>
      <c r="ORX206" s="136"/>
      <c r="ORY206" s="136"/>
      <c r="ORZ206" s="136"/>
      <c r="OSA206" s="136"/>
      <c r="OSB206" s="136"/>
      <c r="OSG206" s="136"/>
      <c r="OSH206" s="136"/>
      <c r="OSI206" s="136"/>
      <c r="OSJ206" s="136"/>
      <c r="OSK206" s="136"/>
      <c r="OSL206" s="136"/>
      <c r="OSM206" s="136"/>
      <c r="OSN206" s="136"/>
      <c r="OSO206" s="136"/>
      <c r="OSP206" s="136"/>
      <c r="OSQ206" s="136"/>
      <c r="OSR206" s="136"/>
      <c r="OSW206" s="136"/>
      <c r="OSX206" s="136"/>
      <c r="OSY206" s="136"/>
      <c r="OSZ206" s="136"/>
      <c r="OTA206" s="136"/>
      <c r="OTB206" s="136"/>
      <c r="OTC206" s="136"/>
      <c r="OTD206" s="136"/>
      <c r="OTE206" s="136"/>
      <c r="OTF206" s="136"/>
      <c r="OTG206" s="136"/>
      <c r="OTH206" s="136"/>
      <c r="OTM206" s="136"/>
      <c r="OTN206" s="136"/>
      <c r="OTO206" s="136"/>
      <c r="OTP206" s="136"/>
      <c r="OTQ206" s="136"/>
      <c r="OTR206" s="136"/>
      <c r="OTS206" s="136"/>
      <c r="OTT206" s="136"/>
      <c r="OTU206" s="136"/>
      <c r="OTV206" s="136"/>
      <c r="OTW206" s="136"/>
      <c r="OTX206" s="136"/>
      <c r="OUC206" s="136"/>
      <c r="OUD206" s="136"/>
      <c r="OUE206" s="136"/>
      <c r="OUF206" s="136"/>
      <c r="OUG206" s="136"/>
      <c r="OUH206" s="136"/>
      <c r="OUI206" s="136"/>
      <c r="OUJ206" s="136"/>
      <c r="OUK206" s="136"/>
      <c r="OUL206" s="136"/>
      <c r="OUM206" s="136"/>
      <c r="OUN206" s="136"/>
      <c r="OUS206" s="136"/>
      <c r="OUT206" s="136"/>
      <c r="OUU206" s="136"/>
      <c r="OUV206" s="136"/>
      <c r="OUW206" s="136"/>
      <c r="OUX206" s="136"/>
      <c r="OUY206" s="136"/>
      <c r="OUZ206" s="136"/>
      <c r="OVA206" s="136"/>
      <c r="OVB206" s="136"/>
      <c r="OVC206" s="136"/>
      <c r="OVD206" s="136"/>
      <c r="OVI206" s="136"/>
      <c r="OVJ206" s="136"/>
      <c r="OVK206" s="136"/>
      <c r="OVL206" s="136"/>
      <c r="OVM206" s="136"/>
      <c r="OVN206" s="136"/>
      <c r="OVO206" s="136"/>
      <c r="OVP206" s="136"/>
      <c r="OVQ206" s="136"/>
      <c r="OVR206" s="136"/>
      <c r="OVS206" s="136"/>
      <c r="OVT206" s="136"/>
      <c r="OVY206" s="136"/>
      <c r="OVZ206" s="136"/>
      <c r="OWA206" s="136"/>
      <c r="OWB206" s="136"/>
      <c r="OWC206" s="136"/>
      <c r="OWD206" s="136"/>
      <c r="OWE206" s="136"/>
      <c r="OWF206" s="136"/>
      <c r="OWG206" s="136"/>
      <c r="OWH206" s="136"/>
      <c r="OWI206" s="136"/>
      <c r="OWJ206" s="136"/>
      <c r="OWO206" s="136"/>
      <c r="OWP206" s="136"/>
      <c r="OWQ206" s="136"/>
      <c r="OWR206" s="136"/>
      <c r="OWS206" s="136"/>
      <c r="OWT206" s="136"/>
      <c r="OWU206" s="136"/>
      <c r="OWV206" s="136"/>
      <c r="OWW206" s="136"/>
      <c r="OWX206" s="136"/>
      <c r="OWY206" s="136"/>
      <c r="OWZ206" s="136"/>
      <c r="OXE206" s="136"/>
      <c r="OXF206" s="136"/>
      <c r="OXG206" s="136"/>
      <c r="OXH206" s="136"/>
      <c r="OXI206" s="136"/>
      <c r="OXJ206" s="136"/>
      <c r="OXK206" s="136"/>
      <c r="OXL206" s="136"/>
      <c r="OXM206" s="136"/>
      <c r="OXN206" s="136"/>
      <c r="OXO206" s="136"/>
      <c r="OXP206" s="136"/>
      <c r="OXU206" s="136"/>
      <c r="OXV206" s="136"/>
      <c r="OXW206" s="136"/>
      <c r="OXX206" s="136"/>
      <c r="OXY206" s="136"/>
      <c r="OXZ206" s="136"/>
      <c r="OYA206" s="136"/>
      <c r="OYB206" s="136"/>
      <c r="OYC206" s="136"/>
      <c r="OYD206" s="136"/>
      <c r="OYE206" s="136"/>
      <c r="OYF206" s="136"/>
      <c r="OYK206" s="136"/>
      <c r="OYL206" s="136"/>
      <c r="OYM206" s="136"/>
      <c r="OYN206" s="136"/>
      <c r="OYO206" s="136"/>
      <c r="OYP206" s="136"/>
      <c r="OYQ206" s="136"/>
      <c r="OYR206" s="136"/>
      <c r="OYS206" s="136"/>
      <c r="OYT206" s="136"/>
      <c r="OYU206" s="136"/>
      <c r="OYV206" s="136"/>
      <c r="OZA206" s="136"/>
      <c r="OZB206" s="136"/>
      <c r="OZC206" s="136"/>
      <c r="OZD206" s="136"/>
      <c r="OZE206" s="136"/>
      <c r="OZF206" s="136"/>
      <c r="OZG206" s="136"/>
      <c r="OZH206" s="136"/>
      <c r="OZI206" s="136"/>
      <c r="OZJ206" s="136"/>
      <c r="OZK206" s="136"/>
      <c r="OZL206" s="136"/>
      <c r="OZQ206" s="136"/>
      <c r="OZR206" s="136"/>
      <c r="OZS206" s="136"/>
      <c r="OZT206" s="136"/>
      <c r="OZU206" s="136"/>
      <c r="OZV206" s="136"/>
      <c r="OZW206" s="136"/>
      <c r="OZX206" s="136"/>
      <c r="OZY206" s="136"/>
      <c r="OZZ206" s="136"/>
      <c r="PAA206" s="136"/>
      <c r="PAB206" s="136"/>
      <c r="PAG206" s="136"/>
      <c r="PAH206" s="136"/>
      <c r="PAI206" s="136"/>
      <c r="PAJ206" s="136"/>
      <c r="PAK206" s="136"/>
      <c r="PAL206" s="136"/>
      <c r="PAM206" s="136"/>
      <c r="PAN206" s="136"/>
      <c r="PAO206" s="136"/>
      <c r="PAP206" s="136"/>
      <c r="PAQ206" s="136"/>
      <c r="PAR206" s="136"/>
      <c r="PAW206" s="136"/>
      <c r="PAX206" s="136"/>
      <c r="PAY206" s="136"/>
      <c r="PAZ206" s="136"/>
      <c r="PBA206" s="136"/>
      <c r="PBB206" s="136"/>
      <c r="PBC206" s="136"/>
      <c r="PBD206" s="136"/>
      <c r="PBE206" s="136"/>
      <c r="PBF206" s="136"/>
      <c r="PBG206" s="136"/>
      <c r="PBH206" s="136"/>
      <c r="PBM206" s="136"/>
      <c r="PBN206" s="136"/>
      <c r="PBO206" s="136"/>
      <c r="PBP206" s="136"/>
      <c r="PBQ206" s="136"/>
      <c r="PBR206" s="136"/>
      <c r="PBS206" s="136"/>
      <c r="PBT206" s="136"/>
      <c r="PBU206" s="136"/>
      <c r="PBV206" s="136"/>
      <c r="PBW206" s="136"/>
      <c r="PBX206" s="136"/>
      <c r="PCC206" s="136"/>
      <c r="PCD206" s="136"/>
      <c r="PCE206" s="136"/>
      <c r="PCF206" s="136"/>
      <c r="PCG206" s="136"/>
      <c r="PCH206" s="136"/>
      <c r="PCI206" s="136"/>
      <c r="PCJ206" s="136"/>
      <c r="PCK206" s="136"/>
      <c r="PCL206" s="136"/>
      <c r="PCM206" s="136"/>
      <c r="PCN206" s="136"/>
      <c r="PCS206" s="136"/>
      <c r="PCT206" s="136"/>
      <c r="PCU206" s="136"/>
      <c r="PCV206" s="136"/>
      <c r="PCW206" s="136"/>
      <c r="PCX206" s="136"/>
      <c r="PCY206" s="136"/>
      <c r="PCZ206" s="136"/>
      <c r="PDA206" s="136"/>
      <c r="PDB206" s="136"/>
      <c r="PDC206" s="136"/>
      <c r="PDD206" s="136"/>
      <c r="PDI206" s="136"/>
      <c r="PDJ206" s="136"/>
      <c r="PDK206" s="136"/>
      <c r="PDL206" s="136"/>
      <c r="PDM206" s="136"/>
      <c r="PDN206" s="136"/>
      <c r="PDO206" s="136"/>
      <c r="PDP206" s="136"/>
      <c r="PDQ206" s="136"/>
      <c r="PDR206" s="136"/>
      <c r="PDS206" s="136"/>
      <c r="PDT206" s="136"/>
      <c r="PDY206" s="136"/>
      <c r="PDZ206" s="136"/>
      <c r="PEA206" s="136"/>
      <c r="PEB206" s="136"/>
      <c r="PEC206" s="136"/>
      <c r="PED206" s="136"/>
      <c r="PEE206" s="136"/>
      <c r="PEF206" s="136"/>
      <c r="PEG206" s="136"/>
      <c r="PEH206" s="136"/>
      <c r="PEI206" s="136"/>
      <c r="PEJ206" s="136"/>
      <c r="PEO206" s="136"/>
      <c r="PEP206" s="136"/>
      <c r="PEQ206" s="136"/>
      <c r="PER206" s="136"/>
      <c r="PES206" s="136"/>
      <c r="PET206" s="136"/>
      <c r="PEU206" s="136"/>
      <c r="PEV206" s="136"/>
      <c r="PEW206" s="136"/>
      <c r="PEX206" s="136"/>
      <c r="PEY206" s="136"/>
      <c r="PEZ206" s="136"/>
      <c r="PFE206" s="136"/>
      <c r="PFF206" s="136"/>
      <c r="PFG206" s="136"/>
      <c r="PFH206" s="136"/>
      <c r="PFI206" s="136"/>
      <c r="PFJ206" s="136"/>
      <c r="PFK206" s="136"/>
      <c r="PFL206" s="136"/>
      <c r="PFM206" s="136"/>
      <c r="PFN206" s="136"/>
      <c r="PFO206" s="136"/>
      <c r="PFP206" s="136"/>
      <c r="PFU206" s="136"/>
      <c r="PFV206" s="136"/>
      <c r="PFW206" s="136"/>
      <c r="PFX206" s="136"/>
      <c r="PFY206" s="136"/>
      <c r="PFZ206" s="136"/>
      <c r="PGA206" s="136"/>
      <c r="PGB206" s="136"/>
      <c r="PGC206" s="136"/>
      <c r="PGD206" s="136"/>
      <c r="PGE206" s="136"/>
      <c r="PGF206" s="136"/>
      <c r="PGK206" s="136"/>
      <c r="PGL206" s="136"/>
      <c r="PGM206" s="136"/>
      <c r="PGN206" s="136"/>
      <c r="PGO206" s="136"/>
      <c r="PGP206" s="136"/>
      <c r="PGQ206" s="136"/>
      <c r="PGR206" s="136"/>
      <c r="PGS206" s="136"/>
      <c r="PGT206" s="136"/>
      <c r="PGU206" s="136"/>
      <c r="PGV206" s="136"/>
      <c r="PHA206" s="136"/>
      <c r="PHB206" s="136"/>
      <c r="PHC206" s="136"/>
      <c r="PHD206" s="136"/>
      <c r="PHE206" s="136"/>
      <c r="PHF206" s="136"/>
      <c r="PHG206" s="136"/>
      <c r="PHH206" s="136"/>
      <c r="PHI206" s="136"/>
      <c r="PHJ206" s="136"/>
      <c r="PHK206" s="136"/>
      <c r="PHL206" s="136"/>
      <c r="PHQ206" s="136"/>
      <c r="PHR206" s="136"/>
      <c r="PHS206" s="136"/>
      <c r="PHT206" s="136"/>
      <c r="PHU206" s="136"/>
      <c r="PHV206" s="136"/>
      <c r="PHW206" s="136"/>
      <c r="PHX206" s="136"/>
      <c r="PHY206" s="136"/>
      <c r="PHZ206" s="136"/>
      <c r="PIA206" s="136"/>
      <c r="PIB206" s="136"/>
      <c r="PIG206" s="136"/>
      <c r="PIH206" s="136"/>
      <c r="PII206" s="136"/>
      <c r="PIJ206" s="136"/>
      <c r="PIK206" s="136"/>
      <c r="PIL206" s="136"/>
      <c r="PIM206" s="136"/>
      <c r="PIN206" s="136"/>
      <c r="PIO206" s="136"/>
      <c r="PIP206" s="136"/>
      <c r="PIQ206" s="136"/>
      <c r="PIR206" s="136"/>
      <c r="PIW206" s="136"/>
      <c r="PIX206" s="136"/>
      <c r="PIY206" s="136"/>
      <c r="PIZ206" s="136"/>
      <c r="PJA206" s="136"/>
      <c r="PJB206" s="136"/>
      <c r="PJC206" s="136"/>
      <c r="PJD206" s="136"/>
      <c r="PJE206" s="136"/>
      <c r="PJF206" s="136"/>
      <c r="PJG206" s="136"/>
      <c r="PJH206" s="136"/>
      <c r="PJM206" s="136"/>
      <c r="PJN206" s="136"/>
      <c r="PJO206" s="136"/>
      <c r="PJP206" s="136"/>
      <c r="PJQ206" s="136"/>
      <c r="PJR206" s="136"/>
      <c r="PJS206" s="136"/>
      <c r="PJT206" s="136"/>
      <c r="PJU206" s="136"/>
      <c r="PJV206" s="136"/>
      <c r="PJW206" s="136"/>
      <c r="PJX206" s="136"/>
      <c r="PKC206" s="136"/>
      <c r="PKD206" s="136"/>
      <c r="PKE206" s="136"/>
      <c r="PKF206" s="136"/>
      <c r="PKG206" s="136"/>
      <c r="PKH206" s="136"/>
      <c r="PKI206" s="136"/>
      <c r="PKJ206" s="136"/>
      <c r="PKK206" s="136"/>
      <c r="PKL206" s="136"/>
      <c r="PKM206" s="136"/>
      <c r="PKN206" s="136"/>
      <c r="PKS206" s="136"/>
      <c r="PKT206" s="136"/>
      <c r="PKU206" s="136"/>
      <c r="PKV206" s="136"/>
      <c r="PKW206" s="136"/>
      <c r="PKX206" s="136"/>
      <c r="PKY206" s="136"/>
      <c r="PKZ206" s="136"/>
      <c r="PLA206" s="136"/>
      <c r="PLB206" s="136"/>
      <c r="PLC206" s="136"/>
      <c r="PLD206" s="136"/>
      <c r="PLI206" s="136"/>
      <c r="PLJ206" s="136"/>
      <c r="PLK206" s="136"/>
      <c r="PLL206" s="136"/>
      <c r="PLM206" s="136"/>
      <c r="PLN206" s="136"/>
      <c r="PLO206" s="136"/>
      <c r="PLP206" s="136"/>
      <c r="PLQ206" s="136"/>
      <c r="PLR206" s="136"/>
      <c r="PLS206" s="136"/>
      <c r="PLT206" s="136"/>
      <c r="PLY206" s="136"/>
      <c r="PLZ206" s="136"/>
      <c r="PMA206" s="136"/>
      <c r="PMB206" s="136"/>
      <c r="PMC206" s="136"/>
      <c r="PMD206" s="136"/>
      <c r="PME206" s="136"/>
      <c r="PMF206" s="136"/>
      <c r="PMG206" s="136"/>
      <c r="PMH206" s="136"/>
      <c r="PMI206" s="136"/>
      <c r="PMJ206" s="136"/>
      <c r="PMO206" s="136"/>
      <c r="PMP206" s="136"/>
      <c r="PMQ206" s="136"/>
      <c r="PMR206" s="136"/>
      <c r="PMS206" s="136"/>
      <c r="PMT206" s="136"/>
      <c r="PMU206" s="136"/>
      <c r="PMV206" s="136"/>
      <c r="PMW206" s="136"/>
      <c r="PMX206" s="136"/>
      <c r="PMY206" s="136"/>
      <c r="PMZ206" s="136"/>
      <c r="PNE206" s="136"/>
      <c r="PNF206" s="136"/>
      <c r="PNG206" s="136"/>
      <c r="PNH206" s="136"/>
      <c r="PNI206" s="136"/>
      <c r="PNJ206" s="136"/>
      <c r="PNK206" s="136"/>
      <c r="PNL206" s="136"/>
      <c r="PNM206" s="136"/>
      <c r="PNN206" s="136"/>
      <c r="PNO206" s="136"/>
      <c r="PNP206" s="136"/>
      <c r="PNU206" s="136"/>
      <c r="PNV206" s="136"/>
      <c r="PNW206" s="136"/>
      <c r="PNX206" s="136"/>
      <c r="PNY206" s="136"/>
      <c r="PNZ206" s="136"/>
      <c r="POA206" s="136"/>
      <c r="POB206" s="136"/>
      <c r="POC206" s="136"/>
      <c r="POD206" s="136"/>
      <c r="POE206" s="136"/>
      <c r="POF206" s="136"/>
      <c r="POK206" s="136"/>
      <c r="POL206" s="136"/>
      <c r="POM206" s="136"/>
      <c r="PON206" s="136"/>
      <c r="POO206" s="136"/>
      <c r="POP206" s="136"/>
      <c r="POQ206" s="136"/>
      <c r="POR206" s="136"/>
      <c r="POS206" s="136"/>
      <c r="POT206" s="136"/>
      <c r="POU206" s="136"/>
      <c r="POV206" s="136"/>
      <c r="PPA206" s="136"/>
      <c r="PPB206" s="136"/>
      <c r="PPC206" s="136"/>
      <c r="PPD206" s="136"/>
      <c r="PPE206" s="136"/>
      <c r="PPF206" s="136"/>
      <c r="PPG206" s="136"/>
      <c r="PPH206" s="136"/>
      <c r="PPI206" s="136"/>
      <c r="PPJ206" s="136"/>
      <c r="PPK206" s="136"/>
      <c r="PPL206" s="136"/>
      <c r="PPQ206" s="136"/>
      <c r="PPR206" s="136"/>
      <c r="PPS206" s="136"/>
      <c r="PPT206" s="136"/>
      <c r="PPU206" s="136"/>
      <c r="PPV206" s="136"/>
      <c r="PPW206" s="136"/>
      <c r="PPX206" s="136"/>
      <c r="PPY206" s="136"/>
      <c r="PPZ206" s="136"/>
      <c r="PQA206" s="136"/>
      <c r="PQB206" s="136"/>
      <c r="PQG206" s="136"/>
      <c r="PQH206" s="136"/>
      <c r="PQI206" s="136"/>
      <c r="PQJ206" s="136"/>
      <c r="PQK206" s="136"/>
      <c r="PQL206" s="136"/>
      <c r="PQM206" s="136"/>
      <c r="PQN206" s="136"/>
      <c r="PQO206" s="136"/>
      <c r="PQP206" s="136"/>
      <c r="PQQ206" s="136"/>
      <c r="PQR206" s="136"/>
      <c r="PQW206" s="136"/>
      <c r="PQX206" s="136"/>
      <c r="PQY206" s="136"/>
      <c r="PQZ206" s="136"/>
      <c r="PRA206" s="136"/>
      <c r="PRB206" s="136"/>
      <c r="PRC206" s="136"/>
      <c r="PRD206" s="136"/>
      <c r="PRE206" s="136"/>
      <c r="PRF206" s="136"/>
      <c r="PRG206" s="136"/>
      <c r="PRH206" s="136"/>
      <c r="PRM206" s="136"/>
      <c r="PRN206" s="136"/>
      <c r="PRO206" s="136"/>
      <c r="PRP206" s="136"/>
      <c r="PRQ206" s="136"/>
      <c r="PRR206" s="136"/>
      <c r="PRS206" s="136"/>
      <c r="PRT206" s="136"/>
      <c r="PRU206" s="136"/>
      <c r="PRV206" s="136"/>
      <c r="PRW206" s="136"/>
      <c r="PRX206" s="136"/>
      <c r="PSC206" s="136"/>
      <c r="PSD206" s="136"/>
      <c r="PSE206" s="136"/>
      <c r="PSF206" s="136"/>
      <c r="PSG206" s="136"/>
      <c r="PSH206" s="136"/>
      <c r="PSI206" s="136"/>
      <c r="PSJ206" s="136"/>
      <c r="PSK206" s="136"/>
      <c r="PSL206" s="136"/>
      <c r="PSM206" s="136"/>
      <c r="PSN206" s="136"/>
      <c r="PSS206" s="136"/>
      <c r="PST206" s="136"/>
      <c r="PSU206" s="136"/>
      <c r="PSV206" s="136"/>
      <c r="PSW206" s="136"/>
      <c r="PSX206" s="136"/>
      <c r="PSY206" s="136"/>
      <c r="PSZ206" s="136"/>
      <c r="PTA206" s="136"/>
      <c r="PTB206" s="136"/>
      <c r="PTC206" s="136"/>
      <c r="PTD206" s="136"/>
      <c r="PTI206" s="136"/>
      <c r="PTJ206" s="136"/>
      <c r="PTK206" s="136"/>
      <c r="PTL206" s="136"/>
      <c r="PTM206" s="136"/>
      <c r="PTN206" s="136"/>
      <c r="PTO206" s="136"/>
      <c r="PTP206" s="136"/>
      <c r="PTQ206" s="136"/>
      <c r="PTR206" s="136"/>
      <c r="PTS206" s="136"/>
      <c r="PTT206" s="136"/>
      <c r="PTY206" s="136"/>
      <c r="PTZ206" s="136"/>
      <c r="PUA206" s="136"/>
      <c r="PUB206" s="136"/>
      <c r="PUC206" s="136"/>
      <c r="PUD206" s="136"/>
      <c r="PUE206" s="136"/>
      <c r="PUF206" s="136"/>
      <c r="PUG206" s="136"/>
      <c r="PUH206" s="136"/>
      <c r="PUI206" s="136"/>
      <c r="PUJ206" s="136"/>
      <c r="PUO206" s="136"/>
      <c r="PUP206" s="136"/>
      <c r="PUQ206" s="136"/>
      <c r="PUR206" s="136"/>
      <c r="PUS206" s="136"/>
      <c r="PUT206" s="136"/>
      <c r="PUU206" s="136"/>
      <c r="PUV206" s="136"/>
      <c r="PUW206" s="136"/>
      <c r="PUX206" s="136"/>
      <c r="PUY206" s="136"/>
      <c r="PUZ206" s="136"/>
      <c r="PVE206" s="136"/>
      <c r="PVF206" s="136"/>
      <c r="PVG206" s="136"/>
      <c r="PVH206" s="136"/>
      <c r="PVI206" s="136"/>
      <c r="PVJ206" s="136"/>
      <c r="PVK206" s="136"/>
      <c r="PVL206" s="136"/>
      <c r="PVM206" s="136"/>
      <c r="PVN206" s="136"/>
      <c r="PVO206" s="136"/>
      <c r="PVP206" s="136"/>
      <c r="PVU206" s="136"/>
      <c r="PVV206" s="136"/>
      <c r="PVW206" s="136"/>
      <c r="PVX206" s="136"/>
      <c r="PVY206" s="136"/>
      <c r="PVZ206" s="136"/>
      <c r="PWA206" s="136"/>
      <c r="PWB206" s="136"/>
      <c r="PWC206" s="136"/>
      <c r="PWD206" s="136"/>
      <c r="PWE206" s="136"/>
      <c r="PWF206" s="136"/>
      <c r="PWK206" s="136"/>
      <c r="PWL206" s="136"/>
      <c r="PWM206" s="136"/>
      <c r="PWN206" s="136"/>
      <c r="PWO206" s="136"/>
      <c r="PWP206" s="136"/>
      <c r="PWQ206" s="136"/>
      <c r="PWR206" s="136"/>
      <c r="PWS206" s="136"/>
      <c r="PWT206" s="136"/>
      <c r="PWU206" s="136"/>
      <c r="PWV206" s="136"/>
      <c r="PXA206" s="136"/>
      <c r="PXB206" s="136"/>
      <c r="PXC206" s="136"/>
      <c r="PXD206" s="136"/>
      <c r="PXE206" s="136"/>
      <c r="PXF206" s="136"/>
      <c r="PXG206" s="136"/>
      <c r="PXH206" s="136"/>
      <c r="PXI206" s="136"/>
      <c r="PXJ206" s="136"/>
      <c r="PXK206" s="136"/>
      <c r="PXL206" s="136"/>
      <c r="PXQ206" s="136"/>
      <c r="PXR206" s="136"/>
      <c r="PXS206" s="136"/>
      <c r="PXT206" s="136"/>
      <c r="PXU206" s="136"/>
      <c r="PXV206" s="136"/>
      <c r="PXW206" s="136"/>
      <c r="PXX206" s="136"/>
      <c r="PXY206" s="136"/>
      <c r="PXZ206" s="136"/>
      <c r="PYA206" s="136"/>
      <c r="PYB206" s="136"/>
      <c r="PYG206" s="136"/>
      <c r="PYH206" s="136"/>
      <c r="PYI206" s="136"/>
      <c r="PYJ206" s="136"/>
      <c r="PYK206" s="136"/>
      <c r="PYL206" s="136"/>
      <c r="PYM206" s="136"/>
      <c r="PYN206" s="136"/>
      <c r="PYO206" s="136"/>
      <c r="PYP206" s="136"/>
      <c r="PYQ206" s="136"/>
      <c r="PYR206" s="136"/>
      <c r="PYW206" s="136"/>
      <c r="PYX206" s="136"/>
      <c r="PYY206" s="136"/>
      <c r="PYZ206" s="136"/>
      <c r="PZA206" s="136"/>
      <c r="PZB206" s="136"/>
      <c r="PZC206" s="136"/>
      <c r="PZD206" s="136"/>
      <c r="PZE206" s="136"/>
      <c r="PZF206" s="136"/>
      <c r="PZG206" s="136"/>
      <c r="PZH206" s="136"/>
      <c r="PZM206" s="136"/>
      <c r="PZN206" s="136"/>
      <c r="PZO206" s="136"/>
      <c r="PZP206" s="136"/>
      <c r="PZQ206" s="136"/>
      <c r="PZR206" s="136"/>
      <c r="PZS206" s="136"/>
      <c r="PZT206" s="136"/>
      <c r="PZU206" s="136"/>
      <c r="PZV206" s="136"/>
      <c r="PZW206" s="136"/>
      <c r="PZX206" s="136"/>
      <c r="QAC206" s="136"/>
      <c r="QAD206" s="136"/>
      <c r="QAE206" s="136"/>
      <c r="QAF206" s="136"/>
      <c r="QAG206" s="136"/>
      <c r="QAH206" s="136"/>
      <c r="QAI206" s="136"/>
      <c r="QAJ206" s="136"/>
      <c r="QAK206" s="136"/>
      <c r="QAL206" s="136"/>
      <c r="QAM206" s="136"/>
      <c r="QAN206" s="136"/>
      <c r="QAS206" s="136"/>
      <c r="QAT206" s="136"/>
      <c r="QAU206" s="136"/>
      <c r="QAV206" s="136"/>
      <c r="QAW206" s="136"/>
      <c r="QAX206" s="136"/>
      <c r="QAY206" s="136"/>
      <c r="QAZ206" s="136"/>
      <c r="QBA206" s="136"/>
      <c r="QBB206" s="136"/>
      <c r="QBC206" s="136"/>
      <c r="QBD206" s="136"/>
      <c r="QBI206" s="136"/>
      <c r="QBJ206" s="136"/>
      <c r="QBK206" s="136"/>
      <c r="QBL206" s="136"/>
      <c r="QBM206" s="136"/>
      <c r="QBN206" s="136"/>
      <c r="QBO206" s="136"/>
      <c r="QBP206" s="136"/>
      <c r="QBQ206" s="136"/>
      <c r="QBR206" s="136"/>
      <c r="QBS206" s="136"/>
      <c r="QBT206" s="136"/>
      <c r="QBY206" s="136"/>
      <c r="QBZ206" s="136"/>
      <c r="QCA206" s="136"/>
      <c r="QCB206" s="136"/>
      <c r="QCC206" s="136"/>
      <c r="QCD206" s="136"/>
      <c r="QCE206" s="136"/>
      <c r="QCF206" s="136"/>
      <c r="QCG206" s="136"/>
      <c r="QCH206" s="136"/>
      <c r="QCI206" s="136"/>
      <c r="QCJ206" s="136"/>
      <c r="QCO206" s="136"/>
      <c r="QCP206" s="136"/>
      <c r="QCQ206" s="136"/>
      <c r="QCR206" s="136"/>
      <c r="QCS206" s="136"/>
      <c r="QCT206" s="136"/>
      <c r="QCU206" s="136"/>
      <c r="QCV206" s="136"/>
      <c r="QCW206" s="136"/>
      <c r="QCX206" s="136"/>
      <c r="QCY206" s="136"/>
      <c r="QCZ206" s="136"/>
      <c r="QDE206" s="136"/>
      <c r="QDF206" s="136"/>
      <c r="QDG206" s="136"/>
      <c r="QDH206" s="136"/>
      <c r="QDI206" s="136"/>
      <c r="QDJ206" s="136"/>
      <c r="QDK206" s="136"/>
      <c r="QDL206" s="136"/>
      <c r="QDM206" s="136"/>
      <c r="QDN206" s="136"/>
      <c r="QDO206" s="136"/>
      <c r="QDP206" s="136"/>
      <c r="QDU206" s="136"/>
      <c r="QDV206" s="136"/>
      <c r="QDW206" s="136"/>
      <c r="QDX206" s="136"/>
      <c r="QDY206" s="136"/>
      <c r="QDZ206" s="136"/>
      <c r="QEA206" s="136"/>
      <c r="QEB206" s="136"/>
      <c r="QEC206" s="136"/>
      <c r="QED206" s="136"/>
      <c r="QEE206" s="136"/>
      <c r="QEF206" s="136"/>
      <c r="QEK206" s="136"/>
      <c r="QEL206" s="136"/>
      <c r="QEM206" s="136"/>
      <c r="QEN206" s="136"/>
      <c r="QEO206" s="136"/>
      <c r="QEP206" s="136"/>
      <c r="QEQ206" s="136"/>
      <c r="QER206" s="136"/>
      <c r="QES206" s="136"/>
      <c r="QET206" s="136"/>
      <c r="QEU206" s="136"/>
      <c r="QEV206" s="136"/>
      <c r="QFA206" s="136"/>
      <c r="QFB206" s="136"/>
      <c r="QFC206" s="136"/>
      <c r="QFD206" s="136"/>
      <c r="QFE206" s="136"/>
      <c r="QFF206" s="136"/>
      <c r="QFG206" s="136"/>
      <c r="QFH206" s="136"/>
      <c r="QFI206" s="136"/>
      <c r="QFJ206" s="136"/>
      <c r="QFK206" s="136"/>
      <c r="QFL206" s="136"/>
      <c r="QFQ206" s="136"/>
      <c r="QFR206" s="136"/>
      <c r="QFS206" s="136"/>
      <c r="QFT206" s="136"/>
      <c r="QFU206" s="136"/>
      <c r="QFV206" s="136"/>
      <c r="QFW206" s="136"/>
      <c r="QFX206" s="136"/>
      <c r="QFY206" s="136"/>
      <c r="QFZ206" s="136"/>
      <c r="QGA206" s="136"/>
      <c r="QGB206" s="136"/>
      <c r="QGG206" s="136"/>
      <c r="QGH206" s="136"/>
      <c r="QGI206" s="136"/>
      <c r="QGJ206" s="136"/>
      <c r="QGK206" s="136"/>
      <c r="QGL206" s="136"/>
      <c r="QGM206" s="136"/>
      <c r="QGN206" s="136"/>
      <c r="QGO206" s="136"/>
      <c r="QGP206" s="136"/>
      <c r="QGQ206" s="136"/>
      <c r="QGR206" s="136"/>
      <c r="QGW206" s="136"/>
      <c r="QGX206" s="136"/>
      <c r="QGY206" s="136"/>
      <c r="QGZ206" s="136"/>
      <c r="QHA206" s="136"/>
      <c r="QHB206" s="136"/>
      <c r="QHC206" s="136"/>
      <c r="QHD206" s="136"/>
      <c r="QHE206" s="136"/>
      <c r="QHF206" s="136"/>
      <c r="QHG206" s="136"/>
      <c r="QHH206" s="136"/>
      <c r="QHM206" s="136"/>
      <c r="QHN206" s="136"/>
      <c r="QHO206" s="136"/>
      <c r="QHP206" s="136"/>
      <c r="QHQ206" s="136"/>
      <c r="QHR206" s="136"/>
      <c r="QHS206" s="136"/>
      <c r="QHT206" s="136"/>
      <c r="QHU206" s="136"/>
      <c r="QHV206" s="136"/>
      <c r="QHW206" s="136"/>
      <c r="QHX206" s="136"/>
      <c r="QIC206" s="136"/>
      <c r="QID206" s="136"/>
      <c r="QIE206" s="136"/>
      <c r="QIF206" s="136"/>
      <c r="QIG206" s="136"/>
      <c r="QIH206" s="136"/>
      <c r="QII206" s="136"/>
      <c r="QIJ206" s="136"/>
      <c r="QIK206" s="136"/>
      <c r="QIL206" s="136"/>
      <c r="QIM206" s="136"/>
      <c r="QIN206" s="136"/>
      <c r="QIS206" s="136"/>
      <c r="QIT206" s="136"/>
      <c r="QIU206" s="136"/>
      <c r="QIV206" s="136"/>
      <c r="QIW206" s="136"/>
      <c r="QIX206" s="136"/>
      <c r="QIY206" s="136"/>
      <c r="QIZ206" s="136"/>
      <c r="QJA206" s="136"/>
      <c r="QJB206" s="136"/>
      <c r="QJC206" s="136"/>
      <c r="QJD206" s="136"/>
      <c r="QJI206" s="136"/>
      <c r="QJJ206" s="136"/>
      <c r="QJK206" s="136"/>
      <c r="QJL206" s="136"/>
      <c r="QJM206" s="136"/>
      <c r="QJN206" s="136"/>
      <c r="QJO206" s="136"/>
      <c r="QJP206" s="136"/>
      <c r="QJQ206" s="136"/>
      <c r="QJR206" s="136"/>
      <c r="QJS206" s="136"/>
      <c r="QJT206" s="136"/>
      <c r="QJY206" s="136"/>
      <c r="QJZ206" s="136"/>
      <c r="QKA206" s="136"/>
      <c r="QKB206" s="136"/>
      <c r="QKC206" s="136"/>
      <c r="QKD206" s="136"/>
      <c r="QKE206" s="136"/>
      <c r="QKF206" s="136"/>
      <c r="QKG206" s="136"/>
      <c r="QKH206" s="136"/>
      <c r="QKI206" s="136"/>
      <c r="QKJ206" s="136"/>
      <c r="QKO206" s="136"/>
      <c r="QKP206" s="136"/>
      <c r="QKQ206" s="136"/>
      <c r="QKR206" s="136"/>
      <c r="QKS206" s="136"/>
      <c r="QKT206" s="136"/>
      <c r="QKU206" s="136"/>
      <c r="QKV206" s="136"/>
      <c r="QKW206" s="136"/>
      <c r="QKX206" s="136"/>
      <c r="QKY206" s="136"/>
      <c r="QKZ206" s="136"/>
      <c r="QLE206" s="136"/>
      <c r="QLF206" s="136"/>
      <c r="QLG206" s="136"/>
      <c r="QLH206" s="136"/>
      <c r="QLI206" s="136"/>
      <c r="QLJ206" s="136"/>
      <c r="QLK206" s="136"/>
      <c r="QLL206" s="136"/>
      <c r="QLM206" s="136"/>
      <c r="QLN206" s="136"/>
      <c r="QLO206" s="136"/>
      <c r="QLP206" s="136"/>
      <c r="QLU206" s="136"/>
      <c r="QLV206" s="136"/>
      <c r="QLW206" s="136"/>
      <c r="QLX206" s="136"/>
      <c r="QLY206" s="136"/>
      <c r="QLZ206" s="136"/>
      <c r="QMA206" s="136"/>
      <c r="QMB206" s="136"/>
      <c r="QMC206" s="136"/>
      <c r="QMD206" s="136"/>
      <c r="QME206" s="136"/>
      <c r="QMF206" s="136"/>
      <c r="QMK206" s="136"/>
      <c r="QML206" s="136"/>
      <c r="QMM206" s="136"/>
      <c r="QMN206" s="136"/>
      <c r="QMO206" s="136"/>
      <c r="QMP206" s="136"/>
      <c r="QMQ206" s="136"/>
      <c r="QMR206" s="136"/>
      <c r="QMS206" s="136"/>
      <c r="QMT206" s="136"/>
      <c r="QMU206" s="136"/>
      <c r="QMV206" s="136"/>
      <c r="QNA206" s="136"/>
      <c r="QNB206" s="136"/>
      <c r="QNC206" s="136"/>
      <c r="QND206" s="136"/>
      <c r="QNE206" s="136"/>
      <c r="QNF206" s="136"/>
      <c r="QNG206" s="136"/>
      <c r="QNH206" s="136"/>
      <c r="QNI206" s="136"/>
      <c r="QNJ206" s="136"/>
      <c r="QNK206" s="136"/>
      <c r="QNL206" s="136"/>
      <c r="QNQ206" s="136"/>
      <c r="QNR206" s="136"/>
      <c r="QNS206" s="136"/>
      <c r="QNT206" s="136"/>
      <c r="QNU206" s="136"/>
      <c r="QNV206" s="136"/>
      <c r="QNW206" s="136"/>
      <c r="QNX206" s="136"/>
      <c r="QNY206" s="136"/>
      <c r="QNZ206" s="136"/>
      <c r="QOA206" s="136"/>
      <c r="QOB206" s="136"/>
      <c r="QOG206" s="136"/>
      <c r="QOH206" s="136"/>
      <c r="QOI206" s="136"/>
      <c r="QOJ206" s="136"/>
      <c r="QOK206" s="136"/>
      <c r="QOL206" s="136"/>
      <c r="QOM206" s="136"/>
      <c r="QON206" s="136"/>
      <c r="QOO206" s="136"/>
      <c r="QOP206" s="136"/>
      <c r="QOQ206" s="136"/>
      <c r="QOR206" s="136"/>
      <c r="QOW206" s="136"/>
      <c r="QOX206" s="136"/>
      <c r="QOY206" s="136"/>
      <c r="QOZ206" s="136"/>
      <c r="QPA206" s="136"/>
      <c r="QPB206" s="136"/>
      <c r="QPC206" s="136"/>
      <c r="QPD206" s="136"/>
      <c r="QPE206" s="136"/>
      <c r="QPF206" s="136"/>
      <c r="QPG206" s="136"/>
      <c r="QPH206" s="136"/>
      <c r="QPM206" s="136"/>
      <c r="QPN206" s="136"/>
      <c r="QPO206" s="136"/>
      <c r="QPP206" s="136"/>
      <c r="QPQ206" s="136"/>
      <c r="QPR206" s="136"/>
      <c r="QPS206" s="136"/>
      <c r="QPT206" s="136"/>
      <c r="QPU206" s="136"/>
      <c r="QPV206" s="136"/>
      <c r="QPW206" s="136"/>
      <c r="QPX206" s="136"/>
      <c r="QQC206" s="136"/>
      <c r="QQD206" s="136"/>
      <c r="QQE206" s="136"/>
      <c r="QQF206" s="136"/>
      <c r="QQG206" s="136"/>
      <c r="QQH206" s="136"/>
      <c r="QQI206" s="136"/>
      <c r="QQJ206" s="136"/>
      <c r="QQK206" s="136"/>
      <c r="QQL206" s="136"/>
      <c r="QQM206" s="136"/>
      <c r="QQN206" s="136"/>
      <c r="QQS206" s="136"/>
      <c r="QQT206" s="136"/>
      <c r="QQU206" s="136"/>
      <c r="QQV206" s="136"/>
      <c r="QQW206" s="136"/>
      <c r="QQX206" s="136"/>
      <c r="QQY206" s="136"/>
      <c r="QQZ206" s="136"/>
      <c r="QRA206" s="136"/>
      <c r="QRB206" s="136"/>
      <c r="QRC206" s="136"/>
      <c r="QRD206" s="136"/>
      <c r="QRI206" s="136"/>
      <c r="QRJ206" s="136"/>
      <c r="QRK206" s="136"/>
      <c r="QRL206" s="136"/>
      <c r="QRM206" s="136"/>
      <c r="QRN206" s="136"/>
      <c r="QRO206" s="136"/>
      <c r="QRP206" s="136"/>
      <c r="QRQ206" s="136"/>
      <c r="QRR206" s="136"/>
      <c r="QRS206" s="136"/>
      <c r="QRT206" s="136"/>
      <c r="QRY206" s="136"/>
      <c r="QRZ206" s="136"/>
      <c r="QSA206" s="136"/>
      <c r="QSB206" s="136"/>
      <c r="QSC206" s="136"/>
      <c r="QSD206" s="136"/>
      <c r="QSE206" s="136"/>
      <c r="QSF206" s="136"/>
      <c r="QSG206" s="136"/>
      <c r="QSH206" s="136"/>
      <c r="QSI206" s="136"/>
      <c r="QSJ206" s="136"/>
      <c r="QSO206" s="136"/>
      <c r="QSP206" s="136"/>
      <c r="QSQ206" s="136"/>
      <c r="QSR206" s="136"/>
      <c r="QSS206" s="136"/>
      <c r="QST206" s="136"/>
      <c r="QSU206" s="136"/>
      <c r="QSV206" s="136"/>
      <c r="QSW206" s="136"/>
      <c r="QSX206" s="136"/>
      <c r="QSY206" s="136"/>
      <c r="QSZ206" s="136"/>
      <c r="QTE206" s="136"/>
      <c r="QTF206" s="136"/>
      <c r="QTG206" s="136"/>
      <c r="QTH206" s="136"/>
      <c r="QTI206" s="136"/>
      <c r="QTJ206" s="136"/>
      <c r="QTK206" s="136"/>
      <c r="QTL206" s="136"/>
      <c r="QTM206" s="136"/>
      <c r="QTN206" s="136"/>
      <c r="QTO206" s="136"/>
      <c r="QTP206" s="136"/>
      <c r="QTU206" s="136"/>
      <c r="QTV206" s="136"/>
      <c r="QTW206" s="136"/>
      <c r="QTX206" s="136"/>
      <c r="QTY206" s="136"/>
      <c r="QTZ206" s="136"/>
      <c r="QUA206" s="136"/>
      <c r="QUB206" s="136"/>
      <c r="QUC206" s="136"/>
      <c r="QUD206" s="136"/>
      <c r="QUE206" s="136"/>
      <c r="QUF206" s="136"/>
      <c r="QUK206" s="136"/>
      <c r="QUL206" s="136"/>
      <c r="QUM206" s="136"/>
      <c r="QUN206" s="136"/>
      <c r="QUO206" s="136"/>
      <c r="QUP206" s="136"/>
      <c r="QUQ206" s="136"/>
      <c r="QUR206" s="136"/>
      <c r="QUS206" s="136"/>
      <c r="QUT206" s="136"/>
      <c r="QUU206" s="136"/>
      <c r="QUV206" s="136"/>
      <c r="QVA206" s="136"/>
      <c r="QVB206" s="136"/>
      <c r="QVC206" s="136"/>
      <c r="QVD206" s="136"/>
      <c r="QVE206" s="136"/>
      <c r="QVF206" s="136"/>
      <c r="QVG206" s="136"/>
      <c r="QVH206" s="136"/>
      <c r="QVI206" s="136"/>
      <c r="QVJ206" s="136"/>
      <c r="QVK206" s="136"/>
      <c r="QVL206" s="136"/>
      <c r="QVQ206" s="136"/>
      <c r="QVR206" s="136"/>
      <c r="QVS206" s="136"/>
      <c r="QVT206" s="136"/>
      <c r="QVU206" s="136"/>
      <c r="QVV206" s="136"/>
      <c r="QVW206" s="136"/>
      <c r="QVX206" s="136"/>
      <c r="QVY206" s="136"/>
      <c r="QVZ206" s="136"/>
      <c r="QWA206" s="136"/>
      <c r="QWB206" s="136"/>
      <c r="QWG206" s="136"/>
      <c r="QWH206" s="136"/>
      <c r="QWI206" s="136"/>
      <c r="QWJ206" s="136"/>
      <c r="QWK206" s="136"/>
      <c r="QWL206" s="136"/>
      <c r="QWM206" s="136"/>
      <c r="QWN206" s="136"/>
      <c r="QWO206" s="136"/>
      <c r="QWP206" s="136"/>
      <c r="QWQ206" s="136"/>
      <c r="QWR206" s="136"/>
      <c r="QWW206" s="136"/>
      <c r="QWX206" s="136"/>
      <c r="QWY206" s="136"/>
      <c r="QWZ206" s="136"/>
      <c r="QXA206" s="136"/>
      <c r="QXB206" s="136"/>
      <c r="QXC206" s="136"/>
      <c r="QXD206" s="136"/>
      <c r="QXE206" s="136"/>
      <c r="QXF206" s="136"/>
      <c r="QXG206" s="136"/>
      <c r="QXH206" s="136"/>
      <c r="QXM206" s="136"/>
      <c r="QXN206" s="136"/>
      <c r="QXO206" s="136"/>
      <c r="QXP206" s="136"/>
      <c r="QXQ206" s="136"/>
      <c r="QXR206" s="136"/>
      <c r="QXS206" s="136"/>
      <c r="QXT206" s="136"/>
      <c r="QXU206" s="136"/>
      <c r="QXV206" s="136"/>
      <c r="QXW206" s="136"/>
      <c r="QXX206" s="136"/>
      <c r="QYC206" s="136"/>
      <c r="QYD206" s="136"/>
      <c r="QYE206" s="136"/>
      <c r="QYF206" s="136"/>
      <c r="QYG206" s="136"/>
      <c r="QYH206" s="136"/>
      <c r="QYI206" s="136"/>
      <c r="QYJ206" s="136"/>
      <c r="QYK206" s="136"/>
      <c r="QYL206" s="136"/>
      <c r="QYM206" s="136"/>
      <c r="QYN206" s="136"/>
      <c r="QYS206" s="136"/>
      <c r="QYT206" s="136"/>
      <c r="QYU206" s="136"/>
      <c r="QYV206" s="136"/>
      <c r="QYW206" s="136"/>
      <c r="QYX206" s="136"/>
      <c r="QYY206" s="136"/>
      <c r="QYZ206" s="136"/>
      <c r="QZA206" s="136"/>
      <c r="QZB206" s="136"/>
      <c r="QZC206" s="136"/>
      <c r="QZD206" s="136"/>
      <c r="QZI206" s="136"/>
      <c r="QZJ206" s="136"/>
      <c r="QZK206" s="136"/>
      <c r="QZL206" s="136"/>
      <c r="QZM206" s="136"/>
      <c r="QZN206" s="136"/>
      <c r="QZO206" s="136"/>
      <c r="QZP206" s="136"/>
      <c r="QZQ206" s="136"/>
      <c r="QZR206" s="136"/>
      <c r="QZS206" s="136"/>
      <c r="QZT206" s="136"/>
      <c r="QZY206" s="136"/>
      <c r="QZZ206" s="136"/>
      <c r="RAA206" s="136"/>
      <c r="RAB206" s="136"/>
      <c r="RAC206" s="136"/>
      <c r="RAD206" s="136"/>
      <c r="RAE206" s="136"/>
      <c r="RAF206" s="136"/>
      <c r="RAG206" s="136"/>
      <c r="RAH206" s="136"/>
      <c r="RAI206" s="136"/>
      <c r="RAJ206" s="136"/>
      <c r="RAO206" s="136"/>
      <c r="RAP206" s="136"/>
      <c r="RAQ206" s="136"/>
      <c r="RAR206" s="136"/>
      <c r="RAS206" s="136"/>
      <c r="RAT206" s="136"/>
      <c r="RAU206" s="136"/>
      <c r="RAV206" s="136"/>
      <c r="RAW206" s="136"/>
      <c r="RAX206" s="136"/>
      <c r="RAY206" s="136"/>
      <c r="RAZ206" s="136"/>
      <c r="RBE206" s="136"/>
      <c r="RBF206" s="136"/>
      <c r="RBG206" s="136"/>
      <c r="RBH206" s="136"/>
      <c r="RBI206" s="136"/>
      <c r="RBJ206" s="136"/>
      <c r="RBK206" s="136"/>
      <c r="RBL206" s="136"/>
      <c r="RBM206" s="136"/>
      <c r="RBN206" s="136"/>
      <c r="RBO206" s="136"/>
      <c r="RBP206" s="136"/>
      <c r="RBU206" s="136"/>
      <c r="RBV206" s="136"/>
      <c r="RBW206" s="136"/>
      <c r="RBX206" s="136"/>
      <c r="RBY206" s="136"/>
      <c r="RBZ206" s="136"/>
      <c r="RCA206" s="136"/>
      <c r="RCB206" s="136"/>
      <c r="RCC206" s="136"/>
      <c r="RCD206" s="136"/>
      <c r="RCE206" s="136"/>
      <c r="RCF206" s="136"/>
      <c r="RCK206" s="136"/>
      <c r="RCL206" s="136"/>
      <c r="RCM206" s="136"/>
      <c r="RCN206" s="136"/>
      <c r="RCO206" s="136"/>
      <c r="RCP206" s="136"/>
      <c r="RCQ206" s="136"/>
      <c r="RCR206" s="136"/>
      <c r="RCS206" s="136"/>
      <c r="RCT206" s="136"/>
      <c r="RCU206" s="136"/>
      <c r="RCV206" s="136"/>
      <c r="RDA206" s="136"/>
      <c r="RDB206" s="136"/>
      <c r="RDC206" s="136"/>
      <c r="RDD206" s="136"/>
      <c r="RDE206" s="136"/>
      <c r="RDF206" s="136"/>
      <c r="RDG206" s="136"/>
      <c r="RDH206" s="136"/>
      <c r="RDI206" s="136"/>
      <c r="RDJ206" s="136"/>
      <c r="RDK206" s="136"/>
      <c r="RDL206" s="136"/>
      <c r="RDQ206" s="136"/>
      <c r="RDR206" s="136"/>
      <c r="RDS206" s="136"/>
      <c r="RDT206" s="136"/>
      <c r="RDU206" s="136"/>
      <c r="RDV206" s="136"/>
      <c r="RDW206" s="136"/>
      <c r="RDX206" s="136"/>
      <c r="RDY206" s="136"/>
      <c r="RDZ206" s="136"/>
      <c r="REA206" s="136"/>
      <c r="REB206" s="136"/>
      <c r="REG206" s="136"/>
      <c r="REH206" s="136"/>
      <c r="REI206" s="136"/>
      <c r="REJ206" s="136"/>
      <c r="REK206" s="136"/>
      <c r="REL206" s="136"/>
      <c r="REM206" s="136"/>
      <c r="REN206" s="136"/>
      <c r="REO206" s="136"/>
      <c r="REP206" s="136"/>
      <c r="REQ206" s="136"/>
      <c r="RER206" s="136"/>
      <c r="REW206" s="136"/>
      <c r="REX206" s="136"/>
      <c r="REY206" s="136"/>
      <c r="REZ206" s="136"/>
      <c r="RFA206" s="136"/>
      <c r="RFB206" s="136"/>
      <c r="RFC206" s="136"/>
      <c r="RFD206" s="136"/>
      <c r="RFE206" s="136"/>
      <c r="RFF206" s="136"/>
      <c r="RFG206" s="136"/>
      <c r="RFH206" s="136"/>
      <c r="RFM206" s="136"/>
      <c r="RFN206" s="136"/>
      <c r="RFO206" s="136"/>
      <c r="RFP206" s="136"/>
      <c r="RFQ206" s="136"/>
      <c r="RFR206" s="136"/>
      <c r="RFS206" s="136"/>
      <c r="RFT206" s="136"/>
      <c r="RFU206" s="136"/>
      <c r="RFV206" s="136"/>
      <c r="RFW206" s="136"/>
      <c r="RFX206" s="136"/>
      <c r="RGC206" s="136"/>
      <c r="RGD206" s="136"/>
      <c r="RGE206" s="136"/>
      <c r="RGF206" s="136"/>
      <c r="RGG206" s="136"/>
      <c r="RGH206" s="136"/>
      <c r="RGI206" s="136"/>
      <c r="RGJ206" s="136"/>
      <c r="RGK206" s="136"/>
      <c r="RGL206" s="136"/>
      <c r="RGM206" s="136"/>
      <c r="RGN206" s="136"/>
      <c r="RGS206" s="136"/>
      <c r="RGT206" s="136"/>
      <c r="RGU206" s="136"/>
      <c r="RGV206" s="136"/>
      <c r="RGW206" s="136"/>
      <c r="RGX206" s="136"/>
      <c r="RGY206" s="136"/>
      <c r="RGZ206" s="136"/>
      <c r="RHA206" s="136"/>
      <c r="RHB206" s="136"/>
      <c r="RHC206" s="136"/>
      <c r="RHD206" s="136"/>
      <c r="RHI206" s="136"/>
      <c r="RHJ206" s="136"/>
      <c r="RHK206" s="136"/>
      <c r="RHL206" s="136"/>
      <c r="RHM206" s="136"/>
      <c r="RHN206" s="136"/>
      <c r="RHO206" s="136"/>
      <c r="RHP206" s="136"/>
      <c r="RHQ206" s="136"/>
      <c r="RHR206" s="136"/>
      <c r="RHS206" s="136"/>
      <c r="RHT206" s="136"/>
      <c r="RHY206" s="136"/>
      <c r="RHZ206" s="136"/>
      <c r="RIA206" s="136"/>
      <c r="RIB206" s="136"/>
      <c r="RIC206" s="136"/>
      <c r="RID206" s="136"/>
      <c r="RIE206" s="136"/>
      <c r="RIF206" s="136"/>
      <c r="RIG206" s="136"/>
      <c r="RIH206" s="136"/>
      <c r="RII206" s="136"/>
      <c r="RIJ206" s="136"/>
      <c r="RIO206" s="136"/>
      <c r="RIP206" s="136"/>
      <c r="RIQ206" s="136"/>
      <c r="RIR206" s="136"/>
      <c r="RIS206" s="136"/>
      <c r="RIT206" s="136"/>
      <c r="RIU206" s="136"/>
      <c r="RIV206" s="136"/>
      <c r="RIW206" s="136"/>
      <c r="RIX206" s="136"/>
      <c r="RIY206" s="136"/>
      <c r="RIZ206" s="136"/>
      <c r="RJE206" s="136"/>
      <c r="RJF206" s="136"/>
      <c r="RJG206" s="136"/>
      <c r="RJH206" s="136"/>
      <c r="RJI206" s="136"/>
      <c r="RJJ206" s="136"/>
      <c r="RJK206" s="136"/>
      <c r="RJL206" s="136"/>
      <c r="RJM206" s="136"/>
      <c r="RJN206" s="136"/>
      <c r="RJO206" s="136"/>
      <c r="RJP206" s="136"/>
      <c r="RJU206" s="136"/>
      <c r="RJV206" s="136"/>
      <c r="RJW206" s="136"/>
      <c r="RJX206" s="136"/>
      <c r="RJY206" s="136"/>
      <c r="RJZ206" s="136"/>
      <c r="RKA206" s="136"/>
      <c r="RKB206" s="136"/>
      <c r="RKC206" s="136"/>
      <c r="RKD206" s="136"/>
      <c r="RKE206" s="136"/>
      <c r="RKF206" s="136"/>
      <c r="RKK206" s="136"/>
      <c r="RKL206" s="136"/>
      <c r="RKM206" s="136"/>
      <c r="RKN206" s="136"/>
      <c r="RKO206" s="136"/>
      <c r="RKP206" s="136"/>
      <c r="RKQ206" s="136"/>
      <c r="RKR206" s="136"/>
      <c r="RKS206" s="136"/>
      <c r="RKT206" s="136"/>
      <c r="RKU206" s="136"/>
      <c r="RKV206" s="136"/>
      <c r="RLA206" s="136"/>
      <c r="RLB206" s="136"/>
      <c r="RLC206" s="136"/>
      <c r="RLD206" s="136"/>
      <c r="RLE206" s="136"/>
      <c r="RLF206" s="136"/>
      <c r="RLG206" s="136"/>
      <c r="RLH206" s="136"/>
      <c r="RLI206" s="136"/>
      <c r="RLJ206" s="136"/>
      <c r="RLK206" s="136"/>
      <c r="RLL206" s="136"/>
      <c r="RLQ206" s="136"/>
      <c r="RLR206" s="136"/>
      <c r="RLS206" s="136"/>
      <c r="RLT206" s="136"/>
      <c r="RLU206" s="136"/>
      <c r="RLV206" s="136"/>
      <c r="RLW206" s="136"/>
      <c r="RLX206" s="136"/>
      <c r="RLY206" s="136"/>
      <c r="RLZ206" s="136"/>
      <c r="RMA206" s="136"/>
      <c r="RMB206" s="136"/>
      <c r="RMG206" s="136"/>
      <c r="RMH206" s="136"/>
      <c r="RMI206" s="136"/>
      <c r="RMJ206" s="136"/>
      <c r="RMK206" s="136"/>
      <c r="RML206" s="136"/>
      <c r="RMM206" s="136"/>
      <c r="RMN206" s="136"/>
      <c r="RMO206" s="136"/>
      <c r="RMP206" s="136"/>
      <c r="RMQ206" s="136"/>
      <c r="RMR206" s="136"/>
      <c r="RMW206" s="136"/>
      <c r="RMX206" s="136"/>
      <c r="RMY206" s="136"/>
      <c r="RMZ206" s="136"/>
      <c r="RNA206" s="136"/>
      <c r="RNB206" s="136"/>
      <c r="RNC206" s="136"/>
      <c r="RND206" s="136"/>
      <c r="RNE206" s="136"/>
      <c r="RNF206" s="136"/>
      <c r="RNG206" s="136"/>
      <c r="RNH206" s="136"/>
      <c r="RNM206" s="136"/>
      <c r="RNN206" s="136"/>
      <c r="RNO206" s="136"/>
      <c r="RNP206" s="136"/>
      <c r="RNQ206" s="136"/>
      <c r="RNR206" s="136"/>
      <c r="RNS206" s="136"/>
      <c r="RNT206" s="136"/>
      <c r="RNU206" s="136"/>
      <c r="RNV206" s="136"/>
      <c r="RNW206" s="136"/>
      <c r="RNX206" s="136"/>
      <c r="ROC206" s="136"/>
      <c r="ROD206" s="136"/>
      <c r="ROE206" s="136"/>
      <c r="ROF206" s="136"/>
      <c r="ROG206" s="136"/>
      <c r="ROH206" s="136"/>
      <c r="ROI206" s="136"/>
      <c r="ROJ206" s="136"/>
      <c r="ROK206" s="136"/>
      <c r="ROL206" s="136"/>
      <c r="ROM206" s="136"/>
      <c r="RON206" s="136"/>
      <c r="ROS206" s="136"/>
      <c r="ROT206" s="136"/>
      <c r="ROU206" s="136"/>
      <c r="ROV206" s="136"/>
      <c r="ROW206" s="136"/>
      <c r="ROX206" s="136"/>
      <c r="ROY206" s="136"/>
      <c r="ROZ206" s="136"/>
      <c r="RPA206" s="136"/>
      <c r="RPB206" s="136"/>
      <c r="RPC206" s="136"/>
      <c r="RPD206" s="136"/>
      <c r="RPI206" s="136"/>
      <c r="RPJ206" s="136"/>
      <c r="RPK206" s="136"/>
      <c r="RPL206" s="136"/>
      <c r="RPM206" s="136"/>
      <c r="RPN206" s="136"/>
      <c r="RPO206" s="136"/>
      <c r="RPP206" s="136"/>
      <c r="RPQ206" s="136"/>
      <c r="RPR206" s="136"/>
      <c r="RPS206" s="136"/>
      <c r="RPT206" s="136"/>
      <c r="RPY206" s="136"/>
      <c r="RPZ206" s="136"/>
      <c r="RQA206" s="136"/>
      <c r="RQB206" s="136"/>
      <c r="RQC206" s="136"/>
      <c r="RQD206" s="136"/>
      <c r="RQE206" s="136"/>
      <c r="RQF206" s="136"/>
      <c r="RQG206" s="136"/>
      <c r="RQH206" s="136"/>
      <c r="RQI206" s="136"/>
      <c r="RQJ206" s="136"/>
      <c r="RQO206" s="136"/>
      <c r="RQP206" s="136"/>
      <c r="RQQ206" s="136"/>
      <c r="RQR206" s="136"/>
      <c r="RQS206" s="136"/>
      <c r="RQT206" s="136"/>
      <c r="RQU206" s="136"/>
      <c r="RQV206" s="136"/>
      <c r="RQW206" s="136"/>
      <c r="RQX206" s="136"/>
      <c r="RQY206" s="136"/>
      <c r="RQZ206" s="136"/>
      <c r="RRE206" s="136"/>
      <c r="RRF206" s="136"/>
      <c r="RRG206" s="136"/>
      <c r="RRH206" s="136"/>
      <c r="RRI206" s="136"/>
      <c r="RRJ206" s="136"/>
      <c r="RRK206" s="136"/>
      <c r="RRL206" s="136"/>
      <c r="RRM206" s="136"/>
      <c r="RRN206" s="136"/>
      <c r="RRO206" s="136"/>
      <c r="RRP206" s="136"/>
      <c r="RRU206" s="136"/>
      <c r="RRV206" s="136"/>
      <c r="RRW206" s="136"/>
      <c r="RRX206" s="136"/>
      <c r="RRY206" s="136"/>
      <c r="RRZ206" s="136"/>
      <c r="RSA206" s="136"/>
      <c r="RSB206" s="136"/>
      <c r="RSC206" s="136"/>
      <c r="RSD206" s="136"/>
      <c r="RSE206" s="136"/>
      <c r="RSF206" s="136"/>
      <c r="RSK206" s="136"/>
      <c r="RSL206" s="136"/>
      <c r="RSM206" s="136"/>
      <c r="RSN206" s="136"/>
      <c r="RSO206" s="136"/>
      <c r="RSP206" s="136"/>
      <c r="RSQ206" s="136"/>
      <c r="RSR206" s="136"/>
      <c r="RSS206" s="136"/>
      <c r="RST206" s="136"/>
      <c r="RSU206" s="136"/>
      <c r="RSV206" s="136"/>
      <c r="RTA206" s="136"/>
      <c r="RTB206" s="136"/>
      <c r="RTC206" s="136"/>
      <c r="RTD206" s="136"/>
      <c r="RTE206" s="136"/>
      <c r="RTF206" s="136"/>
      <c r="RTG206" s="136"/>
      <c r="RTH206" s="136"/>
      <c r="RTI206" s="136"/>
      <c r="RTJ206" s="136"/>
      <c r="RTK206" s="136"/>
      <c r="RTL206" s="136"/>
      <c r="RTQ206" s="136"/>
      <c r="RTR206" s="136"/>
      <c r="RTS206" s="136"/>
      <c r="RTT206" s="136"/>
      <c r="RTU206" s="136"/>
      <c r="RTV206" s="136"/>
      <c r="RTW206" s="136"/>
      <c r="RTX206" s="136"/>
      <c r="RTY206" s="136"/>
      <c r="RTZ206" s="136"/>
      <c r="RUA206" s="136"/>
      <c r="RUB206" s="136"/>
      <c r="RUG206" s="136"/>
      <c r="RUH206" s="136"/>
      <c r="RUI206" s="136"/>
      <c r="RUJ206" s="136"/>
      <c r="RUK206" s="136"/>
      <c r="RUL206" s="136"/>
      <c r="RUM206" s="136"/>
      <c r="RUN206" s="136"/>
      <c r="RUO206" s="136"/>
      <c r="RUP206" s="136"/>
      <c r="RUQ206" s="136"/>
      <c r="RUR206" s="136"/>
      <c r="RUW206" s="136"/>
      <c r="RUX206" s="136"/>
      <c r="RUY206" s="136"/>
      <c r="RUZ206" s="136"/>
      <c r="RVA206" s="136"/>
      <c r="RVB206" s="136"/>
      <c r="RVC206" s="136"/>
      <c r="RVD206" s="136"/>
      <c r="RVE206" s="136"/>
      <c r="RVF206" s="136"/>
      <c r="RVG206" s="136"/>
      <c r="RVH206" s="136"/>
      <c r="RVM206" s="136"/>
      <c r="RVN206" s="136"/>
      <c r="RVO206" s="136"/>
      <c r="RVP206" s="136"/>
      <c r="RVQ206" s="136"/>
      <c r="RVR206" s="136"/>
      <c r="RVS206" s="136"/>
      <c r="RVT206" s="136"/>
      <c r="RVU206" s="136"/>
      <c r="RVV206" s="136"/>
      <c r="RVW206" s="136"/>
      <c r="RVX206" s="136"/>
      <c r="RWC206" s="136"/>
      <c r="RWD206" s="136"/>
      <c r="RWE206" s="136"/>
      <c r="RWF206" s="136"/>
      <c r="RWG206" s="136"/>
      <c r="RWH206" s="136"/>
      <c r="RWI206" s="136"/>
      <c r="RWJ206" s="136"/>
      <c r="RWK206" s="136"/>
      <c r="RWL206" s="136"/>
      <c r="RWM206" s="136"/>
      <c r="RWN206" s="136"/>
      <c r="RWS206" s="136"/>
      <c r="RWT206" s="136"/>
      <c r="RWU206" s="136"/>
      <c r="RWV206" s="136"/>
      <c r="RWW206" s="136"/>
      <c r="RWX206" s="136"/>
      <c r="RWY206" s="136"/>
      <c r="RWZ206" s="136"/>
      <c r="RXA206" s="136"/>
      <c r="RXB206" s="136"/>
      <c r="RXC206" s="136"/>
      <c r="RXD206" s="136"/>
      <c r="RXI206" s="136"/>
      <c r="RXJ206" s="136"/>
      <c r="RXK206" s="136"/>
      <c r="RXL206" s="136"/>
      <c r="RXM206" s="136"/>
      <c r="RXN206" s="136"/>
      <c r="RXO206" s="136"/>
      <c r="RXP206" s="136"/>
      <c r="RXQ206" s="136"/>
      <c r="RXR206" s="136"/>
      <c r="RXS206" s="136"/>
      <c r="RXT206" s="136"/>
      <c r="RXY206" s="136"/>
      <c r="RXZ206" s="136"/>
      <c r="RYA206" s="136"/>
      <c r="RYB206" s="136"/>
      <c r="RYC206" s="136"/>
      <c r="RYD206" s="136"/>
      <c r="RYE206" s="136"/>
      <c r="RYF206" s="136"/>
      <c r="RYG206" s="136"/>
      <c r="RYH206" s="136"/>
      <c r="RYI206" s="136"/>
      <c r="RYJ206" s="136"/>
      <c r="RYO206" s="136"/>
      <c r="RYP206" s="136"/>
      <c r="RYQ206" s="136"/>
      <c r="RYR206" s="136"/>
      <c r="RYS206" s="136"/>
      <c r="RYT206" s="136"/>
      <c r="RYU206" s="136"/>
      <c r="RYV206" s="136"/>
      <c r="RYW206" s="136"/>
      <c r="RYX206" s="136"/>
      <c r="RYY206" s="136"/>
      <c r="RYZ206" s="136"/>
      <c r="RZE206" s="136"/>
      <c r="RZF206" s="136"/>
      <c r="RZG206" s="136"/>
      <c r="RZH206" s="136"/>
      <c r="RZI206" s="136"/>
      <c r="RZJ206" s="136"/>
      <c r="RZK206" s="136"/>
      <c r="RZL206" s="136"/>
      <c r="RZM206" s="136"/>
      <c r="RZN206" s="136"/>
      <c r="RZO206" s="136"/>
      <c r="RZP206" s="136"/>
      <c r="RZU206" s="136"/>
      <c r="RZV206" s="136"/>
      <c r="RZW206" s="136"/>
      <c r="RZX206" s="136"/>
      <c r="RZY206" s="136"/>
      <c r="RZZ206" s="136"/>
      <c r="SAA206" s="136"/>
      <c r="SAB206" s="136"/>
      <c r="SAC206" s="136"/>
      <c r="SAD206" s="136"/>
      <c r="SAE206" s="136"/>
      <c r="SAF206" s="136"/>
      <c r="SAK206" s="136"/>
      <c r="SAL206" s="136"/>
      <c r="SAM206" s="136"/>
      <c r="SAN206" s="136"/>
      <c r="SAO206" s="136"/>
      <c r="SAP206" s="136"/>
      <c r="SAQ206" s="136"/>
      <c r="SAR206" s="136"/>
      <c r="SAS206" s="136"/>
      <c r="SAT206" s="136"/>
      <c r="SAU206" s="136"/>
      <c r="SAV206" s="136"/>
      <c r="SBA206" s="136"/>
      <c r="SBB206" s="136"/>
      <c r="SBC206" s="136"/>
      <c r="SBD206" s="136"/>
      <c r="SBE206" s="136"/>
      <c r="SBF206" s="136"/>
      <c r="SBG206" s="136"/>
      <c r="SBH206" s="136"/>
      <c r="SBI206" s="136"/>
      <c r="SBJ206" s="136"/>
      <c r="SBK206" s="136"/>
      <c r="SBL206" s="136"/>
      <c r="SBQ206" s="136"/>
      <c r="SBR206" s="136"/>
      <c r="SBS206" s="136"/>
      <c r="SBT206" s="136"/>
      <c r="SBU206" s="136"/>
      <c r="SBV206" s="136"/>
      <c r="SBW206" s="136"/>
      <c r="SBX206" s="136"/>
      <c r="SBY206" s="136"/>
      <c r="SBZ206" s="136"/>
      <c r="SCA206" s="136"/>
      <c r="SCB206" s="136"/>
      <c r="SCG206" s="136"/>
      <c r="SCH206" s="136"/>
      <c r="SCI206" s="136"/>
      <c r="SCJ206" s="136"/>
      <c r="SCK206" s="136"/>
      <c r="SCL206" s="136"/>
      <c r="SCM206" s="136"/>
      <c r="SCN206" s="136"/>
      <c r="SCO206" s="136"/>
      <c r="SCP206" s="136"/>
      <c r="SCQ206" s="136"/>
      <c r="SCR206" s="136"/>
      <c r="SCW206" s="136"/>
      <c r="SCX206" s="136"/>
      <c r="SCY206" s="136"/>
      <c r="SCZ206" s="136"/>
      <c r="SDA206" s="136"/>
      <c r="SDB206" s="136"/>
      <c r="SDC206" s="136"/>
      <c r="SDD206" s="136"/>
      <c r="SDE206" s="136"/>
      <c r="SDF206" s="136"/>
      <c r="SDG206" s="136"/>
      <c r="SDH206" s="136"/>
      <c r="SDM206" s="136"/>
      <c r="SDN206" s="136"/>
      <c r="SDO206" s="136"/>
      <c r="SDP206" s="136"/>
      <c r="SDQ206" s="136"/>
      <c r="SDR206" s="136"/>
      <c r="SDS206" s="136"/>
      <c r="SDT206" s="136"/>
      <c r="SDU206" s="136"/>
      <c r="SDV206" s="136"/>
      <c r="SDW206" s="136"/>
      <c r="SDX206" s="136"/>
      <c r="SEC206" s="136"/>
      <c r="SED206" s="136"/>
      <c r="SEE206" s="136"/>
      <c r="SEF206" s="136"/>
      <c r="SEG206" s="136"/>
      <c r="SEH206" s="136"/>
      <c r="SEI206" s="136"/>
      <c r="SEJ206" s="136"/>
      <c r="SEK206" s="136"/>
      <c r="SEL206" s="136"/>
      <c r="SEM206" s="136"/>
      <c r="SEN206" s="136"/>
      <c r="SES206" s="136"/>
      <c r="SET206" s="136"/>
      <c r="SEU206" s="136"/>
      <c r="SEV206" s="136"/>
      <c r="SEW206" s="136"/>
      <c r="SEX206" s="136"/>
      <c r="SEY206" s="136"/>
      <c r="SEZ206" s="136"/>
      <c r="SFA206" s="136"/>
      <c r="SFB206" s="136"/>
      <c r="SFC206" s="136"/>
      <c r="SFD206" s="136"/>
      <c r="SFI206" s="136"/>
      <c r="SFJ206" s="136"/>
      <c r="SFK206" s="136"/>
      <c r="SFL206" s="136"/>
      <c r="SFM206" s="136"/>
      <c r="SFN206" s="136"/>
      <c r="SFO206" s="136"/>
      <c r="SFP206" s="136"/>
      <c r="SFQ206" s="136"/>
      <c r="SFR206" s="136"/>
      <c r="SFS206" s="136"/>
      <c r="SFT206" s="136"/>
      <c r="SFY206" s="136"/>
      <c r="SFZ206" s="136"/>
      <c r="SGA206" s="136"/>
      <c r="SGB206" s="136"/>
      <c r="SGC206" s="136"/>
      <c r="SGD206" s="136"/>
      <c r="SGE206" s="136"/>
      <c r="SGF206" s="136"/>
      <c r="SGG206" s="136"/>
      <c r="SGH206" s="136"/>
      <c r="SGI206" s="136"/>
      <c r="SGJ206" s="136"/>
      <c r="SGO206" s="136"/>
      <c r="SGP206" s="136"/>
      <c r="SGQ206" s="136"/>
      <c r="SGR206" s="136"/>
      <c r="SGS206" s="136"/>
      <c r="SGT206" s="136"/>
      <c r="SGU206" s="136"/>
      <c r="SGV206" s="136"/>
      <c r="SGW206" s="136"/>
      <c r="SGX206" s="136"/>
      <c r="SGY206" s="136"/>
      <c r="SGZ206" s="136"/>
      <c r="SHE206" s="136"/>
      <c r="SHF206" s="136"/>
      <c r="SHG206" s="136"/>
      <c r="SHH206" s="136"/>
      <c r="SHI206" s="136"/>
      <c r="SHJ206" s="136"/>
      <c r="SHK206" s="136"/>
      <c r="SHL206" s="136"/>
      <c r="SHM206" s="136"/>
      <c r="SHN206" s="136"/>
      <c r="SHO206" s="136"/>
      <c r="SHP206" s="136"/>
      <c r="SHU206" s="136"/>
      <c r="SHV206" s="136"/>
      <c r="SHW206" s="136"/>
      <c r="SHX206" s="136"/>
      <c r="SHY206" s="136"/>
      <c r="SHZ206" s="136"/>
      <c r="SIA206" s="136"/>
      <c r="SIB206" s="136"/>
      <c r="SIC206" s="136"/>
      <c r="SID206" s="136"/>
      <c r="SIE206" s="136"/>
      <c r="SIF206" s="136"/>
      <c r="SIK206" s="136"/>
      <c r="SIL206" s="136"/>
      <c r="SIM206" s="136"/>
      <c r="SIN206" s="136"/>
      <c r="SIO206" s="136"/>
      <c r="SIP206" s="136"/>
      <c r="SIQ206" s="136"/>
      <c r="SIR206" s="136"/>
      <c r="SIS206" s="136"/>
      <c r="SIT206" s="136"/>
      <c r="SIU206" s="136"/>
      <c r="SIV206" s="136"/>
      <c r="SJA206" s="136"/>
      <c r="SJB206" s="136"/>
      <c r="SJC206" s="136"/>
      <c r="SJD206" s="136"/>
      <c r="SJE206" s="136"/>
      <c r="SJF206" s="136"/>
      <c r="SJG206" s="136"/>
      <c r="SJH206" s="136"/>
      <c r="SJI206" s="136"/>
      <c r="SJJ206" s="136"/>
      <c r="SJK206" s="136"/>
      <c r="SJL206" s="136"/>
      <c r="SJQ206" s="136"/>
      <c r="SJR206" s="136"/>
      <c r="SJS206" s="136"/>
      <c r="SJT206" s="136"/>
      <c r="SJU206" s="136"/>
      <c r="SJV206" s="136"/>
      <c r="SJW206" s="136"/>
      <c r="SJX206" s="136"/>
      <c r="SJY206" s="136"/>
      <c r="SJZ206" s="136"/>
      <c r="SKA206" s="136"/>
      <c r="SKB206" s="136"/>
      <c r="SKG206" s="136"/>
      <c r="SKH206" s="136"/>
      <c r="SKI206" s="136"/>
      <c r="SKJ206" s="136"/>
      <c r="SKK206" s="136"/>
      <c r="SKL206" s="136"/>
      <c r="SKM206" s="136"/>
      <c r="SKN206" s="136"/>
      <c r="SKO206" s="136"/>
      <c r="SKP206" s="136"/>
      <c r="SKQ206" s="136"/>
      <c r="SKR206" s="136"/>
      <c r="SKW206" s="136"/>
      <c r="SKX206" s="136"/>
      <c r="SKY206" s="136"/>
      <c r="SKZ206" s="136"/>
      <c r="SLA206" s="136"/>
      <c r="SLB206" s="136"/>
      <c r="SLC206" s="136"/>
      <c r="SLD206" s="136"/>
      <c r="SLE206" s="136"/>
      <c r="SLF206" s="136"/>
      <c r="SLG206" s="136"/>
      <c r="SLH206" s="136"/>
      <c r="SLM206" s="136"/>
      <c r="SLN206" s="136"/>
      <c r="SLO206" s="136"/>
      <c r="SLP206" s="136"/>
      <c r="SLQ206" s="136"/>
      <c r="SLR206" s="136"/>
      <c r="SLS206" s="136"/>
      <c r="SLT206" s="136"/>
      <c r="SLU206" s="136"/>
      <c r="SLV206" s="136"/>
      <c r="SLW206" s="136"/>
      <c r="SLX206" s="136"/>
      <c r="SMC206" s="136"/>
      <c r="SMD206" s="136"/>
      <c r="SME206" s="136"/>
      <c r="SMF206" s="136"/>
      <c r="SMG206" s="136"/>
      <c r="SMH206" s="136"/>
      <c r="SMI206" s="136"/>
      <c r="SMJ206" s="136"/>
      <c r="SMK206" s="136"/>
      <c r="SML206" s="136"/>
      <c r="SMM206" s="136"/>
      <c r="SMN206" s="136"/>
      <c r="SMS206" s="136"/>
      <c r="SMT206" s="136"/>
      <c r="SMU206" s="136"/>
      <c r="SMV206" s="136"/>
      <c r="SMW206" s="136"/>
      <c r="SMX206" s="136"/>
      <c r="SMY206" s="136"/>
      <c r="SMZ206" s="136"/>
      <c r="SNA206" s="136"/>
      <c r="SNB206" s="136"/>
      <c r="SNC206" s="136"/>
      <c r="SND206" s="136"/>
      <c r="SNI206" s="136"/>
      <c r="SNJ206" s="136"/>
      <c r="SNK206" s="136"/>
      <c r="SNL206" s="136"/>
      <c r="SNM206" s="136"/>
      <c r="SNN206" s="136"/>
      <c r="SNO206" s="136"/>
      <c r="SNP206" s="136"/>
      <c r="SNQ206" s="136"/>
      <c r="SNR206" s="136"/>
      <c r="SNS206" s="136"/>
      <c r="SNT206" s="136"/>
      <c r="SNY206" s="136"/>
      <c r="SNZ206" s="136"/>
      <c r="SOA206" s="136"/>
      <c r="SOB206" s="136"/>
      <c r="SOC206" s="136"/>
      <c r="SOD206" s="136"/>
      <c r="SOE206" s="136"/>
      <c r="SOF206" s="136"/>
      <c r="SOG206" s="136"/>
      <c r="SOH206" s="136"/>
      <c r="SOI206" s="136"/>
      <c r="SOJ206" s="136"/>
      <c r="SOO206" s="136"/>
      <c r="SOP206" s="136"/>
      <c r="SOQ206" s="136"/>
      <c r="SOR206" s="136"/>
      <c r="SOS206" s="136"/>
      <c r="SOT206" s="136"/>
      <c r="SOU206" s="136"/>
      <c r="SOV206" s="136"/>
      <c r="SOW206" s="136"/>
      <c r="SOX206" s="136"/>
      <c r="SOY206" s="136"/>
      <c r="SOZ206" s="136"/>
      <c r="SPE206" s="136"/>
      <c r="SPF206" s="136"/>
      <c r="SPG206" s="136"/>
      <c r="SPH206" s="136"/>
      <c r="SPI206" s="136"/>
      <c r="SPJ206" s="136"/>
      <c r="SPK206" s="136"/>
      <c r="SPL206" s="136"/>
      <c r="SPM206" s="136"/>
      <c r="SPN206" s="136"/>
      <c r="SPO206" s="136"/>
      <c r="SPP206" s="136"/>
      <c r="SPU206" s="136"/>
      <c r="SPV206" s="136"/>
      <c r="SPW206" s="136"/>
      <c r="SPX206" s="136"/>
      <c r="SPY206" s="136"/>
      <c r="SPZ206" s="136"/>
      <c r="SQA206" s="136"/>
      <c r="SQB206" s="136"/>
      <c r="SQC206" s="136"/>
      <c r="SQD206" s="136"/>
      <c r="SQE206" s="136"/>
      <c r="SQF206" s="136"/>
      <c r="SQK206" s="136"/>
      <c r="SQL206" s="136"/>
      <c r="SQM206" s="136"/>
      <c r="SQN206" s="136"/>
      <c r="SQO206" s="136"/>
      <c r="SQP206" s="136"/>
      <c r="SQQ206" s="136"/>
      <c r="SQR206" s="136"/>
      <c r="SQS206" s="136"/>
      <c r="SQT206" s="136"/>
      <c r="SQU206" s="136"/>
      <c r="SQV206" s="136"/>
      <c r="SRA206" s="136"/>
      <c r="SRB206" s="136"/>
      <c r="SRC206" s="136"/>
      <c r="SRD206" s="136"/>
      <c r="SRE206" s="136"/>
      <c r="SRF206" s="136"/>
      <c r="SRG206" s="136"/>
      <c r="SRH206" s="136"/>
      <c r="SRI206" s="136"/>
      <c r="SRJ206" s="136"/>
      <c r="SRK206" s="136"/>
      <c r="SRL206" s="136"/>
      <c r="SRQ206" s="136"/>
      <c r="SRR206" s="136"/>
      <c r="SRS206" s="136"/>
      <c r="SRT206" s="136"/>
      <c r="SRU206" s="136"/>
      <c r="SRV206" s="136"/>
      <c r="SRW206" s="136"/>
      <c r="SRX206" s="136"/>
      <c r="SRY206" s="136"/>
      <c r="SRZ206" s="136"/>
      <c r="SSA206" s="136"/>
      <c r="SSB206" s="136"/>
      <c r="SSG206" s="136"/>
      <c r="SSH206" s="136"/>
      <c r="SSI206" s="136"/>
      <c r="SSJ206" s="136"/>
      <c r="SSK206" s="136"/>
      <c r="SSL206" s="136"/>
      <c r="SSM206" s="136"/>
      <c r="SSN206" s="136"/>
      <c r="SSO206" s="136"/>
      <c r="SSP206" s="136"/>
      <c r="SSQ206" s="136"/>
      <c r="SSR206" s="136"/>
      <c r="SSW206" s="136"/>
      <c r="SSX206" s="136"/>
      <c r="SSY206" s="136"/>
      <c r="SSZ206" s="136"/>
      <c r="STA206" s="136"/>
      <c r="STB206" s="136"/>
      <c r="STC206" s="136"/>
      <c r="STD206" s="136"/>
      <c r="STE206" s="136"/>
      <c r="STF206" s="136"/>
      <c r="STG206" s="136"/>
      <c r="STH206" s="136"/>
      <c r="STM206" s="136"/>
      <c r="STN206" s="136"/>
      <c r="STO206" s="136"/>
      <c r="STP206" s="136"/>
      <c r="STQ206" s="136"/>
      <c r="STR206" s="136"/>
      <c r="STS206" s="136"/>
      <c r="STT206" s="136"/>
      <c r="STU206" s="136"/>
      <c r="STV206" s="136"/>
      <c r="STW206" s="136"/>
      <c r="STX206" s="136"/>
      <c r="SUC206" s="136"/>
      <c r="SUD206" s="136"/>
      <c r="SUE206" s="136"/>
      <c r="SUF206" s="136"/>
      <c r="SUG206" s="136"/>
      <c r="SUH206" s="136"/>
      <c r="SUI206" s="136"/>
      <c r="SUJ206" s="136"/>
      <c r="SUK206" s="136"/>
      <c r="SUL206" s="136"/>
      <c r="SUM206" s="136"/>
      <c r="SUN206" s="136"/>
      <c r="SUS206" s="136"/>
      <c r="SUT206" s="136"/>
      <c r="SUU206" s="136"/>
      <c r="SUV206" s="136"/>
      <c r="SUW206" s="136"/>
      <c r="SUX206" s="136"/>
      <c r="SUY206" s="136"/>
      <c r="SUZ206" s="136"/>
      <c r="SVA206" s="136"/>
      <c r="SVB206" s="136"/>
      <c r="SVC206" s="136"/>
      <c r="SVD206" s="136"/>
      <c r="SVI206" s="136"/>
      <c r="SVJ206" s="136"/>
      <c r="SVK206" s="136"/>
      <c r="SVL206" s="136"/>
      <c r="SVM206" s="136"/>
      <c r="SVN206" s="136"/>
      <c r="SVO206" s="136"/>
      <c r="SVP206" s="136"/>
      <c r="SVQ206" s="136"/>
      <c r="SVR206" s="136"/>
      <c r="SVS206" s="136"/>
      <c r="SVT206" s="136"/>
      <c r="SVY206" s="136"/>
      <c r="SVZ206" s="136"/>
      <c r="SWA206" s="136"/>
      <c r="SWB206" s="136"/>
      <c r="SWC206" s="136"/>
      <c r="SWD206" s="136"/>
      <c r="SWE206" s="136"/>
      <c r="SWF206" s="136"/>
      <c r="SWG206" s="136"/>
      <c r="SWH206" s="136"/>
      <c r="SWI206" s="136"/>
      <c r="SWJ206" s="136"/>
      <c r="SWO206" s="136"/>
      <c r="SWP206" s="136"/>
      <c r="SWQ206" s="136"/>
      <c r="SWR206" s="136"/>
      <c r="SWS206" s="136"/>
      <c r="SWT206" s="136"/>
      <c r="SWU206" s="136"/>
      <c r="SWV206" s="136"/>
      <c r="SWW206" s="136"/>
      <c r="SWX206" s="136"/>
      <c r="SWY206" s="136"/>
      <c r="SWZ206" s="136"/>
      <c r="SXE206" s="136"/>
      <c r="SXF206" s="136"/>
      <c r="SXG206" s="136"/>
      <c r="SXH206" s="136"/>
      <c r="SXI206" s="136"/>
      <c r="SXJ206" s="136"/>
      <c r="SXK206" s="136"/>
      <c r="SXL206" s="136"/>
      <c r="SXM206" s="136"/>
      <c r="SXN206" s="136"/>
      <c r="SXO206" s="136"/>
      <c r="SXP206" s="136"/>
      <c r="SXU206" s="136"/>
      <c r="SXV206" s="136"/>
      <c r="SXW206" s="136"/>
      <c r="SXX206" s="136"/>
      <c r="SXY206" s="136"/>
      <c r="SXZ206" s="136"/>
      <c r="SYA206" s="136"/>
      <c r="SYB206" s="136"/>
      <c r="SYC206" s="136"/>
      <c r="SYD206" s="136"/>
      <c r="SYE206" s="136"/>
      <c r="SYF206" s="136"/>
      <c r="SYK206" s="136"/>
      <c r="SYL206" s="136"/>
      <c r="SYM206" s="136"/>
      <c r="SYN206" s="136"/>
      <c r="SYO206" s="136"/>
      <c r="SYP206" s="136"/>
      <c r="SYQ206" s="136"/>
      <c r="SYR206" s="136"/>
      <c r="SYS206" s="136"/>
      <c r="SYT206" s="136"/>
      <c r="SYU206" s="136"/>
      <c r="SYV206" s="136"/>
      <c r="SZA206" s="136"/>
      <c r="SZB206" s="136"/>
      <c r="SZC206" s="136"/>
      <c r="SZD206" s="136"/>
      <c r="SZE206" s="136"/>
      <c r="SZF206" s="136"/>
      <c r="SZG206" s="136"/>
      <c r="SZH206" s="136"/>
      <c r="SZI206" s="136"/>
      <c r="SZJ206" s="136"/>
      <c r="SZK206" s="136"/>
      <c r="SZL206" s="136"/>
      <c r="SZQ206" s="136"/>
      <c r="SZR206" s="136"/>
      <c r="SZS206" s="136"/>
      <c r="SZT206" s="136"/>
      <c r="SZU206" s="136"/>
      <c r="SZV206" s="136"/>
      <c r="SZW206" s="136"/>
      <c r="SZX206" s="136"/>
      <c r="SZY206" s="136"/>
      <c r="SZZ206" s="136"/>
      <c r="TAA206" s="136"/>
      <c r="TAB206" s="136"/>
      <c r="TAG206" s="136"/>
      <c r="TAH206" s="136"/>
      <c r="TAI206" s="136"/>
      <c r="TAJ206" s="136"/>
      <c r="TAK206" s="136"/>
      <c r="TAL206" s="136"/>
      <c r="TAM206" s="136"/>
      <c r="TAN206" s="136"/>
      <c r="TAO206" s="136"/>
      <c r="TAP206" s="136"/>
      <c r="TAQ206" s="136"/>
      <c r="TAR206" s="136"/>
      <c r="TAW206" s="136"/>
      <c r="TAX206" s="136"/>
      <c r="TAY206" s="136"/>
      <c r="TAZ206" s="136"/>
      <c r="TBA206" s="136"/>
      <c r="TBB206" s="136"/>
      <c r="TBC206" s="136"/>
      <c r="TBD206" s="136"/>
      <c r="TBE206" s="136"/>
      <c r="TBF206" s="136"/>
      <c r="TBG206" s="136"/>
      <c r="TBH206" s="136"/>
      <c r="TBM206" s="136"/>
      <c r="TBN206" s="136"/>
      <c r="TBO206" s="136"/>
      <c r="TBP206" s="136"/>
      <c r="TBQ206" s="136"/>
      <c r="TBR206" s="136"/>
      <c r="TBS206" s="136"/>
      <c r="TBT206" s="136"/>
      <c r="TBU206" s="136"/>
      <c r="TBV206" s="136"/>
      <c r="TBW206" s="136"/>
      <c r="TBX206" s="136"/>
      <c r="TCC206" s="136"/>
      <c r="TCD206" s="136"/>
      <c r="TCE206" s="136"/>
      <c r="TCF206" s="136"/>
      <c r="TCG206" s="136"/>
      <c r="TCH206" s="136"/>
      <c r="TCI206" s="136"/>
      <c r="TCJ206" s="136"/>
      <c r="TCK206" s="136"/>
      <c r="TCL206" s="136"/>
      <c r="TCM206" s="136"/>
      <c r="TCN206" s="136"/>
      <c r="TCS206" s="136"/>
      <c r="TCT206" s="136"/>
      <c r="TCU206" s="136"/>
      <c r="TCV206" s="136"/>
      <c r="TCW206" s="136"/>
      <c r="TCX206" s="136"/>
      <c r="TCY206" s="136"/>
      <c r="TCZ206" s="136"/>
      <c r="TDA206" s="136"/>
      <c r="TDB206" s="136"/>
      <c r="TDC206" s="136"/>
      <c r="TDD206" s="136"/>
      <c r="TDI206" s="136"/>
      <c r="TDJ206" s="136"/>
      <c r="TDK206" s="136"/>
      <c r="TDL206" s="136"/>
      <c r="TDM206" s="136"/>
      <c r="TDN206" s="136"/>
      <c r="TDO206" s="136"/>
      <c r="TDP206" s="136"/>
      <c r="TDQ206" s="136"/>
      <c r="TDR206" s="136"/>
      <c r="TDS206" s="136"/>
      <c r="TDT206" s="136"/>
      <c r="TDY206" s="136"/>
      <c r="TDZ206" s="136"/>
      <c r="TEA206" s="136"/>
      <c r="TEB206" s="136"/>
      <c r="TEC206" s="136"/>
      <c r="TED206" s="136"/>
      <c r="TEE206" s="136"/>
      <c r="TEF206" s="136"/>
      <c r="TEG206" s="136"/>
      <c r="TEH206" s="136"/>
      <c r="TEI206" s="136"/>
      <c r="TEJ206" s="136"/>
      <c r="TEO206" s="136"/>
      <c r="TEP206" s="136"/>
      <c r="TEQ206" s="136"/>
      <c r="TER206" s="136"/>
      <c r="TES206" s="136"/>
      <c r="TET206" s="136"/>
      <c r="TEU206" s="136"/>
      <c r="TEV206" s="136"/>
      <c r="TEW206" s="136"/>
      <c r="TEX206" s="136"/>
      <c r="TEY206" s="136"/>
      <c r="TEZ206" s="136"/>
      <c r="TFE206" s="136"/>
      <c r="TFF206" s="136"/>
      <c r="TFG206" s="136"/>
      <c r="TFH206" s="136"/>
      <c r="TFI206" s="136"/>
      <c r="TFJ206" s="136"/>
      <c r="TFK206" s="136"/>
      <c r="TFL206" s="136"/>
      <c r="TFM206" s="136"/>
      <c r="TFN206" s="136"/>
      <c r="TFO206" s="136"/>
      <c r="TFP206" s="136"/>
      <c r="TFU206" s="136"/>
      <c r="TFV206" s="136"/>
      <c r="TFW206" s="136"/>
      <c r="TFX206" s="136"/>
      <c r="TFY206" s="136"/>
      <c r="TFZ206" s="136"/>
      <c r="TGA206" s="136"/>
      <c r="TGB206" s="136"/>
      <c r="TGC206" s="136"/>
      <c r="TGD206" s="136"/>
      <c r="TGE206" s="136"/>
      <c r="TGF206" s="136"/>
      <c r="TGK206" s="136"/>
      <c r="TGL206" s="136"/>
      <c r="TGM206" s="136"/>
      <c r="TGN206" s="136"/>
      <c r="TGO206" s="136"/>
      <c r="TGP206" s="136"/>
      <c r="TGQ206" s="136"/>
      <c r="TGR206" s="136"/>
      <c r="TGS206" s="136"/>
      <c r="TGT206" s="136"/>
      <c r="TGU206" s="136"/>
      <c r="TGV206" s="136"/>
      <c r="THA206" s="136"/>
      <c r="THB206" s="136"/>
      <c r="THC206" s="136"/>
      <c r="THD206" s="136"/>
      <c r="THE206" s="136"/>
      <c r="THF206" s="136"/>
      <c r="THG206" s="136"/>
      <c r="THH206" s="136"/>
      <c r="THI206" s="136"/>
      <c r="THJ206" s="136"/>
      <c r="THK206" s="136"/>
      <c r="THL206" s="136"/>
      <c r="THQ206" s="136"/>
      <c r="THR206" s="136"/>
      <c r="THS206" s="136"/>
      <c r="THT206" s="136"/>
      <c r="THU206" s="136"/>
      <c r="THV206" s="136"/>
      <c r="THW206" s="136"/>
      <c r="THX206" s="136"/>
      <c r="THY206" s="136"/>
      <c r="THZ206" s="136"/>
      <c r="TIA206" s="136"/>
      <c r="TIB206" s="136"/>
      <c r="TIG206" s="136"/>
      <c r="TIH206" s="136"/>
      <c r="TII206" s="136"/>
      <c r="TIJ206" s="136"/>
      <c r="TIK206" s="136"/>
      <c r="TIL206" s="136"/>
      <c r="TIM206" s="136"/>
      <c r="TIN206" s="136"/>
      <c r="TIO206" s="136"/>
      <c r="TIP206" s="136"/>
      <c r="TIQ206" s="136"/>
      <c r="TIR206" s="136"/>
      <c r="TIW206" s="136"/>
      <c r="TIX206" s="136"/>
      <c r="TIY206" s="136"/>
      <c r="TIZ206" s="136"/>
      <c r="TJA206" s="136"/>
      <c r="TJB206" s="136"/>
      <c r="TJC206" s="136"/>
      <c r="TJD206" s="136"/>
      <c r="TJE206" s="136"/>
      <c r="TJF206" s="136"/>
      <c r="TJG206" s="136"/>
      <c r="TJH206" s="136"/>
      <c r="TJM206" s="136"/>
      <c r="TJN206" s="136"/>
      <c r="TJO206" s="136"/>
      <c r="TJP206" s="136"/>
      <c r="TJQ206" s="136"/>
      <c r="TJR206" s="136"/>
      <c r="TJS206" s="136"/>
      <c r="TJT206" s="136"/>
      <c r="TJU206" s="136"/>
      <c r="TJV206" s="136"/>
      <c r="TJW206" s="136"/>
      <c r="TJX206" s="136"/>
      <c r="TKC206" s="136"/>
      <c r="TKD206" s="136"/>
      <c r="TKE206" s="136"/>
      <c r="TKF206" s="136"/>
      <c r="TKG206" s="136"/>
      <c r="TKH206" s="136"/>
      <c r="TKI206" s="136"/>
      <c r="TKJ206" s="136"/>
      <c r="TKK206" s="136"/>
      <c r="TKL206" s="136"/>
      <c r="TKM206" s="136"/>
      <c r="TKN206" s="136"/>
      <c r="TKS206" s="136"/>
      <c r="TKT206" s="136"/>
      <c r="TKU206" s="136"/>
      <c r="TKV206" s="136"/>
      <c r="TKW206" s="136"/>
      <c r="TKX206" s="136"/>
      <c r="TKY206" s="136"/>
      <c r="TKZ206" s="136"/>
      <c r="TLA206" s="136"/>
      <c r="TLB206" s="136"/>
      <c r="TLC206" s="136"/>
      <c r="TLD206" s="136"/>
      <c r="TLI206" s="136"/>
      <c r="TLJ206" s="136"/>
      <c r="TLK206" s="136"/>
      <c r="TLL206" s="136"/>
      <c r="TLM206" s="136"/>
      <c r="TLN206" s="136"/>
      <c r="TLO206" s="136"/>
      <c r="TLP206" s="136"/>
      <c r="TLQ206" s="136"/>
      <c r="TLR206" s="136"/>
      <c r="TLS206" s="136"/>
      <c r="TLT206" s="136"/>
      <c r="TLY206" s="136"/>
      <c r="TLZ206" s="136"/>
      <c r="TMA206" s="136"/>
      <c r="TMB206" s="136"/>
      <c r="TMC206" s="136"/>
      <c r="TMD206" s="136"/>
      <c r="TME206" s="136"/>
      <c r="TMF206" s="136"/>
      <c r="TMG206" s="136"/>
      <c r="TMH206" s="136"/>
      <c r="TMI206" s="136"/>
      <c r="TMJ206" s="136"/>
      <c r="TMO206" s="136"/>
      <c r="TMP206" s="136"/>
      <c r="TMQ206" s="136"/>
      <c r="TMR206" s="136"/>
      <c r="TMS206" s="136"/>
      <c r="TMT206" s="136"/>
      <c r="TMU206" s="136"/>
      <c r="TMV206" s="136"/>
      <c r="TMW206" s="136"/>
      <c r="TMX206" s="136"/>
      <c r="TMY206" s="136"/>
      <c r="TMZ206" s="136"/>
      <c r="TNE206" s="136"/>
      <c r="TNF206" s="136"/>
      <c r="TNG206" s="136"/>
      <c r="TNH206" s="136"/>
      <c r="TNI206" s="136"/>
      <c r="TNJ206" s="136"/>
      <c r="TNK206" s="136"/>
      <c r="TNL206" s="136"/>
      <c r="TNM206" s="136"/>
      <c r="TNN206" s="136"/>
      <c r="TNO206" s="136"/>
      <c r="TNP206" s="136"/>
      <c r="TNU206" s="136"/>
      <c r="TNV206" s="136"/>
      <c r="TNW206" s="136"/>
      <c r="TNX206" s="136"/>
      <c r="TNY206" s="136"/>
      <c r="TNZ206" s="136"/>
      <c r="TOA206" s="136"/>
      <c r="TOB206" s="136"/>
      <c r="TOC206" s="136"/>
      <c r="TOD206" s="136"/>
      <c r="TOE206" s="136"/>
      <c r="TOF206" s="136"/>
      <c r="TOK206" s="136"/>
      <c r="TOL206" s="136"/>
      <c r="TOM206" s="136"/>
      <c r="TON206" s="136"/>
      <c r="TOO206" s="136"/>
      <c r="TOP206" s="136"/>
      <c r="TOQ206" s="136"/>
      <c r="TOR206" s="136"/>
      <c r="TOS206" s="136"/>
      <c r="TOT206" s="136"/>
      <c r="TOU206" s="136"/>
      <c r="TOV206" s="136"/>
      <c r="TPA206" s="136"/>
      <c r="TPB206" s="136"/>
      <c r="TPC206" s="136"/>
      <c r="TPD206" s="136"/>
      <c r="TPE206" s="136"/>
      <c r="TPF206" s="136"/>
      <c r="TPG206" s="136"/>
      <c r="TPH206" s="136"/>
      <c r="TPI206" s="136"/>
      <c r="TPJ206" s="136"/>
      <c r="TPK206" s="136"/>
      <c r="TPL206" s="136"/>
      <c r="TPQ206" s="136"/>
      <c r="TPR206" s="136"/>
      <c r="TPS206" s="136"/>
      <c r="TPT206" s="136"/>
      <c r="TPU206" s="136"/>
      <c r="TPV206" s="136"/>
      <c r="TPW206" s="136"/>
      <c r="TPX206" s="136"/>
      <c r="TPY206" s="136"/>
      <c r="TPZ206" s="136"/>
      <c r="TQA206" s="136"/>
      <c r="TQB206" s="136"/>
      <c r="TQG206" s="136"/>
      <c r="TQH206" s="136"/>
      <c r="TQI206" s="136"/>
      <c r="TQJ206" s="136"/>
      <c r="TQK206" s="136"/>
      <c r="TQL206" s="136"/>
      <c r="TQM206" s="136"/>
      <c r="TQN206" s="136"/>
      <c r="TQO206" s="136"/>
      <c r="TQP206" s="136"/>
      <c r="TQQ206" s="136"/>
      <c r="TQR206" s="136"/>
      <c r="TQW206" s="136"/>
      <c r="TQX206" s="136"/>
      <c r="TQY206" s="136"/>
      <c r="TQZ206" s="136"/>
      <c r="TRA206" s="136"/>
      <c r="TRB206" s="136"/>
      <c r="TRC206" s="136"/>
      <c r="TRD206" s="136"/>
      <c r="TRE206" s="136"/>
      <c r="TRF206" s="136"/>
      <c r="TRG206" s="136"/>
      <c r="TRH206" s="136"/>
      <c r="TRM206" s="136"/>
      <c r="TRN206" s="136"/>
      <c r="TRO206" s="136"/>
      <c r="TRP206" s="136"/>
      <c r="TRQ206" s="136"/>
      <c r="TRR206" s="136"/>
      <c r="TRS206" s="136"/>
      <c r="TRT206" s="136"/>
      <c r="TRU206" s="136"/>
      <c r="TRV206" s="136"/>
      <c r="TRW206" s="136"/>
      <c r="TRX206" s="136"/>
      <c r="TSC206" s="136"/>
      <c r="TSD206" s="136"/>
      <c r="TSE206" s="136"/>
      <c r="TSF206" s="136"/>
      <c r="TSG206" s="136"/>
      <c r="TSH206" s="136"/>
      <c r="TSI206" s="136"/>
      <c r="TSJ206" s="136"/>
      <c r="TSK206" s="136"/>
      <c r="TSL206" s="136"/>
      <c r="TSM206" s="136"/>
      <c r="TSN206" s="136"/>
      <c r="TSS206" s="136"/>
      <c r="TST206" s="136"/>
      <c r="TSU206" s="136"/>
      <c r="TSV206" s="136"/>
      <c r="TSW206" s="136"/>
      <c r="TSX206" s="136"/>
      <c r="TSY206" s="136"/>
      <c r="TSZ206" s="136"/>
      <c r="TTA206" s="136"/>
      <c r="TTB206" s="136"/>
      <c r="TTC206" s="136"/>
      <c r="TTD206" s="136"/>
      <c r="TTI206" s="136"/>
      <c r="TTJ206" s="136"/>
      <c r="TTK206" s="136"/>
      <c r="TTL206" s="136"/>
      <c r="TTM206" s="136"/>
      <c r="TTN206" s="136"/>
      <c r="TTO206" s="136"/>
      <c r="TTP206" s="136"/>
      <c r="TTQ206" s="136"/>
      <c r="TTR206" s="136"/>
      <c r="TTS206" s="136"/>
      <c r="TTT206" s="136"/>
      <c r="TTY206" s="136"/>
      <c r="TTZ206" s="136"/>
      <c r="TUA206" s="136"/>
      <c r="TUB206" s="136"/>
      <c r="TUC206" s="136"/>
      <c r="TUD206" s="136"/>
      <c r="TUE206" s="136"/>
      <c r="TUF206" s="136"/>
      <c r="TUG206" s="136"/>
      <c r="TUH206" s="136"/>
      <c r="TUI206" s="136"/>
      <c r="TUJ206" s="136"/>
      <c r="TUO206" s="136"/>
      <c r="TUP206" s="136"/>
      <c r="TUQ206" s="136"/>
      <c r="TUR206" s="136"/>
      <c r="TUS206" s="136"/>
      <c r="TUT206" s="136"/>
      <c r="TUU206" s="136"/>
      <c r="TUV206" s="136"/>
      <c r="TUW206" s="136"/>
      <c r="TUX206" s="136"/>
      <c r="TUY206" s="136"/>
      <c r="TUZ206" s="136"/>
      <c r="TVE206" s="136"/>
      <c r="TVF206" s="136"/>
      <c r="TVG206" s="136"/>
      <c r="TVH206" s="136"/>
      <c r="TVI206" s="136"/>
      <c r="TVJ206" s="136"/>
      <c r="TVK206" s="136"/>
      <c r="TVL206" s="136"/>
      <c r="TVM206" s="136"/>
      <c r="TVN206" s="136"/>
      <c r="TVO206" s="136"/>
      <c r="TVP206" s="136"/>
      <c r="TVU206" s="136"/>
      <c r="TVV206" s="136"/>
      <c r="TVW206" s="136"/>
      <c r="TVX206" s="136"/>
      <c r="TVY206" s="136"/>
      <c r="TVZ206" s="136"/>
      <c r="TWA206" s="136"/>
      <c r="TWB206" s="136"/>
      <c r="TWC206" s="136"/>
      <c r="TWD206" s="136"/>
      <c r="TWE206" s="136"/>
      <c r="TWF206" s="136"/>
      <c r="TWK206" s="136"/>
      <c r="TWL206" s="136"/>
      <c r="TWM206" s="136"/>
      <c r="TWN206" s="136"/>
      <c r="TWO206" s="136"/>
      <c r="TWP206" s="136"/>
      <c r="TWQ206" s="136"/>
      <c r="TWR206" s="136"/>
      <c r="TWS206" s="136"/>
      <c r="TWT206" s="136"/>
      <c r="TWU206" s="136"/>
      <c r="TWV206" s="136"/>
      <c r="TXA206" s="136"/>
      <c r="TXB206" s="136"/>
      <c r="TXC206" s="136"/>
      <c r="TXD206" s="136"/>
      <c r="TXE206" s="136"/>
      <c r="TXF206" s="136"/>
      <c r="TXG206" s="136"/>
      <c r="TXH206" s="136"/>
      <c r="TXI206" s="136"/>
      <c r="TXJ206" s="136"/>
      <c r="TXK206" s="136"/>
      <c r="TXL206" s="136"/>
      <c r="TXQ206" s="136"/>
      <c r="TXR206" s="136"/>
      <c r="TXS206" s="136"/>
      <c r="TXT206" s="136"/>
      <c r="TXU206" s="136"/>
      <c r="TXV206" s="136"/>
      <c r="TXW206" s="136"/>
      <c r="TXX206" s="136"/>
      <c r="TXY206" s="136"/>
      <c r="TXZ206" s="136"/>
      <c r="TYA206" s="136"/>
      <c r="TYB206" s="136"/>
      <c r="TYG206" s="136"/>
      <c r="TYH206" s="136"/>
      <c r="TYI206" s="136"/>
      <c r="TYJ206" s="136"/>
      <c r="TYK206" s="136"/>
      <c r="TYL206" s="136"/>
      <c r="TYM206" s="136"/>
      <c r="TYN206" s="136"/>
      <c r="TYO206" s="136"/>
      <c r="TYP206" s="136"/>
      <c r="TYQ206" s="136"/>
      <c r="TYR206" s="136"/>
      <c r="TYW206" s="136"/>
      <c r="TYX206" s="136"/>
      <c r="TYY206" s="136"/>
      <c r="TYZ206" s="136"/>
      <c r="TZA206" s="136"/>
      <c r="TZB206" s="136"/>
      <c r="TZC206" s="136"/>
      <c r="TZD206" s="136"/>
      <c r="TZE206" s="136"/>
      <c r="TZF206" s="136"/>
      <c r="TZG206" s="136"/>
      <c r="TZH206" s="136"/>
      <c r="TZM206" s="136"/>
      <c r="TZN206" s="136"/>
      <c r="TZO206" s="136"/>
      <c r="TZP206" s="136"/>
      <c r="TZQ206" s="136"/>
      <c r="TZR206" s="136"/>
      <c r="TZS206" s="136"/>
      <c r="TZT206" s="136"/>
      <c r="TZU206" s="136"/>
      <c r="TZV206" s="136"/>
      <c r="TZW206" s="136"/>
      <c r="TZX206" s="136"/>
      <c r="UAC206" s="136"/>
      <c r="UAD206" s="136"/>
      <c r="UAE206" s="136"/>
      <c r="UAF206" s="136"/>
      <c r="UAG206" s="136"/>
      <c r="UAH206" s="136"/>
      <c r="UAI206" s="136"/>
      <c r="UAJ206" s="136"/>
      <c r="UAK206" s="136"/>
      <c r="UAL206" s="136"/>
      <c r="UAM206" s="136"/>
      <c r="UAN206" s="136"/>
      <c r="UAS206" s="136"/>
      <c r="UAT206" s="136"/>
      <c r="UAU206" s="136"/>
      <c r="UAV206" s="136"/>
      <c r="UAW206" s="136"/>
      <c r="UAX206" s="136"/>
      <c r="UAY206" s="136"/>
      <c r="UAZ206" s="136"/>
      <c r="UBA206" s="136"/>
      <c r="UBB206" s="136"/>
      <c r="UBC206" s="136"/>
      <c r="UBD206" s="136"/>
      <c r="UBI206" s="136"/>
      <c r="UBJ206" s="136"/>
      <c r="UBK206" s="136"/>
      <c r="UBL206" s="136"/>
      <c r="UBM206" s="136"/>
      <c r="UBN206" s="136"/>
      <c r="UBO206" s="136"/>
      <c r="UBP206" s="136"/>
      <c r="UBQ206" s="136"/>
      <c r="UBR206" s="136"/>
      <c r="UBS206" s="136"/>
      <c r="UBT206" s="136"/>
      <c r="UBY206" s="136"/>
      <c r="UBZ206" s="136"/>
      <c r="UCA206" s="136"/>
      <c r="UCB206" s="136"/>
      <c r="UCC206" s="136"/>
      <c r="UCD206" s="136"/>
      <c r="UCE206" s="136"/>
      <c r="UCF206" s="136"/>
      <c r="UCG206" s="136"/>
      <c r="UCH206" s="136"/>
      <c r="UCI206" s="136"/>
      <c r="UCJ206" s="136"/>
      <c r="UCO206" s="136"/>
      <c r="UCP206" s="136"/>
      <c r="UCQ206" s="136"/>
      <c r="UCR206" s="136"/>
      <c r="UCS206" s="136"/>
      <c r="UCT206" s="136"/>
      <c r="UCU206" s="136"/>
      <c r="UCV206" s="136"/>
      <c r="UCW206" s="136"/>
      <c r="UCX206" s="136"/>
      <c r="UCY206" s="136"/>
      <c r="UCZ206" s="136"/>
      <c r="UDE206" s="136"/>
      <c r="UDF206" s="136"/>
      <c r="UDG206" s="136"/>
      <c r="UDH206" s="136"/>
      <c r="UDI206" s="136"/>
      <c r="UDJ206" s="136"/>
      <c r="UDK206" s="136"/>
      <c r="UDL206" s="136"/>
      <c r="UDM206" s="136"/>
      <c r="UDN206" s="136"/>
      <c r="UDO206" s="136"/>
      <c r="UDP206" s="136"/>
      <c r="UDU206" s="136"/>
      <c r="UDV206" s="136"/>
      <c r="UDW206" s="136"/>
      <c r="UDX206" s="136"/>
      <c r="UDY206" s="136"/>
      <c r="UDZ206" s="136"/>
      <c r="UEA206" s="136"/>
      <c r="UEB206" s="136"/>
      <c r="UEC206" s="136"/>
      <c r="UED206" s="136"/>
      <c r="UEE206" s="136"/>
      <c r="UEF206" s="136"/>
      <c r="UEK206" s="136"/>
      <c r="UEL206" s="136"/>
      <c r="UEM206" s="136"/>
      <c r="UEN206" s="136"/>
      <c r="UEO206" s="136"/>
      <c r="UEP206" s="136"/>
      <c r="UEQ206" s="136"/>
      <c r="UER206" s="136"/>
      <c r="UES206" s="136"/>
      <c r="UET206" s="136"/>
      <c r="UEU206" s="136"/>
      <c r="UEV206" s="136"/>
      <c r="UFA206" s="136"/>
      <c r="UFB206" s="136"/>
      <c r="UFC206" s="136"/>
      <c r="UFD206" s="136"/>
      <c r="UFE206" s="136"/>
      <c r="UFF206" s="136"/>
      <c r="UFG206" s="136"/>
      <c r="UFH206" s="136"/>
      <c r="UFI206" s="136"/>
      <c r="UFJ206" s="136"/>
      <c r="UFK206" s="136"/>
      <c r="UFL206" s="136"/>
      <c r="UFQ206" s="136"/>
      <c r="UFR206" s="136"/>
      <c r="UFS206" s="136"/>
      <c r="UFT206" s="136"/>
      <c r="UFU206" s="136"/>
      <c r="UFV206" s="136"/>
      <c r="UFW206" s="136"/>
      <c r="UFX206" s="136"/>
      <c r="UFY206" s="136"/>
      <c r="UFZ206" s="136"/>
      <c r="UGA206" s="136"/>
      <c r="UGB206" s="136"/>
      <c r="UGG206" s="136"/>
      <c r="UGH206" s="136"/>
      <c r="UGI206" s="136"/>
      <c r="UGJ206" s="136"/>
      <c r="UGK206" s="136"/>
      <c r="UGL206" s="136"/>
      <c r="UGM206" s="136"/>
      <c r="UGN206" s="136"/>
      <c r="UGO206" s="136"/>
      <c r="UGP206" s="136"/>
      <c r="UGQ206" s="136"/>
      <c r="UGR206" s="136"/>
      <c r="UGW206" s="136"/>
      <c r="UGX206" s="136"/>
      <c r="UGY206" s="136"/>
      <c r="UGZ206" s="136"/>
      <c r="UHA206" s="136"/>
      <c r="UHB206" s="136"/>
      <c r="UHC206" s="136"/>
      <c r="UHD206" s="136"/>
      <c r="UHE206" s="136"/>
      <c r="UHF206" s="136"/>
      <c r="UHG206" s="136"/>
      <c r="UHH206" s="136"/>
      <c r="UHM206" s="136"/>
      <c r="UHN206" s="136"/>
      <c r="UHO206" s="136"/>
      <c r="UHP206" s="136"/>
      <c r="UHQ206" s="136"/>
      <c r="UHR206" s="136"/>
      <c r="UHS206" s="136"/>
      <c r="UHT206" s="136"/>
      <c r="UHU206" s="136"/>
      <c r="UHV206" s="136"/>
      <c r="UHW206" s="136"/>
      <c r="UHX206" s="136"/>
      <c r="UIC206" s="136"/>
      <c r="UID206" s="136"/>
      <c r="UIE206" s="136"/>
      <c r="UIF206" s="136"/>
      <c r="UIG206" s="136"/>
      <c r="UIH206" s="136"/>
      <c r="UII206" s="136"/>
      <c r="UIJ206" s="136"/>
      <c r="UIK206" s="136"/>
      <c r="UIL206" s="136"/>
      <c r="UIM206" s="136"/>
      <c r="UIN206" s="136"/>
      <c r="UIS206" s="136"/>
      <c r="UIT206" s="136"/>
      <c r="UIU206" s="136"/>
      <c r="UIV206" s="136"/>
      <c r="UIW206" s="136"/>
      <c r="UIX206" s="136"/>
      <c r="UIY206" s="136"/>
      <c r="UIZ206" s="136"/>
      <c r="UJA206" s="136"/>
      <c r="UJB206" s="136"/>
      <c r="UJC206" s="136"/>
      <c r="UJD206" s="136"/>
      <c r="UJI206" s="136"/>
      <c r="UJJ206" s="136"/>
      <c r="UJK206" s="136"/>
      <c r="UJL206" s="136"/>
      <c r="UJM206" s="136"/>
      <c r="UJN206" s="136"/>
      <c r="UJO206" s="136"/>
      <c r="UJP206" s="136"/>
      <c r="UJQ206" s="136"/>
      <c r="UJR206" s="136"/>
      <c r="UJS206" s="136"/>
      <c r="UJT206" s="136"/>
      <c r="UJY206" s="136"/>
      <c r="UJZ206" s="136"/>
      <c r="UKA206" s="136"/>
      <c r="UKB206" s="136"/>
      <c r="UKC206" s="136"/>
      <c r="UKD206" s="136"/>
      <c r="UKE206" s="136"/>
      <c r="UKF206" s="136"/>
      <c r="UKG206" s="136"/>
      <c r="UKH206" s="136"/>
      <c r="UKI206" s="136"/>
      <c r="UKJ206" s="136"/>
      <c r="UKO206" s="136"/>
      <c r="UKP206" s="136"/>
      <c r="UKQ206" s="136"/>
      <c r="UKR206" s="136"/>
      <c r="UKS206" s="136"/>
      <c r="UKT206" s="136"/>
      <c r="UKU206" s="136"/>
      <c r="UKV206" s="136"/>
      <c r="UKW206" s="136"/>
      <c r="UKX206" s="136"/>
      <c r="UKY206" s="136"/>
      <c r="UKZ206" s="136"/>
      <c r="ULE206" s="136"/>
      <c r="ULF206" s="136"/>
      <c r="ULG206" s="136"/>
      <c r="ULH206" s="136"/>
      <c r="ULI206" s="136"/>
      <c r="ULJ206" s="136"/>
      <c r="ULK206" s="136"/>
      <c r="ULL206" s="136"/>
      <c r="ULM206" s="136"/>
      <c r="ULN206" s="136"/>
      <c r="ULO206" s="136"/>
      <c r="ULP206" s="136"/>
      <c r="ULU206" s="136"/>
      <c r="ULV206" s="136"/>
      <c r="ULW206" s="136"/>
      <c r="ULX206" s="136"/>
      <c r="ULY206" s="136"/>
      <c r="ULZ206" s="136"/>
      <c r="UMA206" s="136"/>
      <c r="UMB206" s="136"/>
      <c r="UMC206" s="136"/>
      <c r="UMD206" s="136"/>
      <c r="UME206" s="136"/>
      <c r="UMF206" s="136"/>
      <c r="UMK206" s="136"/>
      <c r="UML206" s="136"/>
      <c r="UMM206" s="136"/>
      <c r="UMN206" s="136"/>
      <c r="UMO206" s="136"/>
      <c r="UMP206" s="136"/>
      <c r="UMQ206" s="136"/>
      <c r="UMR206" s="136"/>
      <c r="UMS206" s="136"/>
      <c r="UMT206" s="136"/>
      <c r="UMU206" s="136"/>
      <c r="UMV206" s="136"/>
      <c r="UNA206" s="136"/>
      <c r="UNB206" s="136"/>
      <c r="UNC206" s="136"/>
      <c r="UND206" s="136"/>
      <c r="UNE206" s="136"/>
      <c r="UNF206" s="136"/>
      <c r="UNG206" s="136"/>
      <c r="UNH206" s="136"/>
      <c r="UNI206" s="136"/>
      <c r="UNJ206" s="136"/>
      <c r="UNK206" s="136"/>
      <c r="UNL206" s="136"/>
      <c r="UNQ206" s="136"/>
      <c r="UNR206" s="136"/>
      <c r="UNS206" s="136"/>
      <c r="UNT206" s="136"/>
      <c r="UNU206" s="136"/>
      <c r="UNV206" s="136"/>
      <c r="UNW206" s="136"/>
      <c r="UNX206" s="136"/>
      <c r="UNY206" s="136"/>
      <c r="UNZ206" s="136"/>
      <c r="UOA206" s="136"/>
      <c r="UOB206" s="136"/>
      <c r="UOG206" s="136"/>
      <c r="UOH206" s="136"/>
      <c r="UOI206" s="136"/>
      <c r="UOJ206" s="136"/>
      <c r="UOK206" s="136"/>
      <c r="UOL206" s="136"/>
      <c r="UOM206" s="136"/>
      <c r="UON206" s="136"/>
      <c r="UOO206" s="136"/>
      <c r="UOP206" s="136"/>
      <c r="UOQ206" s="136"/>
      <c r="UOR206" s="136"/>
      <c r="UOW206" s="136"/>
      <c r="UOX206" s="136"/>
      <c r="UOY206" s="136"/>
      <c r="UOZ206" s="136"/>
      <c r="UPA206" s="136"/>
      <c r="UPB206" s="136"/>
      <c r="UPC206" s="136"/>
      <c r="UPD206" s="136"/>
      <c r="UPE206" s="136"/>
      <c r="UPF206" s="136"/>
      <c r="UPG206" s="136"/>
      <c r="UPH206" s="136"/>
      <c r="UPM206" s="136"/>
      <c r="UPN206" s="136"/>
      <c r="UPO206" s="136"/>
      <c r="UPP206" s="136"/>
      <c r="UPQ206" s="136"/>
      <c r="UPR206" s="136"/>
      <c r="UPS206" s="136"/>
      <c r="UPT206" s="136"/>
      <c r="UPU206" s="136"/>
      <c r="UPV206" s="136"/>
      <c r="UPW206" s="136"/>
      <c r="UPX206" s="136"/>
      <c r="UQC206" s="136"/>
      <c r="UQD206" s="136"/>
      <c r="UQE206" s="136"/>
      <c r="UQF206" s="136"/>
      <c r="UQG206" s="136"/>
      <c r="UQH206" s="136"/>
      <c r="UQI206" s="136"/>
      <c r="UQJ206" s="136"/>
      <c r="UQK206" s="136"/>
      <c r="UQL206" s="136"/>
      <c r="UQM206" s="136"/>
      <c r="UQN206" s="136"/>
      <c r="UQS206" s="136"/>
      <c r="UQT206" s="136"/>
      <c r="UQU206" s="136"/>
      <c r="UQV206" s="136"/>
      <c r="UQW206" s="136"/>
      <c r="UQX206" s="136"/>
      <c r="UQY206" s="136"/>
      <c r="UQZ206" s="136"/>
      <c r="URA206" s="136"/>
      <c r="URB206" s="136"/>
      <c r="URC206" s="136"/>
      <c r="URD206" s="136"/>
      <c r="URI206" s="136"/>
      <c r="URJ206" s="136"/>
      <c r="URK206" s="136"/>
      <c r="URL206" s="136"/>
      <c r="URM206" s="136"/>
      <c r="URN206" s="136"/>
      <c r="URO206" s="136"/>
      <c r="URP206" s="136"/>
      <c r="URQ206" s="136"/>
      <c r="URR206" s="136"/>
      <c r="URS206" s="136"/>
      <c r="URT206" s="136"/>
      <c r="URY206" s="136"/>
      <c r="URZ206" s="136"/>
      <c r="USA206" s="136"/>
      <c r="USB206" s="136"/>
      <c r="USC206" s="136"/>
      <c r="USD206" s="136"/>
      <c r="USE206" s="136"/>
      <c r="USF206" s="136"/>
      <c r="USG206" s="136"/>
      <c r="USH206" s="136"/>
      <c r="USI206" s="136"/>
      <c r="USJ206" s="136"/>
      <c r="USO206" s="136"/>
      <c r="USP206" s="136"/>
      <c r="USQ206" s="136"/>
      <c r="USR206" s="136"/>
      <c r="USS206" s="136"/>
      <c r="UST206" s="136"/>
      <c r="USU206" s="136"/>
      <c r="USV206" s="136"/>
      <c r="USW206" s="136"/>
      <c r="USX206" s="136"/>
      <c r="USY206" s="136"/>
      <c r="USZ206" s="136"/>
      <c r="UTE206" s="136"/>
      <c r="UTF206" s="136"/>
      <c r="UTG206" s="136"/>
      <c r="UTH206" s="136"/>
      <c r="UTI206" s="136"/>
      <c r="UTJ206" s="136"/>
      <c r="UTK206" s="136"/>
      <c r="UTL206" s="136"/>
      <c r="UTM206" s="136"/>
      <c r="UTN206" s="136"/>
      <c r="UTO206" s="136"/>
      <c r="UTP206" s="136"/>
      <c r="UTU206" s="136"/>
      <c r="UTV206" s="136"/>
      <c r="UTW206" s="136"/>
      <c r="UTX206" s="136"/>
      <c r="UTY206" s="136"/>
      <c r="UTZ206" s="136"/>
      <c r="UUA206" s="136"/>
      <c r="UUB206" s="136"/>
      <c r="UUC206" s="136"/>
      <c r="UUD206" s="136"/>
      <c r="UUE206" s="136"/>
      <c r="UUF206" s="136"/>
      <c r="UUK206" s="136"/>
      <c r="UUL206" s="136"/>
      <c r="UUM206" s="136"/>
      <c r="UUN206" s="136"/>
      <c r="UUO206" s="136"/>
      <c r="UUP206" s="136"/>
      <c r="UUQ206" s="136"/>
      <c r="UUR206" s="136"/>
      <c r="UUS206" s="136"/>
      <c r="UUT206" s="136"/>
      <c r="UUU206" s="136"/>
      <c r="UUV206" s="136"/>
      <c r="UVA206" s="136"/>
      <c r="UVB206" s="136"/>
      <c r="UVC206" s="136"/>
      <c r="UVD206" s="136"/>
      <c r="UVE206" s="136"/>
      <c r="UVF206" s="136"/>
      <c r="UVG206" s="136"/>
      <c r="UVH206" s="136"/>
      <c r="UVI206" s="136"/>
      <c r="UVJ206" s="136"/>
      <c r="UVK206" s="136"/>
      <c r="UVL206" s="136"/>
      <c r="UVQ206" s="136"/>
      <c r="UVR206" s="136"/>
      <c r="UVS206" s="136"/>
      <c r="UVT206" s="136"/>
      <c r="UVU206" s="136"/>
      <c r="UVV206" s="136"/>
      <c r="UVW206" s="136"/>
      <c r="UVX206" s="136"/>
      <c r="UVY206" s="136"/>
      <c r="UVZ206" s="136"/>
      <c r="UWA206" s="136"/>
      <c r="UWB206" s="136"/>
      <c r="UWG206" s="136"/>
      <c r="UWH206" s="136"/>
      <c r="UWI206" s="136"/>
      <c r="UWJ206" s="136"/>
      <c r="UWK206" s="136"/>
      <c r="UWL206" s="136"/>
      <c r="UWM206" s="136"/>
      <c r="UWN206" s="136"/>
      <c r="UWO206" s="136"/>
      <c r="UWP206" s="136"/>
      <c r="UWQ206" s="136"/>
      <c r="UWR206" s="136"/>
      <c r="UWW206" s="136"/>
      <c r="UWX206" s="136"/>
      <c r="UWY206" s="136"/>
      <c r="UWZ206" s="136"/>
      <c r="UXA206" s="136"/>
      <c r="UXB206" s="136"/>
      <c r="UXC206" s="136"/>
      <c r="UXD206" s="136"/>
      <c r="UXE206" s="136"/>
      <c r="UXF206" s="136"/>
      <c r="UXG206" s="136"/>
      <c r="UXH206" s="136"/>
      <c r="UXM206" s="136"/>
      <c r="UXN206" s="136"/>
      <c r="UXO206" s="136"/>
      <c r="UXP206" s="136"/>
      <c r="UXQ206" s="136"/>
      <c r="UXR206" s="136"/>
      <c r="UXS206" s="136"/>
      <c r="UXT206" s="136"/>
      <c r="UXU206" s="136"/>
      <c r="UXV206" s="136"/>
      <c r="UXW206" s="136"/>
      <c r="UXX206" s="136"/>
      <c r="UYC206" s="136"/>
      <c r="UYD206" s="136"/>
      <c r="UYE206" s="136"/>
      <c r="UYF206" s="136"/>
      <c r="UYG206" s="136"/>
      <c r="UYH206" s="136"/>
      <c r="UYI206" s="136"/>
      <c r="UYJ206" s="136"/>
      <c r="UYK206" s="136"/>
      <c r="UYL206" s="136"/>
      <c r="UYM206" s="136"/>
      <c r="UYN206" s="136"/>
      <c r="UYS206" s="136"/>
      <c r="UYT206" s="136"/>
      <c r="UYU206" s="136"/>
      <c r="UYV206" s="136"/>
      <c r="UYW206" s="136"/>
      <c r="UYX206" s="136"/>
      <c r="UYY206" s="136"/>
      <c r="UYZ206" s="136"/>
      <c r="UZA206" s="136"/>
      <c r="UZB206" s="136"/>
      <c r="UZC206" s="136"/>
      <c r="UZD206" s="136"/>
      <c r="UZI206" s="136"/>
      <c r="UZJ206" s="136"/>
      <c r="UZK206" s="136"/>
      <c r="UZL206" s="136"/>
      <c r="UZM206" s="136"/>
      <c r="UZN206" s="136"/>
      <c r="UZO206" s="136"/>
      <c r="UZP206" s="136"/>
      <c r="UZQ206" s="136"/>
      <c r="UZR206" s="136"/>
      <c r="UZS206" s="136"/>
      <c r="UZT206" s="136"/>
      <c r="UZY206" s="136"/>
      <c r="UZZ206" s="136"/>
      <c r="VAA206" s="136"/>
      <c r="VAB206" s="136"/>
      <c r="VAC206" s="136"/>
      <c r="VAD206" s="136"/>
      <c r="VAE206" s="136"/>
      <c r="VAF206" s="136"/>
      <c r="VAG206" s="136"/>
      <c r="VAH206" s="136"/>
      <c r="VAI206" s="136"/>
      <c r="VAJ206" s="136"/>
      <c r="VAO206" s="136"/>
      <c r="VAP206" s="136"/>
      <c r="VAQ206" s="136"/>
      <c r="VAR206" s="136"/>
      <c r="VAS206" s="136"/>
      <c r="VAT206" s="136"/>
      <c r="VAU206" s="136"/>
      <c r="VAV206" s="136"/>
      <c r="VAW206" s="136"/>
      <c r="VAX206" s="136"/>
      <c r="VAY206" s="136"/>
      <c r="VAZ206" s="136"/>
      <c r="VBE206" s="136"/>
      <c r="VBF206" s="136"/>
      <c r="VBG206" s="136"/>
      <c r="VBH206" s="136"/>
      <c r="VBI206" s="136"/>
      <c r="VBJ206" s="136"/>
      <c r="VBK206" s="136"/>
      <c r="VBL206" s="136"/>
      <c r="VBM206" s="136"/>
      <c r="VBN206" s="136"/>
      <c r="VBO206" s="136"/>
      <c r="VBP206" s="136"/>
      <c r="VBU206" s="136"/>
      <c r="VBV206" s="136"/>
      <c r="VBW206" s="136"/>
      <c r="VBX206" s="136"/>
      <c r="VBY206" s="136"/>
      <c r="VBZ206" s="136"/>
      <c r="VCA206" s="136"/>
      <c r="VCB206" s="136"/>
      <c r="VCC206" s="136"/>
      <c r="VCD206" s="136"/>
      <c r="VCE206" s="136"/>
      <c r="VCF206" s="136"/>
      <c r="VCK206" s="136"/>
      <c r="VCL206" s="136"/>
      <c r="VCM206" s="136"/>
      <c r="VCN206" s="136"/>
      <c r="VCO206" s="136"/>
      <c r="VCP206" s="136"/>
      <c r="VCQ206" s="136"/>
      <c r="VCR206" s="136"/>
      <c r="VCS206" s="136"/>
      <c r="VCT206" s="136"/>
      <c r="VCU206" s="136"/>
      <c r="VCV206" s="136"/>
      <c r="VDA206" s="136"/>
      <c r="VDB206" s="136"/>
      <c r="VDC206" s="136"/>
      <c r="VDD206" s="136"/>
      <c r="VDE206" s="136"/>
      <c r="VDF206" s="136"/>
      <c r="VDG206" s="136"/>
      <c r="VDH206" s="136"/>
      <c r="VDI206" s="136"/>
      <c r="VDJ206" s="136"/>
      <c r="VDK206" s="136"/>
      <c r="VDL206" s="136"/>
      <c r="VDQ206" s="136"/>
      <c r="VDR206" s="136"/>
      <c r="VDS206" s="136"/>
      <c r="VDT206" s="136"/>
      <c r="VDU206" s="136"/>
      <c r="VDV206" s="136"/>
      <c r="VDW206" s="136"/>
      <c r="VDX206" s="136"/>
      <c r="VDY206" s="136"/>
      <c r="VDZ206" s="136"/>
      <c r="VEA206" s="136"/>
      <c r="VEB206" s="136"/>
      <c r="VEG206" s="136"/>
      <c r="VEH206" s="136"/>
      <c r="VEI206" s="136"/>
      <c r="VEJ206" s="136"/>
      <c r="VEK206" s="136"/>
      <c r="VEL206" s="136"/>
      <c r="VEM206" s="136"/>
      <c r="VEN206" s="136"/>
      <c r="VEO206" s="136"/>
      <c r="VEP206" s="136"/>
      <c r="VEQ206" s="136"/>
      <c r="VER206" s="136"/>
      <c r="VEW206" s="136"/>
      <c r="VEX206" s="136"/>
      <c r="VEY206" s="136"/>
      <c r="VEZ206" s="136"/>
      <c r="VFA206" s="136"/>
      <c r="VFB206" s="136"/>
      <c r="VFC206" s="136"/>
      <c r="VFD206" s="136"/>
      <c r="VFE206" s="136"/>
      <c r="VFF206" s="136"/>
      <c r="VFG206" s="136"/>
      <c r="VFH206" s="136"/>
      <c r="VFM206" s="136"/>
      <c r="VFN206" s="136"/>
      <c r="VFO206" s="136"/>
      <c r="VFP206" s="136"/>
      <c r="VFQ206" s="136"/>
      <c r="VFR206" s="136"/>
      <c r="VFS206" s="136"/>
      <c r="VFT206" s="136"/>
      <c r="VFU206" s="136"/>
      <c r="VFV206" s="136"/>
      <c r="VFW206" s="136"/>
      <c r="VFX206" s="136"/>
      <c r="VGC206" s="136"/>
      <c r="VGD206" s="136"/>
      <c r="VGE206" s="136"/>
      <c r="VGF206" s="136"/>
      <c r="VGG206" s="136"/>
      <c r="VGH206" s="136"/>
      <c r="VGI206" s="136"/>
      <c r="VGJ206" s="136"/>
      <c r="VGK206" s="136"/>
      <c r="VGL206" s="136"/>
      <c r="VGM206" s="136"/>
      <c r="VGN206" s="136"/>
      <c r="VGS206" s="136"/>
      <c r="VGT206" s="136"/>
      <c r="VGU206" s="136"/>
      <c r="VGV206" s="136"/>
      <c r="VGW206" s="136"/>
      <c r="VGX206" s="136"/>
      <c r="VGY206" s="136"/>
      <c r="VGZ206" s="136"/>
      <c r="VHA206" s="136"/>
      <c r="VHB206" s="136"/>
      <c r="VHC206" s="136"/>
      <c r="VHD206" s="136"/>
      <c r="VHI206" s="136"/>
      <c r="VHJ206" s="136"/>
      <c r="VHK206" s="136"/>
      <c r="VHL206" s="136"/>
      <c r="VHM206" s="136"/>
      <c r="VHN206" s="136"/>
      <c r="VHO206" s="136"/>
      <c r="VHP206" s="136"/>
      <c r="VHQ206" s="136"/>
      <c r="VHR206" s="136"/>
      <c r="VHS206" s="136"/>
      <c r="VHT206" s="136"/>
      <c r="VHY206" s="136"/>
      <c r="VHZ206" s="136"/>
      <c r="VIA206" s="136"/>
      <c r="VIB206" s="136"/>
      <c r="VIC206" s="136"/>
      <c r="VID206" s="136"/>
      <c r="VIE206" s="136"/>
      <c r="VIF206" s="136"/>
      <c r="VIG206" s="136"/>
      <c r="VIH206" s="136"/>
      <c r="VII206" s="136"/>
      <c r="VIJ206" s="136"/>
      <c r="VIO206" s="136"/>
      <c r="VIP206" s="136"/>
      <c r="VIQ206" s="136"/>
      <c r="VIR206" s="136"/>
      <c r="VIS206" s="136"/>
      <c r="VIT206" s="136"/>
      <c r="VIU206" s="136"/>
      <c r="VIV206" s="136"/>
      <c r="VIW206" s="136"/>
      <c r="VIX206" s="136"/>
      <c r="VIY206" s="136"/>
      <c r="VIZ206" s="136"/>
      <c r="VJE206" s="136"/>
      <c r="VJF206" s="136"/>
      <c r="VJG206" s="136"/>
      <c r="VJH206" s="136"/>
      <c r="VJI206" s="136"/>
      <c r="VJJ206" s="136"/>
      <c r="VJK206" s="136"/>
      <c r="VJL206" s="136"/>
      <c r="VJM206" s="136"/>
      <c r="VJN206" s="136"/>
      <c r="VJO206" s="136"/>
      <c r="VJP206" s="136"/>
      <c r="VJU206" s="136"/>
      <c r="VJV206" s="136"/>
      <c r="VJW206" s="136"/>
      <c r="VJX206" s="136"/>
      <c r="VJY206" s="136"/>
      <c r="VJZ206" s="136"/>
      <c r="VKA206" s="136"/>
      <c r="VKB206" s="136"/>
      <c r="VKC206" s="136"/>
      <c r="VKD206" s="136"/>
      <c r="VKE206" s="136"/>
      <c r="VKF206" s="136"/>
      <c r="VKK206" s="136"/>
      <c r="VKL206" s="136"/>
      <c r="VKM206" s="136"/>
      <c r="VKN206" s="136"/>
      <c r="VKO206" s="136"/>
      <c r="VKP206" s="136"/>
      <c r="VKQ206" s="136"/>
      <c r="VKR206" s="136"/>
      <c r="VKS206" s="136"/>
      <c r="VKT206" s="136"/>
      <c r="VKU206" s="136"/>
      <c r="VKV206" s="136"/>
      <c r="VLA206" s="136"/>
      <c r="VLB206" s="136"/>
      <c r="VLC206" s="136"/>
      <c r="VLD206" s="136"/>
      <c r="VLE206" s="136"/>
      <c r="VLF206" s="136"/>
      <c r="VLG206" s="136"/>
      <c r="VLH206" s="136"/>
      <c r="VLI206" s="136"/>
      <c r="VLJ206" s="136"/>
      <c r="VLK206" s="136"/>
      <c r="VLL206" s="136"/>
      <c r="VLQ206" s="136"/>
      <c r="VLR206" s="136"/>
      <c r="VLS206" s="136"/>
      <c r="VLT206" s="136"/>
      <c r="VLU206" s="136"/>
      <c r="VLV206" s="136"/>
      <c r="VLW206" s="136"/>
      <c r="VLX206" s="136"/>
      <c r="VLY206" s="136"/>
      <c r="VLZ206" s="136"/>
      <c r="VMA206" s="136"/>
      <c r="VMB206" s="136"/>
      <c r="VMG206" s="136"/>
      <c r="VMH206" s="136"/>
      <c r="VMI206" s="136"/>
      <c r="VMJ206" s="136"/>
      <c r="VMK206" s="136"/>
      <c r="VML206" s="136"/>
      <c r="VMM206" s="136"/>
      <c r="VMN206" s="136"/>
      <c r="VMO206" s="136"/>
      <c r="VMP206" s="136"/>
      <c r="VMQ206" s="136"/>
      <c r="VMR206" s="136"/>
      <c r="VMW206" s="136"/>
      <c r="VMX206" s="136"/>
      <c r="VMY206" s="136"/>
      <c r="VMZ206" s="136"/>
      <c r="VNA206" s="136"/>
      <c r="VNB206" s="136"/>
      <c r="VNC206" s="136"/>
      <c r="VND206" s="136"/>
      <c r="VNE206" s="136"/>
      <c r="VNF206" s="136"/>
      <c r="VNG206" s="136"/>
      <c r="VNH206" s="136"/>
      <c r="VNM206" s="136"/>
      <c r="VNN206" s="136"/>
      <c r="VNO206" s="136"/>
      <c r="VNP206" s="136"/>
      <c r="VNQ206" s="136"/>
      <c r="VNR206" s="136"/>
      <c r="VNS206" s="136"/>
      <c r="VNT206" s="136"/>
      <c r="VNU206" s="136"/>
      <c r="VNV206" s="136"/>
      <c r="VNW206" s="136"/>
      <c r="VNX206" s="136"/>
      <c r="VOC206" s="136"/>
      <c r="VOD206" s="136"/>
      <c r="VOE206" s="136"/>
      <c r="VOF206" s="136"/>
      <c r="VOG206" s="136"/>
      <c r="VOH206" s="136"/>
      <c r="VOI206" s="136"/>
      <c r="VOJ206" s="136"/>
      <c r="VOK206" s="136"/>
      <c r="VOL206" s="136"/>
      <c r="VOM206" s="136"/>
      <c r="VON206" s="136"/>
      <c r="VOS206" s="136"/>
      <c r="VOT206" s="136"/>
      <c r="VOU206" s="136"/>
      <c r="VOV206" s="136"/>
      <c r="VOW206" s="136"/>
      <c r="VOX206" s="136"/>
      <c r="VOY206" s="136"/>
      <c r="VOZ206" s="136"/>
      <c r="VPA206" s="136"/>
      <c r="VPB206" s="136"/>
      <c r="VPC206" s="136"/>
      <c r="VPD206" s="136"/>
      <c r="VPI206" s="136"/>
      <c r="VPJ206" s="136"/>
      <c r="VPK206" s="136"/>
      <c r="VPL206" s="136"/>
      <c r="VPM206" s="136"/>
      <c r="VPN206" s="136"/>
      <c r="VPO206" s="136"/>
      <c r="VPP206" s="136"/>
      <c r="VPQ206" s="136"/>
      <c r="VPR206" s="136"/>
      <c r="VPS206" s="136"/>
      <c r="VPT206" s="136"/>
      <c r="VPY206" s="136"/>
      <c r="VPZ206" s="136"/>
      <c r="VQA206" s="136"/>
      <c r="VQB206" s="136"/>
      <c r="VQC206" s="136"/>
      <c r="VQD206" s="136"/>
      <c r="VQE206" s="136"/>
      <c r="VQF206" s="136"/>
      <c r="VQG206" s="136"/>
      <c r="VQH206" s="136"/>
      <c r="VQI206" s="136"/>
      <c r="VQJ206" s="136"/>
      <c r="VQO206" s="136"/>
      <c r="VQP206" s="136"/>
      <c r="VQQ206" s="136"/>
      <c r="VQR206" s="136"/>
      <c r="VQS206" s="136"/>
      <c r="VQT206" s="136"/>
      <c r="VQU206" s="136"/>
      <c r="VQV206" s="136"/>
      <c r="VQW206" s="136"/>
      <c r="VQX206" s="136"/>
      <c r="VQY206" s="136"/>
      <c r="VQZ206" s="136"/>
      <c r="VRE206" s="136"/>
      <c r="VRF206" s="136"/>
      <c r="VRG206" s="136"/>
      <c r="VRH206" s="136"/>
      <c r="VRI206" s="136"/>
      <c r="VRJ206" s="136"/>
      <c r="VRK206" s="136"/>
      <c r="VRL206" s="136"/>
      <c r="VRM206" s="136"/>
      <c r="VRN206" s="136"/>
      <c r="VRO206" s="136"/>
      <c r="VRP206" s="136"/>
      <c r="VRU206" s="136"/>
      <c r="VRV206" s="136"/>
      <c r="VRW206" s="136"/>
      <c r="VRX206" s="136"/>
      <c r="VRY206" s="136"/>
      <c r="VRZ206" s="136"/>
      <c r="VSA206" s="136"/>
      <c r="VSB206" s="136"/>
      <c r="VSC206" s="136"/>
      <c r="VSD206" s="136"/>
      <c r="VSE206" s="136"/>
      <c r="VSF206" s="136"/>
      <c r="VSK206" s="136"/>
      <c r="VSL206" s="136"/>
      <c r="VSM206" s="136"/>
      <c r="VSN206" s="136"/>
      <c r="VSO206" s="136"/>
      <c r="VSP206" s="136"/>
      <c r="VSQ206" s="136"/>
      <c r="VSR206" s="136"/>
      <c r="VSS206" s="136"/>
      <c r="VST206" s="136"/>
      <c r="VSU206" s="136"/>
      <c r="VSV206" s="136"/>
      <c r="VTA206" s="136"/>
      <c r="VTB206" s="136"/>
      <c r="VTC206" s="136"/>
      <c r="VTD206" s="136"/>
      <c r="VTE206" s="136"/>
      <c r="VTF206" s="136"/>
      <c r="VTG206" s="136"/>
      <c r="VTH206" s="136"/>
      <c r="VTI206" s="136"/>
      <c r="VTJ206" s="136"/>
      <c r="VTK206" s="136"/>
      <c r="VTL206" s="136"/>
      <c r="VTQ206" s="136"/>
      <c r="VTR206" s="136"/>
      <c r="VTS206" s="136"/>
      <c r="VTT206" s="136"/>
      <c r="VTU206" s="136"/>
      <c r="VTV206" s="136"/>
      <c r="VTW206" s="136"/>
      <c r="VTX206" s="136"/>
      <c r="VTY206" s="136"/>
      <c r="VTZ206" s="136"/>
      <c r="VUA206" s="136"/>
      <c r="VUB206" s="136"/>
      <c r="VUG206" s="136"/>
      <c r="VUH206" s="136"/>
      <c r="VUI206" s="136"/>
      <c r="VUJ206" s="136"/>
      <c r="VUK206" s="136"/>
      <c r="VUL206" s="136"/>
      <c r="VUM206" s="136"/>
      <c r="VUN206" s="136"/>
      <c r="VUO206" s="136"/>
      <c r="VUP206" s="136"/>
      <c r="VUQ206" s="136"/>
      <c r="VUR206" s="136"/>
      <c r="VUW206" s="136"/>
      <c r="VUX206" s="136"/>
      <c r="VUY206" s="136"/>
      <c r="VUZ206" s="136"/>
      <c r="VVA206" s="136"/>
      <c r="VVB206" s="136"/>
      <c r="VVC206" s="136"/>
      <c r="VVD206" s="136"/>
      <c r="VVE206" s="136"/>
      <c r="VVF206" s="136"/>
      <c r="VVG206" s="136"/>
      <c r="VVH206" s="136"/>
      <c r="VVM206" s="136"/>
      <c r="VVN206" s="136"/>
      <c r="VVO206" s="136"/>
      <c r="VVP206" s="136"/>
      <c r="VVQ206" s="136"/>
      <c r="VVR206" s="136"/>
      <c r="VVS206" s="136"/>
      <c r="VVT206" s="136"/>
      <c r="VVU206" s="136"/>
      <c r="VVV206" s="136"/>
      <c r="VVW206" s="136"/>
      <c r="VVX206" s="136"/>
      <c r="VWC206" s="136"/>
      <c r="VWD206" s="136"/>
      <c r="VWE206" s="136"/>
      <c r="VWF206" s="136"/>
      <c r="VWG206" s="136"/>
      <c r="VWH206" s="136"/>
      <c r="VWI206" s="136"/>
      <c r="VWJ206" s="136"/>
      <c r="VWK206" s="136"/>
      <c r="VWL206" s="136"/>
      <c r="VWM206" s="136"/>
      <c r="VWN206" s="136"/>
      <c r="VWS206" s="136"/>
      <c r="VWT206" s="136"/>
      <c r="VWU206" s="136"/>
      <c r="VWV206" s="136"/>
      <c r="VWW206" s="136"/>
      <c r="VWX206" s="136"/>
      <c r="VWY206" s="136"/>
      <c r="VWZ206" s="136"/>
      <c r="VXA206" s="136"/>
      <c r="VXB206" s="136"/>
      <c r="VXC206" s="136"/>
      <c r="VXD206" s="136"/>
      <c r="VXI206" s="136"/>
      <c r="VXJ206" s="136"/>
      <c r="VXK206" s="136"/>
      <c r="VXL206" s="136"/>
      <c r="VXM206" s="136"/>
      <c r="VXN206" s="136"/>
      <c r="VXO206" s="136"/>
      <c r="VXP206" s="136"/>
      <c r="VXQ206" s="136"/>
      <c r="VXR206" s="136"/>
      <c r="VXS206" s="136"/>
      <c r="VXT206" s="136"/>
      <c r="VXY206" s="136"/>
      <c r="VXZ206" s="136"/>
      <c r="VYA206" s="136"/>
      <c r="VYB206" s="136"/>
      <c r="VYC206" s="136"/>
      <c r="VYD206" s="136"/>
      <c r="VYE206" s="136"/>
      <c r="VYF206" s="136"/>
      <c r="VYG206" s="136"/>
      <c r="VYH206" s="136"/>
      <c r="VYI206" s="136"/>
      <c r="VYJ206" s="136"/>
      <c r="VYO206" s="136"/>
      <c r="VYP206" s="136"/>
      <c r="VYQ206" s="136"/>
      <c r="VYR206" s="136"/>
      <c r="VYS206" s="136"/>
      <c r="VYT206" s="136"/>
      <c r="VYU206" s="136"/>
      <c r="VYV206" s="136"/>
      <c r="VYW206" s="136"/>
      <c r="VYX206" s="136"/>
      <c r="VYY206" s="136"/>
      <c r="VYZ206" s="136"/>
      <c r="VZE206" s="136"/>
      <c r="VZF206" s="136"/>
      <c r="VZG206" s="136"/>
      <c r="VZH206" s="136"/>
      <c r="VZI206" s="136"/>
      <c r="VZJ206" s="136"/>
      <c r="VZK206" s="136"/>
      <c r="VZL206" s="136"/>
      <c r="VZM206" s="136"/>
      <c r="VZN206" s="136"/>
      <c r="VZO206" s="136"/>
      <c r="VZP206" s="136"/>
      <c r="VZU206" s="136"/>
      <c r="VZV206" s="136"/>
      <c r="VZW206" s="136"/>
      <c r="VZX206" s="136"/>
      <c r="VZY206" s="136"/>
      <c r="VZZ206" s="136"/>
      <c r="WAA206" s="136"/>
      <c r="WAB206" s="136"/>
      <c r="WAC206" s="136"/>
      <c r="WAD206" s="136"/>
      <c r="WAE206" s="136"/>
      <c r="WAF206" s="136"/>
      <c r="WAK206" s="136"/>
      <c r="WAL206" s="136"/>
      <c r="WAM206" s="136"/>
      <c r="WAN206" s="136"/>
      <c r="WAO206" s="136"/>
      <c r="WAP206" s="136"/>
      <c r="WAQ206" s="136"/>
      <c r="WAR206" s="136"/>
      <c r="WAS206" s="136"/>
      <c r="WAT206" s="136"/>
      <c r="WAU206" s="136"/>
      <c r="WAV206" s="136"/>
      <c r="WBA206" s="136"/>
      <c r="WBB206" s="136"/>
      <c r="WBC206" s="136"/>
      <c r="WBD206" s="136"/>
      <c r="WBE206" s="136"/>
      <c r="WBF206" s="136"/>
      <c r="WBG206" s="136"/>
      <c r="WBH206" s="136"/>
      <c r="WBI206" s="136"/>
      <c r="WBJ206" s="136"/>
      <c r="WBK206" s="136"/>
      <c r="WBL206" s="136"/>
      <c r="WBQ206" s="136"/>
      <c r="WBR206" s="136"/>
      <c r="WBS206" s="136"/>
      <c r="WBT206" s="136"/>
      <c r="WBU206" s="136"/>
      <c r="WBV206" s="136"/>
      <c r="WBW206" s="136"/>
      <c r="WBX206" s="136"/>
      <c r="WBY206" s="136"/>
      <c r="WBZ206" s="136"/>
      <c r="WCA206" s="136"/>
      <c r="WCB206" s="136"/>
      <c r="WCG206" s="136"/>
      <c r="WCH206" s="136"/>
      <c r="WCI206" s="136"/>
      <c r="WCJ206" s="136"/>
      <c r="WCK206" s="136"/>
      <c r="WCL206" s="136"/>
      <c r="WCM206" s="136"/>
      <c r="WCN206" s="136"/>
      <c r="WCO206" s="136"/>
      <c r="WCP206" s="136"/>
      <c r="WCQ206" s="136"/>
      <c r="WCR206" s="136"/>
      <c r="WCW206" s="136"/>
      <c r="WCX206" s="136"/>
      <c r="WCY206" s="136"/>
      <c r="WCZ206" s="136"/>
      <c r="WDA206" s="136"/>
      <c r="WDB206" s="136"/>
      <c r="WDC206" s="136"/>
      <c r="WDD206" s="136"/>
      <c r="WDE206" s="136"/>
      <c r="WDF206" s="136"/>
      <c r="WDG206" s="136"/>
      <c r="WDH206" s="136"/>
      <c r="WDM206" s="136"/>
      <c r="WDN206" s="136"/>
      <c r="WDO206" s="136"/>
      <c r="WDP206" s="136"/>
      <c r="WDQ206" s="136"/>
      <c r="WDR206" s="136"/>
      <c r="WDS206" s="136"/>
      <c r="WDT206" s="136"/>
      <c r="WDU206" s="136"/>
      <c r="WDV206" s="136"/>
      <c r="WDW206" s="136"/>
      <c r="WDX206" s="136"/>
      <c r="WEC206" s="136"/>
      <c r="WED206" s="136"/>
      <c r="WEE206" s="136"/>
      <c r="WEF206" s="136"/>
      <c r="WEG206" s="136"/>
      <c r="WEH206" s="136"/>
      <c r="WEI206" s="136"/>
      <c r="WEJ206" s="136"/>
      <c r="WEK206" s="136"/>
      <c r="WEL206" s="136"/>
      <c r="WEM206" s="136"/>
      <c r="WEN206" s="136"/>
      <c r="WES206" s="136"/>
      <c r="WET206" s="136"/>
      <c r="WEU206" s="136"/>
      <c r="WEV206" s="136"/>
      <c r="WEW206" s="136"/>
      <c r="WEX206" s="136"/>
      <c r="WEY206" s="136"/>
      <c r="WEZ206" s="136"/>
      <c r="WFA206" s="136"/>
      <c r="WFB206" s="136"/>
      <c r="WFC206" s="136"/>
      <c r="WFD206" s="136"/>
      <c r="WFI206" s="136"/>
      <c r="WFJ206" s="136"/>
      <c r="WFK206" s="136"/>
      <c r="WFL206" s="136"/>
      <c r="WFM206" s="136"/>
      <c r="WFN206" s="136"/>
      <c r="WFO206" s="136"/>
      <c r="WFP206" s="136"/>
      <c r="WFQ206" s="136"/>
      <c r="WFR206" s="136"/>
      <c r="WFS206" s="136"/>
      <c r="WFT206" s="136"/>
      <c r="WFY206" s="136"/>
      <c r="WFZ206" s="136"/>
      <c r="WGA206" s="136"/>
      <c r="WGB206" s="136"/>
      <c r="WGC206" s="136"/>
      <c r="WGD206" s="136"/>
      <c r="WGE206" s="136"/>
      <c r="WGF206" s="136"/>
      <c r="WGG206" s="136"/>
      <c r="WGH206" s="136"/>
      <c r="WGI206" s="136"/>
      <c r="WGJ206" s="136"/>
      <c r="WGO206" s="136"/>
      <c r="WGP206" s="136"/>
      <c r="WGQ206" s="136"/>
      <c r="WGR206" s="136"/>
      <c r="WGS206" s="136"/>
      <c r="WGT206" s="136"/>
      <c r="WGU206" s="136"/>
      <c r="WGV206" s="136"/>
      <c r="WGW206" s="136"/>
      <c r="WGX206" s="136"/>
      <c r="WGY206" s="136"/>
      <c r="WGZ206" s="136"/>
      <c r="WHE206" s="136"/>
      <c r="WHF206" s="136"/>
      <c r="WHG206" s="136"/>
      <c r="WHH206" s="136"/>
      <c r="WHI206" s="136"/>
      <c r="WHJ206" s="136"/>
      <c r="WHK206" s="136"/>
      <c r="WHL206" s="136"/>
      <c r="WHM206" s="136"/>
      <c r="WHN206" s="136"/>
      <c r="WHO206" s="136"/>
      <c r="WHP206" s="136"/>
      <c r="WHU206" s="136"/>
      <c r="WHV206" s="136"/>
      <c r="WHW206" s="136"/>
      <c r="WHX206" s="136"/>
      <c r="WHY206" s="136"/>
      <c r="WHZ206" s="136"/>
      <c r="WIA206" s="136"/>
      <c r="WIB206" s="136"/>
      <c r="WIC206" s="136"/>
      <c r="WID206" s="136"/>
      <c r="WIE206" s="136"/>
      <c r="WIF206" s="136"/>
      <c r="WIK206" s="136"/>
      <c r="WIL206" s="136"/>
      <c r="WIM206" s="136"/>
      <c r="WIN206" s="136"/>
      <c r="WIO206" s="136"/>
      <c r="WIP206" s="136"/>
      <c r="WIQ206" s="136"/>
      <c r="WIR206" s="136"/>
      <c r="WIS206" s="136"/>
      <c r="WIT206" s="136"/>
      <c r="WIU206" s="136"/>
      <c r="WIV206" s="136"/>
      <c r="WJA206" s="136"/>
      <c r="WJB206" s="136"/>
      <c r="WJC206" s="136"/>
      <c r="WJD206" s="136"/>
      <c r="WJE206" s="136"/>
      <c r="WJF206" s="136"/>
      <c r="WJG206" s="136"/>
      <c r="WJH206" s="136"/>
      <c r="WJI206" s="136"/>
      <c r="WJJ206" s="136"/>
      <c r="WJK206" s="136"/>
      <c r="WJL206" s="136"/>
      <c r="WJQ206" s="136"/>
      <c r="WJR206" s="136"/>
      <c r="WJS206" s="136"/>
      <c r="WJT206" s="136"/>
      <c r="WJU206" s="136"/>
      <c r="WJV206" s="136"/>
      <c r="WJW206" s="136"/>
      <c r="WJX206" s="136"/>
      <c r="WJY206" s="136"/>
      <c r="WJZ206" s="136"/>
      <c r="WKA206" s="136"/>
      <c r="WKB206" s="136"/>
      <c r="WKG206" s="136"/>
      <c r="WKH206" s="136"/>
      <c r="WKI206" s="136"/>
      <c r="WKJ206" s="136"/>
      <c r="WKK206" s="136"/>
      <c r="WKL206" s="136"/>
      <c r="WKM206" s="136"/>
      <c r="WKN206" s="136"/>
      <c r="WKO206" s="136"/>
      <c r="WKP206" s="136"/>
      <c r="WKQ206" s="136"/>
      <c r="WKR206" s="136"/>
      <c r="WKW206" s="136"/>
      <c r="WKX206" s="136"/>
      <c r="WKY206" s="136"/>
      <c r="WKZ206" s="136"/>
      <c r="WLA206" s="136"/>
      <c r="WLB206" s="136"/>
      <c r="WLC206" s="136"/>
      <c r="WLD206" s="136"/>
      <c r="WLE206" s="136"/>
      <c r="WLF206" s="136"/>
      <c r="WLG206" s="136"/>
      <c r="WLH206" s="136"/>
      <c r="WLM206" s="136"/>
      <c r="WLN206" s="136"/>
      <c r="WLO206" s="136"/>
      <c r="WLP206" s="136"/>
      <c r="WLQ206" s="136"/>
      <c r="WLR206" s="136"/>
      <c r="WLS206" s="136"/>
      <c r="WLT206" s="136"/>
      <c r="WLU206" s="136"/>
      <c r="WLV206" s="136"/>
      <c r="WLW206" s="136"/>
      <c r="WLX206" s="136"/>
      <c r="WMC206" s="136"/>
      <c r="WMD206" s="136"/>
      <c r="WME206" s="136"/>
      <c r="WMF206" s="136"/>
      <c r="WMG206" s="136"/>
      <c r="WMH206" s="136"/>
      <c r="WMI206" s="136"/>
      <c r="WMJ206" s="136"/>
      <c r="WMK206" s="136"/>
      <c r="WML206" s="136"/>
      <c r="WMM206" s="136"/>
      <c r="WMN206" s="136"/>
      <c r="WMS206" s="136"/>
      <c r="WMT206" s="136"/>
      <c r="WMU206" s="136"/>
      <c r="WMV206" s="136"/>
      <c r="WMW206" s="136"/>
      <c r="WMX206" s="136"/>
      <c r="WMY206" s="136"/>
      <c r="WMZ206" s="136"/>
      <c r="WNA206" s="136"/>
      <c r="WNB206" s="136"/>
      <c r="WNC206" s="136"/>
      <c r="WND206" s="136"/>
      <c r="WNI206" s="136"/>
      <c r="WNJ206" s="136"/>
      <c r="WNK206" s="136"/>
      <c r="WNL206" s="136"/>
      <c r="WNM206" s="136"/>
      <c r="WNN206" s="136"/>
      <c r="WNO206" s="136"/>
      <c r="WNP206" s="136"/>
      <c r="WNQ206" s="136"/>
      <c r="WNR206" s="136"/>
      <c r="WNS206" s="136"/>
      <c r="WNT206" s="136"/>
      <c r="WNY206" s="136"/>
      <c r="WNZ206" s="136"/>
      <c r="WOA206" s="136"/>
      <c r="WOB206" s="136"/>
      <c r="WOC206" s="136"/>
      <c r="WOD206" s="136"/>
      <c r="WOE206" s="136"/>
      <c r="WOF206" s="136"/>
      <c r="WOG206" s="136"/>
      <c r="WOH206" s="136"/>
      <c r="WOI206" s="136"/>
      <c r="WOJ206" s="136"/>
      <c r="WOO206" s="136"/>
      <c r="WOP206" s="136"/>
      <c r="WOQ206" s="136"/>
      <c r="WOR206" s="136"/>
      <c r="WOS206" s="136"/>
      <c r="WOT206" s="136"/>
      <c r="WOU206" s="136"/>
      <c r="WOV206" s="136"/>
      <c r="WOW206" s="136"/>
      <c r="WOX206" s="136"/>
      <c r="WOY206" s="136"/>
      <c r="WOZ206" s="136"/>
      <c r="WPE206" s="136"/>
      <c r="WPF206" s="136"/>
      <c r="WPG206" s="136"/>
      <c r="WPH206" s="136"/>
      <c r="WPI206" s="136"/>
      <c r="WPJ206" s="136"/>
      <c r="WPK206" s="136"/>
      <c r="WPL206" s="136"/>
      <c r="WPM206" s="136"/>
      <c r="WPN206" s="136"/>
      <c r="WPO206" s="136"/>
      <c r="WPP206" s="136"/>
      <c r="WPU206" s="136"/>
      <c r="WPV206" s="136"/>
      <c r="WPW206" s="136"/>
      <c r="WPX206" s="136"/>
      <c r="WPY206" s="136"/>
      <c r="WPZ206" s="136"/>
      <c r="WQA206" s="136"/>
      <c r="WQB206" s="136"/>
      <c r="WQC206" s="136"/>
      <c r="WQD206" s="136"/>
      <c r="WQE206" s="136"/>
      <c r="WQF206" s="136"/>
      <c r="WQK206" s="136"/>
      <c r="WQL206" s="136"/>
      <c r="WQM206" s="136"/>
      <c r="WQN206" s="136"/>
      <c r="WQO206" s="136"/>
      <c r="WQP206" s="136"/>
      <c r="WQQ206" s="136"/>
      <c r="WQR206" s="136"/>
      <c r="WQS206" s="136"/>
      <c r="WQT206" s="136"/>
      <c r="WQU206" s="136"/>
      <c r="WQV206" s="136"/>
      <c r="WRA206" s="136"/>
      <c r="WRB206" s="136"/>
      <c r="WRC206" s="136"/>
      <c r="WRD206" s="136"/>
      <c r="WRE206" s="136"/>
      <c r="WRF206" s="136"/>
      <c r="WRG206" s="136"/>
      <c r="WRH206" s="136"/>
      <c r="WRI206" s="136"/>
      <c r="WRJ206" s="136"/>
      <c r="WRK206" s="136"/>
      <c r="WRL206" s="136"/>
      <c r="WRQ206" s="136"/>
      <c r="WRR206" s="136"/>
      <c r="WRS206" s="136"/>
      <c r="WRT206" s="136"/>
      <c r="WRU206" s="136"/>
      <c r="WRV206" s="136"/>
      <c r="WRW206" s="136"/>
      <c r="WRX206" s="136"/>
      <c r="WRY206" s="136"/>
      <c r="WRZ206" s="136"/>
      <c r="WSA206" s="136"/>
      <c r="WSB206" s="136"/>
      <c r="WSG206" s="136"/>
      <c r="WSH206" s="136"/>
      <c r="WSI206" s="136"/>
      <c r="WSJ206" s="136"/>
      <c r="WSK206" s="136"/>
      <c r="WSL206" s="136"/>
      <c r="WSM206" s="136"/>
      <c r="WSN206" s="136"/>
      <c r="WSO206" s="136"/>
      <c r="WSP206" s="136"/>
      <c r="WSQ206" s="136"/>
      <c r="WSR206" s="136"/>
      <c r="WSW206" s="136"/>
      <c r="WSX206" s="136"/>
      <c r="WSY206" s="136"/>
      <c r="WSZ206" s="136"/>
      <c r="WTA206" s="136"/>
      <c r="WTB206" s="136"/>
      <c r="WTC206" s="136"/>
      <c r="WTD206" s="136"/>
      <c r="WTE206" s="136"/>
      <c r="WTF206" s="136"/>
      <c r="WTG206" s="136"/>
      <c r="WTH206" s="136"/>
      <c r="WTM206" s="136"/>
      <c r="WTN206" s="136"/>
      <c r="WTO206" s="136"/>
      <c r="WTP206" s="136"/>
      <c r="WTQ206" s="136"/>
      <c r="WTR206" s="136"/>
      <c r="WTS206" s="136"/>
      <c r="WTT206" s="136"/>
      <c r="WTU206" s="136"/>
      <c r="WTV206" s="136"/>
      <c r="WTW206" s="136"/>
      <c r="WTX206" s="136"/>
      <c r="WUC206" s="136"/>
      <c r="WUD206" s="136"/>
      <c r="WUE206" s="136"/>
      <c r="WUF206" s="136"/>
      <c r="WUG206" s="136"/>
      <c r="WUH206" s="136"/>
      <c r="WUI206" s="136"/>
      <c r="WUJ206" s="136"/>
      <c r="WUK206" s="136"/>
      <c r="WUL206" s="136"/>
      <c r="WUM206" s="136"/>
      <c r="WUN206" s="136"/>
      <c r="WUS206" s="136"/>
      <c r="WUT206" s="136"/>
      <c r="WUU206" s="136"/>
      <c r="WUV206" s="136"/>
      <c r="WUW206" s="136"/>
      <c r="WUX206" s="136"/>
      <c r="WUY206" s="136"/>
      <c r="WUZ206" s="136"/>
      <c r="WVA206" s="136"/>
      <c r="WVB206" s="136"/>
      <c r="WVC206" s="136"/>
      <c r="WVD206" s="136"/>
      <c r="WVI206" s="136"/>
      <c r="WVJ206" s="136"/>
      <c r="WVK206" s="136"/>
      <c r="WVL206" s="136"/>
      <c r="WVM206" s="136"/>
      <c r="WVN206" s="136"/>
      <c r="WVO206" s="136"/>
      <c r="WVP206" s="136"/>
      <c r="WVQ206" s="136"/>
      <c r="WVR206" s="136"/>
      <c r="WVS206" s="136"/>
      <c r="WVT206" s="136"/>
      <c r="WVY206" s="136"/>
      <c r="WVZ206" s="136"/>
      <c r="WWA206" s="136"/>
      <c r="WWB206" s="136"/>
      <c r="WWC206" s="136"/>
      <c r="WWD206" s="136"/>
      <c r="WWE206" s="136"/>
      <c r="WWF206" s="136"/>
      <c r="WWG206" s="136"/>
      <c r="WWH206" s="136"/>
      <c r="WWI206" s="136"/>
      <c r="WWJ206" s="136"/>
      <c r="WWO206" s="136"/>
      <c r="WWP206" s="136"/>
      <c r="WWQ206" s="136"/>
      <c r="WWR206" s="136"/>
      <c r="WWS206" s="136"/>
      <c r="WWT206" s="136"/>
      <c r="WWU206" s="136"/>
      <c r="WWV206" s="136"/>
      <c r="WWW206" s="136"/>
      <c r="WWX206" s="136"/>
      <c r="WWY206" s="136"/>
      <c r="WWZ206" s="136"/>
      <c r="WXE206" s="136"/>
      <c r="WXF206" s="136"/>
      <c r="WXG206" s="136"/>
      <c r="WXH206" s="136"/>
      <c r="WXI206" s="136"/>
      <c r="WXJ206" s="136"/>
      <c r="WXK206" s="136"/>
      <c r="WXL206" s="136"/>
      <c r="WXM206" s="136"/>
      <c r="WXN206" s="136"/>
      <c r="WXO206" s="136"/>
      <c r="WXP206" s="136"/>
      <c r="WXU206" s="136"/>
      <c r="WXV206" s="136"/>
      <c r="WXW206" s="136"/>
      <c r="WXX206" s="136"/>
      <c r="WXY206" s="136"/>
      <c r="WXZ206" s="136"/>
      <c r="WYA206" s="136"/>
      <c r="WYB206" s="136"/>
      <c r="WYC206" s="136"/>
      <c r="WYD206" s="136"/>
      <c r="WYE206" s="136"/>
      <c r="WYF206" s="136"/>
      <c r="WYK206" s="136"/>
      <c r="WYL206" s="136"/>
      <c r="WYM206" s="136"/>
      <c r="WYN206" s="136"/>
      <c r="WYO206" s="136"/>
      <c r="WYP206" s="136"/>
      <c r="WYQ206" s="136"/>
      <c r="WYR206" s="136"/>
      <c r="WYS206" s="136"/>
      <c r="WYT206" s="136"/>
      <c r="WYU206" s="136"/>
      <c r="WYV206" s="136"/>
      <c r="WZA206" s="136"/>
      <c r="WZB206" s="136"/>
      <c r="WZC206" s="136"/>
      <c r="WZD206" s="136"/>
      <c r="WZE206" s="136"/>
      <c r="WZF206" s="136"/>
      <c r="WZG206" s="136"/>
      <c r="WZH206" s="136"/>
      <c r="WZI206" s="136"/>
      <c r="WZJ206" s="136"/>
      <c r="WZK206" s="136"/>
      <c r="WZL206" s="136"/>
      <c r="WZQ206" s="136"/>
      <c r="WZR206" s="136"/>
      <c r="WZS206" s="136"/>
      <c r="WZT206" s="136"/>
      <c r="WZU206" s="136"/>
      <c r="WZV206" s="136"/>
      <c r="WZW206" s="136"/>
      <c r="WZX206" s="136"/>
      <c r="WZY206" s="136"/>
      <c r="WZZ206" s="136"/>
      <c r="XAA206" s="136"/>
      <c r="XAB206" s="136"/>
      <c r="XAG206" s="136"/>
      <c r="XAH206" s="136"/>
      <c r="XAI206" s="136"/>
      <c r="XAJ206" s="136"/>
      <c r="XAK206" s="136"/>
      <c r="XAL206" s="136"/>
      <c r="XAM206" s="136"/>
      <c r="XAN206" s="136"/>
      <c r="XAO206" s="136"/>
      <c r="XAP206" s="136"/>
      <c r="XAQ206" s="136"/>
      <c r="XAR206" s="136"/>
      <c r="XAW206" s="136"/>
      <c r="XAX206" s="136"/>
      <c r="XAY206" s="136"/>
      <c r="XAZ206" s="136"/>
      <c r="XBA206" s="136"/>
      <c r="XBB206" s="136"/>
      <c r="XBC206" s="136"/>
      <c r="XBD206" s="136"/>
      <c r="XBE206" s="136"/>
      <c r="XBF206" s="136"/>
      <c r="XBG206" s="136"/>
      <c r="XBH206" s="136"/>
      <c r="XBM206" s="136"/>
      <c r="XBN206" s="136"/>
      <c r="XBO206" s="136"/>
      <c r="XBP206" s="136"/>
      <c r="XBQ206" s="136"/>
      <c r="XBR206" s="136"/>
      <c r="XBS206" s="136"/>
      <c r="XBT206" s="136"/>
      <c r="XBU206" s="136"/>
      <c r="XBV206" s="136"/>
      <c r="XBW206" s="136"/>
      <c r="XBX206" s="136"/>
      <c r="XCC206" s="136"/>
      <c r="XCD206" s="136"/>
      <c r="XCE206" s="136"/>
      <c r="XCF206" s="136"/>
      <c r="XCG206" s="136"/>
      <c r="XCH206" s="136"/>
      <c r="XCI206" s="136"/>
      <c r="XCJ206" s="136"/>
      <c r="XCK206" s="136"/>
      <c r="XCL206" s="136"/>
      <c r="XCM206" s="136"/>
      <c r="XCN206" s="136"/>
      <c r="XCS206" s="136"/>
      <c r="XCT206" s="136"/>
      <c r="XCU206" s="136"/>
      <c r="XCV206" s="136"/>
      <c r="XCW206" s="136"/>
      <c r="XCX206" s="136"/>
      <c r="XCY206" s="136"/>
      <c r="XCZ206" s="136"/>
      <c r="XDA206" s="136"/>
      <c r="XDB206" s="136"/>
      <c r="XDC206" s="136"/>
      <c r="XDD206" s="136"/>
      <c r="XDI206" s="136"/>
      <c r="XDJ206" s="136"/>
      <c r="XDK206" s="136"/>
      <c r="XDL206" s="136"/>
      <c r="XDM206" s="136"/>
      <c r="XDN206" s="136"/>
      <c r="XDO206" s="136"/>
      <c r="XDP206" s="136"/>
      <c r="XDQ206" s="136"/>
      <c r="XDR206" s="136"/>
      <c r="XDS206" s="136"/>
      <c r="XDT206" s="136"/>
      <c r="XDY206" s="136"/>
      <c r="XDZ206" s="136"/>
      <c r="XEA206" s="136"/>
      <c r="XEB206" s="136"/>
      <c r="XEC206" s="136"/>
      <c r="XED206" s="136"/>
      <c r="XEE206" s="136"/>
      <c r="XEF206" s="136"/>
      <c r="XEG206" s="136"/>
      <c r="XEH206" s="136"/>
      <c r="XEI206" s="136"/>
      <c r="XEJ206" s="136"/>
      <c r="XEO206" s="136"/>
      <c r="XEP206" s="136"/>
      <c r="XEQ206" s="136"/>
      <c r="XER206" s="136"/>
      <c r="XES206" s="136"/>
      <c r="XET206" s="136"/>
      <c r="XEU206" s="136"/>
      <c r="XEV206" s="136"/>
      <c r="XEW206" s="136"/>
      <c r="XEX206" s="136"/>
      <c r="XEY206" s="136"/>
      <c r="XEZ206" s="136"/>
    </row>
    <row r="207" spans="1:1020 1025:2044 2049:3068 3073:4092 4097:5116 5121:6140 6145:7164 7169:8188 8193:9212 9217:10236 10241:11260 11265:12284 12289:13308 13313:14332 14337:15356 15361:16380" ht="21.75" customHeight="1" x14ac:dyDescent="0.25">
      <c r="A207" s="138"/>
      <c r="B207" s="167" t="s">
        <v>366</v>
      </c>
      <c r="C207" s="506"/>
      <c r="D207" s="497" t="s">
        <v>274</v>
      </c>
      <c r="E207" s="497"/>
      <c r="F207" s="505"/>
      <c r="G207" s="496" t="s">
        <v>367</v>
      </c>
      <c r="H207" s="497"/>
      <c r="I207" s="498"/>
      <c r="J207" s="496" t="s">
        <v>368</v>
      </c>
      <c r="K207" s="497"/>
      <c r="L207" s="498"/>
      <c r="M207" s="475" t="s">
        <v>6</v>
      </c>
      <c r="N207" s="475"/>
      <c r="O207" s="476"/>
      <c r="P207" s="138"/>
    </row>
    <row r="208" spans="1:1020 1025:2044 2049:3068 3073:4092 4097:5116 5121:6140 6145:7164 7169:8188 8193:9212 9217:10236 10241:11260 11265:12284 12289:13308 13313:14332 14337:15356 15361:16380" ht="21.75" customHeight="1" x14ac:dyDescent="0.25">
      <c r="A208" s="138"/>
      <c r="B208" s="199" t="s">
        <v>433</v>
      </c>
      <c r="C208" s="421"/>
      <c r="D208" s="497"/>
      <c r="E208" s="497"/>
      <c r="F208" s="505"/>
      <c r="G208" s="496"/>
      <c r="H208" s="497"/>
      <c r="I208" s="498"/>
      <c r="J208" s="496"/>
      <c r="K208" s="497"/>
      <c r="L208" s="498"/>
      <c r="M208" s="503"/>
      <c r="N208" s="503"/>
      <c r="O208" s="504"/>
      <c r="P208" s="138"/>
    </row>
    <row r="209" spans="1:16" ht="52.5" customHeight="1" outlineLevel="1" x14ac:dyDescent="0.25">
      <c r="A209" s="138"/>
      <c r="B209" s="173" t="s">
        <v>347</v>
      </c>
      <c r="C209" s="184" t="s">
        <v>8</v>
      </c>
      <c r="D209" s="183" t="s">
        <v>292</v>
      </c>
      <c r="E209" s="172" t="s">
        <v>52</v>
      </c>
      <c r="F209" s="188" t="s">
        <v>11</v>
      </c>
      <c r="G209" s="189" t="s">
        <v>292</v>
      </c>
      <c r="H209" s="172" t="s">
        <v>52</v>
      </c>
      <c r="I209" s="184" t="s">
        <v>11</v>
      </c>
      <c r="J209" s="183" t="s">
        <v>292</v>
      </c>
      <c r="K209" s="172" t="s">
        <v>52</v>
      </c>
      <c r="L209" s="188" t="s">
        <v>11</v>
      </c>
      <c r="M209" s="477"/>
      <c r="N209" s="478"/>
      <c r="O209" s="479"/>
      <c r="P209" s="138"/>
    </row>
    <row r="210" spans="1:16" ht="19.5" customHeight="1" outlineLevel="1" x14ac:dyDescent="0.25">
      <c r="A210" s="138"/>
      <c r="B210" s="174" t="s">
        <v>293</v>
      </c>
      <c r="C210" s="195">
        <v>20</v>
      </c>
      <c r="D210" s="197"/>
      <c r="E210" s="196"/>
      <c r="F210" s="190">
        <f>C210*D210</f>
        <v>0</v>
      </c>
      <c r="G210" s="197"/>
      <c r="H210" s="196"/>
      <c r="I210" s="191">
        <f>C210*G210</f>
        <v>0</v>
      </c>
      <c r="J210" s="197"/>
      <c r="K210" s="196"/>
      <c r="L210" s="190">
        <f>C210*J210</f>
        <v>0</v>
      </c>
      <c r="M210" s="480"/>
      <c r="N210" s="469"/>
      <c r="O210" s="470"/>
      <c r="P210" s="138"/>
    </row>
    <row r="211" spans="1:16" ht="19.5" customHeight="1" outlineLevel="1" x14ac:dyDescent="0.25">
      <c r="A211" s="138"/>
      <c r="B211" s="174" t="s">
        <v>294</v>
      </c>
      <c r="C211" s="195">
        <v>30</v>
      </c>
      <c r="D211" s="197"/>
      <c r="E211" s="196"/>
      <c r="F211" s="190">
        <f t="shared" ref="F211:F255" si="12">C211*D211</f>
        <v>0</v>
      </c>
      <c r="G211" s="197"/>
      <c r="H211" s="196"/>
      <c r="I211" s="191">
        <f t="shared" ref="I211:I255" si="13">C211*G211</f>
        <v>0</v>
      </c>
      <c r="J211" s="197"/>
      <c r="K211" s="196"/>
      <c r="L211" s="190">
        <f t="shared" ref="L211:L255" si="14">C211*J211</f>
        <v>0</v>
      </c>
      <c r="M211" s="480"/>
      <c r="N211" s="469"/>
      <c r="O211" s="470"/>
      <c r="P211" s="138"/>
    </row>
    <row r="212" spans="1:16" ht="19.5" customHeight="1" outlineLevel="1" x14ac:dyDescent="0.25">
      <c r="A212" s="138"/>
      <c r="B212" s="174" t="s">
        <v>295</v>
      </c>
      <c r="C212" s="195">
        <v>120</v>
      </c>
      <c r="D212" s="197"/>
      <c r="E212" s="196"/>
      <c r="F212" s="190">
        <f t="shared" si="12"/>
        <v>0</v>
      </c>
      <c r="G212" s="197"/>
      <c r="H212" s="196"/>
      <c r="I212" s="191">
        <f t="shared" si="13"/>
        <v>0</v>
      </c>
      <c r="J212" s="197"/>
      <c r="K212" s="196"/>
      <c r="L212" s="190">
        <f t="shared" si="14"/>
        <v>0</v>
      </c>
      <c r="M212" s="480"/>
      <c r="N212" s="469"/>
      <c r="O212" s="470"/>
      <c r="P212" s="138"/>
    </row>
    <row r="213" spans="1:16" ht="19.5" customHeight="1" outlineLevel="1" x14ac:dyDescent="0.25">
      <c r="A213" s="138"/>
      <c r="B213" s="174" t="s">
        <v>296</v>
      </c>
      <c r="C213" s="195">
        <v>60</v>
      </c>
      <c r="D213" s="197"/>
      <c r="E213" s="196"/>
      <c r="F213" s="190">
        <f t="shared" si="12"/>
        <v>0</v>
      </c>
      <c r="G213" s="197"/>
      <c r="H213" s="196"/>
      <c r="I213" s="191">
        <f t="shared" si="13"/>
        <v>0</v>
      </c>
      <c r="J213" s="197"/>
      <c r="K213" s="196"/>
      <c r="L213" s="190">
        <f t="shared" si="14"/>
        <v>0</v>
      </c>
      <c r="M213" s="480"/>
      <c r="N213" s="469"/>
      <c r="O213" s="470"/>
      <c r="P213" s="138"/>
    </row>
    <row r="214" spans="1:16" ht="19.5" customHeight="1" outlineLevel="1" x14ac:dyDescent="0.25">
      <c r="A214" s="138"/>
      <c r="B214" s="174" t="s">
        <v>297</v>
      </c>
      <c r="C214" s="195">
        <v>90</v>
      </c>
      <c r="D214" s="197"/>
      <c r="E214" s="196"/>
      <c r="F214" s="190">
        <f t="shared" si="12"/>
        <v>0</v>
      </c>
      <c r="G214" s="197"/>
      <c r="H214" s="196"/>
      <c r="I214" s="191">
        <f t="shared" si="13"/>
        <v>0</v>
      </c>
      <c r="J214" s="197"/>
      <c r="K214" s="196"/>
      <c r="L214" s="190">
        <f t="shared" si="14"/>
        <v>0</v>
      </c>
      <c r="M214" s="480"/>
      <c r="N214" s="469"/>
      <c r="O214" s="470"/>
      <c r="P214" s="138"/>
    </row>
    <row r="215" spans="1:16" ht="19.5" customHeight="1" outlineLevel="1" x14ac:dyDescent="0.25">
      <c r="A215" s="138"/>
      <c r="B215" s="174" t="s">
        <v>298</v>
      </c>
      <c r="C215" s="195">
        <v>240</v>
      </c>
      <c r="D215" s="197"/>
      <c r="E215" s="196"/>
      <c r="F215" s="190">
        <f t="shared" si="12"/>
        <v>0</v>
      </c>
      <c r="G215" s="197"/>
      <c r="H215" s="196"/>
      <c r="I215" s="191">
        <f t="shared" si="13"/>
        <v>0</v>
      </c>
      <c r="J215" s="197"/>
      <c r="K215" s="196"/>
      <c r="L215" s="190">
        <f t="shared" si="14"/>
        <v>0</v>
      </c>
      <c r="M215" s="480"/>
      <c r="N215" s="469"/>
      <c r="O215" s="470"/>
      <c r="P215" s="138"/>
    </row>
    <row r="216" spans="1:16" ht="19.5" customHeight="1" outlineLevel="1" x14ac:dyDescent="0.25">
      <c r="A216" s="138"/>
      <c r="B216" s="174" t="s">
        <v>299</v>
      </c>
      <c r="C216" s="195">
        <v>240</v>
      </c>
      <c r="D216" s="197"/>
      <c r="E216" s="196"/>
      <c r="F216" s="190">
        <f t="shared" si="12"/>
        <v>0</v>
      </c>
      <c r="G216" s="197"/>
      <c r="H216" s="196"/>
      <c r="I216" s="191">
        <f t="shared" si="13"/>
        <v>0</v>
      </c>
      <c r="J216" s="197"/>
      <c r="K216" s="196"/>
      <c r="L216" s="190">
        <f t="shared" si="14"/>
        <v>0</v>
      </c>
      <c r="M216" s="480"/>
      <c r="N216" s="469"/>
      <c r="O216" s="470"/>
      <c r="P216" s="138"/>
    </row>
    <row r="217" spans="1:16" ht="19.5" customHeight="1" outlineLevel="1" x14ac:dyDescent="0.25">
      <c r="A217" s="138"/>
      <c r="B217" s="174" t="s">
        <v>300</v>
      </c>
      <c r="C217" s="195"/>
      <c r="D217" s="197"/>
      <c r="E217" s="196"/>
      <c r="F217" s="190">
        <f t="shared" si="12"/>
        <v>0</v>
      </c>
      <c r="G217" s="197"/>
      <c r="H217" s="196"/>
      <c r="I217" s="191">
        <f t="shared" si="13"/>
        <v>0</v>
      </c>
      <c r="J217" s="197"/>
      <c r="K217" s="196"/>
      <c r="L217" s="190">
        <f t="shared" si="14"/>
        <v>0</v>
      </c>
      <c r="M217" s="480"/>
      <c r="N217" s="469"/>
      <c r="O217" s="470"/>
      <c r="P217" s="138"/>
    </row>
    <row r="218" spans="1:16" ht="19.5" customHeight="1" outlineLevel="1" x14ac:dyDescent="0.25">
      <c r="A218" s="138"/>
      <c r="B218" s="174" t="s">
        <v>301</v>
      </c>
      <c r="C218" s="195">
        <v>120</v>
      </c>
      <c r="D218" s="197"/>
      <c r="E218" s="196"/>
      <c r="F218" s="190">
        <f t="shared" si="12"/>
        <v>0</v>
      </c>
      <c r="G218" s="197"/>
      <c r="H218" s="196"/>
      <c r="I218" s="191">
        <f t="shared" si="13"/>
        <v>0</v>
      </c>
      <c r="J218" s="197"/>
      <c r="K218" s="196"/>
      <c r="L218" s="190">
        <f t="shared" si="14"/>
        <v>0</v>
      </c>
      <c r="M218" s="480"/>
      <c r="N218" s="469"/>
      <c r="O218" s="470"/>
      <c r="P218" s="138"/>
    </row>
    <row r="219" spans="1:16" ht="19.5" customHeight="1" outlineLevel="1" x14ac:dyDescent="0.25">
      <c r="A219" s="138"/>
      <c r="B219" s="174" t="s">
        <v>302</v>
      </c>
      <c r="C219" s="195">
        <v>60</v>
      </c>
      <c r="D219" s="197"/>
      <c r="E219" s="196"/>
      <c r="F219" s="190">
        <f t="shared" si="12"/>
        <v>0</v>
      </c>
      <c r="G219" s="197"/>
      <c r="H219" s="196"/>
      <c r="I219" s="191">
        <f t="shared" si="13"/>
        <v>0</v>
      </c>
      <c r="J219" s="197"/>
      <c r="K219" s="196"/>
      <c r="L219" s="190">
        <f t="shared" si="14"/>
        <v>0</v>
      </c>
      <c r="M219" s="480"/>
      <c r="N219" s="469"/>
      <c r="O219" s="470"/>
      <c r="P219" s="138"/>
    </row>
    <row r="220" spans="1:16" ht="19.5" customHeight="1" outlineLevel="1" x14ac:dyDescent="0.25">
      <c r="A220" s="138"/>
      <c r="B220" s="174" t="s">
        <v>303</v>
      </c>
      <c r="C220" s="195">
        <v>30</v>
      </c>
      <c r="D220" s="197"/>
      <c r="E220" s="196"/>
      <c r="F220" s="190">
        <f t="shared" si="12"/>
        <v>0</v>
      </c>
      <c r="G220" s="197"/>
      <c r="H220" s="196"/>
      <c r="I220" s="191">
        <f t="shared" si="13"/>
        <v>0</v>
      </c>
      <c r="J220" s="197"/>
      <c r="K220" s="196"/>
      <c r="L220" s="190">
        <f t="shared" si="14"/>
        <v>0</v>
      </c>
      <c r="M220" s="480"/>
      <c r="N220" s="469"/>
      <c r="O220" s="470"/>
      <c r="P220" s="138"/>
    </row>
    <row r="221" spans="1:16" ht="19.5" customHeight="1" outlineLevel="1" x14ac:dyDescent="0.25">
      <c r="A221" s="138"/>
      <c r="B221" s="174" t="s">
        <v>304</v>
      </c>
      <c r="C221" s="195">
        <v>30</v>
      </c>
      <c r="D221" s="197"/>
      <c r="E221" s="196"/>
      <c r="F221" s="190">
        <f t="shared" si="12"/>
        <v>0</v>
      </c>
      <c r="G221" s="197"/>
      <c r="H221" s="196"/>
      <c r="I221" s="191">
        <f t="shared" si="13"/>
        <v>0</v>
      </c>
      <c r="J221" s="197"/>
      <c r="K221" s="196"/>
      <c r="L221" s="190">
        <f t="shared" si="14"/>
        <v>0</v>
      </c>
      <c r="M221" s="480"/>
      <c r="N221" s="469"/>
      <c r="O221" s="470"/>
      <c r="P221" s="138"/>
    </row>
    <row r="222" spans="1:16" ht="19.5" customHeight="1" outlineLevel="1" x14ac:dyDescent="0.25">
      <c r="A222" s="138"/>
      <c r="B222" s="174" t="s">
        <v>305</v>
      </c>
      <c r="C222" s="195">
        <v>30</v>
      </c>
      <c r="D222" s="197"/>
      <c r="E222" s="196"/>
      <c r="F222" s="190">
        <f t="shared" si="12"/>
        <v>0</v>
      </c>
      <c r="G222" s="197"/>
      <c r="H222" s="196"/>
      <c r="I222" s="191">
        <f t="shared" si="13"/>
        <v>0</v>
      </c>
      <c r="J222" s="197"/>
      <c r="K222" s="196"/>
      <c r="L222" s="190">
        <f t="shared" si="14"/>
        <v>0</v>
      </c>
      <c r="M222" s="480"/>
      <c r="N222" s="469"/>
      <c r="O222" s="470"/>
      <c r="P222" s="138"/>
    </row>
    <row r="223" spans="1:16" ht="19.5" customHeight="1" outlineLevel="1" x14ac:dyDescent="0.25">
      <c r="A223" s="138"/>
      <c r="B223" s="174" t="s">
        <v>306</v>
      </c>
      <c r="C223" s="195">
        <v>300</v>
      </c>
      <c r="D223" s="197"/>
      <c r="E223" s="196"/>
      <c r="F223" s="190">
        <f t="shared" si="12"/>
        <v>0</v>
      </c>
      <c r="G223" s="197"/>
      <c r="H223" s="196"/>
      <c r="I223" s="191">
        <f t="shared" si="13"/>
        <v>0</v>
      </c>
      <c r="J223" s="197"/>
      <c r="K223" s="196"/>
      <c r="L223" s="190">
        <f t="shared" si="14"/>
        <v>0</v>
      </c>
      <c r="M223" s="480"/>
      <c r="N223" s="469"/>
      <c r="O223" s="470"/>
      <c r="P223" s="138"/>
    </row>
    <row r="224" spans="1:16" ht="19.5" customHeight="1" outlineLevel="1" x14ac:dyDescent="0.25">
      <c r="A224" s="138"/>
      <c r="B224" s="174" t="s">
        <v>307</v>
      </c>
      <c r="C224" s="195">
        <v>120</v>
      </c>
      <c r="D224" s="197"/>
      <c r="E224" s="196"/>
      <c r="F224" s="190">
        <f t="shared" si="12"/>
        <v>0</v>
      </c>
      <c r="G224" s="197"/>
      <c r="H224" s="196"/>
      <c r="I224" s="191">
        <f t="shared" si="13"/>
        <v>0</v>
      </c>
      <c r="J224" s="197"/>
      <c r="K224" s="196"/>
      <c r="L224" s="190">
        <f t="shared" si="14"/>
        <v>0</v>
      </c>
      <c r="M224" s="480"/>
      <c r="N224" s="469"/>
      <c r="O224" s="470"/>
      <c r="P224" s="138"/>
    </row>
    <row r="225" spans="1:16" ht="19.5" customHeight="1" outlineLevel="1" x14ac:dyDescent="0.25">
      <c r="A225" s="138"/>
      <c r="B225" s="174" t="s">
        <v>308</v>
      </c>
      <c r="C225" s="195">
        <v>60</v>
      </c>
      <c r="D225" s="197"/>
      <c r="E225" s="196"/>
      <c r="F225" s="190">
        <f t="shared" si="12"/>
        <v>0</v>
      </c>
      <c r="G225" s="197"/>
      <c r="H225" s="196"/>
      <c r="I225" s="191">
        <f t="shared" si="13"/>
        <v>0</v>
      </c>
      <c r="J225" s="197"/>
      <c r="K225" s="196"/>
      <c r="L225" s="190">
        <f t="shared" si="14"/>
        <v>0</v>
      </c>
      <c r="M225" s="480"/>
      <c r="N225" s="469"/>
      <c r="O225" s="470"/>
      <c r="P225" s="138"/>
    </row>
    <row r="226" spans="1:16" ht="36" customHeight="1" outlineLevel="1" x14ac:dyDescent="0.25">
      <c r="A226" s="138"/>
      <c r="B226" s="174" t="s">
        <v>309</v>
      </c>
      <c r="C226" s="195">
        <v>30</v>
      </c>
      <c r="D226" s="197"/>
      <c r="E226" s="196"/>
      <c r="F226" s="190">
        <f t="shared" si="12"/>
        <v>0</v>
      </c>
      <c r="G226" s="197"/>
      <c r="H226" s="196"/>
      <c r="I226" s="191">
        <f t="shared" si="13"/>
        <v>0</v>
      </c>
      <c r="J226" s="197"/>
      <c r="K226" s="196"/>
      <c r="L226" s="190">
        <f t="shared" si="14"/>
        <v>0</v>
      </c>
      <c r="M226" s="480"/>
      <c r="N226" s="469"/>
      <c r="O226" s="470"/>
      <c r="P226" s="138"/>
    </row>
    <row r="227" spans="1:16" ht="36" customHeight="1" outlineLevel="1" x14ac:dyDescent="0.25">
      <c r="A227" s="138"/>
      <c r="B227" s="174" t="s">
        <v>310</v>
      </c>
      <c r="C227" s="195">
        <v>60</v>
      </c>
      <c r="D227" s="197"/>
      <c r="E227" s="196"/>
      <c r="F227" s="190">
        <f t="shared" si="12"/>
        <v>0</v>
      </c>
      <c r="G227" s="197"/>
      <c r="H227" s="196"/>
      <c r="I227" s="191">
        <f t="shared" si="13"/>
        <v>0</v>
      </c>
      <c r="J227" s="197"/>
      <c r="K227" s="196"/>
      <c r="L227" s="190">
        <f t="shared" si="14"/>
        <v>0</v>
      </c>
      <c r="M227" s="480"/>
      <c r="N227" s="469"/>
      <c r="O227" s="470"/>
      <c r="P227" s="138"/>
    </row>
    <row r="228" spans="1:16" ht="19.5" customHeight="1" outlineLevel="1" x14ac:dyDescent="0.25">
      <c r="A228" s="138"/>
      <c r="B228" s="174" t="s">
        <v>311</v>
      </c>
      <c r="C228" s="195">
        <v>90</v>
      </c>
      <c r="D228" s="197"/>
      <c r="E228" s="196"/>
      <c r="F228" s="190">
        <f t="shared" si="12"/>
        <v>0</v>
      </c>
      <c r="G228" s="197"/>
      <c r="H228" s="196"/>
      <c r="I228" s="191">
        <f t="shared" si="13"/>
        <v>0</v>
      </c>
      <c r="J228" s="197"/>
      <c r="K228" s="196"/>
      <c r="L228" s="190">
        <f t="shared" si="14"/>
        <v>0</v>
      </c>
      <c r="M228" s="480"/>
      <c r="N228" s="469"/>
      <c r="O228" s="470"/>
      <c r="P228" s="138"/>
    </row>
    <row r="229" spans="1:16" ht="19.5" customHeight="1" outlineLevel="1" x14ac:dyDescent="0.25">
      <c r="A229" s="138"/>
      <c r="B229" s="174" t="s">
        <v>312</v>
      </c>
      <c r="C229" s="195">
        <v>120</v>
      </c>
      <c r="D229" s="197"/>
      <c r="E229" s="196"/>
      <c r="F229" s="190">
        <f t="shared" si="12"/>
        <v>0</v>
      </c>
      <c r="G229" s="197"/>
      <c r="H229" s="196"/>
      <c r="I229" s="191">
        <f t="shared" si="13"/>
        <v>0</v>
      </c>
      <c r="J229" s="197"/>
      <c r="K229" s="196"/>
      <c r="L229" s="190">
        <f t="shared" si="14"/>
        <v>0</v>
      </c>
      <c r="M229" s="480"/>
      <c r="N229" s="469"/>
      <c r="O229" s="470"/>
      <c r="P229" s="138"/>
    </row>
    <row r="230" spans="1:16" ht="19.5" customHeight="1" outlineLevel="1" x14ac:dyDescent="0.25">
      <c r="A230" s="138"/>
      <c r="B230" s="174" t="s">
        <v>313</v>
      </c>
      <c r="C230" s="195">
        <v>240</v>
      </c>
      <c r="D230" s="197"/>
      <c r="E230" s="196"/>
      <c r="F230" s="190">
        <f t="shared" si="12"/>
        <v>0</v>
      </c>
      <c r="G230" s="197"/>
      <c r="H230" s="196"/>
      <c r="I230" s="191">
        <f t="shared" si="13"/>
        <v>0</v>
      </c>
      <c r="J230" s="197"/>
      <c r="K230" s="196"/>
      <c r="L230" s="190">
        <f t="shared" si="14"/>
        <v>0</v>
      </c>
      <c r="M230" s="480"/>
      <c r="N230" s="469"/>
      <c r="O230" s="470"/>
      <c r="P230" s="138"/>
    </row>
    <row r="231" spans="1:16" ht="19.5" customHeight="1" outlineLevel="1" x14ac:dyDescent="0.25">
      <c r="A231" s="138"/>
      <c r="B231" s="174" t="s">
        <v>314</v>
      </c>
      <c r="C231" s="195">
        <v>30</v>
      </c>
      <c r="D231" s="197"/>
      <c r="E231" s="196"/>
      <c r="F231" s="190">
        <f t="shared" si="12"/>
        <v>0</v>
      </c>
      <c r="G231" s="197"/>
      <c r="H231" s="196"/>
      <c r="I231" s="191">
        <f t="shared" si="13"/>
        <v>0</v>
      </c>
      <c r="J231" s="197"/>
      <c r="K231" s="196"/>
      <c r="L231" s="190">
        <f t="shared" si="14"/>
        <v>0</v>
      </c>
      <c r="M231" s="480"/>
      <c r="N231" s="469"/>
      <c r="O231" s="470"/>
      <c r="P231" s="138"/>
    </row>
    <row r="232" spans="1:16" ht="19.5" customHeight="1" outlineLevel="1" x14ac:dyDescent="0.25">
      <c r="A232" s="138"/>
      <c r="B232" s="174" t="s">
        <v>315</v>
      </c>
      <c r="C232" s="195">
        <v>30</v>
      </c>
      <c r="D232" s="197"/>
      <c r="E232" s="196"/>
      <c r="F232" s="190">
        <f t="shared" si="12"/>
        <v>0</v>
      </c>
      <c r="G232" s="197"/>
      <c r="H232" s="196"/>
      <c r="I232" s="191">
        <f t="shared" si="13"/>
        <v>0</v>
      </c>
      <c r="J232" s="197"/>
      <c r="K232" s="196"/>
      <c r="L232" s="190">
        <f t="shared" si="14"/>
        <v>0</v>
      </c>
      <c r="M232" s="480"/>
      <c r="N232" s="469"/>
      <c r="O232" s="470"/>
      <c r="P232" s="138"/>
    </row>
    <row r="233" spans="1:16" ht="19.5" customHeight="1" outlineLevel="1" x14ac:dyDescent="0.25">
      <c r="A233" s="138"/>
      <c r="B233" s="174" t="s">
        <v>316</v>
      </c>
      <c r="C233" s="195">
        <v>60</v>
      </c>
      <c r="D233" s="197"/>
      <c r="E233" s="196"/>
      <c r="F233" s="190">
        <f t="shared" si="12"/>
        <v>0</v>
      </c>
      <c r="G233" s="197"/>
      <c r="H233" s="196"/>
      <c r="I233" s="191">
        <f t="shared" si="13"/>
        <v>0</v>
      </c>
      <c r="J233" s="197"/>
      <c r="K233" s="196"/>
      <c r="L233" s="190">
        <f t="shared" si="14"/>
        <v>0</v>
      </c>
      <c r="M233" s="480"/>
      <c r="N233" s="469"/>
      <c r="O233" s="470"/>
      <c r="P233" s="138"/>
    </row>
    <row r="234" spans="1:16" ht="19.5" customHeight="1" outlineLevel="1" x14ac:dyDescent="0.25">
      <c r="A234" s="138"/>
      <c r="B234" s="174" t="s">
        <v>317</v>
      </c>
      <c r="C234" s="195">
        <v>30</v>
      </c>
      <c r="D234" s="197"/>
      <c r="E234" s="196"/>
      <c r="F234" s="190">
        <f t="shared" si="12"/>
        <v>0</v>
      </c>
      <c r="G234" s="197"/>
      <c r="H234" s="196"/>
      <c r="I234" s="191">
        <f t="shared" si="13"/>
        <v>0</v>
      </c>
      <c r="J234" s="197"/>
      <c r="K234" s="196"/>
      <c r="L234" s="190">
        <f t="shared" si="14"/>
        <v>0</v>
      </c>
      <c r="M234" s="480"/>
      <c r="N234" s="469"/>
      <c r="O234" s="470"/>
      <c r="P234" s="138"/>
    </row>
    <row r="235" spans="1:16" ht="19.5" customHeight="1" outlineLevel="1" x14ac:dyDescent="0.25">
      <c r="A235" s="138"/>
      <c r="B235" s="174" t="s">
        <v>318</v>
      </c>
      <c r="C235" s="195">
        <v>60</v>
      </c>
      <c r="D235" s="197"/>
      <c r="E235" s="196"/>
      <c r="F235" s="190">
        <f t="shared" si="12"/>
        <v>0</v>
      </c>
      <c r="G235" s="197"/>
      <c r="H235" s="196"/>
      <c r="I235" s="191">
        <f t="shared" si="13"/>
        <v>0</v>
      </c>
      <c r="J235" s="197"/>
      <c r="K235" s="196"/>
      <c r="L235" s="190">
        <f t="shared" si="14"/>
        <v>0</v>
      </c>
      <c r="M235" s="480"/>
      <c r="N235" s="469"/>
      <c r="O235" s="470"/>
      <c r="P235" s="138"/>
    </row>
    <row r="236" spans="1:16" ht="19.5" customHeight="1" outlineLevel="1" x14ac:dyDescent="0.25">
      <c r="A236" s="138"/>
      <c r="B236" s="174" t="s">
        <v>319</v>
      </c>
      <c r="C236" s="195">
        <v>120</v>
      </c>
      <c r="D236" s="197"/>
      <c r="E236" s="196"/>
      <c r="F236" s="190">
        <f t="shared" si="12"/>
        <v>0</v>
      </c>
      <c r="G236" s="197"/>
      <c r="H236" s="196"/>
      <c r="I236" s="191">
        <f t="shared" si="13"/>
        <v>0</v>
      </c>
      <c r="J236" s="197"/>
      <c r="K236" s="196"/>
      <c r="L236" s="190">
        <f t="shared" si="14"/>
        <v>0</v>
      </c>
      <c r="M236" s="480"/>
      <c r="N236" s="469"/>
      <c r="O236" s="470"/>
      <c r="P236" s="138"/>
    </row>
    <row r="237" spans="1:16" ht="19.5" customHeight="1" outlineLevel="1" x14ac:dyDescent="0.25">
      <c r="A237" s="138"/>
      <c r="B237" s="174" t="s">
        <v>320</v>
      </c>
      <c r="C237" s="195"/>
      <c r="D237" s="197"/>
      <c r="E237" s="196"/>
      <c r="F237" s="190">
        <f t="shared" si="12"/>
        <v>0</v>
      </c>
      <c r="G237" s="197"/>
      <c r="H237" s="196"/>
      <c r="I237" s="191">
        <f t="shared" si="13"/>
        <v>0</v>
      </c>
      <c r="J237" s="197"/>
      <c r="K237" s="196"/>
      <c r="L237" s="190">
        <f t="shared" si="14"/>
        <v>0</v>
      </c>
      <c r="M237" s="480"/>
      <c r="N237" s="469"/>
      <c r="O237" s="470"/>
      <c r="P237" s="138"/>
    </row>
    <row r="238" spans="1:16" ht="19.5" customHeight="1" outlineLevel="1" x14ac:dyDescent="0.25">
      <c r="A238" s="138"/>
      <c r="B238" s="174" t="s">
        <v>321</v>
      </c>
      <c r="C238" s="195"/>
      <c r="D238" s="197"/>
      <c r="E238" s="196"/>
      <c r="F238" s="190">
        <f t="shared" si="12"/>
        <v>0</v>
      </c>
      <c r="G238" s="197"/>
      <c r="H238" s="196"/>
      <c r="I238" s="191">
        <f t="shared" si="13"/>
        <v>0</v>
      </c>
      <c r="J238" s="197"/>
      <c r="K238" s="196"/>
      <c r="L238" s="190">
        <f t="shared" si="14"/>
        <v>0</v>
      </c>
      <c r="M238" s="480"/>
      <c r="N238" s="469"/>
      <c r="O238" s="470"/>
      <c r="P238" s="138"/>
    </row>
    <row r="239" spans="1:16" ht="19.5" customHeight="1" outlineLevel="1" x14ac:dyDescent="0.25">
      <c r="A239" s="138"/>
      <c r="B239" s="174" t="s">
        <v>322</v>
      </c>
      <c r="C239" s="195">
        <v>30</v>
      </c>
      <c r="D239" s="197"/>
      <c r="E239" s="196"/>
      <c r="F239" s="190">
        <f t="shared" si="12"/>
        <v>0</v>
      </c>
      <c r="G239" s="197"/>
      <c r="H239" s="196"/>
      <c r="I239" s="191">
        <f t="shared" si="13"/>
        <v>0</v>
      </c>
      <c r="J239" s="197"/>
      <c r="K239" s="196"/>
      <c r="L239" s="190">
        <f t="shared" si="14"/>
        <v>0</v>
      </c>
      <c r="M239" s="480"/>
      <c r="N239" s="469"/>
      <c r="O239" s="470"/>
      <c r="P239" s="138"/>
    </row>
    <row r="240" spans="1:16" ht="19.5" customHeight="1" outlineLevel="1" x14ac:dyDescent="0.25">
      <c r="A240" s="138"/>
      <c r="B240" s="174" t="s">
        <v>323</v>
      </c>
      <c r="C240" s="195">
        <v>60</v>
      </c>
      <c r="D240" s="197"/>
      <c r="E240" s="196"/>
      <c r="F240" s="190">
        <f t="shared" si="12"/>
        <v>0</v>
      </c>
      <c r="G240" s="197"/>
      <c r="H240" s="196"/>
      <c r="I240" s="191">
        <f t="shared" si="13"/>
        <v>0</v>
      </c>
      <c r="J240" s="197"/>
      <c r="K240" s="196"/>
      <c r="L240" s="190">
        <f t="shared" si="14"/>
        <v>0</v>
      </c>
      <c r="M240" s="480"/>
      <c r="N240" s="469"/>
      <c r="O240" s="470"/>
      <c r="P240" s="138"/>
    </row>
    <row r="241" spans="1:16" ht="19.5" customHeight="1" outlineLevel="1" x14ac:dyDescent="0.25">
      <c r="A241" s="138"/>
      <c r="B241" s="174" t="s">
        <v>324</v>
      </c>
      <c r="C241" s="195">
        <v>15</v>
      </c>
      <c r="D241" s="197"/>
      <c r="E241" s="196"/>
      <c r="F241" s="190">
        <f t="shared" si="12"/>
        <v>0</v>
      </c>
      <c r="G241" s="197"/>
      <c r="H241" s="196"/>
      <c r="I241" s="191">
        <f t="shared" si="13"/>
        <v>0</v>
      </c>
      <c r="J241" s="197"/>
      <c r="K241" s="196"/>
      <c r="L241" s="190">
        <f t="shared" si="14"/>
        <v>0</v>
      </c>
      <c r="M241" s="480"/>
      <c r="N241" s="469"/>
      <c r="O241" s="470"/>
      <c r="P241" s="138"/>
    </row>
    <row r="242" spans="1:16" ht="19.5" customHeight="1" outlineLevel="1" x14ac:dyDescent="0.25">
      <c r="A242" s="138"/>
      <c r="B242" s="174" t="s">
        <v>325</v>
      </c>
      <c r="C242" s="195">
        <v>30</v>
      </c>
      <c r="D242" s="197"/>
      <c r="E242" s="196"/>
      <c r="F242" s="190">
        <f t="shared" si="12"/>
        <v>0</v>
      </c>
      <c r="G242" s="197"/>
      <c r="H242" s="196"/>
      <c r="I242" s="191">
        <f t="shared" si="13"/>
        <v>0</v>
      </c>
      <c r="J242" s="197"/>
      <c r="K242" s="196"/>
      <c r="L242" s="190">
        <f t="shared" si="14"/>
        <v>0</v>
      </c>
      <c r="M242" s="480"/>
      <c r="N242" s="469"/>
      <c r="O242" s="470"/>
      <c r="P242" s="138"/>
    </row>
    <row r="243" spans="1:16" ht="19.5" customHeight="1" outlineLevel="1" x14ac:dyDescent="0.25">
      <c r="A243" s="138"/>
      <c r="B243" s="174" t="s">
        <v>326</v>
      </c>
      <c r="C243" s="195">
        <v>30</v>
      </c>
      <c r="D243" s="197"/>
      <c r="E243" s="196"/>
      <c r="F243" s="190">
        <f t="shared" si="12"/>
        <v>0</v>
      </c>
      <c r="G243" s="197"/>
      <c r="H243" s="196"/>
      <c r="I243" s="191">
        <f t="shared" si="13"/>
        <v>0</v>
      </c>
      <c r="J243" s="197"/>
      <c r="K243" s="196"/>
      <c r="L243" s="190">
        <f t="shared" si="14"/>
        <v>0</v>
      </c>
      <c r="M243" s="480"/>
      <c r="N243" s="469"/>
      <c r="O243" s="470"/>
      <c r="P243" s="138"/>
    </row>
    <row r="244" spans="1:16" ht="19.5" customHeight="1" outlineLevel="1" x14ac:dyDescent="0.25">
      <c r="A244" s="138"/>
      <c r="B244" s="174" t="s">
        <v>327</v>
      </c>
      <c r="C244" s="195">
        <v>15</v>
      </c>
      <c r="D244" s="197"/>
      <c r="E244" s="196"/>
      <c r="F244" s="190">
        <f t="shared" si="12"/>
        <v>0</v>
      </c>
      <c r="G244" s="197"/>
      <c r="H244" s="196"/>
      <c r="I244" s="191">
        <f t="shared" si="13"/>
        <v>0</v>
      </c>
      <c r="J244" s="197"/>
      <c r="K244" s="196"/>
      <c r="L244" s="190">
        <f t="shared" si="14"/>
        <v>0</v>
      </c>
      <c r="M244" s="480"/>
      <c r="N244" s="469"/>
      <c r="O244" s="470"/>
      <c r="P244" s="138"/>
    </row>
    <row r="245" spans="1:16" ht="19.5" customHeight="1" outlineLevel="1" x14ac:dyDescent="0.25">
      <c r="A245" s="138"/>
      <c r="B245" s="174" t="s">
        <v>328</v>
      </c>
      <c r="C245" s="195">
        <v>60</v>
      </c>
      <c r="D245" s="197"/>
      <c r="E245" s="196"/>
      <c r="F245" s="190">
        <f t="shared" si="12"/>
        <v>0</v>
      </c>
      <c r="G245" s="197"/>
      <c r="H245" s="196"/>
      <c r="I245" s="191">
        <f t="shared" si="13"/>
        <v>0</v>
      </c>
      <c r="J245" s="197"/>
      <c r="K245" s="196"/>
      <c r="L245" s="190">
        <f t="shared" si="14"/>
        <v>0</v>
      </c>
      <c r="M245" s="480"/>
      <c r="N245" s="469"/>
      <c r="O245" s="470"/>
      <c r="P245" s="138"/>
    </row>
    <row r="246" spans="1:16" ht="19.5" customHeight="1" outlineLevel="1" x14ac:dyDescent="0.25">
      <c r="A246" s="138"/>
      <c r="B246" s="174" t="s">
        <v>329</v>
      </c>
      <c r="C246" s="195"/>
      <c r="D246" s="197"/>
      <c r="E246" s="196"/>
      <c r="F246" s="190">
        <f t="shared" si="12"/>
        <v>0</v>
      </c>
      <c r="G246" s="197"/>
      <c r="H246" s="196"/>
      <c r="I246" s="191">
        <f t="shared" si="13"/>
        <v>0</v>
      </c>
      <c r="J246" s="197"/>
      <c r="K246" s="196"/>
      <c r="L246" s="190">
        <f t="shared" si="14"/>
        <v>0</v>
      </c>
      <c r="M246" s="480"/>
      <c r="N246" s="469"/>
      <c r="O246" s="470"/>
      <c r="P246" s="138"/>
    </row>
    <row r="247" spans="1:16" ht="19.5" customHeight="1" outlineLevel="1" x14ac:dyDescent="0.25">
      <c r="A247" s="138"/>
      <c r="B247" s="174" t="s">
        <v>330</v>
      </c>
      <c r="C247" s="195">
        <v>240</v>
      </c>
      <c r="D247" s="197"/>
      <c r="E247" s="196"/>
      <c r="F247" s="190">
        <f t="shared" si="12"/>
        <v>0</v>
      </c>
      <c r="G247" s="197"/>
      <c r="H247" s="196"/>
      <c r="I247" s="191">
        <f t="shared" si="13"/>
        <v>0</v>
      </c>
      <c r="J247" s="197"/>
      <c r="K247" s="196"/>
      <c r="L247" s="190">
        <f t="shared" si="14"/>
        <v>0</v>
      </c>
      <c r="M247" s="480"/>
      <c r="N247" s="469"/>
      <c r="O247" s="470"/>
      <c r="P247" s="138"/>
    </row>
    <row r="248" spans="1:16" ht="19.5" customHeight="1" outlineLevel="1" x14ac:dyDescent="0.25">
      <c r="A248" s="138"/>
      <c r="B248" s="174" t="s">
        <v>331</v>
      </c>
      <c r="C248" s="195">
        <v>300</v>
      </c>
      <c r="D248" s="197"/>
      <c r="E248" s="196"/>
      <c r="F248" s="190">
        <f t="shared" si="12"/>
        <v>0</v>
      </c>
      <c r="G248" s="197"/>
      <c r="H248" s="196"/>
      <c r="I248" s="191">
        <f t="shared" si="13"/>
        <v>0</v>
      </c>
      <c r="J248" s="197"/>
      <c r="K248" s="196"/>
      <c r="L248" s="190">
        <f t="shared" si="14"/>
        <v>0</v>
      </c>
      <c r="M248" s="480"/>
      <c r="N248" s="469"/>
      <c r="O248" s="470"/>
      <c r="P248" s="138"/>
    </row>
    <row r="249" spans="1:16" ht="19.5" customHeight="1" outlineLevel="1" x14ac:dyDescent="0.25">
      <c r="A249" s="138"/>
      <c r="B249" s="174" t="s">
        <v>332</v>
      </c>
      <c r="C249" s="195">
        <v>300</v>
      </c>
      <c r="D249" s="197"/>
      <c r="E249" s="196"/>
      <c r="F249" s="190">
        <f t="shared" si="12"/>
        <v>0</v>
      </c>
      <c r="G249" s="197"/>
      <c r="H249" s="196"/>
      <c r="I249" s="191">
        <f t="shared" si="13"/>
        <v>0</v>
      </c>
      <c r="J249" s="197"/>
      <c r="K249" s="196"/>
      <c r="L249" s="190">
        <f t="shared" si="14"/>
        <v>0</v>
      </c>
      <c r="M249" s="480"/>
      <c r="N249" s="469"/>
      <c r="O249" s="470"/>
      <c r="P249" s="138"/>
    </row>
    <row r="250" spans="1:16" ht="19.5" customHeight="1" outlineLevel="1" x14ac:dyDescent="0.25">
      <c r="A250" s="138"/>
      <c r="B250" s="174" t="s">
        <v>333</v>
      </c>
      <c r="C250" s="195">
        <v>60</v>
      </c>
      <c r="D250" s="197"/>
      <c r="E250" s="196"/>
      <c r="F250" s="190">
        <f t="shared" si="12"/>
        <v>0</v>
      </c>
      <c r="G250" s="197"/>
      <c r="H250" s="196"/>
      <c r="I250" s="191">
        <f t="shared" si="13"/>
        <v>0</v>
      </c>
      <c r="J250" s="197"/>
      <c r="K250" s="196"/>
      <c r="L250" s="190">
        <f t="shared" si="14"/>
        <v>0</v>
      </c>
      <c r="M250" s="480"/>
      <c r="N250" s="469"/>
      <c r="O250" s="470"/>
      <c r="P250" s="138"/>
    </row>
    <row r="251" spans="1:16" ht="19.5" customHeight="1" outlineLevel="1" x14ac:dyDescent="0.25">
      <c r="A251" s="138"/>
      <c r="B251" s="198" t="s">
        <v>36</v>
      </c>
      <c r="C251" s="195"/>
      <c r="D251" s="197"/>
      <c r="E251" s="196"/>
      <c r="F251" s="190">
        <f t="shared" si="12"/>
        <v>0</v>
      </c>
      <c r="G251" s="197"/>
      <c r="H251" s="196"/>
      <c r="I251" s="191">
        <f t="shared" si="13"/>
        <v>0</v>
      </c>
      <c r="J251" s="197"/>
      <c r="K251" s="196"/>
      <c r="L251" s="190">
        <f t="shared" si="14"/>
        <v>0</v>
      </c>
      <c r="M251" s="480"/>
      <c r="N251" s="469"/>
      <c r="O251" s="470"/>
      <c r="P251" s="138"/>
    </row>
    <row r="252" spans="1:16" ht="19.5" customHeight="1" outlineLevel="1" x14ac:dyDescent="0.25">
      <c r="A252" s="138"/>
      <c r="B252" s="198" t="s">
        <v>36</v>
      </c>
      <c r="C252" s="195"/>
      <c r="D252" s="197"/>
      <c r="E252" s="196"/>
      <c r="F252" s="190">
        <f t="shared" si="12"/>
        <v>0</v>
      </c>
      <c r="G252" s="197"/>
      <c r="H252" s="196"/>
      <c r="I252" s="191">
        <f t="shared" si="13"/>
        <v>0</v>
      </c>
      <c r="J252" s="197"/>
      <c r="K252" s="196"/>
      <c r="L252" s="190">
        <f t="shared" si="14"/>
        <v>0</v>
      </c>
      <c r="M252" s="480"/>
      <c r="N252" s="469"/>
      <c r="O252" s="470"/>
      <c r="P252" s="138"/>
    </row>
    <row r="253" spans="1:16" ht="19.5" customHeight="1" outlineLevel="1" x14ac:dyDescent="0.25">
      <c r="A253" s="138"/>
      <c r="B253" s="198" t="s">
        <v>36</v>
      </c>
      <c r="C253" s="195"/>
      <c r="D253" s="197"/>
      <c r="E253" s="196"/>
      <c r="F253" s="190">
        <f t="shared" si="12"/>
        <v>0</v>
      </c>
      <c r="G253" s="197"/>
      <c r="H253" s="196"/>
      <c r="I253" s="191">
        <f t="shared" si="13"/>
        <v>0</v>
      </c>
      <c r="J253" s="197"/>
      <c r="K253" s="196"/>
      <c r="L253" s="190">
        <f t="shared" si="14"/>
        <v>0</v>
      </c>
      <c r="M253" s="480"/>
      <c r="N253" s="469"/>
      <c r="O253" s="470"/>
      <c r="P253" s="138"/>
    </row>
    <row r="254" spans="1:16" ht="19.5" customHeight="1" outlineLevel="1" x14ac:dyDescent="0.25">
      <c r="A254" s="138"/>
      <c r="B254" s="198" t="s">
        <v>36</v>
      </c>
      <c r="C254" s="195"/>
      <c r="D254" s="197"/>
      <c r="E254" s="196"/>
      <c r="F254" s="190">
        <f t="shared" si="12"/>
        <v>0</v>
      </c>
      <c r="G254" s="197"/>
      <c r="H254" s="196"/>
      <c r="I254" s="191">
        <f t="shared" si="13"/>
        <v>0</v>
      </c>
      <c r="J254" s="197"/>
      <c r="K254" s="196"/>
      <c r="L254" s="190">
        <f t="shared" si="14"/>
        <v>0</v>
      </c>
      <c r="M254" s="480"/>
      <c r="N254" s="469"/>
      <c r="O254" s="470"/>
      <c r="P254" s="138"/>
    </row>
    <row r="255" spans="1:16" ht="19.5" customHeight="1" outlineLevel="1" x14ac:dyDescent="0.25">
      <c r="A255" s="138"/>
      <c r="B255" s="198" t="s">
        <v>36</v>
      </c>
      <c r="C255" s="195"/>
      <c r="D255" s="197"/>
      <c r="E255" s="196"/>
      <c r="F255" s="190">
        <f t="shared" si="12"/>
        <v>0</v>
      </c>
      <c r="G255" s="197"/>
      <c r="H255" s="196"/>
      <c r="I255" s="191">
        <f t="shared" si="13"/>
        <v>0</v>
      </c>
      <c r="J255" s="197"/>
      <c r="K255" s="196"/>
      <c r="L255" s="190">
        <f t="shared" si="14"/>
        <v>0</v>
      </c>
      <c r="M255" s="480"/>
      <c r="N255" s="469"/>
      <c r="O255" s="470"/>
      <c r="P255" s="138"/>
    </row>
    <row r="256" spans="1:16" ht="31.5" customHeight="1" outlineLevel="1" x14ac:dyDescent="0.25">
      <c r="A256" s="138"/>
      <c r="B256" s="173" t="s">
        <v>369</v>
      </c>
      <c r="C256" s="185" t="s">
        <v>51</v>
      </c>
      <c r="D256" s="487" t="s">
        <v>274</v>
      </c>
      <c r="E256" s="487"/>
      <c r="F256" s="487"/>
      <c r="G256" s="486" t="s">
        <v>275</v>
      </c>
      <c r="H256" s="487"/>
      <c r="I256" s="488"/>
      <c r="J256" s="487" t="s">
        <v>335</v>
      </c>
      <c r="K256" s="487"/>
      <c r="L256" s="487"/>
      <c r="M256" s="489" t="s">
        <v>51</v>
      </c>
      <c r="N256" s="490"/>
      <c r="O256" s="176" t="s">
        <v>52</v>
      </c>
      <c r="P256" s="138"/>
    </row>
    <row r="257" spans="1:1021 1026:2045 2050:3069 3074:4093 4098:5117 5122:6141 6146:7165 7170:8189 8194:9213 9218:10237 10242:11261 11266:12285 12290:13309 13314:14333 14338:15357 15362:16381" ht="18.75" customHeight="1" outlineLevel="1" x14ac:dyDescent="0.25">
      <c r="A257" s="138"/>
      <c r="B257" s="175" t="s">
        <v>370</v>
      </c>
      <c r="C257" s="186">
        <f>M257</f>
        <v>0</v>
      </c>
      <c r="D257" s="481">
        <f>SUM(F210:F255)</f>
        <v>0</v>
      </c>
      <c r="E257" s="481"/>
      <c r="F257" s="481"/>
      <c r="G257" s="482">
        <f>SUM(I210:I255)</f>
        <v>0</v>
      </c>
      <c r="H257" s="481"/>
      <c r="I257" s="483"/>
      <c r="J257" s="481">
        <f>SUM(L210:L255)</f>
        <v>0</v>
      </c>
      <c r="K257" s="481"/>
      <c r="L257" s="481"/>
      <c r="M257" s="484">
        <f>SUM(D257:L257)</f>
        <v>0</v>
      </c>
      <c r="N257" s="485"/>
      <c r="O257" s="200"/>
      <c r="P257" s="138"/>
    </row>
    <row r="258" spans="1:1021 1026:2045 2050:3069 3074:4093 4098:5117 5122:6141 6146:7165 7170:8189 8194:9213 9218:10237 10242:11261 11266:12285 12290:13309 13314:14333 14338:15357 15362:16381" ht="19.5" customHeight="1" outlineLevel="1" x14ac:dyDescent="0.25">
      <c r="A258" s="138"/>
      <c r="B258" s="175" t="s">
        <v>55</v>
      </c>
      <c r="C258" s="186">
        <f>M258</f>
        <v>0</v>
      </c>
      <c r="D258" s="481">
        <f>D257*0.05</f>
        <v>0</v>
      </c>
      <c r="E258" s="481"/>
      <c r="F258" s="481"/>
      <c r="G258" s="482">
        <f>G257*0.05</f>
        <v>0</v>
      </c>
      <c r="H258" s="481"/>
      <c r="I258" s="483"/>
      <c r="J258" s="481">
        <f>J257*0.05</f>
        <v>0</v>
      </c>
      <c r="K258" s="481"/>
      <c r="L258" s="481"/>
      <c r="M258" s="484">
        <f t="shared" ref="M258:M260" si="15">SUM(D258:L258)</f>
        <v>0</v>
      </c>
      <c r="N258" s="485"/>
      <c r="O258" s="200"/>
      <c r="P258" s="138"/>
    </row>
    <row r="259" spans="1:1021 1026:2045 2050:3069 3074:4093 4098:5117 5122:6141 6146:7165 7170:8189 8194:9213 9218:10237 10242:11261 11266:12285 12290:13309 13314:14333 14338:15357 15362:16381" ht="19.5" customHeight="1" outlineLevel="1" x14ac:dyDescent="0.25">
      <c r="A259" s="138"/>
      <c r="B259" s="175" t="s">
        <v>371</v>
      </c>
      <c r="C259" s="186">
        <f>M259</f>
        <v>0</v>
      </c>
      <c r="D259" s="481">
        <f>D257+D258</f>
        <v>0</v>
      </c>
      <c r="E259" s="481"/>
      <c r="F259" s="481"/>
      <c r="G259" s="482">
        <f>G257+G258</f>
        <v>0</v>
      </c>
      <c r="H259" s="481"/>
      <c r="I259" s="483"/>
      <c r="J259" s="481">
        <f>J257+J258</f>
        <v>0</v>
      </c>
      <c r="K259" s="481"/>
      <c r="L259" s="481"/>
      <c r="M259" s="484">
        <f t="shared" si="15"/>
        <v>0</v>
      </c>
      <c r="N259" s="485"/>
      <c r="O259" s="200"/>
      <c r="P259" s="138"/>
    </row>
    <row r="260" spans="1:1021 1026:2045 2050:3069 3074:4093 4098:5117 5122:6141 6146:7165 7170:8189 8194:9213 9218:10237 10242:11261 11266:12285 12290:13309 13314:14333 14338:15357 15362:16381" ht="19.5" customHeight="1" outlineLevel="1" x14ac:dyDescent="0.25">
      <c r="A260" s="138"/>
      <c r="B260" s="175" t="s">
        <v>372</v>
      </c>
      <c r="C260" s="186">
        <f>M260</f>
        <v>0</v>
      </c>
      <c r="D260" s="481">
        <f>(D259/60)</f>
        <v>0</v>
      </c>
      <c r="E260" s="481"/>
      <c r="F260" s="481"/>
      <c r="G260" s="482">
        <f>(G259/60)</f>
        <v>0</v>
      </c>
      <c r="H260" s="481"/>
      <c r="I260" s="483"/>
      <c r="J260" s="481">
        <f>(J259/60)</f>
        <v>0</v>
      </c>
      <c r="K260" s="481"/>
      <c r="L260" s="481"/>
      <c r="M260" s="484">
        <f t="shared" si="15"/>
        <v>0</v>
      </c>
      <c r="N260" s="485"/>
      <c r="O260" s="200"/>
      <c r="P260" s="138"/>
    </row>
    <row r="261" spans="1:1021 1026:2045 2050:3069 3074:4093 4098:5117 5122:6141 6146:7165 7170:8189 8194:9213 9218:10237 10242:11261 11266:12285 12290:13309 13314:14333 14338:15357 15362:16381" ht="19.5" customHeight="1" outlineLevel="1" x14ac:dyDescent="0.25">
      <c r="A261" s="138"/>
      <c r="B261" s="181" t="s">
        <v>373</v>
      </c>
      <c r="C261" s="187">
        <f>SUM(D261:L261)</f>
        <v>0</v>
      </c>
      <c r="D261" s="492">
        <f>(D260*$D$16)</f>
        <v>0</v>
      </c>
      <c r="E261" s="492"/>
      <c r="F261" s="492"/>
      <c r="G261" s="491">
        <f>(G260*$D$16)</f>
        <v>0</v>
      </c>
      <c r="H261" s="492"/>
      <c r="I261" s="493"/>
      <c r="J261" s="492">
        <f>(J260*$D$16)</f>
        <v>0</v>
      </c>
      <c r="K261" s="492"/>
      <c r="L261" s="492"/>
      <c r="M261" s="494">
        <f>SUM(D261:L261)</f>
        <v>0</v>
      </c>
      <c r="N261" s="495"/>
      <c r="O261" s="200"/>
      <c r="P261" s="138"/>
    </row>
    <row r="262" spans="1:1021 1026:2045 2050:3069 3074:4093 4098:5117 5122:6141 6146:7165 7170:8189 8194:9213 9218:10237 10242:11261 11266:12285 12290:13309 13314:14333 14338:15357 15362:16381" ht="31.5" customHeight="1" x14ac:dyDescent="0.25">
      <c r="A262" s="138"/>
      <c r="B262" s="173" t="s">
        <v>374</v>
      </c>
      <c r="C262" s="185"/>
      <c r="D262" s="490" t="s">
        <v>341</v>
      </c>
      <c r="E262" s="440"/>
      <c r="F262" s="440"/>
      <c r="G262" s="140"/>
      <c r="H262" s="140"/>
      <c r="I262" s="140"/>
      <c r="J262" s="140"/>
      <c r="K262" s="140"/>
      <c r="L262" s="140"/>
      <c r="M262" s="140"/>
      <c r="N262" s="138"/>
      <c r="O262" s="138"/>
      <c r="P262" s="138"/>
    </row>
    <row r="263" spans="1:1021 1026:2045 2050:3069 3074:4093 4098:5117 5122:6141 6146:7165 7170:8189 8194:9213 9218:10237 10242:11261 11266:12285 12290:13309 13314:14333 14338:15357 15362:16381" ht="19.5" customHeight="1" x14ac:dyDescent="0.25">
      <c r="A263" s="138"/>
      <c r="B263" s="175" t="s">
        <v>384</v>
      </c>
      <c r="C263" s="186">
        <f>C264/60</f>
        <v>0</v>
      </c>
      <c r="D263" s="499">
        <f>$D$12</f>
        <v>0</v>
      </c>
      <c r="E263" s="500"/>
      <c r="F263" s="500"/>
      <c r="G263" s="140"/>
      <c r="H263" s="140"/>
      <c r="I263" s="140"/>
      <c r="J263" s="140"/>
      <c r="K263" s="140"/>
      <c r="L263" s="140"/>
      <c r="M263" s="140"/>
      <c r="N263" s="138"/>
      <c r="O263" s="138"/>
      <c r="P263" s="138"/>
    </row>
    <row r="264" spans="1:1021 1026:2045 2050:3069 3074:4093 4098:5117 5122:6141 6146:7165 7170:8189 8194:9213 9218:10237 10242:11261 11266:12285 12290:13309 13314:14333 14338:15357 15362:16381" ht="19.5" customHeight="1" x14ac:dyDescent="0.25">
      <c r="A264" s="138"/>
      <c r="B264" s="177" t="s">
        <v>383</v>
      </c>
      <c r="C264" s="186">
        <f>C259</f>
        <v>0</v>
      </c>
      <c r="D264" s="499">
        <f>$E$12</f>
        <v>0</v>
      </c>
      <c r="E264" s="500"/>
      <c r="F264" s="500"/>
      <c r="G264" s="140"/>
      <c r="H264" s="140"/>
      <c r="I264" s="140"/>
      <c r="J264" s="140"/>
      <c r="K264" s="140"/>
      <c r="L264" s="140"/>
      <c r="M264" s="140"/>
      <c r="N264" s="138"/>
      <c r="O264" s="138"/>
      <c r="P264" s="138"/>
    </row>
    <row r="265" spans="1:1021 1026:2045 2050:3069 3074:4093 4098:5117 5122:6141 6146:7165 7170:8189 8194:9213 9218:10237 10242:11261 11266:12285 12290:13309 13314:14333 14338:15357 15362:16381" ht="19.5" customHeight="1" x14ac:dyDescent="0.25">
      <c r="A265" s="138"/>
      <c r="B265" s="180" t="s">
        <v>344</v>
      </c>
      <c r="C265" s="182">
        <f>C263/1560</f>
        <v>0</v>
      </c>
      <c r="D265" s="140"/>
      <c r="E265" s="178">
        <f>D263+(D264/12)</f>
        <v>0</v>
      </c>
      <c r="F265" s="140"/>
      <c r="G265" s="140"/>
      <c r="H265" s="140"/>
      <c r="I265" s="140"/>
      <c r="J265" s="140"/>
      <c r="K265" s="140"/>
      <c r="L265" s="140"/>
      <c r="M265" s="140"/>
      <c r="N265" s="138"/>
      <c r="O265" s="138"/>
      <c r="P265" s="138"/>
    </row>
    <row r="266" spans="1:1021 1026:2045 2050:3069 3074:4093 4098:5117 5122:6141 6146:7165 7170:8189 8194:9213 9218:10237 10242:11261 11266:12285 12290:13309 13314:14333 14338:15357 15362:16381" ht="30.75" customHeight="1" x14ac:dyDescent="0.25">
      <c r="A266" s="138"/>
      <c r="B266" s="180" t="s">
        <v>345</v>
      </c>
      <c r="C266" s="182" t="str">
        <f>IF(AND(E265=0,C265&gt;=0),"Missing Data (D12)",IF(E265=0,"Error: Division by zero",C265/E265))</f>
        <v>Missing Data (D12)</v>
      </c>
      <c r="D266" s="140"/>
      <c r="E266" s="140"/>
      <c r="F266" s="140"/>
      <c r="G266" s="140"/>
      <c r="H266" s="140"/>
      <c r="I266" s="140"/>
      <c r="J266" s="140"/>
      <c r="K266" s="140"/>
      <c r="L266" s="140"/>
      <c r="M266" s="140"/>
      <c r="N266" s="138"/>
      <c r="O266" s="138"/>
      <c r="P266" s="138"/>
    </row>
    <row r="267" spans="1:1021 1026:2045 2050:3069 3074:4093 4098:5117 5122:6141 6146:7165 7170:8189 8194:9213 9218:10237 10242:11261 11266:12285 12290:13309 13314:14333 14338:15357 15362:16381" ht="23.25" customHeight="1" x14ac:dyDescent="0.25">
      <c r="A267" s="138"/>
      <c r="B267" s="139"/>
      <c r="C267" s="140"/>
      <c r="D267" s="140"/>
      <c r="E267" s="140"/>
      <c r="F267" s="140"/>
      <c r="G267" s="140"/>
      <c r="H267" s="140"/>
      <c r="I267" s="140"/>
      <c r="J267" s="140"/>
      <c r="K267" s="140"/>
      <c r="L267" s="140"/>
      <c r="M267" s="140"/>
      <c r="N267" s="138"/>
      <c r="O267" s="138"/>
      <c r="P267" s="138"/>
      <c r="R267" s="136"/>
      <c r="S267" s="136"/>
      <c r="T267" s="136"/>
      <c r="U267" s="136"/>
      <c r="V267" s="136"/>
      <c r="W267" s="136"/>
      <c r="X267" s="136"/>
      <c r="Y267" s="136"/>
      <c r="Z267" s="136"/>
      <c r="AA267" s="136"/>
      <c r="AB267" s="136"/>
      <c r="AC267" s="136"/>
      <c r="AH267" s="136"/>
      <c r="AI267" s="136"/>
      <c r="AJ267" s="136"/>
      <c r="AK267" s="136"/>
      <c r="AL267" s="136"/>
      <c r="AM267" s="136"/>
      <c r="AN267" s="136"/>
      <c r="AO267" s="136"/>
      <c r="AP267" s="136"/>
      <c r="AQ267" s="136"/>
      <c r="AR267" s="136"/>
      <c r="AS267" s="136"/>
      <c r="AX267" s="136"/>
      <c r="AY267" s="136"/>
      <c r="AZ267" s="136"/>
      <c r="BA267" s="136"/>
      <c r="BB267" s="136"/>
      <c r="BC267" s="136"/>
      <c r="BD267" s="136"/>
      <c r="BE267" s="136"/>
      <c r="BF267" s="136"/>
      <c r="BG267" s="136"/>
      <c r="BH267" s="136"/>
      <c r="BI267" s="136"/>
      <c r="BN267" s="136"/>
      <c r="BO267" s="136"/>
      <c r="BP267" s="136"/>
      <c r="BQ267" s="136"/>
      <c r="BR267" s="136"/>
      <c r="BS267" s="136"/>
      <c r="BT267" s="136"/>
      <c r="BU267" s="136"/>
      <c r="BV267" s="136"/>
      <c r="BW267" s="136"/>
      <c r="BX267" s="136"/>
      <c r="BY267" s="136"/>
      <c r="CD267" s="136"/>
      <c r="CE267" s="136"/>
      <c r="CF267" s="136"/>
      <c r="CG267" s="136"/>
      <c r="CH267" s="136"/>
      <c r="CI267" s="136"/>
      <c r="CJ267" s="136"/>
      <c r="CK267" s="136"/>
      <c r="CL267" s="136"/>
      <c r="CM267" s="136"/>
      <c r="CN267" s="136"/>
      <c r="CO267" s="136"/>
      <c r="CT267" s="136"/>
      <c r="CU267" s="136"/>
      <c r="CV267" s="136"/>
      <c r="CW267" s="136"/>
      <c r="CX267" s="136"/>
      <c r="CY267" s="136"/>
      <c r="CZ267" s="136"/>
      <c r="DA267" s="136"/>
      <c r="DB267" s="136"/>
      <c r="DC267" s="136"/>
      <c r="DD267" s="136"/>
      <c r="DE267" s="136"/>
      <c r="DJ267" s="136"/>
      <c r="DK267" s="136"/>
      <c r="DL267" s="136"/>
      <c r="DM267" s="136"/>
      <c r="DN267" s="136"/>
      <c r="DO267" s="136"/>
      <c r="DP267" s="136"/>
      <c r="DQ267" s="136"/>
      <c r="DR267" s="136"/>
      <c r="DS267" s="136"/>
      <c r="DT267" s="136"/>
      <c r="DU267" s="136"/>
      <c r="DZ267" s="136"/>
      <c r="EA267" s="136"/>
      <c r="EB267" s="136"/>
      <c r="EC267" s="136"/>
      <c r="ED267" s="136"/>
      <c r="EE267" s="136"/>
      <c r="EF267" s="136"/>
      <c r="EG267" s="136"/>
      <c r="EH267" s="136"/>
      <c r="EI267" s="136"/>
      <c r="EJ267" s="136"/>
      <c r="EK267" s="136"/>
      <c r="EP267" s="136"/>
      <c r="EQ267" s="136"/>
      <c r="ER267" s="136"/>
      <c r="ES267" s="136"/>
      <c r="ET267" s="136"/>
      <c r="EU267" s="136"/>
      <c r="EV267" s="136"/>
      <c r="EW267" s="136"/>
      <c r="EX267" s="136"/>
      <c r="EY267" s="136"/>
      <c r="EZ267" s="136"/>
      <c r="FA267" s="136"/>
      <c r="FF267" s="136"/>
      <c r="FG267" s="136"/>
      <c r="FH267" s="136"/>
      <c r="FI267" s="136"/>
      <c r="FJ267" s="136"/>
      <c r="FK267" s="136"/>
      <c r="FL267" s="136"/>
      <c r="FM267" s="136"/>
      <c r="FN267" s="136"/>
      <c r="FO267" s="136"/>
      <c r="FP267" s="136"/>
      <c r="FQ267" s="136"/>
      <c r="FV267" s="136"/>
      <c r="FW267" s="136"/>
      <c r="FX267" s="136"/>
      <c r="FY267" s="136"/>
      <c r="FZ267" s="136"/>
      <c r="GA267" s="136"/>
      <c r="GB267" s="136"/>
      <c r="GC267" s="136"/>
      <c r="GD267" s="136"/>
      <c r="GE267" s="136"/>
      <c r="GF267" s="136"/>
      <c r="GG267" s="136"/>
      <c r="GL267" s="136"/>
      <c r="GM267" s="136"/>
      <c r="GN267" s="136"/>
      <c r="GO267" s="136"/>
      <c r="GP267" s="136"/>
      <c r="GQ267" s="136"/>
      <c r="GR267" s="136"/>
      <c r="GS267" s="136"/>
      <c r="GT267" s="136"/>
      <c r="GU267" s="136"/>
      <c r="GV267" s="136"/>
      <c r="GW267" s="136"/>
      <c r="HB267" s="136"/>
      <c r="HC267" s="136"/>
      <c r="HD267" s="136"/>
      <c r="HE267" s="136"/>
      <c r="HF267" s="136"/>
      <c r="HG267" s="136"/>
      <c r="HH267" s="136"/>
      <c r="HI267" s="136"/>
      <c r="HJ267" s="136"/>
      <c r="HK267" s="136"/>
      <c r="HL267" s="136"/>
      <c r="HM267" s="136"/>
      <c r="HR267" s="136"/>
      <c r="HS267" s="136"/>
      <c r="HT267" s="136"/>
      <c r="HU267" s="136"/>
      <c r="HV267" s="136"/>
      <c r="HW267" s="136"/>
      <c r="HX267" s="136"/>
      <c r="HY267" s="136"/>
      <c r="HZ267" s="136"/>
      <c r="IA267" s="136"/>
      <c r="IB267" s="136"/>
      <c r="IC267" s="136"/>
      <c r="IH267" s="136"/>
      <c r="II267" s="136"/>
      <c r="IJ267" s="136"/>
      <c r="IK267" s="136"/>
      <c r="IL267" s="136"/>
      <c r="IM267" s="136"/>
      <c r="IN267" s="136"/>
      <c r="IO267" s="136"/>
      <c r="IP267" s="136"/>
      <c r="IQ267" s="136"/>
      <c r="IR267" s="136"/>
      <c r="IS267" s="136"/>
      <c r="IX267" s="136"/>
      <c r="IY267" s="136"/>
      <c r="IZ267" s="136"/>
      <c r="JA267" s="136"/>
      <c r="JB267" s="136"/>
      <c r="JC267" s="136"/>
      <c r="JD267" s="136"/>
      <c r="JE267" s="136"/>
      <c r="JF267" s="136"/>
      <c r="JG267" s="136"/>
      <c r="JH267" s="136"/>
      <c r="JI267" s="136"/>
      <c r="JN267" s="136"/>
      <c r="JO267" s="136"/>
      <c r="JP267" s="136"/>
      <c r="JQ267" s="136"/>
      <c r="JR267" s="136"/>
      <c r="JS267" s="136"/>
      <c r="JT267" s="136"/>
      <c r="JU267" s="136"/>
      <c r="JV267" s="136"/>
      <c r="JW267" s="136"/>
      <c r="JX267" s="136"/>
      <c r="JY267" s="136"/>
      <c r="KD267" s="136"/>
      <c r="KE267" s="136"/>
      <c r="KF267" s="136"/>
      <c r="KG267" s="136"/>
      <c r="KH267" s="136"/>
      <c r="KI267" s="136"/>
      <c r="KJ267" s="136"/>
      <c r="KK267" s="136"/>
      <c r="KL267" s="136"/>
      <c r="KM267" s="136"/>
      <c r="KN267" s="136"/>
      <c r="KO267" s="136"/>
      <c r="KT267" s="136"/>
      <c r="KU267" s="136"/>
      <c r="KV267" s="136"/>
      <c r="KW267" s="136"/>
      <c r="KX267" s="136"/>
      <c r="KY267" s="136"/>
      <c r="KZ267" s="136"/>
      <c r="LA267" s="136"/>
      <c r="LB267" s="136"/>
      <c r="LC267" s="136"/>
      <c r="LD267" s="136"/>
      <c r="LE267" s="136"/>
      <c r="LJ267" s="136"/>
      <c r="LK267" s="136"/>
      <c r="LL267" s="136"/>
      <c r="LM267" s="136"/>
      <c r="LN267" s="136"/>
      <c r="LO267" s="136"/>
      <c r="LP267" s="136"/>
      <c r="LQ267" s="136"/>
      <c r="LR267" s="136"/>
      <c r="LS267" s="136"/>
      <c r="LT267" s="136"/>
      <c r="LU267" s="136"/>
      <c r="LZ267" s="136"/>
      <c r="MA267" s="136"/>
      <c r="MB267" s="136"/>
      <c r="MC267" s="136"/>
      <c r="MD267" s="136"/>
      <c r="ME267" s="136"/>
      <c r="MF267" s="136"/>
      <c r="MG267" s="136"/>
      <c r="MH267" s="136"/>
      <c r="MI267" s="136"/>
      <c r="MJ267" s="136"/>
      <c r="MK267" s="136"/>
      <c r="MP267" s="136"/>
      <c r="MQ267" s="136"/>
      <c r="MR267" s="136"/>
      <c r="MS267" s="136"/>
      <c r="MT267" s="136"/>
      <c r="MU267" s="136"/>
      <c r="MV267" s="136"/>
      <c r="MW267" s="136"/>
      <c r="MX267" s="136"/>
      <c r="MY267" s="136"/>
      <c r="MZ267" s="136"/>
      <c r="NA267" s="136"/>
      <c r="NF267" s="136"/>
      <c r="NG267" s="136"/>
      <c r="NH267" s="136"/>
      <c r="NI267" s="136"/>
      <c r="NJ267" s="136"/>
      <c r="NK267" s="136"/>
      <c r="NL267" s="136"/>
      <c r="NM267" s="136"/>
      <c r="NN267" s="136"/>
      <c r="NO267" s="136"/>
      <c r="NP267" s="136"/>
      <c r="NQ267" s="136"/>
      <c r="NV267" s="136"/>
      <c r="NW267" s="136"/>
      <c r="NX267" s="136"/>
      <c r="NY267" s="136"/>
      <c r="NZ267" s="136"/>
      <c r="OA267" s="136"/>
      <c r="OB267" s="136"/>
      <c r="OC267" s="136"/>
      <c r="OD267" s="136"/>
      <c r="OE267" s="136"/>
      <c r="OF267" s="136"/>
      <c r="OG267" s="136"/>
      <c r="OL267" s="136"/>
      <c r="OM267" s="136"/>
      <c r="ON267" s="136"/>
      <c r="OO267" s="136"/>
      <c r="OP267" s="136"/>
      <c r="OQ267" s="136"/>
      <c r="OR267" s="136"/>
      <c r="OS267" s="136"/>
      <c r="OT267" s="136"/>
      <c r="OU267" s="136"/>
      <c r="OV267" s="136"/>
      <c r="OW267" s="136"/>
      <c r="PB267" s="136"/>
      <c r="PC267" s="136"/>
      <c r="PD267" s="136"/>
      <c r="PE267" s="136"/>
      <c r="PF267" s="136"/>
      <c r="PG267" s="136"/>
      <c r="PH267" s="136"/>
      <c r="PI267" s="136"/>
      <c r="PJ267" s="136"/>
      <c r="PK267" s="136"/>
      <c r="PL267" s="136"/>
      <c r="PM267" s="136"/>
      <c r="PR267" s="136"/>
      <c r="PS267" s="136"/>
      <c r="PT267" s="136"/>
      <c r="PU267" s="136"/>
      <c r="PV267" s="136"/>
      <c r="PW267" s="136"/>
      <c r="PX267" s="136"/>
      <c r="PY267" s="136"/>
      <c r="PZ267" s="136"/>
      <c r="QA267" s="136"/>
      <c r="QB267" s="136"/>
      <c r="QC267" s="136"/>
      <c r="QH267" s="136"/>
      <c r="QI267" s="136"/>
      <c r="QJ267" s="136"/>
      <c r="QK267" s="136"/>
      <c r="QL267" s="136"/>
      <c r="QM267" s="136"/>
      <c r="QN267" s="136"/>
      <c r="QO267" s="136"/>
      <c r="QP267" s="136"/>
      <c r="QQ267" s="136"/>
      <c r="QR267" s="136"/>
      <c r="QS267" s="136"/>
      <c r="QX267" s="136"/>
      <c r="QY267" s="136"/>
      <c r="QZ267" s="136"/>
      <c r="RA267" s="136"/>
      <c r="RB267" s="136"/>
      <c r="RC267" s="136"/>
      <c r="RD267" s="136"/>
      <c r="RE267" s="136"/>
      <c r="RF267" s="136"/>
      <c r="RG267" s="136"/>
      <c r="RH267" s="136"/>
      <c r="RI267" s="136"/>
      <c r="RN267" s="136"/>
      <c r="RO267" s="136"/>
      <c r="RP267" s="136"/>
      <c r="RQ267" s="136"/>
      <c r="RR267" s="136"/>
      <c r="RS267" s="136"/>
      <c r="RT267" s="136"/>
      <c r="RU267" s="136"/>
      <c r="RV267" s="136"/>
      <c r="RW267" s="136"/>
      <c r="RX267" s="136"/>
      <c r="RY267" s="136"/>
      <c r="SD267" s="136"/>
      <c r="SE267" s="136"/>
      <c r="SF267" s="136"/>
      <c r="SG267" s="136"/>
      <c r="SH267" s="136"/>
      <c r="SI267" s="136"/>
      <c r="SJ267" s="136"/>
      <c r="SK267" s="136"/>
      <c r="SL267" s="136"/>
      <c r="SM267" s="136"/>
      <c r="SN267" s="136"/>
      <c r="SO267" s="136"/>
      <c r="ST267" s="136"/>
      <c r="SU267" s="136"/>
      <c r="SV267" s="136"/>
      <c r="SW267" s="136"/>
      <c r="SX267" s="136"/>
      <c r="SY267" s="136"/>
      <c r="SZ267" s="136"/>
      <c r="TA267" s="136"/>
      <c r="TB267" s="136"/>
      <c r="TC267" s="136"/>
      <c r="TD267" s="136"/>
      <c r="TE267" s="136"/>
      <c r="TJ267" s="136"/>
      <c r="TK267" s="136"/>
      <c r="TL267" s="136"/>
      <c r="TM267" s="136"/>
      <c r="TN267" s="136"/>
      <c r="TO267" s="136"/>
      <c r="TP267" s="136"/>
      <c r="TQ267" s="136"/>
      <c r="TR267" s="136"/>
      <c r="TS267" s="136"/>
      <c r="TT267" s="136"/>
      <c r="TU267" s="136"/>
      <c r="TZ267" s="136"/>
      <c r="UA267" s="136"/>
      <c r="UB267" s="136"/>
      <c r="UC267" s="136"/>
      <c r="UD267" s="136"/>
      <c r="UE267" s="136"/>
      <c r="UF267" s="136"/>
      <c r="UG267" s="136"/>
      <c r="UH267" s="136"/>
      <c r="UI267" s="136"/>
      <c r="UJ267" s="136"/>
      <c r="UK267" s="136"/>
      <c r="UP267" s="136"/>
      <c r="UQ267" s="136"/>
      <c r="UR267" s="136"/>
      <c r="US267" s="136"/>
      <c r="UT267" s="136"/>
      <c r="UU267" s="136"/>
      <c r="UV267" s="136"/>
      <c r="UW267" s="136"/>
      <c r="UX267" s="136"/>
      <c r="UY267" s="136"/>
      <c r="UZ267" s="136"/>
      <c r="VA267" s="136"/>
      <c r="VF267" s="136"/>
      <c r="VG267" s="136"/>
      <c r="VH267" s="136"/>
      <c r="VI267" s="136"/>
      <c r="VJ267" s="136"/>
      <c r="VK267" s="136"/>
      <c r="VL267" s="136"/>
      <c r="VM267" s="136"/>
      <c r="VN267" s="136"/>
      <c r="VO267" s="136"/>
      <c r="VP267" s="136"/>
      <c r="VQ267" s="136"/>
      <c r="VV267" s="136"/>
      <c r="VW267" s="136"/>
      <c r="VX267" s="136"/>
      <c r="VY267" s="136"/>
      <c r="VZ267" s="136"/>
      <c r="WA267" s="136"/>
      <c r="WB267" s="136"/>
      <c r="WC267" s="136"/>
      <c r="WD267" s="136"/>
      <c r="WE267" s="136"/>
      <c r="WF267" s="136"/>
      <c r="WG267" s="136"/>
      <c r="WL267" s="136"/>
      <c r="WM267" s="136"/>
      <c r="WN267" s="136"/>
      <c r="WO267" s="136"/>
      <c r="WP267" s="136"/>
      <c r="WQ267" s="136"/>
      <c r="WR267" s="136"/>
      <c r="WS267" s="136"/>
      <c r="WT267" s="136"/>
      <c r="WU267" s="136"/>
      <c r="WV267" s="136"/>
      <c r="WW267" s="136"/>
      <c r="XB267" s="136"/>
      <c r="XC267" s="136"/>
      <c r="XD267" s="136"/>
      <c r="XE267" s="136"/>
      <c r="XF267" s="136"/>
      <c r="XG267" s="136"/>
      <c r="XH267" s="136"/>
      <c r="XI267" s="136"/>
      <c r="XJ267" s="136"/>
      <c r="XK267" s="136"/>
      <c r="XL267" s="136"/>
      <c r="XM267" s="136"/>
      <c r="XR267" s="136"/>
      <c r="XS267" s="136"/>
      <c r="XT267" s="136"/>
      <c r="XU267" s="136"/>
      <c r="XV267" s="136"/>
      <c r="XW267" s="136"/>
      <c r="XX267" s="136"/>
      <c r="XY267" s="136"/>
      <c r="XZ267" s="136"/>
      <c r="YA267" s="136"/>
      <c r="YB267" s="136"/>
      <c r="YC267" s="136"/>
      <c r="YH267" s="136"/>
      <c r="YI267" s="136"/>
      <c r="YJ267" s="136"/>
      <c r="YK267" s="136"/>
      <c r="YL267" s="136"/>
      <c r="YM267" s="136"/>
      <c r="YN267" s="136"/>
      <c r="YO267" s="136"/>
      <c r="YP267" s="136"/>
      <c r="YQ267" s="136"/>
      <c r="YR267" s="136"/>
      <c r="YS267" s="136"/>
      <c r="YX267" s="136"/>
      <c r="YY267" s="136"/>
      <c r="YZ267" s="136"/>
      <c r="ZA267" s="136"/>
      <c r="ZB267" s="136"/>
      <c r="ZC267" s="136"/>
      <c r="ZD267" s="136"/>
      <c r="ZE267" s="136"/>
      <c r="ZF267" s="136"/>
      <c r="ZG267" s="136"/>
      <c r="ZH267" s="136"/>
      <c r="ZI267" s="136"/>
      <c r="ZN267" s="136"/>
      <c r="ZO267" s="136"/>
      <c r="ZP267" s="136"/>
      <c r="ZQ267" s="136"/>
      <c r="ZR267" s="136"/>
      <c r="ZS267" s="136"/>
      <c r="ZT267" s="136"/>
      <c r="ZU267" s="136"/>
      <c r="ZV267" s="136"/>
      <c r="ZW267" s="136"/>
      <c r="ZX267" s="136"/>
      <c r="ZY267" s="136"/>
      <c r="AAD267" s="136"/>
      <c r="AAE267" s="136"/>
      <c r="AAF267" s="136"/>
      <c r="AAG267" s="136"/>
      <c r="AAH267" s="136"/>
      <c r="AAI267" s="136"/>
      <c r="AAJ267" s="136"/>
      <c r="AAK267" s="136"/>
      <c r="AAL267" s="136"/>
      <c r="AAM267" s="136"/>
      <c r="AAN267" s="136"/>
      <c r="AAO267" s="136"/>
      <c r="AAT267" s="136"/>
      <c r="AAU267" s="136"/>
      <c r="AAV267" s="136"/>
      <c r="AAW267" s="136"/>
      <c r="AAX267" s="136"/>
      <c r="AAY267" s="136"/>
      <c r="AAZ267" s="136"/>
      <c r="ABA267" s="136"/>
      <c r="ABB267" s="136"/>
      <c r="ABC267" s="136"/>
      <c r="ABD267" s="136"/>
      <c r="ABE267" s="136"/>
      <c r="ABJ267" s="136"/>
      <c r="ABK267" s="136"/>
      <c r="ABL267" s="136"/>
      <c r="ABM267" s="136"/>
      <c r="ABN267" s="136"/>
      <c r="ABO267" s="136"/>
      <c r="ABP267" s="136"/>
      <c r="ABQ267" s="136"/>
      <c r="ABR267" s="136"/>
      <c r="ABS267" s="136"/>
      <c r="ABT267" s="136"/>
      <c r="ABU267" s="136"/>
      <c r="ABZ267" s="136"/>
      <c r="ACA267" s="136"/>
      <c r="ACB267" s="136"/>
      <c r="ACC267" s="136"/>
      <c r="ACD267" s="136"/>
      <c r="ACE267" s="136"/>
      <c r="ACF267" s="136"/>
      <c r="ACG267" s="136"/>
      <c r="ACH267" s="136"/>
      <c r="ACI267" s="136"/>
      <c r="ACJ267" s="136"/>
      <c r="ACK267" s="136"/>
      <c r="ACP267" s="136"/>
      <c r="ACQ267" s="136"/>
      <c r="ACR267" s="136"/>
      <c r="ACS267" s="136"/>
      <c r="ACT267" s="136"/>
      <c r="ACU267" s="136"/>
      <c r="ACV267" s="136"/>
      <c r="ACW267" s="136"/>
      <c r="ACX267" s="136"/>
      <c r="ACY267" s="136"/>
      <c r="ACZ267" s="136"/>
      <c r="ADA267" s="136"/>
      <c r="ADF267" s="136"/>
      <c r="ADG267" s="136"/>
      <c r="ADH267" s="136"/>
      <c r="ADI267" s="136"/>
      <c r="ADJ267" s="136"/>
      <c r="ADK267" s="136"/>
      <c r="ADL267" s="136"/>
      <c r="ADM267" s="136"/>
      <c r="ADN267" s="136"/>
      <c r="ADO267" s="136"/>
      <c r="ADP267" s="136"/>
      <c r="ADQ267" s="136"/>
      <c r="ADV267" s="136"/>
      <c r="ADW267" s="136"/>
      <c r="ADX267" s="136"/>
      <c r="ADY267" s="136"/>
      <c r="ADZ267" s="136"/>
      <c r="AEA267" s="136"/>
      <c r="AEB267" s="136"/>
      <c r="AEC267" s="136"/>
      <c r="AED267" s="136"/>
      <c r="AEE267" s="136"/>
      <c r="AEF267" s="136"/>
      <c r="AEG267" s="136"/>
      <c r="AEL267" s="136"/>
      <c r="AEM267" s="136"/>
      <c r="AEN267" s="136"/>
      <c r="AEO267" s="136"/>
      <c r="AEP267" s="136"/>
      <c r="AEQ267" s="136"/>
      <c r="AER267" s="136"/>
      <c r="AES267" s="136"/>
      <c r="AET267" s="136"/>
      <c r="AEU267" s="136"/>
      <c r="AEV267" s="136"/>
      <c r="AEW267" s="136"/>
      <c r="AFB267" s="136"/>
      <c r="AFC267" s="136"/>
      <c r="AFD267" s="136"/>
      <c r="AFE267" s="136"/>
      <c r="AFF267" s="136"/>
      <c r="AFG267" s="136"/>
      <c r="AFH267" s="136"/>
      <c r="AFI267" s="136"/>
      <c r="AFJ267" s="136"/>
      <c r="AFK267" s="136"/>
      <c r="AFL267" s="136"/>
      <c r="AFM267" s="136"/>
      <c r="AFR267" s="136"/>
      <c r="AFS267" s="136"/>
      <c r="AFT267" s="136"/>
      <c r="AFU267" s="136"/>
      <c r="AFV267" s="136"/>
      <c r="AFW267" s="136"/>
      <c r="AFX267" s="136"/>
      <c r="AFY267" s="136"/>
      <c r="AFZ267" s="136"/>
      <c r="AGA267" s="136"/>
      <c r="AGB267" s="136"/>
      <c r="AGC267" s="136"/>
      <c r="AGH267" s="136"/>
      <c r="AGI267" s="136"/>
      <c r="AGJ267" s="136"/>
      <c r="AGK267" s="136"/>
      <c r="AGL267" s="136"/>
      <c r="AGM267" s="136"/>
      <c r="AGN267" s="136"/>
      <c r="AGO267" s="136"/>
      <c r="AGP267" s="136"/>
      <c r="AGQ267" s="136"/>
      <c r="AGR267" s="136"/>
      <c r="AGS267" s="136"/>
      <c r="AGX267" s="136"/>
      <c r="AGY267" s="136"/>
      <c r="AGZ267" s="136"/>
      <c r="AHA267" s="136"/>
      <c r="AHB267" s="136"/>
      <c r="AHC267" s="136"/>
      <c r="AHD267" s="136"/>
      <c r="AHE267" s="136"/>
      <c r="AHF267" s="136"/>
      <c r="AHG267" s="136"/>
      <c r="AHH267" s="136"/>
      <c r="AHI267" s="136"/>
      <c r="AHN267" s="136"/>
      <c r="AHO267" s="136"/>
      <c r="AHP267" s="136"/>
      <c r="AHQ267" s="136"/>
      <c r="AHR267" s="136"/>
      <c r="AHS267" s="136"/>
      <c r="AHT267" s="136"/>
      <c r="AHU267" s="136"/>
      <c r="AHV267" s="136"/>
      <c r="AHW267" s="136"/>
      <c r="AHX267" s="136"/>
      <c r="AHY267" s="136"/>
      <c r="AID267" s="136"/>
      <c r="AIE267" s="136"/>
      <c r="AIF267" s="136"/>
      <c r="AIG267" s="136"/>
      <c r="AIH267" s="136"/>
      <c r="AII267" s="136"/>
      <c r="AIJ267" s="136"/>
      <c r="AIK267" s="136"/>
      <c r="AIL267" s="136"/>
      <c r="AIM267" s="136"/>
      <c r="AIN267" s="136"/>
      <c r="AIO267" s="136"/>
      <c r="AIT267" s="136"/>
      <c r="AIU267" s="136"/>
      <c r="AIV267" s="136"/>
      <c r="AIW267" s="136"/>
      <c r="AIX267" s="136"/>
      <c r="AIY267" s="136"/>
      <c r="AIZ267" s="136"/>
      <c r="AJA267" s="136"/>
      <c r="AJB267" s="136"/>
      <c r="AJC267" s="136"/>
      <c r="AJD267" s="136"/>
      <c r="AJE267" s="136"/>
      <c r="AJJ267" s="136"/>
      <c r="AJK267" s="136"/>
      <c r="AJL267" s="136"/>
      <c r="AJM267" s="136"/>
      <c r="AJN267" s="136"/>
      <c r="AJO267" s="136"/>
      <c r="AJP267" s="136"/>
      <c r="AJQ267" s="136"/>
      <c r="AJR267" s="136"/>
      <c r="AJS267" s="136"/>
      <c r="AJT267" s="136"/>
      <c r="AJU267" s="136"/>
      <c r="AJZ267" s="136"/>
      <c r="AKA267" s="136"/>
      <c r="AKB267" s="136"/>
      <c r="AKC267" s="136"/>
      <c r="AKD267" s="136"/>
      <c r="AKE267" s="136"/>
      <c r="AKF267" s="136"/>
      <c r="AKG267" s="136"/>
      <c r="AKH267" s="136"/>
      <c r="AKI267" s="136"/>
      <c r="AKJ267" s="136"/>
      <c r="AKK267" s="136"/>
      <c r="AKP267" s="136"/>
      <c r="AKQ267" s="136"/>
      <c r="AKR267" s="136"/>
      <c r="AKS267" s="136"/>
      <c r="AKT267" s="136"/>
      <c r="AKU267" s="136"/>
      <c r="AKV267" s="136"/>
      <c r="AKW267" s="136"/>
      <c r="AKX267" s="136"/>
      <c r="AKY267" s="136"/>
      <c r="AKZ267" s="136"/>
      <c r="ALA267" s="136"/>
      <c r="ALF267" s="136"/>
      <c r="ALG267" s="136"/>
      <c r="ALH267" s="136"/>
      <c r="ALI267" s="136"/>
      <c r="ALJ267" s="136"/>
      <c r="ALK267" s="136"/>
      <c r="ALL267" s="136"/>
      <c r="ALM267" s="136"/>
      <c r="ALN267" s="136"/>
      <c r="ALO267" s="136"/>
      <c r="ALP267" s="136"/>
      <c r="ALQ267" s="136"/>
      <c r="ALV267" s="136"/>
      <c r="ALW267" s="136"/>
      <c r="ALX267" s="136"/>
      <c r="ALY267" s="136"/>
      <c r="ALZ267" s="136"/>
      <c r="AMA267" s="136"/>
      <c r="AMB267" s="136"/>
      <c r="AMC267" s="136"/>
      <c r="AMD267" s="136"/>
      <c r="AME267" s="136"/>
      <c r="AMF267" s="136"/>
      <c r="AMG267" s="136"/>
      <c r="AML267" s="136"/>
      <c r="AMM267" s="136"/>
      <c r="AMN267" s="136"/>
      <c r="AMO267" s="136"/>
      <c r="AMP267" s="136"/>
      <c r="AMQ267" s="136"/>
      <c r="AMR267" s="136"/>
      <c r="AMS267" s="136"/>
      <c r="AMT267" s="136"/>
      <c r="AMU267" s="136"/>
      <c r="AMV267" s="136"/>
      <c r="AMW267" s="136"/>
      <c r="ANB267" s="136"/>
      <c r="ANC267" s="136"/>
      <c r="AND267" s="136"/>
      <c r="ANE267" s="136"/>
      <c r="ANF267" s="136"/>
      <c r="ANG267" s="136"/>
      <c r="ANH267" s="136"/>
      <c r="ANI267" s="136"/>
      <c r="ANJ267" s="136"/>
      <c r="ANK267" s="136"/>
      <c r="ANL267" s="136"/>
      <c r="ANM267" s="136"/>
      <c r="ANR267" s="136"/>
      <c r="ANS267" s="136"/>
      <c r="ANT267" s="136"/>
      <c r="ANU267" s="136"/>
      <c r="ANV267" s="136"/>
      <c r="ANW267" s="136"/>
      <c r="ANX267" s="136"/>
      <c r="ANY267" s="136"/>
      <c r="ANZ267" s="136"/>
      <c r="AOA267" s="136"/>
      <c r="AOB267" s="136"/>
      <c r="AOC267" s="136"/>
      <c r="AOH267" s="136"/>
      <c r="AOI267" s="136"/>
      <c r="AOJ267" s="136"/>
      <c r="AOK267" s="136"/>
      <c r="AOL267" s="136"/>
      <c r="AOM267" s="136"/>
      <c r="AON267" s="136"/>
      <c r="AOO267" s="136"/>
      <c r="AOP267" s="136"/>
      <c r="AOQ267" s="136"/>
      <c r="AOR267" s="136"/>
      <c r="AOS267" s="136"/>
      <c r="AOX267" s="136"/>
      <c r="AOY267" s="136"/>
      <c r="AOZ267" s="136"/>
      <c r="APA267" s="136"/>
      <c r="APB267" s="136"/>
      <c r="APC267" s="136"/>
      <c r="APD267" s="136"/>
      <c r="APE267" s="136"/>
      <c r="APF267" s="136"/>
      <c r="APG267" s="136"/>
      <c r="APH267" s="136"/>
      <c r="API267" s="136"/>
      <c r="APN267" s="136"/>
      <c r="APO267" s="136"/>
      <c r="APP267" s="136"/>
      <c r="APQ267" s="136"/>
      <c r="APR267" s="136"/>
      <c r="APS267" s="136"/>
      <c r="APT267" s="136"/>
      <c r="APU267" s="136"/>
      <c r="APV267" s="136"/>
      <c r="APW267" s="136"/>
      <c r="APX267" s="136"/>
      <c r="APY267" s="136"/>
      <c r="AQD267" s="136"/>
      <c r="AQE267" s="136"/>
      <c r="AQF267" s="136"/>
      <c r="AQG267" s="136"/>
      <c r="AQH267" s="136"/>
      <c r="AQI267" s="136"/>
      <c r="AQJ267" s="136"/>
      <c r="AQK267" s="136"/>
      <c r="AQL267" s="136"/>
      <c r="AQM267" s="136"/>
      <c r="AQN267" s="136"/>
      <c r="AQO267" s="136"/>
      <c r="AQT267" s="136"/>
      <c r="AQU267" s="136"/>
      <c r="AQV267" s="136"/>
      <c r="AQW267" s="136"/>
      <c r="AQX267" s="136"/>
      <c r="AQY267" s="136"/>
      <c r="AQZ267" s="136"/>
      <c r="ARA267" s="136"/>
      <c r="ARB267" s="136"/>
      <c r="ARC267" s="136"/>
      <c r="ARD267" s="136"/>
      <c r="ARE267" s="136"/>
      <c r="ARJ267" s="136"/>
      <c r="ARK267" s="136"/>
      <c r="ARL267" s="136"/>
      <c r="ARM267" s="136"/>
      <c r="ARN267" s="136"/>
      <c r="ARO267" s="136"/>
      <c r="ARP267" s="136"/>
      <c r="ARQ267" s="136"/>
      <c r="ARR267" s="136"/>
      <c r="ARS267" s="136"/>
      <c r="ART267" s="136"/>
      <c r="ARU267" s="136"/>
      <c r="ARZ267" s="136"/>
      <c r="ASA267" s="136"/>
      <c r="ASB267" s="136"/>
      <c r="ASC267" s="136"/>
      <c r="ASD267" s="136"/>
      <c r="ASE267" s="136"/>
      <c r="ASF267" s="136"/>
      <c r="ASG267" s="136"/>
      <c r="ASH267" s="136"/>
      <c r="ASI267" s="136"/>
      <c r="ASJ267" s="136"/>
      <c r="ASK267" s="136"/>
      <c r="ASP267" s="136"/>
      <c r="ASQ267" s="136"/>
      <c r="ASR267" s="136"/>
      <c r="ASS267" s="136"/>
      <c r="AST267" s="136"/>
      <c r="ASU267" s="136"/>
      <c r="ASV267" s="136"/>
      <c r="ASW267" s="136"/>
      <c r="ASX267" s="136"/>
      <c r="ASY267" s="136"/>
      <c r="ASZ267" s="136"/>
      <c r="ATA267" s="136"/>
      <c r="ATF267" s="136"/>
      <c r="ATG267" s="136"/>
      <c r="ATH267" s="136"/>
      <c r="ATI267" s="136"/>
      <c r="ATJ267" s="136"/>
      <c r="ATK267" s="136"/>
      <c r="ATL267" s="136"/>
      <c r="ATM267" s="136"/>
      <c r="ATN267" s="136"/>
      <c r="ATO267" s="136"/>
      <c r="ATP267" s="136"/>
      <c r="ATQ267" s="136"/>
      <c r="ATV267" s="136"/>
      <c r="ATW267" s="136"/>
      <c r="ATX267" s="136"/>
      <c r="ATY267" s="136"/>
      <c r="ATZ267" s="136"/>
      <c r="AUA267" s="136"/>
      <c r="AUB267" s="136"/>
      <c r="AUC267" s="136"/>
      <c r="AUD267" s="136"/>
      <c r="AUE267" s="136"/>
      <c r="AUF267" s="136"/>
      <c r="AUG267" s="136"/>
      <c r="AUL267" s="136"/>
      <c r="AUM267" s="136"/>
      <c r="AUN267" s="136"/>
      <c r="AUO267" s="136"/>
      <c r="AUP267" s="136"/>
      <c r="AUQ267" s="136"/>
      <c r="AUR267" s="136"/>
      <c r="AUS267" s="136"/>
      <c r="AUT267" s="136"/>
      <c r="AUU267" s="136"/>
      <c r="AUV267" s="136"/>
      <c r="AUW267" s="136"/>
      <c r="AVB267" s="136"/>
      <c r="AVC267" s="136"/>
      <c r="AVD267" s="136"/>
      <c r="AVE267" s="136"/>
      <c r="AVF267" s="136"/>
      <c r="AVG267" s="136"/>
      <c r="AVH267" s="136"/>
      <c r="AVI267" s="136"/>
      <c r="AVJ267" s="136"/>
      <c r="AVK267" s="136"/>
      <c r="AVL267" s="136"/>
      <c r="AVM267" s="136"/>
      <c r="AVR267" s="136"/>
      <c r="AVS267" s="136"/>
      <c r="AVT267" s="136"/>
      <c r="AVU267" s="136"/>
      <c r="AVV267" s="136"/>
      <c r="AVW267" s="136"/>
      <c r="AVX267" s="136"/>
      <c r="AVY267" s="136"/>
      <c r="AVZ267" s="136"/>
      <c r="AWA267" s="136"/>
      <c r="AWB267" s="136"/>
      <c r="AWC267" s="136"/>
      <c r="AWH267" s="136"/>
      <c r="AWI267" s="136"/>
      <c r="AWJ267" s="136"/>
      <c r="AWK267" s="136"/>
      <c r="AWL267" s="136"/>
      <c r="AWM267" s="136"/>
      <c r="AWN267" s="136"/>
      <c r="AWO267" s="136"/>
      <c r="AWP267" s="136"/>
      <c r="AWQ267" s="136"/>
      <c r="AWR267" s="136"/>
      <c r="AWS267" s="136"/>
      <c r="AWX267" s="136"/>
      <c r="AWY267" s="136"/>
      <c r="AWZ267" s="136"/>
      <c r="AXA267" s="136"/>
      <c r="AXB267" s="136"/>
      <c r="AXC267" s="136"/>
      <c r="AXD267" s="136"/>
      <c r="AXE267" s="136"/>
      <c r="AXF267" s="136"/>
      <c r="AXG267" s="136"/>
      <c r="AXH267" s="136"/>
      <c r="AXI267" s="136"/>
      <c r="AXN267" s="136"/>
      <c r="AXO267" s="136"/>
      <c r="AXP267" s="136"/>
      <c r="AXQ267" s="136"/>
      <c r="AXR267" s="136"/>
      <c r="AXS267" s="136"/>
      <c r="AXT267" s="136"/>
      <c r="AXU267" s="136"/>
      <c r="AXV267" s="136"/>
      <c r="AXW267" s="136"/>
      <c r="AXX267" s="136"/>
      <c r="AXY267" s="136"/>
      <c r="AYD267" s="136"/>
      <c r="AYE267" s="136"/>
      <c r="AYF267" s="136"/>
      <c r="AYG267" s="136"/>
      <c r="AYH267" s="136"/>
      <c r="AYI267" s="136"/>
      <c r="AYJ267" s="136"/>
      <c r="AYK267" s="136"/>
      <c r="AYL267" s="136"/>
      <c r="AYM267" s="136"/>
      <c r="AYN267" s="136"/>
      <c r="AYO267" s="136"/>
      <c r="AYT267" s="136"/>
      <c r="AYU267" s="136"/>
      <c r="AYV267" s="136"/>
      <c r="AYW267" s="136"/>
      <c r="AYX267" s="136"/>
      <c r="AYY267" s="136"/>
      <c r="AYZ267" s="136"/>
      <c r="AZA267" s="136"/>
      <c r="AZB267" s="136"/>
      <c r="AZC267" s="136"/>
      <c r="AZD267" s="136"/>
      <c r="AZE267" s="136"/>
      <c r="AZJ267" s="136"/>
      <c r="AZK267" s="136"/>
      <c r="AZL267" s="136"/>
      <c r="AZM267" s="136"/>
      <c r="AZN267" s="136"/>
      <c r="AZO267" s="136"/>
      <c r="AZP267" s="136"/>
      <c r="AZQ267" s="136"/>
      <c r="AZR267" s="136"/>
      <c r="AZS267" s="136"/>
      <c r="AZT267" s="136"/>
      <c r="AZU267" s="136"/>
      <c r="AZZ267" s="136"/>
      <c r="BAA267" s="136"/>
      <c r="BAB267" s="136"/>
      <c r="BAC267" s="136"/>
      <c r="BAD267" s="136"/>
      <c r="BAE267" s="136"/>
      <c r="BAF267" s="136"/>
      <c r="BAG267" s="136"/>
      <c r="BAH267" s="136"/>
      <c r="BAI267" s="136"/>
      <c r="BAJ267" s="136"/>
      <c r="BAK267" s="136"/>
      <c r="BAP267" s="136"/>
      <c r="BAQ267" s="136"/>
      <c r="BAR267" s="136"/>
      <c r="BAS267" s="136"/>
      <c r="BAT267" s="136"/>
      <c r="BAU267" s="136"/>
      <c r="BAV267" s="136"/>
      <c r="BAW267" s="136"/>
      <c r="BAX267" s="136"/>
      <c r="BAY267" s="136"/>
      <c r="BAZ267" s="136"/>
      <c r="BBA267" s="136"/>
      <c r="BBF267" s="136"/>
      <c r="BBG267" s="136"/>
      <c r="BBH267" s="136"/>
      <c r="BBI267" s="136"/>
      <c r="BBJ267" s="136"/>
      <c r="BBK267" s="136"/>
      <c r="BBL267" s="136"/>
      <c r="BBM267" s="136"/>
      <c r="BBN267" s="136"/>
      <c r="BBO267" s="136"/>
      <c r="BBP267" s="136"/>
      <c r="BBQ267" s="136"/>
      <c r="BBV267" s="136"/>
      <c r="BBW267" s="136"/>
      <c r="BBX267" s="136"/>
      <c r="BBY267" s="136"/>
      <c r="BBZ267" s="136"/>
      <c r="BCA267" s="136"/>
      <c r="BCB267" s="136"/>
      <c r="BCC267" s="136"/>
      <c r="BCD267" s="136"/>
      <c r="BCE267" s="136"/>
      <c r="BCF267" s="136"/>
      <c r="BCG267" s="136"/>
      <c r="BCL267" s="136"/>
      <c r="BCM267" s="136"/>
      <c r="BCN267" s="136"/>
      <c r="BCO267" s="136"/>
      <c r="BCP267" s="136"/>
      <c r="BCQ267" s="136"/>
      <c r="BCR267" s="136"/>
      <c r="BCS267" s="136"/>
      <c r="BCT267" s="136"/>
      <c r="BCU267" s="136"/>
      <c r="BCV267" s="136"/>
      <c r="BCW267" s="136"/>
      <c r="BDB267" s="136"/>
      <c r="BDC267" s="136"/>
      <c r="BDD267" s="136"/>
      <c r="BDE267" s="136"/>
      <c r="BDF267" s="136"/>
      <c r="BDG267" s="136"/>
      <c r="BDH267" s="136"/>
      <c r="BDI267" s="136"/>
      <c r="BDJ267" s="136"/>
      <c r="BDK267" s="136"/>
      <c r="BDL267" s="136"/>
      <c r="BDM267" s="136"/>
      <c r="BDR267" s="136"/>
      <c r="BDS267" s="136"/>
      <c r="BDT267" s="136"/>
      <c r="BDU267" s="136"/>
      <c r="BDV267" s="136"/>
      <c r="BDW267" s="136"/>
      <c r="BDX267" s="136"/>
      <c r="BDY267" s="136"/>
      <c r="BDZ267" s="136"/>
      <c r="BEA267" s="136"/>
      <c r="BEB267" s="136"/>
      <c r="BEC267" s="136"/>
      <c r="BEH267" s="136"/>
      <c r="BEI267" s="136"/>
      <c r="BEJ267" s="136"/>
      <c r="BEK267" s="136"/>
      <c r="BEL267" s="136"/>
      <c r="BEM267" s="136"/>
      <c r="BEN267" s="136"/>
      <c r="BEO267" s="136"/>
      <c r="BEP267" s="136"/>
      <c r="BEQ267" s="136"/>
      <c r="BER267" s="136"/>
      <c r="BES267" s="136"/>
      <c r="BEX267" s="136"/>
      <c r="BEY267" s="136"/>
      <c r="BEZ267" s="136"/>
      <c r="BFA267" s="136"/>
      <c r="BFB267" s="136"/>
      <c r="BFC267" s="136"/>
      <c r="BFD267" s="136"/>
      <c r="BFE267" s="136"/>
      <c r="BFF267" s="136"/>
      <c r="BFG267" s="136"/>
      <c r="BFH267" s="136"/>
      <c r="BFI267" s="136"/>
      <c r="BFN267" s="136"/>
      <c r="BFO267" s="136"/>
      <c r="BFP267" s="136"/>
      <c r="BFQ267" s="136"/>
      <c r="BFR267" s="136"/>
      <c r="BFS267" s="136"/>
      <c r="BFT267" s="136"/>
      <c r="BFU267" s="136"/>
      <c r="BFV267" s="136"/>
      <c r="BFW267" s="136"/>
      <c r="BFX267" s="136"/>
      <c r="BFY267" s="136"/>
      <c r="BGD267" s="136"/>
      <c r="BGE267" s="136"/>
      <c r="BGF267" s="136"/>
      <c r="BGG267" s="136"/>
      <c r="BGH267" s="136"/>
      <c r="BGI267" s="136"/>
      <c r="BGJ267" s="136"/>
      <c r="BGK267" s="136"/>
      <c r="BGL267" s="136"/>
      <c r="BGM267" s="136"/>
      <c r="BGN267" s="136"/>
      <c r="BGO267" s="136"/>
      <c r="BGT267" s="136"/>
      <c r="BGU267" s="136"/>
      <c r="BGV267" s="136"/>
      <c r="BGW267" s="136"/>
      <c r="BGX267" s="136"/>
      <c r="BGY267" s="136"/>
      <c r="BGZ267" s="136"/>
      <c r="BHA267" s="136"/>
      <c r="BHB267" s="136"/>
      <c r="BHC267" s="136"/>
      <c r="BHD267" s="136"/>
      <c r="BHE267" s="136"/>
      <c r="BHJ267" s="136"/>
      <c r="BHK267" s="136"/>
      <c r="BHL267" s="136"/>
      <c r="BHM267" s="136"/>
      <c r="BHN267" s="136"/>
      <c r="BHO267" s="136"/>
      <c r="BHP267" s="136"/>
      <c r="BHQ267" s="136"/>
      <c r="BHR267" s="136"/>
      <c r="BHS267" s="136"/>
      <c r="BHT267" s="136"/>
      <c r="BHU267" s="136"/>
      <c r="BHZ267" s="136"/>
      <c r="BIA267" s="136"/>
      <c r="BIB267" s="136"/>
      <c r="BIC267" s="136"/>
      <c r="BID267" s="136"/>
      <c r="BIE267" s="136"/>
      <c r="BIF267" s="136"/>
      <c r="BIG267" s="136"/>
      <c r="BIH267" s="136"/>
      <c r="BII267" s="136"/>
      <c r="BIJ267" s="136"/>
      <c r="BIK267" s="136"/>
      <c r="BIP267" s="136"/>
      <c r="BIQ267" s="136"/>
      <c r="BIR267" s="136"/>
      <c r="BIS267" s="136"/>
      <c r="BIT267" s="136"/>
      <c r="BIU267" s="136"/>
      <c r="BIV267" s="136"/>
      <c r="BIW267" s="136"/>
      <c r="BIX267" s="136"/>
      <c r="BIY267" s="136"/>
      <c r="BIZ267" s="136"/>
      <c r="BJA267" s="136"/>
      <c r="BJF267" s="136"/>
      <c r="BJG267" s="136"/>
      <c r="BJH267" s="136"/>
      <c r="BJI267" s="136"/>
      <c r="BJJ267" s="136"/>
      <c r="BJK267" s="136"/>
      <c r="BJL267" s="136"/>
      <c r="BJM267" s="136"/>
      <c r="BJN267" s="136"/>
      <c r="BJO267" s="136"/>
      <c r="BJP267" s="136"/>
      <c r="BJQ267" s="136"/>
      <c r="BJV267" s="136"/>
      <c r="BJW267" s="136"/>
      <c r="BJX267" s="136"/>
      <c r="BJY267" s="136"/>
      <c r="BJZ267" s="136"/>
      <c r="BKA267" s="136"/>
      <c r="BKB267" s="136"/>
      <c r="BKC267" s="136"/>
      <c r="BKD267" s="136"/>
      <c r="BKE267" s="136"/>
      <c r="BKF267" s="136"/>
      <c r="BKG267" s="136"/>
      <c r="BKL267" s="136"/>
      <c r="BKM267" s="136"/>
      <c r="BKN267" s="136"/>
      <c r="BKO267" s="136"/>
      <c r="BKP267" s="136"/>
      <c r="BKQ267" s="136"/>
      <c r="BKR267" s="136"/>
      <c r="BKS267" s="136"/>
      <c r="BKT267" s="136"/>
      <c r="BKU267" s="136"/>
      <c r="BKV267" s="136"/>
      <c r="BKW267" s="136"/>
      <c r="BLB267" s="136"/>
      <c r="BLC267" s="136"/>
      <c r="BLD267" s="136"/>
      <c r="BLE267" s="136"/>
      <c r="BLF267" s="136"/>
      <c r="BLG267" s="136"/>
      <c r="BLH267" s="136"/>
      <c r="BLI267" s="136"/>
      <c r="BLJ267" s="136"/>
      <c r="BLK267" s="136"/>
      <c r="BLL267" s="136"/>
      <c r="BLM267" s="136"/>
      <c r="BLR267" s="136"/>
      <c r="BLS267" s="136"/>
      <c r="BLT267" s="136"/>
      <c r="BLU267" s="136"/>
      <c r="BLV267" s="136"/>
      <c r="BLW267" s="136"/>
      <c r="BLX267" s="136"/>
      <c r="BLY267" s="136"/>
      <c r="BLZ267" s="136"/>
      <c r="BMA267" s="136"/>
      <c r="BMB267" s="136"/>
      <c r="BMC267" s="136"/>
      <c r="BMH267" s="136"/>
      <c r="BMI267" s="136"/>
      <c r="BMJ267" s="136"/>
      <c r="BMK267" s="136"/>
      <c r="BML267" s="136"/>
      <c r="BMM267" s="136"/>
      <c r="BMN267" s="136"/>
      <c r="BMO267" s="136"/>
      <c r="BMP267" s="136"/>
      <c r="BMQ267" s="136"/>
      <c r="BMR267" s="136"/>
      <c r="BMS267" s="136"/>
      <c r="BMX267" s="136"/>
      <c r="BMY267" s="136"/>
      <c r="BMZ267" s="136"/>
      <c r="BNA267" s="136"/>
      <c r="BNB267" s="136"/>
      <c r="BNC267" s="136"/>
      <c r="BND267" s="136"/>
      <c r="BNE267" s="136"/>
      <c r="BNF267" s="136"/>
      <c r="BNG267" s="136"/>
      <c r="BNH267" s="136"/>
      <c r="BNI267" s="136"/>
      <c r="BNN267" s="136"/>
      <c r="BNO267" s="136"/>
      <c r="BNP267" s="136"/>
      <c r="BNQ267" s="136"/>
      <c r="BNR267" s="136"/>
      <c r="BNS267" s="136"/>
      <c r="BNT267" s="136"/>
      <c r="BNU267" s="136"/>
      <c r="BNV267" s="136"/>
      <c r="BNW267" s="136"/>
      <c r="BNX267" s="136"/>
      <c r="BNY267" s="136"/>
      <c r="BOD267" s="136"/>
      <c r="BOE267" s="136"/>
      <c r="BOF267" s="136"/>
      <c r="BOG267" s="136"/>
      <c r="BOH267" s="136"/>
      <c r="BOI267" s="136"/>
      <c r="BOJ267" s="136"/>
      <c r="BOK267" s="136"/>
      <c r="BOL267" s="136"/>
      <c r="BOM267" s="136"/>
      <c r="BON267" s="136"/>
      <c r="BOO267" s="136"/>
      <c r="BOT267" s="136"/>
      <c r="BOU267" s="136"/>
      <c r="BOV267" s="136"/>
      <c r="BOW267" s="136"/>
      <c r="BOX267" s="136"/>
      <c r="BOY267" s="136"/>
      <c r="BOZ267" s="136"/>
      <c r="BPA267" s="136"/>
      <c r="BPB267" s="136"/>
      <c r="BPC267" s="136"/>
      <c r="BPD267" s="136"/>
      <c r="BPE267" s="136"/>
      <c r="BPJ267" s="136"/>
      <c r="BPK267" s="136"/>
      <c r="BPL267" s="136"/>
      <c r="BPM267" s="136"/>
      <c r="BPN267" s="136"/>
      <c r="BPO267" s="136"/>
      <c r="BPP267" s="136"/>
      <c r="BPQ267" s="136"/>
      <c r="BPR267" s="136"/>
      <c r="BPS267" s="136"/>
      <c r="BPT267" s="136"/>
      <c r="BPU267" s="136"/>
      <c r="BPZ267" s="136"/>
      <c r="BQA267" s="136"/>
      <c r="BQB267" s="136"/>
      <c r="BQC267" s="136"/>
      <c r="BQD267" s="136"/>
      <c r="BQE267" s="136"/>
      <c r="BQF267" s="136"/>
      <c r="BQG267" s="136"/>
      <c r="BQH267" s="136"/>
      <c r="BQI267" s="136"/>
      <c r="BQJ267" s="136"/>
      <c r="BQK267" s="136"/>
      <c r="BQP267" s="136"/>
      <c r="BQQ267" s="136"/>
      <c r="BQR267" s="136"/>
      <c r="BQS267" s="136"/>
      <c r="BQT267" s="136"/>
      <c r="BQU267" s="136"/>
      <c r="BQV267" s="136"/>
      <c r="BQW267" s="136"/>
      <c r="BQX267" s="136"/>
      <c r="BQY267" s="136"/>
      <c r="BQZ267" s="136"/>
      <c r="BRA267" s="136"/>
      <c r="BRF267" s="136"/>
      <c r="BRG267" s="136"/>
      <c r="BRH267" s="136"/>
      <c r="BRI267" s="136"/>
      <c r="BRJ267" s="136"/>
      <c r="BRK267" s="136"/>
      <c r="BRL267" s="136"/>
      <c r="BRM267" s="136"/>
      <c r="BRN267" s="136"/>
      <c r="BRO267" s="136"/>
      <c r="BRP267" s="136"/>
      <c r="BRQ267" s="136"/>
      <c r="BRV267" s="136"/>
      <c r="BRW267" s="136"/>
      <c r="BRX267" s="136"/>
      <c r="BRY267" s="136"/>
      <c r="BRZ267" s="136"/>
      <c r="BSA267" s="136"/>
      <c r="BSB267" s="136"/>
      <c r="BSC267" s="136"/>
      <c r="BSD267" s="136"/>
      <c r="BSE267" s="136"/>
      <c r="BSF267" s="136"/>
      <c r="BSG267" s="136"/>
      <c r="BSL267" s="136"/>
      <c r="BSM267" s="136"/>
      <c r="BSN267" s="136"/>
      <c r="BSO267" s="136"/>
      <c r="BSP267" s="136"/>
      <c r="BSQ267" s="136"/>
      <c r="BSR267" s="136"/>
      <c r="BSS267" s="136"/>
      <c r="BST267" s="136"/>
      <c r="BSU267" s="136"/>
      <c r="BSV267" s="136"/>
      <c r="BSW267" s="136"/>
      <c r="BTB267" s="136"/>
      <c r="BTC267" s="136"/>
      <c r="BTD267" s="136"/>
      <c r="BTE267" s="136"/>
      <c r="BTF267" s="136"/>
      <c r="BTG267" s="136"/>
      <c r="BTH267" s="136"/>
      <c r="BTI267" s="136"/>
      <c r="BTJ267" s="136"/>
      <c r="BTK267" s="136"/>
      <c r="BTL267" s="136"/>
      <c r="BTM267" s="136"/>
      <c r="BTR267" s="136"/>
      <c r="BTS267" s="136"/>
      <c r="BTT267" s="136"/>
      <c r="BTU267" s="136"/>
      <c r="BTV267" s="136"/>
      <c r="BTW267" s="136"/>
      <c r="BTX267" s="136"/>
      <c r="BTY267" s="136"/>
      <c r="BTZ267" s="136"/>
      <c r="BUA267" s="136"/>
      <c r="BUB267" s="136"/>
      <c r="BUC267" s="136"/>
      <c r="BUH267" s="136"/>
      <c r="BUI267" s="136"/>
      <c r="BUJ267" s="136"/>
      <c r="BUK267" s="136"/>
      <c r="BUL267" s="136"/>
      <c r="BUM267" s="136"/>
      <c r="BUN267" s="136"/>
      <c r="BUO267" s="136"/>
      <c r="BUP267" s="136"/>
      <c r="BUQ267" s="136"/>
      <c r="BUR267" s="136"/>
      <c r="BUS267" s="136"/>
      <c r="BUX267" s="136"/>
      <c r="BUY267" s="136"/>
      <c r="BUZ267" s="136"/>
      <c r="BVA267" s="136"/>
      <c r="BVB267" s="136"/>
      <c r="BVC267" s="136"/>
      <c r="BVD267" s="136"/>
      <c r="BVE267" s="136"/>
      <c r="BVF267" s="136"/>
      <c r="BVG267" s="136"/>
      <c r="BVH267" s="136"/>
      <c r="BVI267" s="136"/>
      <c r="BVN267" s="136"/>
      <c r="BVO267" s="136"/>
      <c r="BVP267" s="136"/>
      <c r="BVQ267" s="136"/>
      <c r="BVR267" s="136"/>
      <c r="BVS267" s="136"/>
      <c r="BVT267" s="136"/>
      <c r="BVU267" s="136"/>
      <c r="BVV267" s="136"/>
      <c r="BVW267" s="136"/>
      <c r="BVX267" s="136"/>
      <c r="BVY267" s="136"/>
      <c r="BWD267" s="136"/>
      <c r="BWE267" s="136"/>
      <c r="BWF267" s="136"/>
      <c r="BWG267" s="136"/>
      <c r="BWH267" s="136"/>
      <c r="BWI267" s="136"/>
      <c r="BWJ267" s="136"/>
      <c r="BWK267" s="136"/>
      <c r="BWL267" s="136"/>
      <c r="BWM267" s="136"/>
      <c r="BWN267" s="136"/>
      <c r="BWO267" s="136"/>
      <c r="BWT267" s="136"/>
      <c r="BWU267" s="136"/>
      <c r="BWV267" s="136"/>
      <c r="BWW267" s="136"/>
      <c r="BWX267" s="136"/>
      <c r="BWY267" s="136"/>
      <c r="BWZ267" s="136"/>
      <c r="BXA267" s="136"/>
      <c r="BXB267" s="136"/>
      <c r="BXC267" s="136"/>
      <c r="BXD267" s="136"/>
      <c r="BXE267" s="136"/>
      <c r="BXJ267" s="136"/>
      <c r="BXK267" s="136"/>
      <c r="BXL267" s="136"/>
      <c r="BXM267" s="136"/>
      <c r="BXN267" s="136"/>
      <c r="BXO267" s="136"/>
      <c r="BXP267" s="136"/>
      <c r="BXQ267" s="136"/>
      <c r="BXR267" s="136"/>
      <c r="BXS267" s="136"/>
      <c r="BXT267" s="136"/>
      <c r="BXU267" s="136"/>
      <c r="BXZ267" s="136"/>
      <c r="BYA267" s="136"/>
      <c r="BYB267" s="136"/>
      <c r="BYC267" s="136"/>
      <c r="BYD267" s="136"/>
      <c r="BYE267" s="136"/>
      <c r="BYF267" s="136"/>
      <c r="BYG267" s="136"/>
      <c r="BYH267" s="136"/>
      <c r="BYI267" s="136"/>
      <c r="BYJ267" s="136"/>
      <c r="BYK267" s="136"/>
      <c r="BYP267" s="136"/>
      <c r="BYQ267" s="136"/>
      <c r="BYR267" s="136"/>
      <c r="BYS267" s="136"/>
      <c r="BYT267" s="136"/>
      <c r="BYU267" s="136"/>
      <c r="BYV267" s="136"/>
      <c r="BYW267" s="136"/>
      <c r="BYX267" s="136"/>
      <c r="BYY267" s="136"/>
      <c r="BYZ267" s="136"/>
      <c r="BZA267" s="136"/>
      <c r="BZF267" s="136"/>
      <c r="BZG267" s="136"/>
      <c r="BZH267" s="136"/>
      <c r="BZI267" s="136"/>
      <c r="BZJ267" s="136"/>
      <c r="BZK267" s="136"/>
      <c r="BZL267" s="136"/>
      <c r="BZM267" s="136"/>
      <c r="BZN267" s="136"/>
      <c r="BZO267" s="136"/>
      <c r="BZP267" s="136"/>
      <c r="BZQ267" s="136"/>
      <c r="BZV267" s="136"/>
      <c r="BZW267" s="136"/>
      <c r="BZX267" s="136"/>
      <c r="BZY267" s="136"/>
      <c r="BZZ267" s="136"/>
      <c r="CAA267" s="136"/>
      <c r="CAB267" s="136"/>
      <c r="CAC267" s="136"/>
      <c r="CAD267" s="136"/>
      <c r="CAE267" s="136"/>
      <c r="CAF267" s="136"/>
      <c r="CAG267" s="136"/>
      <c r="CAL267" s="136"/>
      <c r="CAM267" s="136"/>
      <c r="CAN267" s="136"/>
      <c r="CAO267" s="136"/>
      <c r="CAP267" s="136"/>
      <c r="CAQ267" s="136"/>
      <c r="CAR267" s="136"/>
      <c r="CAS267" s="136"/>
      <c r="CAT267" s="136"/>
      <c r="CAU267" s="136"/>
      <c r="CAV267" s="136"/>
      <c r="CAW267" s="136"/>
      <c r="CBB267" s="136"/>
      <c r="CBC267" s="136"/>
      <c r="CBD267" s="136"/>
      <c r="CBE267" s="136"/>
      <c r="CBF267" s="136"/>
      <c r="CBG267" s="136"/>
      <c r="CBH267" s="136"/>
      <c r="CBI267" s="136"/>
      <c r="CBJ267" s="136"/>
      <c r="CBK267" s="136"/>
      <c r="CBL267" s="136"/>
      <c r="CBM267" s="136"/>
      <c r="CBR267" s="136"/>
      <c r="CBS267" s="136"/>
      <c r="CBT267" s="136"/>
      <c r="CBU267" s="136"/>
      <c r="CBV267" s="136"/>
      <c r="CBW267" s="136"/>
      <c r="CBX267" s="136"/>
      <c r="CBY267" s="136"/>
      <c r="CBZ267" s="136"/>
      <c r="CCA267" s="136"/>
      <c r="CCB267" s="136"/>
      <c r="CCC267" s="136"/>
      <c r="CCH267" s="136"/>
      <c r="CCI267" s="136"/>
      <c r="CCJ267" s="136"/>
      <c r="CCK267" s="136"/>
      <c r="CCL267" s="136"/>
      <c r="CCM267" s="136"/>
      <c r="CCN267" s="136"/>
      <c r="CCO267" s="136"/>
      <c r="CCP267" s="136"/>
      <c r="CCQ267" s="136"/>
      <c r="CCR267" s="136"/>
      <c r="CCS267" s="136"/>
      <c r="CCX267" s="136"/>
      <c r="CCY267" s="136"/>
      <c r="CCZ267" s="136"/>
      <c r="CDA267" s="136"/>
      <c r="CDB267" s="136"/>
      <c r="CDC267" s="136"/>
      <c r="CDD267" s="136"/>
      <c r="CDE267" s="136"/>
      <c r="CDF267" s="136"/>
      <c r="CDG267" s="136"/>
      <c r="CDH267" s="136"/>
      <c r="CDI267" s="136"/>
      <c r="CDN267" s="136"/>
      <c r="CDO267" s="136"/>
      <c r="CDP267" s="136"/>
      <c r="CDQ267" s="136"/>
      <c r="CDR267" s="136"/>
      <c r="CDS267" s="136"/>
      <c r="CDT267" s="136"/>
      <c r="CDU267" s="136"/>
      <c r="CDV267" s="136"/>
      <c r="CDW267" s="136"/>
      <c r="CDX267" s="136"/>
      <c r="CDY267" s="136"/>
      <c r="CED267" s="136"/>
      <c r="CEE267" s="136"/>
      <c r="CEF267" s="136"/>
      <c r="CEG267" s="136"/>
      <c r="CEH267" s="136"/>
      <c r="CEI267" s="136"/>
      <c r="CEJ267" s="136"/>
      <c r="CEK267" s="136"/>
      <c r="CEL267" s="136"/>
      <c r="CEM267" s="136"/>
      <c r="CEN267" s="136"/>
      <c r="CEO267" s="136"/>
      <c r="CET267" s="136"/>
      <c r="CEU267" s="136"/>
      <c r="CEV267" s="136"/>
      <c r="CEW267" s="136"/>
      <c r="CEX267" s="136"/>
      <c r="CEY267" s="136"/>
      <c r="CEZ267" s="136"/>
      <c r="CFA267" s="136"/>
      <c r="CFB267" s="136"/>
      <c r="CFC267" s="136"/>
      <c r="CFD267" s="136"/>
      <c r="CFE267" s="136"/>
      <c r="CFJ267" s="136"/>
      <c r="CFK267" s="136"/>
      <c r="CFL267" s="136"/>
      <c r="CFM267" s="136"/>
      <c r="CFN267" s="136"/>
      <c r="CFO267" s="136"/>
      <c r="CFP267" s="136"/>
      <c r="CFQ267" s="136"/>
      <c r="CFR267" s="136"/>
      <c r="CFS267" s="136"/>
      <c r="CFT267" s="136"/>
      <c r="CFU267" s="136"/>
      <c r="CFZ267" s="136"/>
      <c r="CGA267" s="136"/>
      <c r="CGB267" s="136"/>
      <c r="CGC267" s="136"/>
      <c r="CGD267" s="136"/>
      <c r="CGE267" s="136"/>
      <c r="CGF267" s="136"/>
      <c r="CGG267" s="136"/>
      <c r="CGH267" s="136"/>
      <c r="CGI267" s="136"/>
      <c r="CGJ267" s="136"/>
      <c r="CGK267" s="136"/>
      <c r="CGP267" s="136"/>
      <c r="CGQ267" s="136"/>
      <c r="CGR267" s="136"/>
      <c r="CGS267" s="136"/>
      <c r="CGT267" s="136"/>
      <c r="CGU267" s="136"/>
      <c r="CGV267" s="136"/>
      <c r="CGW267" s="136"/>
      <c r="CGX267" s="136"/>
      <c r="CGY267" s="136"/>
      <c r="CGZ267" s="136"/>
      <c r="CHA267" s="136"/>
      <c r="CHF267" s="136"/>
      <c r="CHG267" s="136"/>
      <c r="CHH267" s="136"/>
      <c r="CHI267" s="136"/>
      <c r="CHJ267" s="136"/>
      <c r="CHK267" s="136"/>
      <c r="CHL267" s="136"/>
      <c r="CHM267" s="136"/>
      <c r="CHN267" s="136"/>
      <c r="CHO267" s="136"/>
      <c r="CHP267" s="136"/>
      <c r="CHQ267" s="136"/>
      <c r="CHV267" s="136"/>
      <c r="CHW267" s="136"/>
      <c r="CHX267" s="136"/>
      <c r="CHY267" s="136"/>
      <c r="CHZ267" s="136"/>
      <c r="CIA267" s="136"/>
      <c r="CIB267" s="136"/>
      <c r="CIC267" s="136"/>
      <c r="CID267" s="136"/>
      <c r="CIE267" s="136"/>
      <c r="CIF267" s="136"/>
      <c r="CIG267" s="136"/>
      <c r="CIL267" s="136"/>
      <c r="CIM267" s="136"/>
      <c r="CIN267" s="136"/>
      <c r="CIO267" s="136"/>
      <c r="CIP267" s="136"/>
      <c r="CIQ267" s="136"/>
      <c r="CIR267" s="136"/>
      <c r="CIS267" s="136"/>
      <c r="CIT267" s="136"/>
      <c r="CIU267" s="136"/>
      <c r="CIV267" s="136"/>
      <c r="CIW267" s="136"/>
      <c r="CJB267" s="136"/>
      <c r="CJC267" s="136"/>
      <c r="CJD267" s="136"/>
      <c r="CJE267" s="136"/>
      <c r="CJF267" s="136"/>
      <c r="CJG267" s="136"/>
      <c r="CJH267" s="136"/>
      <c r="CJI267" s="136"/>
      <c r="CJJ267" s="136"/>
      <c r="CJK267" s="136"/>
      <c r="CJL267" s="136"/>
      <c r="CJM267" s="136"/>
      <c r="CJR267" s="136"/>
      <c r="CJS267" s="136"/>
      <c r="CJT267" s="136"/>
      <c r="CJU267" s="136"/>
      <c r="CJV267" s="136"/>
      <c r="CJW267" s="136"/>
      <c r="CJX267" s="136"/>
      <c r="CJY267" s="136"/>
      <c r="CJZ267" s="136"/>
      <c r="CKA267" s="136"/>
      <c r="CKB267" s="136"/>
      <c r="CKC267" s="136"/>
      <c r="CKH267" s="136"/>
      <c r="CKI267" s="136"/>
      <c r="CKJ267" s="136"/>
      <c r="CKK267" s="136"/>
      <c r="CKL267" s="136"/>
      <c r="CKM267" s="136"/>
      <c r="CKN267" s="136"/>
      <c r="CKO267" s="136"/>
      <c r="CKP267" s="136"/>
      <c r="CKQ267" s="136"/>
      <c r="CKR267" s="136"/>
      <c r="CKS267" s="136"/>
      <c r="CKX267" s="136"/>
      <c r="CKY267" s="136"/>
      <c r="CKZ267" s="136"/>
      <c r="CLA267" s="136"/>
      <c r="CLB267" s="136"/>
      <c r="CLC267" s="136"/>
      <c r="CLD267" s="136"/>
      <c r="CLE267" s="136"/>
      <c r="CLF267" s="136"/>
      <c r="CLG267" s="136"/>
      <c r="CLH267" s="136"/>
      <c r="CLI267" s="136"/>
      <c r="CLN267" s="136"/>
      <c r="CLO267" s="136"/>
      <c r="CLP267" s="136"/>
      <c r="CLQ267" s="136"/>
      <c r="CLR267" s="136"/>
      <c r="CLS267" s="136"/>
      <c r="CLT267" s="136"/>
      <c r="CLU267" s="136"/>
      <c r="CLV267" s="136"/>
      <c r="CLW267" s="136"/>
      <c r="CLX267" s="136"/>
      <c r="CLY267" s="136"/>
      <c r="CMD267" s="136"/>
      <c r="CME267" s="136"/>
      <c r="CMF267" s="136"/>
      <c r="CMG267" s="136"/>
      <c r="CMH267" s="136"/>
      <c r="CMI267" s="136"/>
      <c r="CMJ267" s="136"/>
      <c r="CMK267" s="136"/>
      <c r="CML267" s="136"/>
      <c r="CMM267" s="136"/>
      <c r="CMN267" s="136"/>
      <c r="CMO267" s="136"/>
      <c r="CMT267" s="136"/>
      <c r="CMU267" s="136"/>
      <c r="CMV267" s="136"/>
      <c r="CMW267" s="136"/>
      <c r="CMX267" s="136"/>
      <c r="CMY267" s="136"/>
      <c r="CMZ267" s="136"/>
      <c r="CNA267" s="136"/>
      <c r="CNB267" s="136"/>
      <c r="CNC267" s="136"/>
      <c r="CND267" s="136"/>
      <c r="CNE267" s="136"/>
      <c r="CNJ267" s="136"/>
      <c r="CNK267" s="136"/>
      <c r="CNL267" s="136"/>
      <c r="CNM267" s="136"/>
      <c r="CNN267" s="136"/>
      <c r="CNO267" s="136"/>
      <c r="CNP267" s="136"/>
      <c r="CNQ267" s="136"/>
      <c r="CNR267" s="136"/>
      <c r="CNS267" s="136"/>
      <c r="CNT267" s="136"/>
      <c r="CNU267" s="136"/>
      <c r="CNZ267" s="136"/>
      <c r="COA267" s="136"/>
      <c r="COB267" s="136"/>
      <c r="COC267" s="136"/>
      <c r="COD267" s="136"/>
      <c r="COE267" s="136"/>
      <c r="COF267" s="136"/>
      <c r="COG267" s="136"/>
      <c r="COH267" s="136"/>
      <c r="COI267" s="136"/>
      <c r="COJ267" s="136"/>
      <c r="COK267" s="136"/>
      <c r="COP267" s="136"/>
      <c r="COQ267" s="136"/>
      <c r="COR267" s="136"/>
      <c r="COS267" s="136"/>
      <c r="COT267" s="136"/>
      <c r="COU267" s="136"/>
      <c r="COV267" s="136"/>
      <c r="COW267" s="136"/>
      <c r="COX267" s="136"/>
      <c r="COY267" s="136"/>
      <c r="COZ267" s="136"/>
      <c r="CPA267" s="136"/>
      <c r="CPF267" s="136"/>
      <c r="CPG267" s="136"/>
      <c r="CPH267" s="136"/>
      <c r="CPI267" s="136"/>
      <c r="CPJ267" s="136"/>
      <c r="CPK267" s="136"/>
      <c r="CPL267" s="136"/>
      <c r="CPM267" s="136"/>
      <c r="CPN267" s="136"/>
      <c r="CPO267" s="136"/>
      <c r="CPP267" s="136"/>
      <c r="CPQ267" s="136"/>
      <c r="CPV267" s="136"/>
      <c r="CPW267" s="136"/>
      <c r="CPX267" s="136"/>
      <c r="CPY267" s="136"/>
      <c r="CPZ267" s="136"/>
      <c r="CQA267" s="136"/>
      <c r="CQB267" s="136"/>
      <c r="CQC267" s="136"/>
      <c r="CQD267" s="136"/>
      <c r="CQE267" s="136"/>
      <c r="CQF267" s="136"/>
      <c r="CQG267" s="136"/>
      <c r="CQL267" s="136"/>
      <c r="CQM267" s="136"/>
      <c r="CQN267" s="136"/>
      <c r="CQO267" s="136"/>
      <c r="CQP267" s="136"/>
      <c r="CQQ267" s="136"/>
      <c r="CQR267" s="136"/>
      <c r="CQS267" s="136"/>
      <c r="CQT267" s="136"/>
      <c r="CQU267" s="136"/>
      <c r="CQV267" s="136"/>
      <c r="CQW267" s="136"/>
      <c r="CRB267" s="136"/>
      <c r="CRC267" s="136"/>
      <c r="CRD267" s="136"/>
      <c r="CRE267" s="136"/>
      <c r="CRF267" s="136"/>
      <c r="CRG267" s="136"/>
      <c r="CRH267" s="136"/>
      <c r="CRI267" s="136"/>
      <c r="CRJ267" s="136"/>
      <c r="CRK267" s="136"/>
      <c r="CRL267" s="136"/>
      <c r="CRM267" s="136"/>
      <c r="CRR267" s="136"/>
      <c r="CRS267" s="136"/>
      <c r="CRT267" s="136"/>
      <c r="CRU267" s="136"/>
      <c r="CRV267" s="136"/>
      <c r="CRW267" s="136"/>
      <c r="CRX267" s="136"/>
      <c r="CRY267" s="136"/>
      <c r="CRZ267" s="136"/>
      <c r="CSA267" s="136"/>
      <c r="CSB267" s="136"/>
      <c r="CSC267" s="136"/>
      <c r="CSH267" s="136"/>
      <c r="CSI267" s="136"/>
      <c r="CSJ267" s="136"/>
      <c r="CSK267" s="136"/>
      <c r="CSL267" s="136"/>
      <c r="CSM267" s="136"/>
      <c r="CSN267" s="136"/>
      <c r="CSO267" s="136"/>
      <c r="CSP267" s="136"/>
      <c r="CSQ267" s="136"/>
      <c r="CSR267" s="136"/>
      <c r="CSS267" s="136"/>
      <c r="CSX267" s="136"/>
      <c r="CSY267" s="136"/>
      <c r="CSZ267" s="136"/>
      <c r="CTA267" s="136"/>
      <c r="CTB267" s="136"/>
      <c r="CTC267" s="136"/>
      <c r="CTD267" s="136"/>
      <c r="CTE267" s="136"/>
      <c r="CTF267" s="136"/>
      <c r="CTG267" s="136"/>
      <c r="CTH267" s="136"/>
      <c r="CTI267" s="136"/>
      <c r="CTN267" s="136"/>
      <c r="CTO267" s="136"/>
      <c r="CTP267" s="136"/>
      <c r="CTQ267" s="136"/>
      <c r="CTR267" s="136"/>
      <c r="CTS267" s="136"/>
      <c r="CTT267" s="136"/>
      <c r="CTU267" s="136"/>
      <c r="CTV267" s="136"/>
      <c r="CTW267" s="136"/>
      <c r="CTX267" s="136"/>
      <c r="CTY267" s="136"/>
      <c r="CUD267" s="136"/>
      <c r="CUE267" s="136"/>
      <c r="CUF267" s="136"/>
      <c r="CUG267" s="136"/>
      <c r="CUH267" s="136"/>
      <c r="CUI267" s="136"/>
      <c r="CUJ267" s="136"/>
      <c r="CUK267" s="136"/>
      <c r="CUL267" s="136"/>
      <c r="CUM267" s="136"/>
      <c r="CUN267" s="136"/>
      <c r="CUO267" s="136"/>
      <c r="CUT267" s="136"/>
      <c r="CUU267" s="136"/>
      <c r="CUV267" s="136"/>
      <c r="CUW267" s="136"/>
      <c r="CUX267" s="136"/>
      <c r="CUY267" s="136"/>
      <c r="CUZ267" s="136"/>
      <c r="CVA267" s="136"/>
      <c r="CVB267" s="136"/>
      <c r="CVC267" s="136"/>
      <c r="CVD267" s="136"/>
      <c r="CVE267" s="136"/>
      <c r="CVJ267" s="136"/>
      <c r="CVK267" s="136"/>
      <c r="CVL267" s="136"/>
      <c r="CVM267" s="136"/>
      <c r="CVN267" s="136"/>
      <c r="CVO267" s="136"/>
      <c r="CVP267" s="136"/>
      <c r="CVQ267" s="136"/>
      <c r="CVR267" s="136"/>
      <c r="CVS267" s="136"/>
      <c r="CVT267" s="136"/>
      <c r="CVU267" s="136"/>
      <c r="CVZ267" s="136"/>
      <c r="CWA267" s="136"/>
      <c r="CWB267" s="136"/>
      <c r="CWC267" s="136"/>
      <c r="CWD267" s="136"/>
      <c r="CWE267" s="136"/>
      <c r="CWF267" s="136"/>
      <c r="CWG267" s="136"/>
      <c r="CWH267" s="136"/>
      <c r="CWI267" s="136"/>
      <c r="CWJ267" s="136"/>
      <c r="CWK267" s="136"/>
      <c r="CWP267" s="136"/>
      <c r="CWQ267" s="136"/>
      <c r="CWR267" s="136"/>
      <c r="CWS267" s="136"/>
      <c r="CWT267" s="136"/>
      <c r="CWU267" s="136"/>
      <c r="CWV267" s="136"/>
      <c r="CWW267" s="136"/>
      <c r="CWX267" s="136"/>
      <c r="CWY267" s="136"/>
      <c r="CWZ267" s="136"/>
      <c r="CXA267" s="136"/>
      <c r="CXF267" s="136"/>
      <c r="CXG267" s="136"/>
      <c r="CXH267" s="136"/>
      <c r="CXI267" s="136"/>
      <c r="CXJ267" s="136"/>
      <c r="CXK267" s="136"/>
      <c r="CXL267" s="136"/>
      <c r="CXM267" s="136"/>
      <c r="CXN267" s="136"/>
      <c r="CXO267" s="136"/>
      <c r="CXP267" s="136"/>
      <c r="CXQ267" s="136"/>
      <c r="CXV267" s="136"/>
      <c r="CXW267" s="136"/>
      <c r="CXX267" s="136"/>
      <c r="CXY267" s="136"/>
      <c r="CXZ267" s="136"/>
      <c r="CYA267" s="136"/>
      <c r="CYB267" s="136"/>
      <c r="CYC267" s="136"/>
      <c r="CYD267" s="136"/>
      <c r="CYE267" s="136"/>
      <c r="CYF267" s="136"/>
      <c r="CYG267" s="136"/>
      <c r="CYL267" s="136"/>
      <c r="CYM267" s="136"/>
      <c r="CYN267" s="136"/>
      <c r="CYO267" s="136"/>
      <c r="CYP267" s="136"/>
      <c r="CYQ267" s="136"/>
      <c r="CYR267" s="136"/>
      <c r="CYS267" s="136"/>
      <c r="CYT267" s="136"/>
      <c r="CYU267" s="136"/>
      <c r="CYV267" s="136"/>
      <c r="CYW267" s="136"/>
      <c r="CZB267" s="136"/>
      <c r="CZC267" s="136"/>
      <c r="CZD267" s="136"/>
      <c r="CZE267" s="136"/>
      <c r="CZF267" s="136"/>
      <c r="CZG267" s="136"/>
      <c r="CZH267" s="136"/>
      <c r="CZI267" s="136"/>
      <c r="CZJ267" s="136"/>
      <c r="CZK267" s="136"/>
      <c r="CZL267" s="136"/>
      <c r="CZM267" s="136"/>
      <c r="CZR267" s="136"/>
      <c r="CZS267" s="136"/>
      <c r="CZT267" s="136"/>
      <c r="CZU267" s="136"/>
      <c r="CZV267" s="136"/>
      <c r="CZW267" s="136"/>
      <c r="CZX267" s="136"/>
      <c r="CZY267" s="136"/>
      <c r="CZZ267" s="136"/>
      <c r="DAA267" s="136"/>
      <c r="DAB267" s="136"/>
      <c r="DAC267" s="136"/>
      <c r="DAH267" s="136"/>
      <c r="DAI267" s="136"/>
      <c r="DAJ267" s="136"/>
      <c r="DAK267" s="136"/>
      <c r="DAL267" s="136"/>
      <c r="DAM267" s="136"/>
      <c r="DAN267" s="136"/>
      <c r="DAO267" s="136"/>
      <c r="DAP267" s="136"/>
      <c r="DAQ267" s="136"/>
      <c r="DAR267" s="136"/>
      <c r="DAS267" s="136"/>
      <c r="DAX267" s="136"/>
      <c r="DAY267" s="136"/>
      <c r="DAZ267" s="136"/>
      <c r="DBA267" s="136"/>
      <c r="DBB267" s="136"/>
      <c r="DBC267" s="136"/>
      <c r="DBD267" s="136"/>
      <c r="DBE267" s="136"/>
      <c r="DBF267" s="136"/>
      <c r="DBG267" s="136"/>
      <c r="DBH267" s="136"/>
      <c r="DBI267" s="136"/>
      <c r="DBN267" s="136"/>
      <c r="DBO267" s="136"/>
      <c r="DBP267" s="136"/>
      <c r="DBQ267" s="136"/>
      <c r="DBR267" s="136"/>
      <c r="DBS267" s="136"/>
      <c r="DBT267" s="136"/>
      <c r="DBU267" s="136"/>
      <c r="DBV267" s="136"/>
      <c r="DBW267" s="136"/>
      <c r="DBX267" s="136"/>
      <c r="DBY267" s="136"/>
      <c r="DCD267" s="136"/>
      <c r="DCE267" s="136"/>
      <c r="DCF267" s="136"/>
      <c r="DCG267" s="136"/>
      <c r="DCH267" s="136"/>
      <c r="DCI267" s="136"/>
      <c r="DCJ267" s="136"/>
      <c r="DCK267" s="136"/>
      <c r="DCL267" s="136"/>
      <c r="DCM267" s="136"/>
      <c r="DCN267" s="136"/>
      <c r="DCO267" s="136"/>
      <c r="DCT267" s="136"/>
      <c r="DCU267" s="136"/>
      <c r="DCV267" s="136"/>
      <c r="DCW267" s="136"/>
      <c r="DCX267" s="136"/>
      <c r="DCY267" s="136"/>
      <c r="DCZ267" s="136"/>
      <c r="DDA267" s="136"/>
      <c r="DDB267" s="136"/>
      <c r="DDC267" s="136"/>
      <c r="DDD267" s="136"/>
      <c r="DDE267" s="136"/>
      <c r="DDJ267" s="136"/>
      <c r="DDK267" s="136"/>
      <c r="DDL267" s="136"/>
      <c r="DDM267" s="136"/>
      <c r="DDN267" s="136"/>
      <c r="DDO267" s="136"/>
      <c r="DDP267" s="136"/>
      <c r="DDQ267" s="136"/>
      <c r="DDR267" s="136"/>
      <c r="DDS267" s="136"/>
      <c r="DDT267" s="136"/>
      <c r="DDU267" s="136"/>
      <c r="DDZ267" s="136"/>
      <c r="DEA267" s="136"/>
      <c r="DEB267" s="136"/>
      <c r="DEC267" s="136"/>
      <c r="DED267" s="136"/>
      <c r="DEE267" s="136"/>
      <c r="DEF267" s="136"/>
      <c r="DEG267" s="136"/>
      <c r="DEH267" s="136"/>
      <c r="DEI267" s="136"/>
      <c r="DEJ267" s="136"/>
      <c r="DEK267" s="136"/>
      <c r="DEP267" s="136"/>
      <c r="DEQ267" s="136"/>
      <c r="DER267" s="136"/>
      <c r="DES267" s="136"/>
      <c r="DET267" s="136"/>
      <c r="DEU267" s="136"/>
      <c r="DEV267" s="136"/>
      <c r="DEW267" s="136"/>
      <c r="DEX267" s="136"/>
      <c r="DEY267" s="136"/>
      <c r="DEZ267" s="136"/>
      <c r="DFA267" s="136"/>
      <c r="DFF267" s="136"/>
      <c r="DFG267" s="136"/>
      <c r="DFH267" s="136"/>
      <c r="DFI267" s="136"/>
      <c r="DFJ267" s="136"/>
      <c r="DFK267" s="136"/>
      <c r="DFL267" s="136"/>
      <c r="DFM267" s="136"/>
      <c r="DFN267" s="136"/>
      <c r="DFO267" s="136"/>
      <c r="DFP267" s="136"/>
      <c r="DFQ267" s="136"/>
      <c r="DFV267" s="136"/>
      <c r="DFW267" s="136"/>
      <c r="DFX267" s="136"/>
      <c r="DFY267" s="136"/>
      <c r="DFZ267" s="136"/>
      <c r="DGA267" s="136"/>
      <c r="DGB267" s="136"/>
      <c r="DGC267" s="136"/>
      <c r="DGD267" s="136"/>
      <c r="DGE267" s="136"/>
      <c r="DGF267" s="136"/>
      <c r="DGG267" s="136"/>
      <c r="DGL267" s="136"/>
      <c r="DGM267" s="136"/>
      <c r="DGN267" s="136"/>
      <c r="DGO267" s="136"/>
      <c r="DGP267" s="136"/>
      <c r="DGQ267" s="136"/>
      <c r="DGR267" s="136"/>
      <c r="DGS267" s="136"/>
      <c r="DGT267" s="136"/>
      <c r="DGU267" s="136"/>
      <c r="DGV267" s="136"/>
      <c r="DGW267" s="136"/>
      <c r="DHB267" s="136"/>
      <c r="DHC267" s="136"/>
      <c r="DHD267" s="136"/>
      <c r="DHE267" s="136"/>
      <c r="DHF267" s="136"/>
      <c r="DHG267" s="136"/>
      <c r="DHH267" s="136"/>
      <c r="DHI267" s="136"/>
      <c r="DHJ267" s="136"/>
      <c r="DHK267" s="136"/>
      <c r="DHL267" s="136"/>
      <c r="DHM267" s="136"/>
      <c r="DHR267" s="136"/>
      <c r="DHS267" s="136"/>
      <c r="DHT267" s="136"/>
      <c r="DHU267" s="136"/>
      <c r="DHV267" s="136"/>
      <c r="DHW267" s="136"/>
      <c r="DHX267" s="136"/>
      <c r="DHY267" s="136"/>
      <c r="DHZ267" s="136"/>
      <c r="DIA267" s="136"/>
      <c r="DIB267" s="136"/>
      <c r="DIC267" s="136"/>
      <c r="DIH267" s="136"/>
      <c r="DII267" s="136"/>
      <c r="DIJ267" s="136"/>
      <c r="DIK267" s="136"/>
      <c r="DIL267" s="136"/>
      <c r="DIM267" s="136"/>
      <c r="DIN267" s="136"/>
      <c r="DIO267" s="136"/>
      <c r="DIP267" s="136"/>
      <c r="DIQ267" s="136"/>
      <c r="DIR267" s="136"/>
      <c r="DIS267" s="136"/>
      <c r="DIX267" s="136"/>
      <c r="DIY267" s="136"/>
      <c r="DIZ267" s="136"/>
      <c r="DJA267" s="136"/>
      <c r="DJB267" s="136"/>
      <c r="DJC267" s="136"/>
      <c r="DJD267" s="136"/>
      <c r="DJE267" s="136"/>
      <c r="DJF267" s="136"/>
      <c r="DJG267" s="136"/>
      <c r="DJH267" s="136"/>
      <c r="DJI267" s="136"/>
      <c r="DJN267" s="136"/>
      <c r="DJO267" s="136"/>
      <c r="DJP267" s="136"/>
      <c r="DJQ267" s="136"/>
      <c r="DJR267" s="136"/>
      <c r="DJS267" s="136"/>
      <c r="DJT267" s="136"/>
      <c r="DJU267" s="136"/>
      <c r="DJV267" s="136"/>
      <c r="DJW267" s="136"/>
      <c r="DJX267" s="136"/>
      <c r="DJY267" s="136"/>
      <c r="DKD267" s="136"/>
      <c r="DKE267" s="136"/>
      <c r="DKF267" s="136"/>
      <c r="DKG267" s="136"/>
      <c r="DKH267" s="136"/>
      <c r="DKI267" s="136"/>
      <c r="DKJ267" s="136"/>
      <c r="DKK267" s="136"/>
      <c r="DKL267" s="136"/>
      <c r="DKM267" s="136"/>
      <c r="DKN267" s="136"/>
      <c r="DKO267" s="136"/>
      <c r="DKT267" s="136"/>
      <c r="DKU267" s="136"/>
      <c r="DKV267" s="136"/>
      <c r="DKW267" s="136"/>
      <c r="DKX267" s="136"/>
      <c r="DKY267" s="136"/>
      <c r="DKZ267" s="136"/>
      <c r="DLA267" s="136"/>
      <c r="DLB267" s="136"/>
      <c r="DLC267" s="136"/>
      <c r="DLD267" s="136"/>
      <c r="DLE267" s="136"/>
      <c r="DLJ267" s="136"/>
      <c r="DLK267" s="136"/>
      <c r="DLL267" s="136"/>
      <c r="DLM267" s="136"/>
      <c r="DLN267" s="136"/>
      <c r="DLO267" s="136"/>
      <c r="DLP267" s="136"/>
      <c r="DLQ267" s="136"/>
      <c r="DLR267" s="136"/>
      <c r="DLS267" s="136"/>
      <c r="DLT267" s="136"/>
      <c r="DLU267" s="136"/>
      <c r="DLZ267" s="136"/>
      <c r="DMA267" s="136"/>
      <c r="DMB267" s="136"/>
      <c r="DMC267" s="136"/>
      <c r="DMD267" s="136"/>
      <c r="DME267" s="136"/>
      <c r="DMF267" s="136"/>
      <c r="DMG267" s="136"/>
      <c r="DMH267" s="136"/>
      <c r="DMI267" s="136"/>
      <c r="DMJ267" s="136"/>
      <c r="DMK267" s="136"/>
      <c r="DMP267" s="136"/>
      <c r="DMQ267" s="136"/>
      <c r="DMR267" s="136"/>
      <c r="DMS267" s="136"/>
      <c r="DMT267" s="136"/>
      <c r="DMU267" s="136"/>
      <c r="DMV267" s="136"/>
      <c r="DMW267" s="136"/>
      <c r="DMX267" s="136"/>
      <c r="DMY267" s="136"/>
      <c r="DMZ267" s="136"/>
      <c r="DNA267" s="136"/>
      <c r="DNF267" s="136"/>
      <c r="DNG267" s="136"/>
      <c r="DNH267" s="136"/>
      <c r="DNI267" s="136"/>
      <c r="DNJ267" s="136"/>
      <c r="DNK267" s="136"/>
      <c r="DNL267" s="136"/>
      <c r="DNM267" s="136"/>
      <c r="DNN267" s="136"/>
      <c r="DNO267" s="136"/>
      <c r="DNP267" s="136"/>
      <c r="DNQ267" s="136"/>
      <c r="DNV267" s="136"/>
      <c r="DNW267" s="136"/>
      <c r="DNX267" s="136"/>
      <c r="DNY267" s="136"/>
      <c r="DNZ267" s="136"/>
      <c r="DOA267" s="136"/>
      <c r="DOB267" s="136"/>
      <c r="DOC267" s="136"/>
      <c r="DOD267" s="136"/>
      <c r="DOE267" s="136"/>
      <c r="DOF267" s="136"/>
      <c r="DOG267" s="136"/>
      <c r="DOL267" s="136"/>
      <c r="DOM267" s="136"/>
      <c r="DON267" s="136"/>
      <c r="DOO267" s="136"/>
      <c r="DOP267" s="136"/>
      <c r="DOQ267" s="136"/>
      <c r="DOR267" s="136"/>
      <c r="DOS267" s="136"/>
      <c r="DOT267" s="136"/>
      <c r="DOU267" s="136"/>
      <c r="DOV267" s="136"/>
      <c r="DOW267" s="136"/>
      <c r="DPB267" s="136"/>
      <c r="DPC267" s="136"/>
      <c r="DPD267" s="136"/>
      <c r="DPE267" s="136"/>
      <c r="DPF267" s="136"/>
      <c r="DPG267" s="136"/>
      <c r="DPH267" s="136"/>
      <c r="DPI267" s="136"/>
      <c r="DPJ267" s="136"/>
      <c r="DPK267" s="136"/>
      <c r="DPL267" s="136"/>
      <c r="DPM267" s="136"/>
      <c r="DPR267" s="136"/>
      <c r="DPS267" s="136"/>
      <c r="DPT267" s="136"/>
      <c r="DPU267" s="136"/>
      <c r="DPV267" s="136"/>
      <c r="DPW267" s="136"/>
      <c r="DPX267" s="136"/>
      <c r="DPY267" s="136"/>
      <c r="DPZ267" s="136"/>
      <c r="DQA267" s="136"/>
      <c r="DQB267" s="136"/>
      <c r="DQC267" s="136"/>
      <c r="DQH267" s="136"/>
      <c r="DQI267" s="136"/>
      <c r="DQJ267" s="136"/>
      <c r="DQK267" s="136"/>
      <c r="DQL267" s="136"/>
      <c r="DQM267" s="136"/>
      <c r="DQN267" s="136"/>
      <c r="DQO267" s="136"/>
      <c r="DQP267" s="136"/>
      <c r="DQQ267" s="136"/>
      <c r="DQR267" s="136"/>
      <c r="DQS267" s="136"/>
      <c r="DQX267" s="136"/>
      <c r="DQY267" s="136"/>
      <c r="DQZ267" s="136"/>
      <c r="DRA267" s="136"/>
      <c r="DRB267" s="136"/>
      <c r="DRC267" s="136"/>
      <c r="DRD267" s="136"/>
      <c r="DRE267" s="136"/>
      <c r="DRF267" s="136"/>
      <c r="DRG267" s="136"/>
      <c r="DRH267" s="136"/>
      <c r="DRI267" s="136"/>
      <c r="DRN267" s="136"/>
      <c r="DRO267" s="136"/>
      <c r="DRP267" s="136"/>
      <c r="DRQ267" s="136"/>
      <c r="DRR267" s="136"/>
      <c r="DRS267" s="136"/>
      <c r="DRT267" s="136"/>
      <c r="DRU267" s="136"/>
      <c r="DRV267" s="136"/>
      <c r="DRW267" s="136"/>
      <c r="DRX267" s="136"/>
      <c r="DRY267" s="136"/>
      <c r="DSD267" s="136"/>
      <c r="DSE267" s="136"/>
      <c r="DSF267" s="136"/>
      <c r="DSG267" s="136"/>
      <c r="DSH267" s="136"/>
      <c r="DSI267" s="136"/>
      <c r="DSJ267" s="136"/>
      <c r="DSK267" s="136"/>
      <c r="DSL267" s="136"/>
      <c r="DSM267" s="136"/>
      <c r="DSN267" s="136"/>
      <c r="DSO267" s="136"/>
      <c r="DST267" s="136"/>
      <c r="DSU267" s="136"/>
      <c r="DSV267" s="136"/>
      <c r="DSW267" s="136"/>
      <c r="DSX267" s="136"/>
      <c r="DSY267" s="136"/>
      <c r="DSZ267" s="136"/>
      <c r="DTA267" s="136"/>
      <c r="DTB267" s="136"/>
      <c r="DTC267" s="136"/>
      <c r="DTD267" s="136"/>
      <c r="DTE267" s="136"/>
      <c r="DTJ267" s="136"/>
      <c r="DTK267" s="136"/>
      <c r="DTL267" s="136"/>
      <c r="DTM267" s="136"/>
      <c r="DTN267" s="136"/>
      <c r="DTO267" s="136"/>
      <c r="DTP267" s="136"/>
      <c r="DTQ267" s="136"/>
      <c r="DTR267" s="136"/>
      <c r="DTS267" s="136"/>
      <c r="DTT267" s="136"/>
      <c r="DTU267" s="136"/>
      <c r="DTZ267" s="136"/>
      <c r="DUA267" s="136"/>
      <c r="DUB267" s="136"/>
      <c r="DUC267" s="136"/>
      <c r="DUD267" s="136"/>
      <c r="DUE267" s="136"/>
      <c r="DUF267" s="136"/>
      <c r="DUG267" s="136"/>
      <c r="DUH267" s="136"/>
      <c r="DUI267" s="136"/>
      <c r="DUJ267" s="136"/>
      <c r="DUK267" s="136"/>
      <c r="DUP267" s="136"/>
      <c r="DUQ267" s="136"/>
      <c r="DUR267" s="136"/>
      <c r="DUS267" s="136"/>
      <c r="DUT267" s="136"/>
      <c r="DUU267" s="136"/>
      <c r="DUV267" s="136"/>
      <c r="DUW267" s="136"/>
      <c r="DUX267" s="136"/>
      <c r="DUY267" s="136"/>
      <c r="DUZ267" s="136"/>
      <c r="DVA267" s="136"/>
      <c r="DVF267" s="136"/>
      <c r="DVG267" s="136"/>
      <c r="DVH267" s="136"/>
      <c r="DVI267" s="136"/>
      <c r="DVJ267" s="136"/>
      <c r="DVK267" s="136"/>
      <c r="DVL267" s="136"/>
      <c r="DVM267" s="136"/>
      <c r="DVN267" s="136"/>
      <c r="DVO267" s="136"/>
      <c r="DVP267" s="136"/>
      <c r="DVQ267" s="136"/>
      <c r="DVV267" s="136"/>
      <c r="DVW267" s="136"/>
      <c r="DVX267" s="136"/>
      <c r="DVY267" s="136"/>
      <c r="DVZ267" s="136"/>
      <c r="DWA267" s="136"/>
      <c r="DWB267" s="136"/>
      <c r="DWC267" s="136"/>
      <c r="DWD267" s="136"/>
      <c r="DWE267" s="136"/>
      <c r="DWF267" s="136"/>
      <c r="DWG267" s="136"/>
      <c r="DWL267" s="136"/>
      <c r="DWM267" s="136"/>
      <c r="DWN267" s="136"/>
      <c r="DWO267" s="136"/>
      <c r="DWP267" s="136"/>
      <c r="DWQ267" s="136"/>
      <c r="DWR267" s="136"/>
      <c r="DWS267" s="136"/>
      <c r="DWT267" s="136"/>
      <c r="DWU267" s="136"/>
      <c r="DWV267" s="136"/>
      <c r="DWW267" s="136"/>
      <c r="DXB267" s="136"/>
      <c r="DXC267" s="136"/>
      <c r="DXD267" s="136"/>
      <c r="DXE267" s="136"/>
      <c r="DXF267" s="136"/>
      <c r="DXG267" s="136"/>
      <c r="DXH267" s="136"/>
      <c r="DXI267" s="136"/>
      <c r="DXJ267" s="136"/>
      <c r="DXK267" s="136"/>
      <c r="DXL267" s="136"/>
      <c r="DXM267" s="136"/>
      <c r="DXR267" s="136"/>
      <c r="DXS267" s="136"/>
      <c r="DXT267" s="136"/>
      <c r="DXU267" s="136"/>
      <c r="DXV267" s="136"/>
      <c r="DXW267" s="136"/>
      <c r="DXX267" s="136"/>
      <c r="DXY267" s="136"/>
      <c r="DXZ267" s="136"/>
      <c r="DYA267" s="136"/>
      <c r="DYB267" s="136"/>
      <c r="DYC267" s="136"/>
      <c r="DYH267" s="136"/>
      <c r="DYI267" s="136"/>
      <c r="DYJ267" s="136"/>
      <c r="DYK267" s="136"/>
      <c r="DYL267" s="136"/>
      <c r="DYM267" s="136"/>
      <c r="DYN267" s="136"/>
      <c r="DYO267" s="136"/>
      <c r="DYP267" s="136"/>
      <c r="DYQ267" s="136"/>
      <c r="DYR267" s="136"/>
      <c r="DYS267" s="136"/>
      <c r="DYX267" s="136"/>
      <c r="DYY267" s="136"/>
      <c r="DYZ267" s="136"/>
      <c r="DZA267" s="136"/>
      <c r="DZB267" s="136"/>
      <c r="DZC267" s="136"/>
      <c r="DZD267" s="136"/>
      <c r="DZE267" s="136"/>
      <c r="DZF267" s="136"/>
      <c r="DZG267" s="136"/>
      <c r="DZH267" s="136"/>
      <c r="DZI267" s="136"/>
      <c r="DZN267" s="136"/>
      <c r="DZO267" s="136"/>
      <c r="DZP267" s="136"/>
      <c r="DZQ267" s="136"/>
      <c r="DZR267" s="136"/>
      <c r="DZS267" s="136"/>
      <c r="DZT267" s="136"/>
      <c r="DZU267" s="136"/>
      <c r="DZV267" s="136"/>
      <c r="DZW267" s="136"/>
      <c r="DZX267" s="136"/>
      <c r="DZY267" s="136"/>
      <c r="EAD267" s="136"/>
      <c r="EAE267" s="136"/>
      <c r="EAF267" s="136"/>
      <c r="EAG267" s="136"/>
      <c r="EAH267" s="136"/>
      <c r="EAI267" s="136"/>
      <c r="EAJ267" s="136"/>
      <c r="EAK267" s="136"/>
      <c r="EAL267" s="136"/>
      <c r="EAM267" s="136"/>
      <c r="EAN267" s="136"/>
      <c r="EAO267" s="136"/>
      <c r="EAT267" s="136"/>
      <c r="EAU267" s="136"/>
      <c r="EAV267" s="136"/>
      <c r="EAW267" s="136"/>
      <c r="EAX267" s="136"/>
      <c r="EAY267" s="136"/>
      <c r="EAZ267" s="136"/>
      <c r="EBA267" s="136"/>
      <c r="EBB267" s="136"/>
      <c r="EBC267" s="136"/>
      <c r="EBD267" s="136"/>
      <c r="EBE267" s="136"/>
      <c r="EBJ267" s="136"/>
      <c r="EBK267" s="136"/>
      <c r="EBL267" s="136"/>
      <c r="EBM267" s="136"/>
      <c r="EBN267" s="136"/>
      <c r="EBO267" s="136"/>
      <c r="EBP267" s="136"/>
      <c r="EBQ267" s="136"/>
      <c r="EBR267" s="136"/>
      <c r="EBS267" s="136"/>
      <c r="EBT267" s="136"/>
      <c r="EBU267" s="136"/>
      <c r="EBZ267" s="136"/>
      <c r="ECA267" s="136"/>
      <c r="ECB267" s="136"/>
      <c r="ECC267" s="136"/>
      <c r="ECD267" s="136"/>
      <c r="ECE267" s="136"/>
      <c r="ECF267" s="136"/>
      <c r="ECG267" s="136"/>
      <c r="ECH267" s="136"/>
      <c r="ECI267" s="136"/>
      <c r="ECJ267" s="136"/>
      <c r="ECK267" s="136"/>
      <c r="ECP267" s="136"/>
      <c r="ECQ267" s="136"/>
      <c r="ECR267" s="136"/>
      <c r="ECS267" s="136"/>
      <c r="ECT267" s="136"/>
      <c r="ECU267" s="136"/>
      <c r="ECV267" s="136"/>
      <c r="ECW267" s="136"/>
      <c r="ECX267" s="136"/>
      <c r="ECY267" s="136"/>
      <c r="ECZ267" s="136"/>
      <c r="EDA267" s="136"/>
      <c r="EDF267" s="136"/>
      <c r="EDG267" s="136"/>
      <c r="EDH267" s="136"/>
      <c r="EDI267" s="136"/>
      <c r="EDJ267" s="136"/>
      <c r="EDK267" s="136"/>
      <c r="EDL267" s="136"/>
      <c r="EDM267" s="136"/>
      <c r="EDN267" s="136"/>
      <c r="EDO267" s="136"/>
      <c r="EDP267" s="136"/>
      <c r="EDQ267" s="136"/>
      <c r="EDV267" s="136"/>
      <c r="EDW267" s="136"/>
      <c r="EDX267" s="136"/>
      <c r="EDY267" s="136"/>
      <c r="EDZ267" s="136"/>
      <c r="EEA267" s="136"/>
      <c r="EEB267" s="136"/>
      <c r="EEC267" s="136"/>
      <c r="EED267" s="136"/>
      <c r="EEE267" s="136"/>
      <c r="EEF267" s="136"/>
      <c r="EEG267" s="136"/>
      <c r="EEL267" s="136"/>
      <c r="EEM267" s="136"/>
      <c r="EEN267" s="136"/>
      <c r="EEO267" s="136"/>
      <c r="EEP267" s="136"/>
      <c r="EEQ267" s="136"/>
      <c r="EER267" s="136"/>
      <c r="EES267" s="136"/>
      <c r="EET267" s="136"/>
      <c r="EEU267" s="136"/>
      <c r="EEV267" s="136"/>
      <c r="EEW267" s="136"/>
      <c r="EFB267" s="136"/>
      <c r="EFC267" s="136"/>
      <c r="EFD267" s="136"/>
      <c r="EFE267" s="136"/>
      <c r="EFF267" s="136"/>
      <c r="EFG267" s="136"/>
      <c r="EFH267" s="136"/>
      <c r="EFI267" s="136"/>
      <c r="EFJ267" s="136"/>
      <c r="EFK267" s="136"/>
      <c r="EFL267" s="136"/>
      <c r="EFM267" s="136"/>
      <c r="EFR267" s="136"/>
      <c r="EFS267" s="136"/>
      <c r="EFT267" s="136"/>
      <c r="EFU267" s="136"/>
      <c r="EFV267" s="136"/>
      <c r="EFW267" s="136"/>
      <c r="EFX267" s="136"/>
      <c r="EFY267" s="136"/>
      <c r="EFZ267" s="136"/>
      <c r="EGA267" s="136"/>
      <c r="EGB267" s="136"/>
      <c r="EGC267" s="136"/>
      <c r="EGH267" s="136"/>
      <c r="EGI267" s="136"/>
      <c r="EGJ267" s="136"/>
      <c r="EGK267" s="136"/>
      <c r="EGL267" s="136"/>
      <c r="EGM267" s="136"/>
      <c r="EGN267" s="136"/>
      <c r="EGO267" s="136"/>
      <c r="EGP267" s="136"/>
      <c r="EGQ267" s="136"/>
      <c r="EGR267" s="136"/>
      <c r="EGS267" s="136"/>
      <c r="EGX267" s="136"/>
      <c r="EGY267" s="136"/>
      <c r="EGZ267" s="136"/>
      <c r="EHA267" s="136"/>
      <c r="EHB267" s="136"/>
      <c r="EHC267" s="136"/>
      <c r="EHD267" s="136"/>
      <c r="EHE267" s="136"/>
      <c r="EHF267" s="136"/>
      <c r="EHG267" s="136"/>
      <c r="EHH267" s="136"/>
      <c r="EHI267" s="136"/>
      <c r="EHN267" s="136"/>
      <c r="EHO267" s="136"/>
      <c r="EHP267" s="136"/>
      <c r="EHQ267" s="136"/>
      <c r="EHR267" s="136"/>
      <c r="EHS267" s="136"/>
      <c r="EHT267" s="136"/>
      <c r="EHU267" s="136"/>
      <c r="EHV267" s="136"/>
      <c r="EHW267" s="136"/>
      <c r="EHX267" s="136"/>
      <c r="EHY267" s="136"/>
      <c r="EID267" s="136"/>
      <c r="EIE267" s="136"/>
      <c r="EIF267" s="136"/>
      <c r="EIG267" s="136"/>
      <c r="EIH267" s="136"/>
      <c r="EII267" s="136"/>
      <c r="EIJ267" s="136"/>
      <c r="EIK267" s="136"/>
      <c r="EIL267" s="136"/>
      <c r="EIM267" s="136"/>
      <c r="EIN267" s="136"/>
      <c r="EIO267" s="136"/>
      <c r="EIT267" s="136"/>
      <c r="EIU267" s="136"/>
      <c r="EIV267" s="136"/>
      <c r="EIW267" s="136"/>
      <c r="EIX267" s="136"/>
      <c r="EIY267" s="136"/>
      <c r="EIZ267" s="136"/>
      <c r="EJA267" s="136"/>
      <c r="EJB267" s="136"/>
      <c r="EJC267" s="136"/>
      <c r="EJD267" s="136"/>
      <c r="EJE267" s="136"/>
      <c r="EJJ267" s="136"/>
      <c r="EJK267" s="136"/>
      <c r="EJL267" s="136"/>
      <c r="EJM267" s="136"/>
      <c r="EJN267" s="136"/>
      <c r="EJO267" s="136"/>
      <c r="EJP267" s="136"/>
      <c r="EJQ267" s="136"/>
      <c r="EJR267" s="136"/>
      <c r="EJS267" s="136"/>
      <c r="EJT267" s="136"/>
      <c r="EJU267" s="136"/>
      <c r="EJZ267" s="136"/>
      <c r="EKA267" s="136"/>
      <c r="EKB267" s="136"/>
      <c r="EKC267" s="136"/>
      <c r="EKD267" s="136"/>
      <c r="EKE267" s="136"/>
      <c r="EKF267" s="136"/>
      <c r="EKG267" s="136"/>
      <c r="EKH267" s="136"/>
      <c r="EKI267" s="136"/>
      <c r="EKJ267" s="136"/>
      <c r="EKK267" s="136"/>
      <c r="EKP267" s="136"/>
      <c r="EKQ267" s="136"/>
      <c r="EKR267" s="136"/>
      <c r="EKS267" s="136"/>
      <c r="EKT267" s="136"/>
      <c r="EKU267" s="136"/>
      <c r="EKV267" s="136"/>
      <c r="EKW267" s="136"/>
      <c r="EKX267" s="136"/>
      <c r="EKY267" s="136"/>
      <c r="EKZ267" s="136"/>
      <c r="ELA267" s="136"/>
      <c r="ELF267" s="136"/>
      <c r="ELG267" s="136"/>
      <c r="ELH267" s="136"/>
      <c r="ELI267" s="136"/>
      <c r="ELJ267" s="136"/>
      <c r="ELK267" s="136"/>
      <c r="ELL267" s="136"/>
      <c r="ELM267" s="136"/>
      <c r="ELN267" s="136"/>
      <c r="ELO267" s="136"/>
      <c r="ELP267" s="136"/>
      <c r="ELQ267" s="136"/>
      <c r="ELV267" s="136"/>
      <c r="ELW267" s="136"/>
      <c r="ELX267" s="136"/>
      <c r="ELY267" s="136"/>
      <c r="ELZ267" s="136"/>
      <c r="EMA267" s="136"/>
      <c r="EMB267" s="136"/>
      <c r="EMC267" s="136"/>
      <c r="EMD267" s="136"/>
      <c r="EME267" s="136"/>
      <c r="EMF267" s="136"/>
      <c r="EMG267" s="136"/>
      <c r="EML267" s="136"/>
      <c r="EMM267" s="136"/>
      <c r="EMN267" s="136"/>
      <c r="EMO267" s="136"/>
      <c r="EMP267" s="136"/>
      <c r="EMQ267" s="136"/>
      <c r="EMR267" s="136"/>
      <c r="EMS267" s="136"/>
      <c r="EMT267" s="136"/>
      <c r="EMU267" s="136"/>
      <c r="EMV267" s="136"/>
      <c r="EMW267" s="136"/>
      <c r="ENB267" s="136"/>
      <c r="ENC267" s="136"/>
      <c r="END267" s="136"/>
      <c r="ENE267" s="136"/>
      <c r="ENF267" s="136"/>
      <c r="ENG267" s="136"/>
      <c r="ENH267" s="136"/>
      <c r="ENI267" s="136"/>
      <c r="ENJ267" s="136"/>
      <c r="ENK267" s="136"/>
      <c r="ENL267" s="136"/>
      <c r="ENM267" s="136"/>
      <c r="ENR267" s="136"/>
      <c r="ENS267" s="136"/>
      <c r="ENT267" s="136"/>
      <c r="ENU267" s="136"/>
      <c r="ENV267" s="136"/>
      <c r="ENW267" s="136"/>
      <c r="ENX267" s="136"/>
      <c r="ENY267" s="136"/>
      <c r="ENZ267" s="136"/>
      <c r="EOA267" s="136"/>
      <c r="EOB267" s="136"/>
      <c r="EOC267" s="136"/>
      <c r="EOH267" s="136"/>
      <c r="EOI267" s="136"/>
      <c r="EOJ267" s="136"/>
      <c r="EOK267" s="136"/>
      <c r="EOL267" s="136"/>
      <c r="EOM267" s="136"/>
      <c r="EON267" s="136"/>
      <c r="EOO267" s="136"/>
      <c r="EOP267" s="136"/>
      <c r="EOQ267" s="136"/>
      <c r="EOR267" s="136"/>
      <c r="EOS267" s="136"/>
      <c r="EOX267" s="136"/>
      <c r="EOY267" s="136"/>
      <c r="EOZ267" s="136"/>
      <c r="EPA267" s="136"/>
      <c r="EPB267" s="136"/>
      <c r="EPC267" s="136"/>
      <c r="EPD267" s="136"/>
      <c r="EPE267" s="136"/>
      <c r="EPF267" s="136"/>
      <c r="EPG267" s="136"/>
      <c r="EPH267" s="136"/>
      <c r="EPI267" s="136"/>
      <c r="EPN267" s="136"/>
      <c r="EPO267" s="136"/>
      <c r="EPP267" s="136"/>
      <c r="EPQ267" s="136"/>
      <c r="EPR267" s="136"/>
      <c r="EPS267" s="136"/>
      <c r="EPT267" s="136"/>
      <c r="EPU267" s="136"/>
      <c r="EPV267" s="136"/>
      <c r="EPW267" s="136"/>
      <c r="EPX267" s="136"/>
      <c r="EPY267" s="136"/>
      <c r="EQD267" s="136"/>
      <c r="EQE267" s="136"/>
      <c r="EQF267" s="136"/>
      <c r="EQG267" s="136"/>
      <c r="EQH267" s="136"/>
      <c r="EQI267" s="136"/>
      <c r="EQJ267" s="136"/>
      <c r="EQK267" s="136"/>
      <c r="EQL267" s="136"/>
      <c r="EQM267" s="136"/>
      <c r="EQN267" s="136"/>
      <c r="EQO267" s="136"/>
      <c r="EQT267" s="136"/>
      <c r="EQU267" s="136"/>
      <c r="EQV267" s="136"/>
      <c r="EQW267" s="136"/>
      <c r="EQX267" s="136"/>
      <c r="EQY267" s="136"/>
      <c r="EQZ267" s="136"/>
      <c r="ERA267" s="136"/>
      <c r="ERB267" s="136"/>
      <c r="ERC267" s="136"/>
      <c r="ERD267" s="136"/>
      <c r="ERE267" s="136"/>
      <c r="ERJ267" s="136"/>
      <c r="ERK267" s="136"/>
      <c r="ERL267" s="136"/>
      <c r="ERM267" s="136"/>
      <c r="ERN267" s="136"/>
      <c r="ERO267" s="136"/>
      <c r="ERP267" s="136"/>
      <c r="ERQ267" s="136"/>
      <c r="ERR267" s="136"/>
      <c r="ERS267" s="136"/>
      <c r="ERT267" s="136"/>
      <c r="ERU267" s="136"/>
      <c r="ERZ267" s="136"/>
      <c r="ESA267" s="136"/>
      <c r="ESB267" s="136"/>
      <c r="ESC267" s="136"/>
      <c r="ESD267" s="136"/>
      <c r="ESE267" s="136"/>
      <c r="ESF267" s="136"/>
      <c r="ESG267" s="136"/>
      <c r="ESH267" s="136"/>
      <c r="ESI267" s="136"/>
      <c r="ESJ267" s="136"/>
      <c r="ESK267" s="136"/>
      <c r="ESP267" s="136"/>
      <c r="ESQ267" s="136"/>
      <c r="ESR267" s="136"/>
      <c r="ESS267" s="136"/>
      <c r="EST267" s="136"/>
      <c r="ESU267" s="136"/>
      <c r="ESV267" s="136"/>
      <c r="ESW267" s="136"/>
      <c r="ESX267" s="136"/>
      <c r="ESY267" s="136"/>
      <c r="ESZ267" s="136"/>
      <c r="ETA267" s="136"/>
      <c r="ETF267" s="136"/>
      <c r="ETG267" s="136"/>
      <c r="ETH267" s="136"/>
      <c r="ETI267" s="136"/>
      <c r="ETJ267" s="136"/>
      <c r="ETK267" s="136"/>
      <c r="ETL267" s="136"/>
      <c r="ETM267" s="136"/>
      <c r="ETN267" s="136"/>
      <c r="ETO267" s="136"/>
      <c r="ETP267" s="136"/>
      <c r="ETQ267" s="136"/>
      <c r="ETV267" s="136"/>
      <c r="ETW267" s="136"/>
      <c r="ETX267" s="136"/>
      <c r="ETY267" s="136"/>
      <c r="ETZ267" s="136"/>
      <c r="EUA267" s="136"/>
      <c r="EUB267" s="136"/>
      <c r="EUC267" s="136"/>
      <c r="EUD267" s="136"/>
      <c r="EUE267" s="136"/>
      <c r="EUF267" s="136"/>
      <c r="EUG267" s="136"/>
      <c r="EUL267" s="136"/>
      <c r="EUM267" s="136"/>
      <c r="EUN267" s="136"/>
      <c r="EUO267" s="136"/>
      <c r="EUP267" s="136"/>
      <c r="EUQ267" s="136"/>
      <c r="EUR267" s="136"/>
      <c r="EUS267" s="136"/>
      <c r="EUT267" s="136"/>
      <c r="EUU267" s="136"/>
      <c r="EUV267" s="136"/>
      <c r="EUW267" s="136"/>
      <c r="EVB267" s="136"/>
      <c r="EVC267" s="136"/>
      <c r="EVD267" s="136"/>
      <c r="EVE267" s="136"/>
      <c r="EVF267" s="136"/>
      <c r="EVG267" s="136"/>
      <c r="EVH267" s="136"/>
      <c r="EVI267" s="136"/>
      <c r="EVJ267" s="136"/>
      <c r="EVK267" s="136"/>
      <c r="EVL267" s="136"/>
      <c r="EVM267" s="136"/>
      <c r="EVR267" s="136"/>
      <c r="EVS267" s="136"/>
      <c r="EVT267" s="136"/>
      <c r="EVU267" s="136"/>
      <c r="EVV267" s="136"/>
      <c r="EVW267" s="136"/>
      <c r="EVX267" s="136"/>
      <c r="EVY267" s="136"/>
      <c r="EVZ267" s="136"/>
      <c r="EWA267" s="136"/>
      <c r="EWB267" s="136"/>
      <c r="EWC267" s="136"/>
      <c r="EWH267" s="136"/>
      <c r="EWI267" s="136"/>
      <c r="EWJ267" s="136"/>
      <c r="EWK267" s="136"/>
      <c r="EWL267" s="136"/>
      <c r="EWM267" s="136"/>
      <c r="EWN267" s="136"/>
      <c r="EWO267" s="136"/>
      <c r="EWP267" s="136"/>
      <c r="EWQ267" s="136"/>
      <c r="EWR267" s="136"/>
      <c r="EWS267" s="136"/>
      <c r="EWX267" s="136"/>
      <c r="EWY267" s="136"/>
      <c r="EWZ267" s="136"/>
      <c r="EXA267" s="136"/>
      <c r="EXB267" s="136"/>
      <c r="EXC267" s="136"/>
      <c r="EXD267" s="136"/>
      <c r="EXE267" s="136"/>
      <c r="EXF267" s="136"/>
      <c r="EXG267" s="136"/>
      <c r="EXH267" s="136"/>
      <c r="EXI267" s="136"/>
      <c r="EXN267" s="136"/>
      <c r="EXO267" s="136"/>
      <c r="EXP267" s="136"/>
      <c r="EXQ267" s="136"/>
      <c r="EXR267" s="136"/>
      <c r="EXS267" s="136"/>
      <c r="EXT267" s="136"/>
      <c r="EXU267" s="136"/>
      <c r="EXV267" s="136"/>
      <c r="EXW267" s="136"/>
      <c r="EXX267" s="136"/>
      <c r="EXY267" s="136"/>
      <c r="EYD267" s="136"/>
      <c r="EYE267" s="136"/>
      <c r="EYF267" s="136"/>
      <c r="EYG267" s="136"/>
      <c r="EYH267" s="136"/>
      <c r="EYI267" s="136"/>
      <c r="EYJ267" s="136"/>
      <c r="EYK267" s="136"/>
      <c r="EYL267" s="136"/>
      <c r="EYM267" s="136"/>
      <c r="EYN267" s="136"/>
      <c r="EYO267" s="136"/>
      <c r="EYT267" s="136"/>
      <c r="EYU267" s="136"/>
      <c r="EYV267" s="136"/>
      <c r="EYW267" s="136"/>
      <c r="EYX267" s="136"/>
      <c r="EYY267" s="136"/>
      <c r="EYZ267" s="136"/>
      <c r="EZA267" s="136"/>
      <c r="EZB267" s="136"/>
      <c r="EZC267" s="136"/>
      <c r="EZD267" s="136"/>
      <c r="EZE267" s="136"/>
      <c r="EZJ267" s="136"/>
      <c r="EZK267" s="136"/>
      <c r="EZL267" s="136"/>
      <c r="EZM267" s="136"/>
      <c r="EZN267" s="136"/>
      <c r="EZO267" s="136"/>
      <c r="EZP267" s="136"/>
      <c r="EZQ267" s="136"/>
      <c r="EZR267" s="136"/>
      <c r="EZS267" s="136"/>
      <c r="EZT267" s="136"/>
      <c r="EZU267" s="136"/>
      <c r="EZZ267" s="136"/>
      <c r="FAA267" s="136"/>
      <c r="FAB267" s="136"/>
      <c r="FAC267" s="136"/>
      <c r="FAD267" s="136"/>
      <c r="FAE267" s="136"/>
      <c r="FAF267" s="136"/>
      <c r="FAG267" s="136"/>
      <c r="FAH267" s="136"/>
      <c r="FAI267" s="136"/>
      <c r="FAJ267" s="136"/>
      <c r="FAK267" s="136"/>
      <c r="FAP267" s="136"/>
      <c r="FAQ267" s="136"/>
      <c r="FAR267" s="136"/>
      <c r="FAS267" s="136"/>
      <c r="FAT267" s="136"/>
      <c r="FAU267" s="136"/>
      <c r="FAV267" s="136"/>
      <c r="FAW267" s="136"/>
      <c r="FAX267" s="136"/>
      <c r="FAY267" s="136"/>
      <c r="FAZ267" s="136"/>
      <c r="FBA267" s="136"/>
      <c r="FBF267" s="136"/>
      <c r="FBG267" s="136"/>
      <c r="FBH267" s="136"/>
      <c r="FBI267" s="136"/>
      <c r="FBJ267" s="136"/>
      <c r="FBK267" s="136"/>
      <c r="FBL267" s="136"/>
      <c r="FBM267" s="136"/>
      <c r="FBN267" s="136"/>
      <c r="FBO267" s="136"/>
      <c r="FBP267" s="136"/>
      <c r="FBQ267" s="136"/>
      <c r="FBV267" s="136"/>
      <c r="FBW267" s="136"/>
      <c r="FBX267" s="136"/>
      <c r="FBY267" s="136"/>
      <c r="FBZ267" s="136"/>
      <c r="FCA267" s="136"/>
      <c r="FCB267" s="136"/>
      <c r="FCC267" s="136"/>
      <c r="FCD267" s="136"/>
      <c r="FCE267" s="136"/>
      <c r="FCF267" s="136"/>
      <c r="FCG267" s="136"/>
      <c r="FCL267" s="136"/>
      <c r="FCM267" s="136"/>
      <c r="FCN267" s="136"/>
      <c r="FCO267" s="136"/>
      <c r="FCP267" s="136"/>
      <c r="FCQ267" s="136"/>
      <c r="FCR267" s="136"/>
      <c r="FCS267" s="136"/>
      <c r="FCT267" s="136"/>
      <c r="FCU267" s="136"/>
      <c r="FCV267" s="136"/>
      <c r="FCW267" s="136"/>
      <c r="FDB267" s="136"/>
      <c r="FDC267" s="136"/>
      <c r="FDD267" s="136"/>
      <c r="FDE267" s="136"/>
      <c r="FDF267" s="136"/>
      <c r="FDG267" s="136"/>
      <c r="FDH267" s="136"/>
      <c r="FDI267" s="136"/>
      <c r="FDJ267" s="136"/>
      <c r="FDK267" s="136"/>
      <c r="FDL267" s="136"/>
      <c r="FDM267" s="136"/>
      <c r="FDR267" s="136"/>
      <c r="FDS267" s="136"/>
      <c r="FDT267" s="136"/>
      <c r="FDU267" s="136"/>
      <c r="FDV267" s="136"/>
      <c r="FDW267" s="136"/>
      <c r="FDX267" s="136"/>
      <c r="FDY267" s="136"/>
      <c r="FDZ267" s="136"/>
      <c r="FEA267" s="136"/>
      <c r="FEB267" s="136"/>
      <c r="FEC267" s="136"/>
      <c r="FEH267" s="136"/>
      <c r="FEI267" s="136"/>
      <c r="FEJ267" s="136"/>
      <c r="FEK267" s="136"/>
      <c r="FEL267" s="136"/>
      <c r="FEM267" s="136"/>
      <c r="FEN267" s="136"/>
      <c r="FEO267" s="136"/>
      <c r="FEP267" s="136"/>
      <c r="FEQ267" s="136"/>
      <c r="FER267" s="136"/>
      <c r="FES267" s="136"/>
      <c r="FEX267" s="136"/>
      <c r="FEY267" s="136"/>
      <c r="FEZ267" s="136"/>
      <c r="FFA267" s="136"/>
      <c r="FFB267" s="136"/>
      <c r="FFC267" s="136"/>
      <c r="FFD267" s="136"/>
      <c r="FFE267" s="136"/>
      <c r="FFF267" s="136"/>
      <c r="FFG267" s="136"/>
      <c r="FFH267" s="136"/>
      <c r="FFI267" s="136"/>
      <c r="FFN267" s="136"/>
      <c r="FFO267" s="136"/>
      <c r="FFP267" s="136"/>
      <c r="FFQ267" s="136"/>
      <c r="FFR267" s="136"/>
      <c r="FFS267" s="136"/>
      <c r="FFT267" s="136"/>
      <c r="FFU267" s="136"/>
      <c r="FFV267" s="136"/>
      <c r="FFW267" s="136"/>
      <c r="FFX267" s="136"/>
      <c r="FFY267" s="136"/>
      <c r="FGD267" s="136"/>
      <c r="FGE267" s="136"/>
      <c r="FGF267" s="136"/>
      <c r="FGG267" s="136"/>
      <c r="FGH267" s="136"/>
      <c r="FGI267" s="136"/>
      <c r="FGJ267" s="136"/>
      <c r="FGK267" s="136"/>
      <c r="FGL267" s="136"/>
      <c r="FGM267" s="136"/>
      <c r="FGN267" s="136"/>
      <c r="FGO267" s="136"/>
      <c r="FGT267" s="136"/>
      <c r="FGU267" s="136"/>
      <c r="FGV267" s="136"/>
      <c r="FGW267" s="136"/>
      <c r="FGX267" s="136"/>
      <c r="FGY267" s="136"/>
      <c r="FGZ267" s="136"/>
      <c r="FHA267" s="136"/>
      <c r="FHB267" s="136"/>
      <c r="FHC267" s="136"/>
      <c r="FHD267" s="136"/>
      <c r="FHE267" s="136"/>
      <c r="FHJ267" s="136"/>
      <c r="FHK267" s="136"/>
      <c r="FHL267" s="136"/>
      <c r="FHM267" s="136"/>
      <c r="FHN267" s="136"/>
      <c r="FHO267" s="136"/>
      <c r="FHP267" s="136"/>
      <c r="FHQ267" s="136"/>
      <c r="FHR267" s="136"/>
      <c r="FHS267" s="136"/>
      <c r="FHT267" s="136"/>
      <c r="FHU267" s="136"/>
      <c r="FHZ267" s="136"/>
      <c r="FIA267" s="136"/>
      <c r="FIB267" s="136"/>
      <c r="FIC267" s="136"/>
      <c r="FID267" s="136"/>
      <c r="FIE267" s="136"/>
      <c r="FIF267" s="136"/>
      <c r="FIG267" s="136"/>
      <c r="FIH267" s="136"/>
      <c r="FII267" s="136"/>
      <c r="FIJ267" s="136"/>
      <c r="FIK267" s="136"/>
      <c r="FIP267" s="136"/>
      <c r="FIQ267" s="136"/>
      <c r="FIR267" s="136"/>
      <c r="FIS267" s="136"/>
      <c r="FIT267" s="136"/>
      <c r="FIU267" s="136"/>
      <c r="FIV267" s="136"/>
      <c r="FIW267" s="136"/>
      <c r="FIX267" s="136"/>
      <c r="FIY267" s="136"/>
      <c r="FIZ267" s="136"/>
      <c r="FJA267" s="136"/>
      <c r="FJF267" s="136"/>
      <c r="FJG267" s="136"/>
      <c r="FJH267" s="136"/>
      <c r="FJI267" s="136"/>
      <c r="FJJ267" s="136"/>
      <c r="FJK267" s="136"/>
      <c r="FJL267" s="136"/>
      <c r="FJM267" s="136"/>
      <c r="FJN267" s="136"/>
      <c r="FJO267" s="136"/>
      <c r="FJP267" s="136"/>
      <c r="FJQ267" s="136"/>
      <c r="FJV267" s="136"/>
      <c r="FJW267" s="136"/>
      <c r="FJX267" s="136"/>
      <c r="FJY267" s="136"/>
      <c r="FJZ267" s="136"/>
      <c r="FKA267" s="136"/>
      <c r="FKB267" s="136"/>
      <c r="FKC267" s="136"/>
      <c r="FKD267" s="136"/>
      <c r="FKE267" s="136"/>
      <c r="FKF267" s="136"/>
      <c r="FKG267" s="136"/>
      <c r="FKL267" s="136"/>
      <c r="FKM267" s="136"/>
      <c r="FKN267" s="136"/>
      <c r="FKO267" s="136"/>
      <c r="FKP267" s="136"/>
      <c r="FKQ267" s="136"/>
      <c r="FKR267" s="136"/>
      <c r="FKS267" s="136"/>
      <c r="FKT267" s="136"/>
      <c r="FKU267" s="136"/>
      <c r="FKV267" s="136"/>
      <c r="FKW267" s="136"/>
      <c r="FLB267" s="136"/>
      <c r="FLC267" s="136"/>
      <c r="FLD267" s="136"/>
      <c r="FLE267" s="136"/>
      <c r="FLF267" s="136"/>
      <c r="FLG267" s="136"/>
      <c r="FLH267" s="136"/>
      <c r="FLI267" s="136"/>
      <c r="FLJ267" s="136"/>
      <c r="FLK267" s="136"/>
      <c r="FLL267" s="136"/>
      <c r="FLM267" s="136"/>
      <c r="FLR267" s="136"/>
      <c r="FLS267" s="136"/>
      <c r="FLT267" s="136"/>
      <c r="FLU267" s="136"/>
      <c r="FLV267" s="136"/>
      <c r="FLW267" s="136"/>
      <c r="FLX267" s="136"/>
      <c r="FLY267" s="136"/>
      <c r="FLZ267" s="136"/>
      <c r="FMA267" s="136"/>
      <c r="FMB267" s="136"/>
      <c r="FMC267" s="136"/>
      <c r="FMH267" s="136"/>
      <c r="FMI267" s="136"/>
      <c r="FMJ267" s="136"/>
      <c r="FMK267" s="136"/>
      <c r="FML267" s="136"/>
      <c r="FMM267" s="136"/>
      <c r="FMN267" s="136"/>
      <c r="FMO267" s="136"/>
      <c r="FMP267" s="136"/>
      <c r="FMQ267" s="136"/>
      <c r="FMR267" s="136"/>
      <c r="FMS267" s="136"/>
      <c r="FMX267" s="136"/>
      <c r="FMY267" s="136"/>
      <c r="FMZ267" s="136"/>
      <c r="FNA267" s="136"/>
      <c r="FNB267" s="136"/>
      <c r="FNC267" s="136"/>
      <c r="FND267" s="136"/>
      <c r="FNE267" s="136"/>
      <c r="FNF267" s="136"/>
      <c r="FNG267" s="136"/>
      <c r="FNH267" s="136"/>
      <c r="FNI267" s="136"/>
      <c r="FNN267" s="136"/>
      <c r="FNO267" s="136"/>
      <c r="FNP267" s="136"/>
      <c r="FNQ267" s="136"/>
      <c r="FNR267" s="136"/>
      <c r="FNS267" s="136"/>
      <c r="FNT267" s="136"/>
      <c r="FNU267" s="136"/>
      <c r="FNV267" s="136"/>
      <c r="FNW267" s="136"/>
      <c r="FNX267" s="136"/>
      <c r="FNY267" s="136"/>
      <c r="FOD267" s="136"/>
      <c r="FOE267" s="136"/>
      <c r="FOF267" s="136"/>
      <c r="FOG267" s="136"/>
      <c r="FOH267" s="136"/>
      <c r="FOI267" s="136"/>
      <c r="FOJ267" s="136"/>
      <c r="FOK267" s="136"/>
      <c r="FOL267" s="136"/>
      <c r="FOM267" s="136"/>
      <c r="FON267" s="136"/>
      <c r="FOO267" s="136"/>
      <c r="FOT267" s="136"/>
      <c r="FOU267" s="136"/>
      <c r="FOV267" s="136"/>
      <c r="FOW267" s="136"/>
      <c r="FOX267" s="136"/>
      <c r="FOY267" s="136"/>
      <c r="FOZ267" s="136"/>
      <c r="FPA267" s="136"/>
      <c r="FPB267" s="136"/>
      <c r="FPC267" s="136"/>
      <c r="FPD267" s="136"/>
      <c r="FPE267" s="136"/>
      <c r="FPJ267" s="136"/>
      <c r="FPK267" s="136"/>
      <c r="FPL267" s="136"/>
      <c r="FPM267" s="136"/>
      <c r="FPN267" s="136"/>
      <c r="FPO267" s="136"/>
      <c r="FPP267" s="136"/>
      <c r="FPQ267" s="136"/>
      <c r="FPR267" s="136"/>
      <c r="FPS267" s="136"/>
      <c r="FPT267" s="136"/>
      <c r="FPU267" s="136"/>
      <c r="FPZ267" s="136"/>
      <c r="FQA267" s="136"/>
      <c r="FQB267" s="136"/>
      <c r="FQC267" s="136"/>
      <c r="FQD267" s="136"/>
      <c r="FQE267" s="136"/>
      <c r="FQF267" s="136"/>
      <c r="FQG267" s="136"/>
      <c r="FQH267" s="136"/>
      <c r="FQI267" s="136"/>
      <c r="FQJ267" s="136"/>
      <c r="FQK267" s="136"/>
      <c r="FQP267" s="136"/>
      <c r="FQQ267" s="136"/>
      <c r="FQR267" s="136"/>
      <c r="FQS267" s="136"/>
      <c r="FQT267" s="136"/>
      <c r="FQU267" s="136"/>
      <c r="FQV267" s="136"/>
      <c r="FQW267" s="136"/>
      <c r="FQX267" s="136"/>
      <c r="FQY267" s="136"/>
      <c r="FQZ267" s="136"/>
      <c r="FRA267" s="136"/>
      <c r="FRF267" s="136"/>
      <c r="FRG267" s="136"/>
      <c r="FRH267" s="136"/>
      <c r="FRI267" s="136"/>
      <c r="FRJ267" s="136"/>
      <c r="FRK267" s="136"/>
      <c r="FRL267" s="136"/>
      <c r="FRM267" s="136"/>
      <c r="FRN267" s="136"/>
      <c r="FRO267" s="136"/>
      <c r="FRP267" s="136"/>
      <c r="FRQ267" s="136"/>
      <c r="FRV267" s="136"/>
      <c r="FRW267" s="136"/>
      <c r="FRX267" s="136"/>
      <c r="FRY267" s="136"/>
      <c r="FRZ267" s="136"/>
      <c r="FSA267" s="136"/>
      <c r="FSB267" s="136"/>
      <c r="FSC267" s="136"/>
      <c r="FSD267" s="136"/>
      <c r="FSE267" s="136"/>
      <c r="FSF267" s="136"/>
      <c r="FSG267" s="136"/>
      <c r="FSL267" s="136"/>
      <c r="FSM267" s="136"/>
      <c r="FSN267" s="136"/>
      <c r="FSO267" s="136"/>
      <c r="FSP267" s="136"/>
      <c r="FSQ267" s="136"/>
      <c r="FSR267" s="136"/>
      <c r="FSS267" s="136"/>
      <c r="FST267" s="136"/>
      <c r="FSU267" s="136"/>
      <c r="FSV267" s="136"/>
      <c r="FSW267" s="136"/>
      <c r="FTB267" s="136"/>
      <c r="FTC267" s="136"/>
      <c r="FTD267" s="136"/>
      <c r="FTE267" s="136"/>
      <c r="FTF267" s="136"/>
      <c r="FTG267" s="136"/>
      <c r="FTH267" s="136"/>
      <c r="FTI267" s="136"/>
      <c r="FTJ267" s="136"/>
      <c r="FTK267" s="136"/>
      <c r="FTL267" s="136"/>
      <c r="FTM267" s="136"/>
      <c r="FTR267" s="136"/>
      <c r="FTS267" s="136"/>
      <c r="FTT267" s="136"/>
      <c r="FTU267" s="136"/>
      <c r="FTV267" s="136"/>
      <c r="FTW267" s="136"/>
      <c r="FTX267" s="136"/>
      <c r="FTY267" s="136"/>
      <c r="FTZ267" s="136"/>
      <c r="FUA267" s="136"/>
      <c r="FUB267" s="136"/>
      <c r="FUC267" s="136"/>
      <c r="FUH267" s="136"/>
      <c r="FUI267" s="136"/>
      <c r="FUJ267" s="136"/>
      <c r="FUK267" s="136"/>
      <c r="FUL267" s="136"/>
      <c r="FUM267" s="136"/>
      <c r="FUN267" s="136"/>
      <c r="FUO267" s="136"/>
      <c r="FUP267" s="136"/>
      <c r="FUQ267" s="136"/>
      <c r="FUR267" s="136"/>
      <c r="FUS267" s="136"/>
      <c r="FUX267" s="136"/>
      <c r="FUY267" s="136"/>
      <c r="FUZ267" s="136"/>
      <c r="FVA267" s="136"/>
      <c r="FVB267" s="136"/>
      <c r="FVC267" s="136"/>
      <c r="FVD267" s="136"/>
      <c r="FVE267" s="136"/>
      <c r="FVF267" s="136"/>
      <c r="FVG267" s="136"/>
      <c r="FVH267" s="136"/>
      <c r="FVI267" s="136"/>
      <c r="FVN267" s="136"/>
      <c r="FVO267" s="136"/>
      <c r="FVP267" s="136"/>
      <c r="FVQ267" s="136"/>
      <c r="FVR267" s="136"/>
      <c r="FVS267" s="136"/>
      <c r="FVT267" s="136"/>
      <c r="FVU267" s="136"/>
      <c r="FVV267" s="136"/>
      <c r="FVW267" s="136"/>
      <c r="FVX267" s="136"/>
      <c r="FVY267" s="136"/>
      <c r="FWD267" s="136"/>
      <c r="FWE267" s="136"/>
      <c r="FWF267" s="136"/>
      <c r="FWG267" s="136"/>
      <c r="FWH267" s="136"/>
      <c r="FWI267" s="136"/>
      <c r="FWJ267" s="136"/>
      <c r="FWK267" s="136"/>
      <c r="FWL267" s="136"/>
      <c r="FWM267" s="136"/>
      <c r="FWN267" s="136"/>
      <c r="FWO267" s="136"/>
      <c r="FWT267" s="136"/>
      <c r="FWU267" s="136"/>
      <c r="FWV267" s="136"/>
      <c r="FWW267" s="136"/>
      <c r="FWX267" s="136"/>
      <c r="FWY267" s="136"/>
      <c r="FWZ267" s="136"/>
      <c r="FXA267" s="136"/>
      <c r="FXB267" s="136"/>
      <c r="FXC267" s="136"/>
      <c r="FXD267" s="136"/>
      <c r="FXE267" s="136"/>
      <c r="FXJ267" s="136"/>
      <c r="FXK267" s="136"/>
      <c r="FXL267" s="136"/>
      <c r="FXM267" s="136"/>
      <c r="FXN267" s="136"/>
      <c r="FXO267" s="136"/>
      <c r="FXP267" s="136"/>
      <c r="FXQ267" s="136"/>
      <c r="FXR267" s="136"/>
      <c r="FXS267" s="136"/>
      <c r="FXT267" s="136"/>
      <c r="FXU267" s="136"/>
      <c r="FXZ267" s="136"/>
      <c r="FYA267" s="136"/>
      <c r="FYB267" s="136"/>
      <c r="FYC267" s="136"/>
      <c r="FYD267" s="136"/>
      <c r="FYE267" s="136"/>
      <c r="FYF267" s="136"/>
      <c r="FYG267" s="136"/>
      <c r="FYH267" s="136"/>
      <c r="FYI267" s="136"/>
      <c r="FYJ267" s="136"/>
      <c r="FYK267" s="136"/>
      <c r="FYP267" s="136"/>
      <c r="FYQ267" s="136"/>
      <c r="FYR267" s="136"/>
      <c r="FYS267" s="136"/>
      <c r="FYT267" s="136"/>
      <c r="FYU267" s="136"/>
      <c r="FYV267" s="136"/>
      <c r="FYW267" s="136"/>
      <c r="FYX267" s="136"/>
      <c r="FYY267" s="136"/>
      <c r="FYZ267" s="136"/>
      <c r="FZA267" s="136"/>
      <c r="FZF267" s="136"/>
      <c r="FZG267" s="136"/>
      <c r="FZH267" s="136"/>
      <c r="FZI267" s="136"/>
      <c r="FZJ267" s="136"/>
      <c r="FZK267" s="136"/>
      <c r="FZL267" s="136"/>
      <c r="FZM267" s="136"/>
      <c r="FZN267" s="136"/>
      <c r="FZO267" s="136"/>
      <c r="FZP267" s="136"/>
      <c r="FZQ267" s="136"/>
      <c r="FZV267" s="136"/>
      <c r="FZW267" s="136"/>
      <c r="FZX267" s="136"/>
      <c r="FZY267" s="136"/>
      <c r="FZZ267" s="136"/>
      <c r="GAA267" s="136"/>
      <c r="GAB267" s="136"/>
      <c r="GAC267" s="136"/>
      <c r="GAD267" s="136"/>
      <c r="GAE267" s="136"/>
      <c r="GAF267" s="136"/>
      <c r="GAG267" s="136"/>
      <c r="GAL267" s="136"/>
      <c r="GAM267" s="136"/>
      <c r="GAN267" s="136"/>
      <c r="GAO267" s="136"/>
      <c r="GAP267" s="136"/>
      <c r="GAQ267" s="136"/>
      <c r="GAR267" s="136"/>
      <c r="GAS267" s="136"/>
      <c r="GAT267" s="136"/>
      <c r="GAU267" s="136"/>
      <c r="GAV267" s="136"/>
      <c r="GAW267" s="136"/>
      <c r="GBB267" s="136"/>
      <c r="GBC267" s="136"/>
      <c r="GBD267" s="136"/>
      <c r="GBE267" s="136"/>
      <c r="GBF267" s="136"/>
      <c r="GBG267" s="136"/>
      <c r="GBH267" s="136"/>
      <c r="GBI267" s="136"/>
      <c r="GBJ267" s="136"/>
      <c r="GBK267" s="136"/>
      <c r="GBL267" s="136"/>
      <c r="GBM267" s="136"/>
      <c r="GBR267" s="136"/>
      <c r="GBS267" s="136"/>
      <c r="GBT267" s="136"/>
      <c r="GBU267" s="136"/>
      <c r="GBV267" s="136"/>
      <c r="GBW267" s="136"/>
      <c r="GBX267" s="136"/>
      <c r="GBY267" s="136"/>
      <c r="GBZ267" s="136"/>
      <c r="GCA267" s="136"/>
      <c r="GCB267" s="136"/>
      <c r="GCC267" s="136"/>
      <c r="GCH267" s="136"/>
      <c r="GCI267" s="136"/>
      <c r="GCJ267" s="136"/>
      <c r="GCK267" s="136"/>
      <c r="GCL267" s="136"/>
      <c r="GCM267" s="136"/>
      <c r="GCN267" s="136"/>
      <c r="GCO267" s="136"/>
      <c r="GCP267" s="136"/>
      <c r="GCQ267" s="136"/>
      <c r="GCR267" s="136"/>
      <c r="GCS267" s="136"/>
      <c r="GCX267" s="136"/>
      <c r="GCY267" s="136"/>
      <c r="GCZ267" s="136"/>
      <c r="GDA267" s="136"/>
      <c r="GDB267" s="136"/>
      <c r="GDC267" s="136"/>
      <c r="GDD267" s="136"/>
      <c r="GDE267" s="136"/>
      <c r="GDF267" s="136"/>
      <c r="GDG267" s="136"/>
      <c r="GDH267" s="136"/>
      <c r="GDI267" s="136"/>
      <c r="GDN267" s="136"/>
      <c r="GDO267" s="136"/>
      <c r="GDP267" s="136"/>
      <c r="GDQ267" s="136"/>
      <c r="GDR267" s="136"/>
      <c r="GDS267" s="136"/>
      <c r="GDT267" s="136"/>
      <c r="GDU267" s="136"/>
      <c r="GDV267" s="136"/>
      <c r="GDW267" s="136"/>
      <c r="GDX267" s="136"/>
      <c r="GDY267" s="136"/>
      <c r="GED267" s="136"/>
      <c r="GEE267" s="136"/>
      <c r="GEF267" s="136"/>
      <c r="GEG267" s="136"/>
      <c r="GEH267" s="136"/>
      <c r="GEI267" s="136"/>
      <c r="GEJ267" s="136"/>
      <c r="GEK267" s="136"/>
      <c r="GEL267" s="136"/>
      <c r="GEM267" s="136"/>
      <c r="GEN267" s="136"/>
      <c r="GEO267" s="136"/>
      <c r="GET267" s="136"/>
      <c r="GEU267" s="136"/>
      <c r="GEV267" s="136"/>
      <c r="GEW267" s="136"/>
      <c r="GEX267" s="136"/>
      <c r="GEY267" s="136"/>
      <c r="GEZ267" s="136"/>
      <c r="GFA267" s="136"/>
      <c r="GFB267" s="136"/>
      <c r="GFC267" s="136"/>
      <c r="GFD267" s="136"/>
      <c r="GFE267" s="136"/>
      <c r="GFJ267" s="136"/>
      <c r="GFK267" s="136"/>
      <c r="GFL267" s="136"/>
      <c r="GFM267" s="136"/>
      <c r="GFN267" s="136"/>
      <c r="GFO267" s="136"/>
      <c r="GFP267" s="136"/>
      <c r="GFQ267" s="136"/>
      <c r="GFR267" s="136"/>
      <c r="GFS267" s="136"/>
      <c r="GFT267" s="136"/>
      <c r="GFU267" s="136"/>
      <c r="GFZ267" s="136"/>
      <c r="GGA267" s="136"/>
      <c r="GGB267" s="136"/>
      <c r="GGC267" s="136"/>
      <c r="GGD267" s="136"/>
      <c r="GGE267" s="136"/>
      <c r="GGF267" s="136"/>
      <c r="GGG267" s="136"/>
      <c r="GGH267" s="136"/>
      <c r="GGI267" s="136"/>
      <c r="GGJ267" s="136"/>
      <c r="GGK267" s="136"/>
      <c r="GGP267" s="136"/>
      <c r="GGQ267" s="136"/>
      <c r="GGR267" s="136"/>
      <c r="GGS267" s="136"/>
      <c r="GGT267" s="136"/>
      <c r="GGU267" s="136"/>
      <c r="GGV267" s="136"/>
      <c r="GGW267" s="136"/>
      <c r="GGX267" s="136"/>
      <c r="GGY267" s="136"/>
      <c r="GGZ267" s="136"/>
      <c r="GHA267" s="136"/>
      <c r="GHF267" s="136"/>
      <c r="GHG267" s="136"/>
      <c r="GHH267" s="136"/>
      <c r="GHI267" s="136"/>
      <c r="GHJ267" s="136"/>
      <c r="GHK267" s="136"/>
      <c r="GHL267" s="136"/>
      <c r="GHM267" s="136"/>
      <c r="GHN267" s="136"/>
      <c r="GHO267" s="136"/>
      <c r="GHP267" s="136"/>
      <c r="GHQ267" s="136"/>
      <c r="GHV267" s="136"/>
      <c r="GHW267" s="136"/>
      <c r="GHX267" s="136"/>
      <c r="GHY267" s="136"/>
      <c r="GHZ267" s="136"/>
      <c r="GIA267" s="136"/>
      <c r="GIB267" s="136"/>
      <c r="GIC267" s="136"/>
      <c r="GID267" s="136"/>
      <c r="GIE267" s="136"/>
      <c r="GIF267" s="136"/>
      <c r="GIG267" s="136"/>
      <c r="GIL267" s="136"/>
      <c r="GIM267" s="136"/>
      <c r="GIN267" s="136"/>
      <c r="GIO267" s="136"/>
      <c r="GIP267" s="136"/>
      <c r="GIQ267" s="136"/>
      <c r="GIR267" s="136"/>
      <c r="GIS267" s="136"/>
      <c r="GIT267" s="136"/>
      <c r="GIU267" s="136"/>
      <c r="GIV267" s="136"/>
      <c r="GIW267" s="136"/>
      <c r="GJB267" s="136"/>
      <c r="GJC267" s="136"/>
      <c r="GJD267" s="136"/>
      <c r="GJE267" s="136"/>
      <c r="GJF267" s="136"/>
      <c r="GJG267" s="136"/>
      <c r="GJH267" s="136"/>
      <c r="GJI267" s="136"/>
      <c r="GJJ267" s="136"/>
      <c r="GJK267" s="136"/>
      <c r="GJL267" s="136"/>
      <c r="GJM267" s="136"/>
      <c r="GJR267" s="136"/>
      <c r="GJS267" s="136"/>
      <c r="GJT267" s="136"/>
      <c r="GJU267" s="136"/>
      <c r="GJV267" s="136"/>
      <c r="GJW267" s="136"/>
      <c r="GJX267" s="136"/>
      <c r="GJY267" s="136"/>
      <c r="GJZ267" s="136"/>
      <c r="GKA267" s="136"/>
      <c r="GKB267" s="136"/>
      <c r="GKC267" s="136"/>
      <c r="GKH267" s="136"/>
      <c r="GKI267" s="136"/>
      <c r="GKJ267" s="136"/>
      <c r="GKK267" s="136"/>
      <c r="GKL267" s="136"/>
      <c r="GKM267" s="136"/>
      <c r="GKN267" s="136"/>
      <c r="GKO267" s="136"/>
      <c r="GKP267" s="136"/>
      <c r="GKQ267" s="136"/>
      <c r="GKR267" s="136"/>
      <c r="GKS267" s="136"/>
      <c r="GKX267" s="136"/>
      <c r="GKY267" s="136"/>
      <c r="GKZ267" s="136"/>
      <c r="GLA267" s="136"/>
      <c r="GLB267" s="136"/>
      <c r="GLC267" s="136"/>
      <c r="GLD267" s="136"/>
      <c r="GLE267" s="136"/>
      <c r="GLF267" s="136"/>
      <c r="GLG267" s="136"/>
      <c r="GLH267" s="136"/>
      <c r="GLI267" s="136"/>
      <c r="GLN267" s="136"/>
      <c r="GLO267" s="136"/>
      <c r="GLP267" s="136"/>
      <c r="GLQ267" s="136"/>
      <c r="GLR267" s="136"/>
      <c r="GLS267" s="136"/>
      <c r="GLT267" s="136"/>
      <c r="GLU267" s="136"/>
      <c r="GLV267" s="136"/>
      <c r="GLW267" s="136"/>
      <c r="GLX267" s="136"/>
      <c r="GLY267" s="136"/>
      <c r="GMD267" s="136"/>
      <c r="GME267" s="136"/>
      <c r="GMF267" s="136"/>
      <c r="GMG267" s="136"/>
      <c r="GMH267" s="136"/>
      <c r="GMI267" s="136"/>
      <c r="GMJ267" s="136"/>
      <c r="GMK267" s="136"/>
      <c r="GML267" s="136"/>
      <c r="GMM267" s="136"/>
      <c r="GMN267" s="136"/>
      <c r="GMO267" s="136"/>
      <c r="GMT267" s="136"/>
      <c r="GMU267" s="136"/>
      <c r="GMV267" s="136"/>
      <c r="GMW267" s="136"/>
      <c r="GMX267" s="136"/>
      <c r="GMY267" s="136"/>
      <c r="GMZ267" s="136"/>
      <c r="GNA267" s="136"/>
      <c r="GNB267" s="136"/>
      <c r="GNC267" s="136"/>
      <c r="GND267" s="136"/>
      <c r="GNE267" s="136"/>
      <c r="GNJ267" s="136"/>
      <c r="GNK267" s="136"/>
      <c r="GNL267" s="136"/>
      <c r="GNM267" s="136"/>
      <c r="GNN267" s="136"/>
      <c r="GNO267" s="136"/>
      <c r="GNP267" s="136"/>
      <c r="GNQ267" s="136"/>
      <c r="GNR267" s="136"/>
      <c r="GNS267" s="136"/>
      <c r="GNT267" s="136"/>
      <c r="GNU267" s="136"/>
      <c r="GNZ267" s="136"/>
      <c r="GOA267" s="136"/>
      <c r="GOB267" s="136"/>
      <c r="GOC267" s="136"/>
      <c r="GOD267" s="136"/>
      <c r="GOE267" s="136"/>
      <c r="GOF267" s="136"/>
      <c r="GOG267" s="136"/>
      <c r="GOH267" s="136"/>
      <c r="GOI267" s="136"/>
      <c r="GOJ267" s="136"/>
      <c r="GOK267" s="136"/>
      <c r="GOP267" s="136"/>
      <c r="GOQ267" s="136"/>
      <c r="GOR267" s="136"/>
      <c r="GOS267" s="136"/>
      <c r="GOT267" s="136"/>
      <c r="GOU267" s="136"/>
      <c r="GOV267" s="136"/>
      <c r="GOW267" s="136"/>
      <c r="GOX267" s="136"/>
      <c r="GOY267" s="136"/>
      <c r="GOZ267" s="136"/>
      <c r="GPA267" s="136"/>
      <c r="GPF267" s="136"/>
      <c r="GPG267" s="136"/>
      <c r="GPH267" s="136"/>
      <c r="GPI267" s="136"/>
      <c r="GPJ267" s="136"/>
      <c r="GPK267" s="136"/>
      <c r="GPL267" s="136"/>
      <c r="GPM267" s="136"/>
      <c r="GPN267" s="136"/>
      <c r="GPO267" s="136"/>
      <c r="GPP267" s="136"/>
      <c r="GPQ267" s="136"/>
      <c r="GPV267" s="136"/>
      <c r="GPW267" s="136"/>
      <c r="GPX267" s="136"/>
      <c r="GPY267" s="136"/>
      <c r="GPZ267" s="136"/>
      <c r="GQA267" s="136"/>
      <c r="GQB267" s="136"/>
      <c r="GQC267" s="136"/>
      <c r="GQD267" s="136"/>
      <c r="GQE267" s="136"/>
      <c r="GQF267" s="136"/>
      <c r="GQG267" s="136"/>
      <c r="GQL267" s="136"/>
      <c r="GQM267" s="136"/>
      <c r="GQN267" s="136"/>
      <c r="GQO267" s="136"/>
      <c r="GQP267" s="136"/>
      <c r="GQQ267" s="136"/>
      <c r="GQR267" s="136"/>
      <c r="GQS267" s="136"/>
      <c r="GQT267" s="136"/>
      <c r="GQU267" s="136"/>
      <c r="GQV267" s="136"/>
      <c r="GQW267" s="136"/>
      <c r="GRB267" s="136"/>
      <c r="GRC267" s="136"/>
      <c r="GRD267" s="136"/>
      <c r="GRE267" s="136"/>
      <c r="GRF267" s="136"/>
      <c r="GRG267" s="136"/>
      <c r="GRH267" s="136"/>
      <c r="GRI267" s="136"/>
      <c r="GRJ267" s="136"/>
      <c r="GRK267" s="136"/>
      <c r="GRL267" s="136"/>
      <c r="GRM267" s="136"/>
      <c r="GRR267" s="136"/>
      <c r="GRS267" s="136"/>
      <c r="GRT267" s="136"/>
      <c r="GRU267" s="136"/>
      <c r="GRV267" s="136"/>
      <c r="GRW267" s="136"/>
      <c r="GRX267" s="136"/>
      <c r="GRY267" s="136"/>
      <c r="GRZ267" s="136"/>
      <c r="GSA267" s="136"/>
      <c r="GSB267" s="136"/>
      <c r="GSC267" s="136"/>
      <c r="GSH267" s="136"/>
      <c r="GSI267" s="136"/>
      <c r="GSJ267" s="136"/>
      <c r="GSK267" s="136"/>
      <c r="GSL267" s="136"/>
      <c r="GSM267" s="136"/>
      <c r="GSN267" s="136"/>
      <c r="GSO267" s="136"/>
      <c r="GSP267" s="136"/>
      <c r="GSQ267" s="136"/>
      <c r="GSR267" s="136"/>
      <c r="GSS267" s="136"/>
      <c r="GSX267" s="136"/>
      <c r="GSY267" s="136"/>
      <c r="GSZ267" s="136"/>
      <c r="GTA267" s="136"/>
      <c r="GTB267" s="136"/>
      <c r="GTC267" s="136"/>
      <c r="GTD267" s="136"/>
      <c r="GTE267" s="136"/>
      <c r="GTF267" s="136"/>
      <c r="GTG267" s="136"/>
      <c r="GTH267" s="136"/>
      <c r="GTI267" s="136"/>
      <c r="GTN267" s="136"/>
      <c r="GTO267" s="136"/>
      <c r="GTP267" s="136"/>
      <c r="GTQ267" s="136"/>
      <c r="GTR267" s="136"/>
      <c r="GTS267" s="136"/>
      <c r="GTT267" s="136"/>
      <c r="GTU267" s="136"/>
      <c r="GTV267" s="136"/>
      <c r="GTW267" s="136"/>
      <c r="GTX267" s="136"/>
      <c r="GTY267" s="136"/>
      <c r="GUD267" s="136"/>
      <c r="GUE267" s="136"/>
      <c r="GUF267" s="136"/>
      <c r="GUG267" s="136"/>
      <c r="GUH267" s="136"/>
      <c r="GUI267" s="136"/>
      <c r="GUJ267" s="136"/>
      <c r="GUK267" s="136"/>
      <c r="GUL267" s="136"/>
      <c r="GUM267" s="136"/>
      <c r="GUN267" s="136"/>
      <c r="GUO267" s="136"/>
      <c r="GUT267" s="136"/>
      <c r="GUU267" s="136"/>
      <c r="GUV267" s="136"/>
      <c r="GUW267" s="136"/>
      <c r="GUX267" s="136"/>
      <c r="GUY267" s="136"/>
      <c r="GUZ267" s="136"/>
      <c r="GVA267" s="136"/>
      <c r="GVB267" s="136"/>
      <c r="GVC267" s="136"/>
      <c r="GVD267" s="136"/>
      <c r="GVE267" s="136"/>
      <c r="GVJ267" s="136"/>
      <c r="GVK267" s="136"/>
      <c r="GVL267" s="136"/>
      <c r="GVM267" s="136"/>
      <c r="GVN267" s="136"/>
      <c r="GVO267" s="136"/>
      <c r="GVP267" s="136"/>
      <c r="GVQ267" s="136"/>
      <c r="GVR267" s="136"/>
      <c r="GVS267" s="136"/>
      <c r="GVT267" s="136"/>
      <c r="GVU267" s="136"/>
      <c r="GVZ267" s="136"/>
      <c r="GWA267" s="136"/>
      <c r="GWB267" s="136"/>
      <c r="GWC267" s="136"/>
      <c r="GWD267" s="136"/>
      <c r="GWE267" s="136"/>
      <c r="GWF267" s="136"/>
      <c r="GWG267" s="136"/>
      <c r="GWH267" s="136"/>
      <c r="GWI267" s="136"/>
      <c r="GWJ267" s="136"/>
      <c r="GWK267" s="136"/>
      <c r="GWP267" s="136"/>
      <c r="GWQ267" s="136"/>
      <c r="GWR267" s="136"/>
      <c r="GWS267" s="136"/>
      <c r="GWT267" s="136"/>
      <c r="GWU267" s="136"/>
      <c r="GWV267" s="136"/>
      <c r="GWW267" s="136"/>
      <c r="GWX267" s="136"/>
      <c r="GWY267" s="136"/>
      <c r="GWZ267" s="136"/>
      <c r="GXA267" s="136"/>
      <c r="GXF267" s="136"/>
      <c r="GXG267" s="136"/>
      <c r="GXH267" s="136"/>
      <c r="GXI267" s="136"/>
      <c r="GXJ267" s="136"/>
      <c r="GXK267" s="136"/>
      <c r="GXL267" s="136"/>
      <c r="GXM267" s="136"/>
      <c r="GXN267" s="136"/>
      <c r="GXO267" s="136"/>
      <c r="GXP267" s="136"/>
      <c r="GXQ267" s="136"/>
      <c r="GXV267" s="136"/>
      <c r="GXW267" s="136"/>
      <c r="GXX267" s="136"/>
      <c r="GXY267" s="136"/>
      <c r="GXZ267" s="136"/>
      <c r="GYA267" s="136"/>
      <c r="GYB267" s="136"/>
      <c r="GYC267" s="136"/>
      <c r="GYD267" s="136"/>
      <c r="GYE267" s="136"/>
      <c r="GYF267" s="136"/>
      <c r="GYG267" s="136"/>
      <c r="GYL267" s="136"/>
      <c r="GYM267" s="136"/>
      <c r="GYN267" s="136"/>
      <c r="GYO267" s="136"/>
      <c r="GYP267" s="136"/>
      <c r="GYQ267" s="136"/>
      <c r="GYR267" s="136"/>
      <c r="GYS267" s="136"/>
      <c r="GYT267" s="136"/>
      <c r="GYU267" s="136"/>
      <c r="GYV267" s="136"/>
      <c r="GYW267" s="136"/>
      <c r="GZB267" s="136"/>
      <c r="GZC267" s="136"/>
      <c r="GZD267" s="136"/>
      <c r="GZE267" s="136"/>
      <c r="GZF267" s="136"/>
      <c r="GZG267" s="136"/>
      <c r="GZH267" s="136"/>
      <c r="GZI267" s="136"/>
      <c r="GZJ267" s="136"/>
      <c r="GZK267" s="136"/>
      <c r="GZL267" s="136"/>
      <c r="GZM267" s="136"/>
      <c r="GZR267" s="136"/>
      <c r="GZS267" s="136"/>
      <c r="GZT267" s="136"/>
      <c r="GZU267" s="136"/>
      <c r="GZV267" s="136"/>
      <c r="GZW267" s="136"/>
      <c r="GZX267" s="136"/>
      <c r="GZY267" s="136"/>
      <c r="GZZ267" s="136"/>
      <c r="HAA267" s="136"/>
      <c r="HAB267" s="136"/>
      <c r="HAC267" s="136"/>
      <c r="HAH267" s="136"/>
      <c r="HAI267" s="136"/>
      <c r="HAJ267" s="136"/>
      <c r="HAK267" s="136"/>
      <c r="HAL267" s="136"/>
      <c r="HAM267" s="136"/>
      <c r="HAN267" s="136"/>
      <c r="HAO267" s="136"/>
      <c r="HAP267" s="136"/>
      <c r="HAQ267" s="136"/>
      <c r="HAR267" s="136"/>
      <c r="HAS267" s="136"/>
      <c r="HAX267" s="136"/>
      <c r="HAY267" s="136"/>
      <c r="HAZ267" s="136"/>
      <c r="HBA267" s="136"/>
      <c r="HBB267" s="136"/>
      <c r="HBC267" s="136"/>
      <c r="HBD267" s="136"/>
      <c r="HBE267" s="136"/>
      <c r="HBF267" s="136"/>
      <c r="HBG267" s="136"/>
      <c r="HBH267" s="136"/>
      <c r="HBI267" s="136"/>
      <c r="HBN267" s="136"/>
      <c r="HBO267" s="136"/>
      <c r="HBP267" s="136"/>
      <c r="HBQ267" s="136"/>
      <c r="HBR267" s="136"/>
      <c r="HBS267" s="136"/>
      <c r="HBT267" s="136"/>
      <c r="HBU267" s="136"/>
      <c r="HBV267" s="136"/>
      <c r="HBW267" s="136"/>
      <c r="HBX267" s="136"/>
      <c r="HBY267" s="136"/>
      <c r="HCD267" s="136"/>
      <c r="HCE267" s="136"/>
      <c r="HCF267" s="136"/>
      <c r="HCG267" s="136"/>
      <c r="HCH267" s="136"/>
      <c r="HCI267" s="136"/>
      <c r="HCJ267" s="136"/>
      <c r="HCK267" s="136"/>
      <c r="HCL267" s="136"/>
      <c r="HCM267" s="136"/>
      <c r="HCN267" s="136"/>
      <c r="HCO267" s="136"/>
      <c r="HCT267" s="136"/>
      <c r="HCU267" s="136"/>
      <c r="HCV267" s="136"/>
      <c r="HCW267" s="136"/>
      <c r="HCX267" s="136"/>
      <c r="HCY267" s="136"/>
      <c r="HCZ267" s="136"/>
      <c r="HDA267" s="136"/>
      <c r="HDB267" s="136"/>
      <c r="HDC267" s="136"/>
      <c r="HDD267" s="136"/>
      <c r="HDE267" s="136"/>
      <c r="HDJ267" s="136"/>
      <c r="HDK267" s="136"/>
      <c r="HDL267" s="136"/>
      <c r="HDM267" s="136"/>
      <c r="HDN267" s="136"/>
      <c r="HDO267" s="136"/>
      <c r="HDP267" s="136"/>
      <c r="HDQ267" s="136"/>
      <c r="HDR267" s="136"/>
      <c r="HDS267" s="136"/>
      <c r="HDT267" s="136"/>
      <c r="HDU267" s="136"/>
      <c r="HDZ267" s="136"/>
      <c r="HEA267" s="136"/>
      <c r="HEB267" s="136"/>
      <c r="HEC267" s="136"/>
      <c r="HED267" s="136"/>
      <c r="HEE267" s="136"/>
      <c r="HEF267" s="136"/>
      <c r="HEG267" s="136"/>
      <c r="HEH267" s="136"/>
      <c r="HEI267" s="136"/>
      <c r="HEJ267" s="136"/>
      <c r="HEK267" s="136"/>
      <c r="HEP267" s="136"/>
      <c r="HEQ267" s="136"/>
      <c r="HER267" s="136"/>
      <c r="HES267" s="136"/>
      <c r="HET267" s="136"/>
      <c r="HEU267" s="136"/>
      <c r="HEV267" s="136"/>
      <c r="HEW267" s="136"/>
      <c r="HEX267" s="136"/>
      <c r="HEY267" s="136"/>
      <c r="HEZ267" s="136"/>
      <c r="HFA267" s="136"/>
      <c r="HFF267" s="136"/>
      <c r="HFG267" s="136"/>
      <c r="HFH267" s="136"/>
      <c r="HFI267" s="136"/>
      <c r="HFJ267" s="136"/>
      <c r="HFK267" s="136"/>
      <c r="HFL267" s="136"/>
      <c r="HFM267" s="136"/>
      <c r="HFN267" s="136"/>
      <c r="HFO267" s="136"/>
      <c r="HFP267" s="136"/>
      <c r="HFQ267" s="136"/>
      <c r="HFV267" s="136"/>
      <c r="HFW267" s="136"/>
      <c r="HFX267" s="136"/>
      <c r="HFY267" s="136"/>
      <c r="HFZ267" s="136"/>
      <c r="HGA267" s="136"/>
      <c r="HGB267" s="136"/>
      <c r="HGC267" s="136"/>
      <c r="HGD267" s="136"/>
      <c r="HGE267" s="136"/>
      <c r="HGF267" s="136"/>
      <c r="HGG267" s="136"/>
      <c r="HGL267" s="136"/>
      <c r="HGM267" s="136"/>
      <c r="HGN267" s="136"/>
      <c r="HGO267" s="136"/>
      <c r="HGP267" s="136"/>
      <c r="HGQ267" s="136"/>
      <c r="HGR267" s="136"/>
      <c r="HGS267" s="136"/>
      <c r="HGT267" s="136"/>
      <c r="HGU267" s="136"/>
      <c r="HGV267" s="136"/>
      <c r="HGW267" s="136"/>
      <c r="HHB267" s="136"/>
      <c r="HHC267" s="136"/>
      <c r="HHD267" s="136"/>
      <c r="HHE267" s="136"/>
      <c r="HHF267" s="136"/>
      <c r="HHG267" s="136"/>
      <c r="HHH267" s="136"/>
      <c r="HHI267" s="136"/>
      <c r="HHJ267" s="136"/>
      <c r="HHK267" s="136"/>
      <c r="HHL267" s="136"/>
      <c r="HHM267" s="136"/>
      <c r="HHR267" s="136"/>
      <c r="HHS267" s="136"/>
      <c r="HHT267" s="136"/>
      <c r="HHU267" s="136"/>
      <c r="HHV267" s="136"/>
      <c r="HHW267" s="136"/>
      <c r="HHX267" s="136"/>
      <c r="HHY267" s="136"/>
      <c r="HHZ267" s="136"/>
      <c r="HIA267" s="136"/>
      <c r="HIB267" s="136"/>
      <c r="HIC267" s="136"/>
      <c r="HIH267" s="136"/>
      <c r="HII267" s="136"/>
      <c r="HIJ267" s="136"/>
      <c r="HIK267" s="136"/>
      <c r="HIL267" s="136"/>
      <c r="HIM267" s="136"/>
      <c r="HIN267" s="136"/>
      <c r="HIO267" s="136"/>
      <c r="HIP267" s="136"/>
      <c r="HIQ267" s="136"/>
      <c r="HIR267" s="136"/>
      <c r="HIS267" s="136"/>
      <c r="HIX267" s="136"/>
      <c r="HIY267" s="136"/>
      <c r="HIZ267" s="136"/>
      <c r="HJA267" s="136"/>
      <c r="HJB267" s="136"/>
      <c r="HJC267" s="136"/>
      <c r="HJD267" s="136"/>
      <c r="HJE267" s="136"/>
      <c r="HJF267" s="136"/>
      <c r="HJG267" s="136"/>
      <c r="HJH267" s="136"/>
      <c r="HJI267" s="136"/>
      <c r="HJN267" s="136"/>
      <c r="HJO267" s="136"/>
      <c r="HJP267" s="136"/>
      <c r="HJQ267" s="136"/>
      <c r="HJR267" s="136"/>
      <c r="HJS267" s="136"/>
      <c r="HJT267" s="136"/>
      <c r="HJU267" s="136"/>
      <c r="HJV267" s="136"/>
      <c r="HJW267" s="136"/>
      <c r="HJX267" s="136"/>
      <c r="HJY267" s="136"/>
      <c r="HKD267" s="136"/>
      <c r="HKE267" s="136"/>
      <c r="HKF267" s="136"/>
      <c r="HKG267" s="136"/>
      <c r="HKH267" s="136"/>
      <c r="HKI267" s="136"/>
      <c r="HKJ267" s="136"/>
      <c r="HKK267" s="136"/>
      <c r="HKL267" s="136"/>
      <c r="HKM267" s="136"/>
      <c r="HKN267" s="136"/>
      <c r="HKO267" s="136"/>
      <c r="HKT267" s="136"/>
      <c r="HKU267" s="136"/>
      <c r="HKV267" s="136"/>
      <c r="HKW267" s="136"/>
      <c r="HKX267" s="136"/>
      <c r="HKY267" s="136"/>
      <c r="HKZ267" s="136"/>
      <c r="HLA267" s="136"/>
      <c r="HLB267" s="136"/>
      <c r="HLC267" s="136"/>
      <c r="HLD267" s="136"/>
      <c r="HLE267" s="136"/>
      <c r="HLJ267" s="136"/>
      <c r="HLK267" s="136"/>
      <c r="HLL267" s="136"/>
      <c r="HLM267" s="136"/>
      <c r="HLN267" s="136"/>
      <c r="HLO267" s="136"/>
      <c r="HLP267" s="136"/>
      <c r="HLQ267" s="136"/>
      <c r="HLR267" s="136"/>
      <c r="HLS267" s="136"/>
      <c r="HLT267" s="136"/>
      <c r="HLU267" s="136"/>
      <c r="HLZ267" s="136"/>
      <c r="HMA267" s="136"/>
      <c r="HMB267" s="136"/>
      <c r="HMC267" s="136"/>
      <c r="HMD267" s="136"/>
      <c r="HME267" s="136"/>
      <c r="HMF267" s="136"/>
      <c r="HMG267" s="136"/>
      <c r="HMH267" s="136"/>
      <c r="HMI267" s="136"/>
      <c r="HMJ267" s="136"/>
      <c r="HMK267" s="136"/>
      <c r="HMP267" s="136"/>
      <c r="HMQ267" s="136"/>
      <c r="HMR267" s="136"/>
      <c r="HMS267" s="136"/>
      <c r="HMT267" s="136"/>
      <c r="HMU267" s="136"/>
      <c r="HMV267" s="136"/>
      <c r="HMW267" s="136"/>
      <c r="HMX267" s="136"/>
      <c r="HMY267" s="136"/>
      <c r="HMZ267" s="136"/>
      <c r="HNA267" s="136"/>
      <c r="HNF267" s="136"/>
      <c r="HNG267" s="136"/>
      <c r="HNH267" s="136"/>
      <c r="HNI267" s="136"/>
      <c r="HNJ267" s="136"/>
      <c r="HNK267" s="136"/>
      <c r="HNL267" s="136"/>
      <c r="HNM267" s="136"/>
      <c r="HNN267" s="136"/>
      <c r="HNO267" s="136"/>
      <c r="HNP267" s="136"/>
      <c r="HNQ267" s="136"/>
      <c r="HNV267" s="136"/>
      <c r="HNW267" s="136"/>
      <c r="HNX267" s="136"/>
      <c r="HNY267" s="136"/>
      <c r="HNZ267" s="136"/>
      <c r="HOA267" s="136"/>
      <c r="HOB267" s="136"/>
      <c r="HOC267" s="136"/>
      <c r="HOD267" s="136"/>
      <c r="HOE267" s="136"/>
      <c r="HOF267" s="136"/>
      <c r="HOG267" s="136"/>
      <c r="HOL267" s="136"/>
      <c r="HOM267" s="136"/>
      <c r="HON267" s="136"/>
      <c r="HOO267" s="136"/>
      <c r="HOP267" s="136"/>
      <c r="HOQ267" s="136"/>
      <c r="HOR267" s="136"/>
      <c r="HOS267" s="136"/>
      <c r="HOT267" s="136"/>
      <c r="HOU267" s="136"/>
      <c r="HOV267" s="136"/>
      <c r="HOW267" s="136"/>
      <c r="HPB267" s="136"/>
      <c r="HPC267" s="136"/>
      <c r="HPD267" s="136"/>
      <c r="HPE267" s="136"/>
      <c r="HPF267" s="136"/>
      <c r="HPG267" s="136"/>
      <c r="HPH267" s="136"/>
      <c r="HPI267" s="136"/>
      <c r="HPJ267" s="136"/>
      <c r="HPK267" s="136"/>
      <c r="HPL267" s="136"/>
      <c r="HPM267" s="136"/>
      <c r="HPR267" s="136"/>
      <c r="HPS267" s="136"/>
      <c r="HPT267" s="136"/>
      <c r="HPU267" s="136"/>
      <c r="HPV267" s="136"/>
      <c r="HPW267" s="136"/>
      <c r="HPX267" s="136"/>
      <c r="HPY267" s="136"/>
      <c r="HPZ267" s="136"/>
      <c r="HQA267" s="136"/>
      <c r="HQB267" s="136"/>
      <c r="HQC267" s="136"/>
      <c r="HQH267" s="136"/>
      <c r="HQI267" s="136"/>
      <c r="HQJ267" s="136"/>
      <c r="HQK267" s="136"/>
      <c r="HQL267" s="136"/>
      <c r="HQM267" s="136"/>
      <c r="HQN267" s="136"/>
      <c r="HQO267" s="136"/>
      <c r="HQP267" s="136"/>
      <c r="HQQ267" s="136"/>
      <c r="HQR267" s="136"/>
      <c r="HQS267" s="136"/>
      <c r="HQX267" s="136"/>
      <c r="HQY267" s="136"/>
      <c r="HQZ267" s="136"/>
      <c r="HRA267" s="136"/>
      <c r="HRB267" s="136"/>
      <c r="HRC267" s="136"/>
      <c r="HRD267" s="136"/>
      <c r="HRE267" s="136"/>
      <c r="HRF267" s="136"/>
      <c r="HRG267" s="136"/>
      <c r="HRH267" s="136"/>
      <c r="HRI267" s="136"/>
      <c r="HRN267" s="136"/>
      <c r="HRO267" s="136"/>
      <c r="HRP267" s="136"/>
      <c r="HRQ267" s="136"/>
      <c r="HRR267" s="136"/>
      <c r="HRS267" s="136"/>
      <c r="HRT267" s="136"/>
      <c r="HRU267" s="136"/>
      <c r="HRV267" s="136"/>
      <c r="HRW267" s="136"/>
      <c r="HRX267" s="136"/>
      <c r="HRY267" s="136"/>
      <c r="HSD267" s="136"/>
      <c r="HSE267" s="136"/>
      <c r="HSF267" s="136"/>
      <c r="HSG267" s="136"/>
      <c r="HSH267" s="136"/>
      <c r="HSI267" s="136"/>
      <c r="HSJ267" s="136"/>
      <c r="HSK267" s="136"/>
      <c r="HSL267" s="136"/>
      <c r="HSM267" s="136"/>
      <c r="HSN267" s="136"/>
      <c r="HSO267" s="136"/>
      <c r="HST267" s="136"/>
      <c r="HSU267" s="136"/>
      <c r="HSV267" s="136"/>
      <c r="HSW267" s="136"/>
      <c r="HSX267" s="136"/>
      <c r="HSY267" s="136"/>
      <c r="HSZ267" s="136"/>
      <c r="HTA267" s="136"/>
      <c r="HTB267" s="136"/>
      <c r="HTC267" s="136"/>
      <c r="HTD267" s="136"/>
      <c r="HTE267" s="136"/>
      <c r="HTJ267" s="136"/>
      <c r="HTK267" s="136"/>
      <c r="HTL267" s="136"/>
      <c r="HTM267" s="136"/>
      <c r="HTN267" s="136"/>
      <c r="HTO267" s="136"/>
      <c r="HTP267" s="136"/>
      <c r="HTQ267" s="136"/>
      <c r="HTR267" s="136"/>
      <c r="HTS267" s="136"/>
      <c r="HTT267" s="136"/>
      <c r="HTU267" s="136"/>
      <c r="HTZ267" s="136"/>
      <c r="HUA267" s="136"/>
      <c r="HUB267" s="136"/>
      <c r="HUC267" s="136"/>
      <c r="HUD267" s="136"/>
      <c r="HUE267" s="136"/>
      <c r="HUF267" s="136"/>
      <c r="HUG267" s="136"/>
      <c r="HUH267" s="136"/>
      <c r="HUI267" s="136"/>
      <c r="HUJ267" s="136"/>
      <c r="HUK267" s="136"/>
      <c r="HUP267" s="136"/>
      <c r="HUQ267" s="136"/>
      <c r="HUR267" s="136"/>
      <c r="HUS267" s="136"/>
      <c r="HUT267" s="136"/>
      <c r="HUU267" s="136"/>
      <c r="HUV267" s="136"/>
      <c r="HUW267" s="136"/>
      <c r="HUX267" s="136"/>
      <c r="HUY267" s="136"/>
      <c r="HUZ267" s="136"/>
      <c r="HVA267" s="136"/>
      <c r="HVF267" s="136"/>
      <c r="HVG267" s="136"/>
      <c r="HVH267" s="136"/>
      <c r="HVI267" s="136"/>
      <c r="HVJ267" s="136"/>
      <c r="HVK267" s="136"/>
      <c r="HVL267" s="136"/>
      <c r="HVM267" s="136"/>
      <c r="HVN267" s="136"/>
      <c r="HVO267" s="136"/>
      <c r="HVP267" s="136"/>
      <c r="HVQ267" s="136"/>
      <c r="HVV267" s="136"/>
      <c r="HVW267" s="136"/>
      <c r="HVX267" s="136"/>
      <c r="HVY267" s="136"/>
      <c r="HVZ267" s="136"/>
      <c r="HWA267" s="136"/>
      <c r="HWB267" s="136"/>
      <c r="HWC267" s="136"/>
      <c r="HWD267" s="136"/>
      <c r="HWE267" s="136"/>
      <c r="HWF267" s="136"/>
      <c r="HWG267" s="136"/>
      <c r="HWL267" s="136"/>
      <c r="HWM267" s="136"/>
      <c r="HWN267" s="136"/>
      <c r="HWO267" s="136"/>
      <c r="HWP267" s="136"/>
      <c r="HWQ267" s="136"/>
      <c r="HWR267" s="136"/>
      <c r="HWS267" s="136"/>
      <c r="HWT267" s="136"/>
      <c r="HWU267" s="136"/>
      <c r="HWV267" s="136"/>
      <c r="HWW267" s="136"/>
      <c r="HXB267" s="136"/>
      <c r="HXC267" s="136"/>
      <c r="HXD267" s="136"/>
      <c r="HXE267" s="136"/>
      <c r="HXF267" s="136"/>
      <c r="HXG267" s="136"/>
      <c r="HXH267" s="136"/>
      <c r="HXI267" s="136"/>
      <c r="HXJ267" s="136"/>
      <c r="HXK267" s="136"/>
      <c r="HXL267" s="136"/>
      <c r="HXM267" s="136"/>
      <c r="HXR267" s="136"/>
      <c r="HXS267" s="136"/>
      <c r="HXT267" s="136"/>
      <c r="HXU267" s="136"/>
      <c r="HXV267" s="136"/>
      <c r="HXW267" s="136"/>
      <c r="HXX267" s="136"/>
      <c r="HXY267" s="136"/>
      <c r="HXZ267" s="136"/>
      <c r="HYA267" s="136"/>
      <c r="HYB267" s="136"/>
      <c r="HYC267" s="136"/>
      <c r="HYH267" s="136"/>
      <c r="HYI267" s="136"/>
      <c r="HYJ267" s="136"/>
      <c r="HYK267" s="136"/>
      <c r="HYL267" s="136"/>
      <c r="HYM267" s="136"/>
      <c r="HYN267" s="136"/>
      <c r="HYO267" s="136"/>
      <c r="HYP267" s="136"/>
      <c r="HYQ267" s="136"/>
      <c r="HYR267" s="136"/>
      <c r="HYS267" s="136"/>
      <c r="HYX267" s="136"/>
      <c r="HYY267" s="136"/>
      <c r="HYZ267" s="136"/>
      <c r="HZA267" s="136"/>
      <c r="HZB267" s="136"/>
      <c r="HZC267" s="136"/>
      <c r="HZD267" s="136"/>
      <c r="HZE267" s="136"/>
      <c r="HZF267" s="136"/>
      <c r="HZG267" s="136"/>
      <c r="HZH267" s="136"/>
      <c r="HZI267" s="136"/>
      <c r="HZN267" s="136"/>
      <c r="HZO267" s="136"/>
      <c r="HZP267" s="136"/>
      <c r="HZQ267" s="136"/>
      <c r="HZR267" s="136"/>
      <c r="HZS267" s="136"/>
      <c r="HZT267" s="136"/>
      <c r="HZU267" s="136"/>
      <c r="HZV267" s="136"/>
      <c r="HZW267" s="136"/>
      <c r="HZX267" s="136"/>
      <c r="HZY267" s="136"/>
      <c r="IAD267" s="136"/>
      <c r="IAE267" s="136"/>
      <c r="IAF267" s="136"/>
      <c r="IAG267" s="136"/>
      <c r="IAH267" s="136"/>
      <c r="IAI267" s="136"/>
      <c r="IAJ267" s="136"/>
      <c r="IAK267" s="136"/>
      <c r="IAL267" s="136"/>
      <c r="IAM267" s="136"/>
      <c r="IAN267" s="136"/>
      <c r="IAO267" s="136"/>
      <c r="IAT267" s="136"/>
      <c r="IAU267" s="136"/>
      <c r="IAV267" s="136"/>
      <c r="IAW267" s="136"/>
      <c r="IAX267" s="136"/>
      <c r="IAY267" s="136"/>
      <c r="IAZ267" s="136"/>
      <c r="IBA267" s="136"/>
      <c r="IBB267" s="136"/>
      <c r="IBC267" s="136"/>
      <c r="IBD267" s="136"/>
      <c r="IBE267" s="136"/>
      <c r="IBJ267" s="136"/>
      <c r="IBK267" s="136"/>
      <c r="IBL267" s="136"/>
      <c r="IBM267" s="136"/>
      <c r="IBN267" s="136"/>
      <c r="IBO267" s="136"/>
      <c r="IBP267" s="136"/>
      <c r="IBQ267" s="136"/>
      <c r="IBR267" s="136"/>
      <c r="IBS267" s="136"/>
      <c r="IBT267" s="136"/>
      <c r="IBU267" s="136"/>
      <c r="IBZ267" s="136"/>
      <c r="ICA267" s="136"/>
      <c r="ICB267" s="136"/>
      <c r="ICC267" s="136"/>
      <c r="ICD267" s="136"/>
      <c r="ICE267" s="136"/>
      <c r="ICF267" s="136"/>
      <c r="ICG267" s="136"/>
      <c r="ICH267" s="136"/>
      <c r="ICI267" s="136"/>
      <c r="ICJ267" s="136"/>
      <c r="ICK267" s="136"/>
      <c r="ICP267" s="136"/>
      <c r="ICQ267" s="136"/>
      <c r="ICR267" s="136"/>
      <c r="ICS267" s="136"/>
      <c r="ICT267" s="136"/>
      <c r="ICU267" s="136"/>
      <c r="ICV267" s="136"/>
      <c r="ICW267" s="136"/>
      <c r="ICX267" s="136"/>
      <c r="ICY267" s="136"/>
      <c r="ICZ267" s="136"/>
      <c r="IDA267" s="136"/>
      <c r="IDF267" s="136"/>
      <c r="IDG267" s="136"/>
      <c r="IDH267" s="136"/>
      <c r="IDI267" s="136"/>
      <c r="IDJ267" s="136"/>
      <c r="IDK267" s="136"/>
      <c r="IDL267" s="136"/>
      <c r="IDM267" s="136"/>
      <c r="IDN267" s="136"/>
      <c r="IDO267" s="136"/>
      <c r="IDP267" s="136"/>
      <c r="IDQ267" s="136"/>
      <c r="IDV267" s="136"/>
      <c r="IDW267" s="136"/>
      <c r="IDX267" s="136"/>
      <c r="IDY267" s="136"/>
      <c r="IDZ267" s="136"/>
      <c r="IEA267" s="136"/>
      <c r="IEB267" s="136"/>
      <c r="IEC267" s="136"/>
      <c r="IED267" s="136"/>
      <c r="IEE267" s="136"/>
      <c r="IEF267" s="136"/>
      <c r="IEG267" s="136"/>
      <c r="IEL267" s="136"/>
      <c r="IEM267" s="136"/>
      <c r="IEN267" s="136"/>
      <c r="IEO267" s="136"/>
      <c r="IEP267" s="136"/>
      <c r="IEQ267" s="136"/>
      <c r="IER267" s="136"/>
      <c r="IES267" s="136"/>
      <c r="IET267" s="136"/>
      <c r="IEU267" s="136"/>
      <c r="IEV267" s="136"/>
      <c r="IEW267" s="136"/>
      <c r="IFB267" s="136"/>
      <c r="IFC267" s="136"/>
      <c r="IFD267" s="136"/>
      <c r="IFE267" s="136"/>
      <c r="IFF267" s="136"/>
      <c r="IFG267" s="136"/>
      <c r="IFH267" s="136"/>
      <c r="IFI267" s="136"/>
      <c r="IFJ267" s="136"/>
      <c r="IFK267" s="136"/>
      <c r="IFL267" s="136"/>
      <c r="IFM267" s="136"/>
      <c r="IFR267" s="136"/>
      <c r="IFS267" s="136"/>
      <c r="IFT267" s="136"/>
      <c r="IFU267" s="136"/>
      <c r="IFV267" s="136"/>
      <c r="IFW267" s="136"/>
      <c r="IFX267" s="136"/>
      <c r="IFY267" s="136"/>
      <c r="IFZ267" s="136"/>
      <c r="IGA267" s="136"/>
      <c r="IGB267" s="136"/>
      <c r="IGC267" s="136"/>
      <c r="IGH267" s="136"/>
      <c r="IGI267" s="136"/>
      <c r="IGJ267" s="136"/>
      <c r="IGK267" s="136"/>
      <c r="IGL267" s="136"/>
      <c r="IGM267" s="136"/>
      <c r="IGN267" s="136"/>
      <c r="IGO267" s="136"/>
      <c r="IGP267" s="136"/>
      <c r="IGQ267" s="136"/>
      <c r="IGR267" s="136"/>
      <c r="IGS267" s="136"/>
      <c r="IGX267" s="136"/>
      <c r="IGY267" s="136"/>
      <c r="IGZ267" s="136"/>
      <c r="IHA267" s="136"/>
      <c r="IHB267" s="136"/>
      <c r="IHC267" s="136"/>
      <c r="IHD267" s="136"/>
      <c r="IHE267" s="136"/>
      <c r="IHF267" s="136"/>
      <c r="IHG267" s="136"/>
      <c r="IHH267" s="136"/>
      <c r="IHI267" s="136"/>
      <c r="IHN267" s="136"/>
      <c r="IHO267" s="136"/>
      <c r="IHP267" s="136"/>
      <c r="IHQ267" s="136"/>
      <c r="IHR267" s="136"/>
      <c r="IHS267" s="136"/>
      <c r="IHT267" s="136"/>
      <c r="IHU267" s="136"/>
      <c r="IHV267" s="136"/>
      <c r="IHW267" s="136"/>
      <c r="IHX267" s="136"/>
      <c r="IHY267" s="136"/>
      <c r="IID267" s="136"/>
      <c r="IIE267" s="136"/>
      <c r="IIF267" s="136"/>
      <c r="IIG267" s="136"/>
      <c r="IIH267" s="136"/>
      <c r="III267" s="136"/>
      <c r="IIJ267" s="136"/>
      <c r="IIK267" s="136"/>
      <c r="IIL267" s="136"/>
      <c r="IIM267" s="136"/>
      <c r="IIN267" s="136"/>
      <c r="IIO267" s="136"/>
      <c r="IIT267" s="136"/>
      <c r="IIU267" s="136"/>
      <c r="IIV267" s="136"/>
      <c r="IIW267" s="136"/>
      <c r="IIX267" s="136"/>
      <c r="IIY267" s="136"/>
      <c r="IIZ267" s="136"/>
      <c r="IJA267" s="136"/>
      <c r="IJB267" s="136"/>
      <c r="IJC267" s="136"/>
      <c r="IJD267" s="136"/>
      <c r="IJE267" s="136"/>
      <c r="IJJ267" s="136"/>
      <c r="IJK267" s="136"/>
      <c r="IJL267" s="136"/>
      <c r="IJM267" s="136"/>
      <c r="IJN267" s="136"/>
      <c r="IJO267" s="136"/>
      <c r="IJP267" s="136"/>
      <c r="IJQ267" s="136"/>
      <c r="IJR267" s="136"/>
      <c r="IJS267" s="136"/>
      <c r="IJT267" s="136"/>
      <c r="IJU267" s="136"/>
      <c r="IJZ267" s="136"/>
      <c r="IKA267" s="136"/>
      <c r="IKB267" s="136"/>
      <c r="IKC267" s="136"/>
      <c r="IKD267" s="136"/>
      <c r="IKE267" s="136"/>
      <c r="IKF267" s="136"/>
      <c r="IKG267" s="136"/>
      <c r="IKH267" s="136"/>
      <c r="IKI267" s="136"/>
      <c r="IKJ267" s="136"/>
      <c r="IKK267" s="136"/>
      <c r="IKP267" s="136"/>
      <c r="IKQ267" s="136"/>
      <c r="IKR267" s="136"/>
      <c r="IKS267" s="136"/>
      <c r="IKT267" s="136"/>
      <c r="IKU267" s="136"/>
      <c r="IKV267" s="136"/>
      <c r="IKW267" s="136"/>
      <c r="IKX267" s="136"/>
      <c r="IKY267" s="136"/>
      <c r="IKZ267" s="136"/>
      <c r="ILA267" s="136"/>
      <c r="ILF267" s="136"/>
      <c r="ILG267" s="136"/>
      <c r="ILH267" s="136"/>
      <c r="ILI267" s="136"/>
      <c r="ILJ267" s="136"/>
      <c r="ILK267" s="136"/>
      <c r="ILL267" s="136"/>
      <c r="ILM267" s="136"/>
      <c r="ILN267" s="136"/>
      <c r="ILO267" s="136"/>
      <c r="ILP267" s="136"/>
      <c r="ILQ267" s="136"/>
      <c r="ILV267" s="136"/>
      <c r="ILW267" s="136"/>
      <c r="ILX267" s="136"/>
      <c r="ILY267" s="136"/>
      <c r="ILZ267" s="136"/>
      <c r="IMA267" s="136"/>
      <c r="IMB267" s="136"/>
      <c r="IMC267" s="136"/>
      <c r="IMD267" s="136"/>
      <c r="IME267" s="136"/>
      <c r="IMF267" s="136"/>
      <c r="IMG267" s="136"/>
      <c r="IML267" s="136"/>
      <c r="IMM267" s="136"/>
      <c r="IMN267" s="136"/>
      <c r="IMO267" s="136"/>
      <c r="IMP267" s="136"/>
      <c r="IMQ267" s="136"/>
      <c r="IMR267" s="136"/>
      <c r="IMS267" s="136"/>
      <c r="IMT267" s="136"/>
      <c r="IMU267" s="136"/>
      <c r="IMV267" s="136"/>
      <c r="IMW267" s="136"/>
      <c r="INB267" s="136"/>
      <c r="INC267" s="136"/>
      <c r="IND267" s="136"/>
      <c r="INE267" s="136"/>
      <c r="INF267" s="136"/>
      <c r="ING267" s="136"/>
      <c r="INH267" s="136"/>
      <c r="INI267" s="136"/>
      <c r="INJ267" s="136"/>
      <c r="INK267" s="136"/>
      <c r="INL267" s="136"/>
      <c r="INM267" s="136"/>
      <c r="INR267" s="136"/>
      <c r="INS267" s="136"/>
      <c r="INT267" s="136"/>
      <c r="INU267" s="136"/>
      <c r="INV267" s="136"/>
      <c r="INW267" s="136"/>
      <c r="INX267" s="136"/>
      <c r="INY267" s="136"/>
      <c r="INZ267" s="136"/>
      <c r="IOA267" s="136"/>
      <c r="IOB267" s="136"/>
      <c r="IOC267" s="136"/>
      <c r="IOH267" s="136"/>
      <c r="IOI267" s="136"/>
      <c r="IOJ267" s="136"/>
      <c r="IOK267" s="136"/>
      <c r="IOL267" s="136"/>
      <c r="IOM267" s="136"/>
      <c r="ION267" s="136"/>
      <c r="IOO267" s="136"/>
      <c r="IOP267" s="136"/>
      <c r="IOQ267" s="136"/>
      <c r="IOR267" s="136"/>
      <c r="IOS267" s="136"/>
      <c r="IOX267" s="136"/>
      <c r="IOY267" s="136"/>
      <c r="IOZ267" s="136"/>
      <c r="IPA267" s="136"/>
      <c r="IPB267" s="136"/>
      <c r="IPC267" s="136"/>
      <c r="IPD267" s="136"/>
      <c r="IPE267" s="136"/>
      <c r="IPF267" s="136"/>
      <c r="IPG267" s="136"/>
      <c r="IPH267" s="136"/>
      <c r="IPI267" s="136"/>
      <c r="IPN267" s="136"/>
      <c r="IPO267" s="136"/>
      <c r="IPP267" s="136"/>
      <c r="IPQ267" s="136"/>
      <c r="IPR267" s="136"/>
      <c r="IPS267" s="136"/>
      <c r="IPT267" s="136"/>
      <c r="IPU267" s="136"/>
      <c r="IPV267" s="136"/>
      <c r="IPW267" s="136"/>
      <c r="IPX267" s="136"/>
      <c r="IPY267" s="136"/>
      <c r="IQD267" s="136"/>
      <c r="IQE267" s="136"/>
      <c r="IQF267" s="136"/>
      <c r="IQG267" s="136"/>
      <c r="IQH267" s="136"/>
      <c r="IQI267" s="136"/>
      <c r="IQJ267" s="136"/>
      <c r="IQK267" s="136"/>
      <c r="IQL267" s="136"/>
      <c r="IQM267" s="136"/>
      <c r="IQN267" s="136"/>
      <c r="IQO267" s="136"/>
      <c r="IQT267" s="136"/>
      <c r="IQU267" s="136"/>
      <c r="IQV267" s="136"/>
      <c r="IQW267" s="136"/>
      <c r="IQX267" s="136"/>
      <c r="IQY267" s="136"/>
      <c r="IQZ267" s="136"/>
      <c r="IRA267" s="136"/>
      <c r="IRB267" s="136"/>
      <c r="IRC267" s="136"/>
      <c r="IRD267" s="136"/>
      <c r="IRE267" s="136"/>
      <c r="IRJ267" s="136"/>
      <c r="IRK267" s="136"/>
      <c r="IRL267" s="136"/>
      <c r="IRM267" s="136"/>
      <c r="IRN267" s="136"/>
      <c r="IRO267" s="136"/>
      <c r="IRP267" s="136"/>
      <c r="IRQ267" s="136"/>
      <c r="IRR267" s="136"/>
      <c r="IRS267" s="136"/>
      <c r="IRT267" s="136"/>
      <c r="IRU267" s="136"/>
      <c r="IRZ267" s="136"/>
      <c r="ISA267" s="136"/>
      <c r="ISB267" s="136"/>
      <c r="ISC267" s="136"/>
      <c r="ISD267" s="136"/>
      <c r="ISE267" s="136"/>
      <c r="ISF267" s="136"/>
      <c r="ISG267" s="136"/>
      <c r="ISH267" s="136"/>
      <c r="ISI267" s="136"/>
      <c r="ISJ267" s="136"/>
      <c r="ISK267" s="136"/>
      <c r="ISP267" s="136"/>
      <c r="ISQ267" s="136"/>
      <c r="ISR267" s="136"/>
      <c r="ISS267" s="136"/>
      <c r="IST267" s="136"/>
      <c r="ISU267" s="136"/>
      <c r="ISV267" s="136"/>
      <c r="ISW267" s="136"/>
      <c r="ISX267" s="136"/>
      <c r="ISY267" s="136"/>
      <c r="ISZ267" s="136"/>
      <c r="ITA267" s="136"/>
      <c r="ITF267" s="136"/>
      <c r="ITG267" s="136"/>
      <c r="ITH267" s="136"/>
      <c r="ITI267" s="136"/>
      <c r="ITJ267" s="136"/>
      <c r="ITK267" s="136"/>
      <c r="ITL267" s="136"/>
      <c r="ITM267" s="136"/>
      <c r="ITN267" s="136"/>
      <c r="ITO267" s="136"/>
      <c r="ITP267" s="136"/>
      <c r="ITQ267" s="136"/>
      <c r="ITV267" s="136"/>
      <c r="ITW267" s="136"/>
      <c r="ITX267" s="136"/>
      <c r="ITY267" s="136"/>
      <c r="ITZ267" s="136"/>
      <c r="IUA267" s="136"/>
      <c r="IUB267" s="136"/>
      <c r="IUC267" s="136"/>
      <c r="IUD267" s="136"/>
      <c r="IUE267" s="136"/>
      <c r="IUF267" s="136"/>
      <c r="IUG267" s="136"/>
      <c r="IUL267" s="136"/>
      <c r="IUM267" s="136"/>
      <c r="IUN267" s="136"/>
      <c r="IUO267" s="136"/>
      <c r="IUP267" s="136"/>
      <c r="IUQ267" s="136"/>
      <c r="IUR267" s="136"/>
      <c r="IUS267" s="136"/>
      <c r="IUT267" s="136"/>
      <c r="IUU267" s="136"/>
      <c r="IUV267" s="136"/>
      <c r="IUW267" s="136"/>
      <c r="IVB267" s="136"/>
      <c r="IVC267" s="136"/>
      <c r="IVD267" s="136"/>
      <c r="IVE267" s="136"/>
      <c r="IVF267" s="136"/>
      <c r="IVG267" s="136"/>
      <c r="IVH267" s="136"/>
      <c r="IVI267" s="136"/>
      <c r="IVJ267" s="136"/>
      <c r="IVK267" s="136"/>
      <c r="IVL267" s="136"/>
      <c r="IVM267" s="136"/>
      <c r="IVR267" s="136"/>
      <c r="IVS267" s="136"/>
      <c r="IVT267" s="136"/>
      <c r="IVU267" s="136"/>
      <c r="IVV267" s="136"/>
      <c r="IVW267" s="136"/>
      <c r="IVX267" s="136"/>
      <c r="IVY267" s="136"/>
      <c r="IVZ267" s="136"/>
      <c r="IWA267" s="136"/>
      <c r="IWB267" s="136"/>
      <c r="IWC267" s="136"/>
      <c r="IWH267" s="136"/>
      <c r="IWI267" s="136"/>
      <c r="IWJ267" s="136"/>
      <c r="IWK267" s="136"/>
      <c r="IWL267" s="136"/>
      <c r="IWM267" s="136"/>
      <c r="IWN267" s="136"/>
      <c r="IWO267" s="136"/>
      <c r="IWP267" s="136"/>
      <c r="IWQ267" s="136"/>
      <c r="IWR267" s="136"/>
      <c r="IWS267" s="136"/>
      <c r="IWX267" s="136"/>
      <c r="IWY267" s="136"/>
      <c r="IWZ267" s="136"/>
      <c r="IXA267" s="136"/>
      <c r="IXB267" s="136"/>
      <c r="IXC267" s="136"/>
      <c r="IXD267" s="136"/>
      <c r="IXE267" s="136"/>
      <c r="IXF267" s="136"/>
      <c r="IXG267" s="136"/>
      <c r="IXH267" s="136"/>
      <c r="IXI267" s="136"/>
      <c r="IXN267" s="136"/>
      <c r="IXO267" s="136"/>
      <c r="IXP267" s="136"/>
      <c r="IXQ267" s="136"/>
      <c r="IXR267" s="136"/>
      <c r="IXS267" s="136"/>
      <c r="IXT267" s="136"/>
      <c r="IXU267" s="136"/>
      <c r="IXV267" s="136"/>
      <c r="IXW267" s="136"/>
      <c r="IXX267" s="136"/>
      <c r="IXY267" s="136"/>
      <c r="IYD267" s="136"/>
      <c r="IYE267" s="136"/>
      <c r="IYF267" s="136"/>
      <c r="IYG267" s="136"/>
      <c r="IYH267" s="136"/>
      <c r="IYI267" s="136"/>
      <c r="IYJ267" s="136"/>
      <c r="IYK267" s="136"/>
      <c r="IYL267" s="136"/>
      <c r="IYM267" s="136"/>
      <c r="IYN267" s="136"/>
      <c r="IYO267" s="136"/>
      <c r="IYT267" s="136"/>
      <c r="IYU267" s="136"/>
      <c r="IYV267" s="136"/>
      <c r="IYW267" s="136"/>
      <c r="IYX267" s="136"/>
      <c r="IYY267" s="136"/>
      <c r="IYZ267" s="136"/>
      <c r="IZA267" s="136"/>
      <c r="IZB267" s="136"/>
      <c r="IZC267" s="136"/>
      <c r="IZD267" s="136"/>
      <c r="IZE267" s="136"/>
      <c r="IZJ267" s="136"/>
      <c r="IZK267" s="136"/>
      <c r="IZL267" s="136"/>
      <c r="IZM267" s="136"/>
      <c r="IZN267" s="136"/>
      <c r="IZO267" s="136"/>
      <c r="IZP267" s="136"/>
      <c r="IZQ267" s="136"/>
      <c r="IZR267" s="136"/>
      <c r="IZS267" s="136"/>
      <c r="IZT267" s="136"/>
      <c r="IZU267" s="136"/>
      <c r="IZZ267" s="136"/>
      <c r="JAA267" s="136"/>
      <c r="JAB267" s="136"/>
      <c r="JAC267" s="136"/>
      <c r="JAD267" s="136"/>
      <c r="JAE267" s="136"/>
      <c r="JAF267" s="136"/>
      <c r="JAG267" s="136"/>
      <c r="JAH267" s="136"/>
      <c r="JAI267" s="136"/>
      <c r="JAJ267" s="136"/>
      <c r="JAK267" s="136"/>
      <c r="JAP267" s="136"/>
      <c r="JAQ267" s="136"/>
      <c r="JAR267" s="136"/>
      <c r="JAS267" s="136"/>
      <c r="JAT267" s="136"/>
      <c r="JAU267" s="136"/>
      <c r="JAV267" s="136"/>
      <c r="JAW267" s="136"/>
      <c r="JAX267" s="136"/>
      <c r="JAY267" s="136"/>
      <c r="JAZ267" s="136"/>
      <c r="JBA267" s="136"/>
      <c r="JBF267" s="136"/>
      <c r="JBG267" s="136"/>
      <c r="JBH267" s="136"/>
      <c r="JBI267" s="136"/>
      <c r="JBJ267" s="136"/>
      <c r="JBK267" s="136"/>
      <c r="JBL267" s="136"/>
      <c r="JBM267" s="136"/>
      <c r="JBN267" s="136"/>
      <c r="JBO267" s="136"/>
      <c r="JBP267" s="136"/>
      <c r="JBQ267" s="136"/>
      <c r="JBV267" s="136"/>
      <c r="JBW267" s="136"/>
      <c r="JBX267" s="136"/>
      <c r="JBY267" s="136"/>
      <c r="JBZ267" s="136"/>
      <c r="JCA267" s="136"/>
      <c r="JCB267" s="136"/>
      <c r="JCC267" s="136"/>
      <c r="JCD267" s="136"/>
      <c r="JCE267" s="136"/>
      <c r="JCF267" s="136"/>
      <c r="JCG267" s="136"/>
      <c r="JCL267" s="136"/>
      <c r="JCM267" s="136"/>
      <c r="JCN267" s="136"/>
      <c r="JCO267" s="136"/>
      <c r="JCP267" s="136"/>
      <c r="JCQ267" s="136"/>
      <c r="JCR267" s="136"/>
      <c r="JCS267" s="136"/>
      <c r="JCT267" s="136"/>
      <c r="JCU267" s="136"/>
      <c r="JCV267" s="136"/>
      <c r="JCW267" s="136"/>
      <c r="JDB267" s="136"/>
      <c r="JDC267" s="136"/>
      <c r="JDD267" s="136"/>
      <c r="JDE267" s="136"/>
      <c r="JDF267" s="136"/>
      <c r="JDG267" s="136"/>
      <c r="JDH267" s="136"/>
      <c r="JDI267" s="136"/>
      <c r="JDJ267" s="136"/>
      <c r="JDK267" s="136"/>
      <c r="JDL267" s="136"/>
      <c r="JDM267" s="136"/>
      <c r="JDR267" s="136"/>
      <c r="JDS267" s="136"/>
      <c r="JDT267" s="136"/>
      <c r="JDU267" s="136"/>
      <c r="JDV267" s="136"/>
      <c r="JDW267" s="136"/>
      <c r="JDX267" s="136"/>
      <c r="JDY267" s="136"/>
      <c r="JDZ267" s="136"/>
      <c r="JEA267" s="136"/>
      <c r="JEB267" s="136"/>
      <c r="JEC267" s="136"/>
      <c r="JEH267" s="136"/>
      <c r="JEI267" s="136"/>
      <c r="JEJ267" s="136"/>
      <c r="JEK267" s="136"/>
      <c r="JEL267" s="136"/>
      <c r="JEM267" s="136"/>
      <c r="JEN267" s="136"/>
      <c r="JEO267" s="136"/>
      <c r="JEP267" s="136"/>
      <c r="JEQ267" s="136"/>
      <c r="JER267" s="136"/>
      <c r="JES267" s="136"/>
      <c r="JEX267" s="136"/>
      <c r="JEY267" s="136"/>
      <c r="JEZ267" s="136"/>
      <c r="JFA267" s="136"/>
      <c r="JFB267" s="136"/>
      <c r="JFC267" s="136"/>
      <c r="JFD267" s="136"/>
      <c r="JFE267" s="136"/>
      <c r="JFF267" s="136"/>
      <c r="JFG267" s="136"/>
      <c r="JFH267" s="136"/>
      <c r="JFI267" s="136"/>
      <c r="JFN267" s="136"/>
      <c r="JFO267" s="136"/>
      <c r="JFP267" s="136"/>
      <c r="JFQ267" s="136"/>
      <c r="JFR267" s="136"/>
      <c r="JFS267" s="136"/>
      <c r="JFT267" s="136"/>
      <c r="JFU267" s="136"/>
      <c r="JFV267" s="136"/>
      <c r="JFW267" s="136"/>
      <c r="JFX267" s="136"/>
      <c r="JFY267" s="136"/>
      <c r="JGD267" s="136"/>
      <c r="JGE267" s="136"/>
      <c r="JGF267" s="136"/>
      <c r="JGG267" s="136"/>
      <c r="JGH267" s="136"/>
      <c r="JGI267" s="136"/>
      <c r="JGJ267" s="136"/>
      <c r="JGK267" s="136"/>
      <c r="JGL267" s="136"/>
      <c r="JGM267" s="136"/>
      <c r="JGN267" s="136"/>
      <c r="JGO267" s="136"/>
      <c r="JGT267" s="136"/>
      <c r="JGU267" s="136"/>
      <c r="JGV267" s="136"/>
      <c r="JGW267" s="136"/>
      <c r="JGX267" s="136"/>
      <c r="JGY267" s="136"/>
      <c r="JGZ267" s="136"/>
      <c r="JHA267" s="136"/>
      <c r="JHB267" s="136"/>
      <c r="JHC267" s="136"/>
      <c r="JHD267" s="136"/>
      <c r="JHE267" s="136"/>
      <c r="JHJ267" s="136"/>
      <c r="JHK267" s="136"/>
      <c r="JHL267" s="136"/>
      <c r="JHM267" s="136"/>
      <c r="JHN267" s="136"/>
      <c r="JHO267" s="136"/>
      <c r="JHP267" s="136"/>
      <c r="JHQ267" s="136"/>
      <c r="JHR267" s="136"/>
      <c r="JHS267" s="136"/>
      <c r="JHT267" s="136"/>
      <c r="JHU267" s="136"/>
      <c r="JHZ267" s="136"/>
      <c r="JIA267" s="136"/>
      <c r="JIB267" s="136"/>
      <c r="JIC267" s="136"/>
      <c r="JID267" s="136"/>
      <c r="JIE267" s="136"/>
      <c r="JIF267" s="136"/>
      <c r="JIG267" s="136"/>
      <c r="JIH267" s="136"/>
      <c r="JII267" s="136"/>
      <c r="JIJ267" s="136"/>
      <c r="JIK267" s="136"/>
      <c r="JIP267" s="136"/>
      <c r="JIQ267" s="136"/>
      <c r="JIR267" s="136"/>
      <c r="JIS267" s="136"/>
      <c r="JIT267" s="136"/>
      <c r="JIU267" s="136"/>
      <c r="JIV267" s="136"/>
      <c r="JIW267" s="136"/>
      <c r="JIX267" s="136"/>
      <c r="JIY267" s="136"/>
      <c r="JIZ267" s="136"/>
      <c r="JJA267" s="136"/>
      <c r="JJF267" s="136"/>
      <c r="JJG267" s="136"/>
      <c r="JJH267" s="136"/>
      <c r="JJI267" s="136"/>
      <c r="JJJ267" s="136"/>
      <c r="JJK267" s="136"/>
      <c r="JJL267" s="136"/>
      <c r="JJM267" s="136"/>
      <c r="JJN267" s="136"/>
      <c r="JJO267" s="136"/>
      <c r="JJP267" s="136"/>
      <c r="JJQ267" s="136"/>
      <c r="JJV267" s="136"/>
      <c r="JJW267" s="136"/>
      <c r="JJX267" s="136"/>
      <c r="JJY267" s="136"/>
      <c r="JJZ267" s="136"/>
      <c r="JKA267" s="136"/>
      <c r="JKB267" s="136"/>
      <c r="JKC267" s="136"/>
      <c r="JKD267" s="136"/>
      <c r="JKE267" s="136"/>
      <c r="JKF267" s="136"/>
      <c r="JKG267" s="136"/>
      <c r="JKL267" s="136"/>
      <c r="JKM267" s="136"/>
      <c r="JKN267" s="136"/>
      <c r="JKO267" s="136"/>
      <c r="JKP267" s="136"/>
      <c r="JKQ267" s="136"/>
      <c r="JKR267" s="136"/>
      <c r="JKS267" s="136"/>
      <c r="JKT267" s="136"/>
      <c r="JKU267" s="136"/>
      <c r="JKV267" s="136"/>
      <c r="JKW267" s="136"/>
      <c r="JLB267" s="136"/>
      <c r="JLC267" s="136"/>
      <c r="JLD267" s="136"/>
      <c r="JLE267" s="136"/>
      <c r="JLF267" s="136"/>
      <c r="JLG267" s="136"/>
      <c r="JLH267" s="136"/>
      <c r="JLI267" s="136"/>
      <c r="JLJ267" s="136"/>
      <c r="JLK267" s="136"/>
      <c r="JLL267" s="136"/>
      <c r="JLM267" s="136"/>
      <c r="JLR267" s="136"/>
      <c r="JLS267" s="136"/>
      <c r="JLT267" s="136"/>
      <c r="JLU267" s="136"/>
      <c r="JLV267" s="136"/>
      <c r="JLW267" s="136"/>
      <c r="JLX267" s="136"/>
      <c r="JLY267" s="136"/>
      <c r="JLZ267" s="136"/>
      <c r="JMA267" s="136"/>
      <c r="JMB267" s="136"/>
      <c r="JMC267" s="136"/>
      <c r="JMH267" s="136"/>
      <c r="JMI267" s="136"/>
      <c r="JMJ267" s="136"/>
      <c r="JMK267" s="136"/>
      <c r="JML267" s="136"/>
      <c r="JMM267" s="136"/>
      <c r="JMN267" s="136"/>
      <c r="JMO267" s="136"/>
      <c r="JMP267" s="136"/>
      <c r="JMQ267" s="136"/>
      <c r="JMR267" s="136"/>
      <c r="JMS267" s="136"/>
      <c r="JMX267" s="136"/>
      <c r="JMY267" s="136"/>
      <c r="JMZ267" s="136"/>
      <c r="JNA267" s="136"/>
      <c r="JNB267" s="136"/>
      <c r="JNC267" s="136"/>
      <c r="JND267" s="136"/>
      <c r="JNE267" s="136"/>
      <c r="JNF267" s="136"/>
      <c r="JNG267" s="136"/>
      <c r="JNH267" s="136"/>
      <c r="JNI267" s="136"/>
      <c r="JNN267" s="136"/>
      <c r="JNO267" s="136"/>
      <c r="JNP267" s="136"/>
      <c r="JNQ267" s="136"/>
      <c r="JNR267" s="136"/>
      <c r="JNS267" s="136"/>
      <c r="JNT267" s="136"/>
      <c r="JNU267" s="136"/>
      <c r="JNV267" s="136"/>
      <c r="JNW267" s="136"/>
      <c r="JNX267" s="136"/>
      <c r="JNY267" s="136"/>
      <c r="JOD267" s="136"/>
      <c r="JOE267" s="136"/>
      <c r="JOF267" s="136"/>
      <c r="JOG267" s="136"/>
      <c r="JOH267" s="136"/>
      <c r="JOI267" s="136"/>
      <c r="JOJ267" s="136"/>
      <c r="JOK267" s="136"/>
      <c r="JOL267" s="136"/>
      <c r="JOM267" s="136"/>
      <c r="JON267" s="136"/>
      <c r="JOO267" s="136"/>
      <c r="JOT267" s="136"/>
      <c r="JOU267" s="136"/>
      <c r="JOV267" s="136"/>
      <c r="JOW267" s="136"/>
      <c r="JOX267" s="136"/>
      <c r="JOY267" s="136"/>
      <c r="JOZ267" s="136"/>
      <c r="JPA267" s="136"/>
      <c r="JPB267" s="136"/>
      <c r="JPC267" s="136"/>
      <c r="JPD267" s="136"/>
      <c r="JPE267" s="136"/>
      <c r="JPJ267" s="136"/>
      <c r="JPK267" s="136"/>
      <c r="JPL267" s="136"/>
      <c r="JPM267" s="136"/>
      <c r="JPN267" s="136"/>
      <c r="JPO267" s="136"/>
      <c r="JPP267" s="136"/>
      <c r="JPQ267" s="136"/>
      <c r="JPR267" s="136"/>
      <c r="JPS267" s="136"/>
      <c r="JPT267" s="136"/>
      <c r="JPU267" s="136"/>
      <c r="JPZ267" s="136"/>
      <c r="JQA267" s="136"/>
      <c r="JQB267" s="136"/>
      <c r="JQC267" s="136"/>
      <c r="JQD267" s="136"/>
      <c r="JQE267" s="136"/>
      <c r="JQF267" s="136"/>
      <c r="JQG267" s="136"/>
      <c r="JQH267" s="136"/>
      <c r="JQI267" s="136"/>
      <c r="JQJ267" s="136"/>
      <c r="JQK267" s="136"/>
      <c r="JQP267" s="136"/>
      <c r="JQQ267" s="136"/>
      <c r="JQR267" s="136"/>
      <c r="JQS267" s="136"/>
      <c r="JQT267" s="136"/>
      <c r="JQU267" s="136"/>
      <c r="JQV267" s="136"/>
      <c r="JQW267" s="136"/>
      <c r="JQX267" s="136"/>
      <c r="JQY267" s="136"/>
      <c r="JQZ267" s="136"/>
      <c r="JRA267" s="136"/>
      <c r="JRF267" s="136"/>
      <c r="JRG267" s="136"/>
      <c r="JRH267" s="136"/>
      <c r="JRI267" s="136"/>
      <c r="JRJ267" s="136"/>
      <c r="JRK267" s="136"/>
      <c r="JRL267" s="136"/>
      <c r="JRM267" s="136"/>
      <c r="JRN267" s="136"/>
      <c r="JRO267" s="136"/>
      <c r="JRP267" s="136"/>
      <c r="JRQ267" s="136"/>
      <c r="JRV267" s="136"/>
      <c r="JRW267" s="136"/>
      <c r="JRX267" s="136"/>
      <c r="JRY267" s="136"/>
      <c r="JRZ267" s="136"/>
      <c r="JSA267" s="136"/>
      <c r="JSB267" s="136"/>
      <c r="JSC267" s="136"/>
      <c r="JSD267" s="136"/>
      <c r="JSE267" s="136"/>
      <c r="JSF267" s="136"/>
      <c r="JSG267" s="136"/>
      <c r="JSL267" s="136"/>
      <c r="JSM267" s="136"/>
      <c r="JSN267" s="136"/>
      <c r="JSO267" s="136"/>
      <c r="JSP267" s="136"/>
      <c r="JSQ267" s="136"/>
      <c r="JSR267" s="136"/>
      <c r="JSS267" s="136"/>
      <c r="JST267" s="136"/>
      <c r="JSU267" s="136"/>
      <c r="JSV267" s="136"/>
      <c r="JSW267" s="136"/>
      <c r="JTB267" s="136"/>
      <c r="JTC267" s="136"/>
      <c r="JTD267" s="136"/>
      <c r="JTE267" s="136"/>
      <c r="JTF267" s="136"/>
      <c r="JTG267" s="136"/>
      <c r="JTH267" s="136"/>
      <c r="JTI267" s="136"/>
      <c r="JTJ267" s="136"/>
      <c r="JTK267" s="136"/>
      <c r="JTL267" s="136"/>
      <c r="JTM267" s="136"/>
      <c r="JTR267" s="136"/>
      <c r="JTS267" s="136"/>
      <c r="JTT267" s="136"/>
      <c r="JTU267" s="136"/>
      <c r="JTV267" s="136"/>
      <c r="JTW267" s="136"/>
      <c r="JTX267" s="136"/>
      <c r="JTY267" s="136"/>
      <c r="JTZ267" s="136"/>
      <c r="JUA267" s="136"/>
      <c r="JUB267" s="136"/>
      <c r="JUC267" s="136"/>
      <c r="JUH267" s="136"/>
      <c r="JUI267" s="136"/>
      <c r="JUJ267" s="136"/>
      <c r="JUK267" s="136"/>
      <c r="JUL267" s="136"/>
      <c r="JUM267" s="136"/>
      <c r="JUN267" s="136"/>
      <c r="JUO267" s="136"/>
      <c r="JUP267" s="136"/>
      <c r="JUQ267" s="136"/>
      <c r="JUR267" s="136"/>
      <c r="JUS267" s="136"/>
      <c r="JUX267" s="136"/>
      <c r="JUY267" s="136"/>
      <c r="JUZ267" s="136"/>
      <c r="JVA267" s="136"/>
      <c r="JVB267" s="136"/>
      <c r="JVC267" s="136"/>
      <c r="JVD267" s="136"/>
      <c r="JVE267" s="136"/>
      <c r="JVF267" s="136"/>
      <c r="JVG267" s="136"/>
      <c r="JVH267" s="136"/>
      <c r="JVI267" s="136"/>
      <c r="JVN267" s="136"/>
      <c r="JVO267" s="136"/>
      <c r="JVP267" s="136"/>
      <c r="JVQ267" s="136"/>
      <c r="JVR267" s="136"/>
      <c r="JVS267" s="136"/>
      <c r="JVT267" s="136"/>
      <c r="JVU267" s="136"/>
      <c r="JVV267" s="136"/>
      <c r="JVW267" s="136"/>
      <c r="JVX267" s="136"/>
      <c r="JVY267" s="136"/>
      <c r="JWD267" s="136"/>
      <c r="JWE267" s="136"/>
      <c r="JWF267" s="136"/>
      <c r="JWG267" s="136"/>
      <c r="JWH267" s="136"/>
      <c r="JWI267" s="136"/>
      <c r="JWJ267" s="136"/>
      <c r="JWK267" s="136"/>
      <c r="JWL267" s="136"/>
      <c r="JWM267" s="136"/>
      <c r="JWN267" s="136"/>
      <c r="JWO267" s="136"/>
      <c r="JWT267" s="136"/>
      <c r="JWU267" s="136"/>
      <c r="JWV267" s="136"/>
      <c r="JWW267" s="136"/>
      <c r="JWX267" s="136"/>
      <c r="JWY267" s="136"/>
      <c r="JWZ267" s="136"/>
      <c r="JXA267" s="136"/>
      <c r="JXB267" s="136"/>
      <c r="JXC267" s="136"/>
      <c r="JXD267" s="136"/>
      <c r="JXE267" s="136"/>
      <c r="JXJ267" s="136"/>
      <c r="JXK267" s="136"/>
      <c r="JXL267" s="136"/>
      <c r="JXM267" s="136"/>
      <c r="JXN267" s="136"/>
      <c r="JXO267" s="136"/>
      <c r="JXP267" s="136"/>
      <c r="JXQ267" s="136"/>
      <c r="JXR267" s="136"/>
      <c r="JXS267" s="136"/>
      <c r="JXT267" s="136"/>
      <c r="JXU267" s="136"/>
      <c r="JXZ267" s="136"/>
      <c r="JYA267" s="136"/>
      <c r="JYB267" s="136"/>
      <c r="JYC267" s="136"/>
      <c r="JYD267" s="136"/>
      <c r="JYE267" s="136"/>
      <c r="JYF267" s="136"/>
      <c r="JYG267" s="136"/>
      <c r="JYH267" s="136"/>
      <c r="JYI267" s="136"/>
      <c r="JYJ267" s="136"/>
      <c r="JYK267" s="136"/>
      <c r="JYP267" s="136"/>
      <c r="JYQ267" s="136"/>
      <c r="JYR267" s="136"/>
      <c r="JYS267" s="136"/>
      <c r="JYT267" s="136"/>
      <c r="JYU267" s="136"/>
      <c r="JYV267" s="136"/>
      <c r="JYW267" s="136"/>
      <c r="JYX267" s="136"/>
      <c r="JYY267" s="136"/>
      <c r="JYZ267" s="136"/>
      <c r="JZA267" s="136"/>
      <c r="JZF267" s="136"/>
      <c r="JZG267" s="136"/>
      <c r="JZH267" s="136"/>
      <c r="JZI267" s="136"/>
      <c r="JZJ267" s="136"/>
      <c r="JZK267" s="136"/>
      <c r="JZL267" s="136"/>
      <c r="JZM267" s="136"/>
      <c r="JZN267" s="136"/>
      <c r="JZO267" s="136"/>
      <c r="JZP267" s="136"/>
      <c r="JZQ267" s="136"/>
      <c r="JZV267" s="136"/>
      <c r="JZW267" s="136"/>
      <c r="JZX267" s="136"/>
      <c r="JZY267" s="136"/>
      <c r="JZZ267" s="136"/>
      <c r="KAA267" s="136"/>
      <c r="KAB267" s="136"/>
      <c r="KAC267" s="136"/>
      <c r="KAD267" s="136"/>
      <c r="KAE267" s="136"/>
      <c r="KAF267" s="136"/>
      <c r="KAG267" s="136"/>
      <c r="KAL267" s="136"/>
      <c r="KAM267" s="136"/>
      <c r="KAN267" s="136"/>
      <c r="KAO267" s="136"/>
      <c r="KAP267" s="136"/>
      <c r="KAQ267" s="136"/>
      <c r="KAR267" s="136"/>
      <c r="KAS267" s="136"/>
      <c r="KAT267" s="136"/>
      <c r="KAU267" s="136"/>
      <c r="KAV267" s="136"/>
      <c r="KAW267" s="136"/>
      <c r="KBB267" s="136"/>
      <c r="KBC267" s="136"/>
      <c r="KBD267" s="136"/>
      <c r="KBE267" s="136"/>
      <c r="KBF267" s="136"/>
      <c r="KBG267" s="136"/>
      <c r="KBH267" s="136"/>
      <c r="KBI267" s="136"/>
      <c r="KBJ267" s="136"/>
      <c r="KBK267" s="136"/>
      <c r="KBL267" s="136"/>
      <c r="KBM267" s="136"/>
      <c r="KBR267" s="136"/>
      <c r="KBS267" s="136"/>
      <c r="KBT267" s="136"/>
      <c r="KBU267" s="136"/>
      <c r="KBV267" s="136"/>
      <c r="KBW267" s="136"/>
      <c r="KBX267" s="136"/>
      <c r="KBY267" s="136"/>
      <c r="KBZ267" s="136"/>
      <c r="KCA267" s="136"/>
      <c r="KCB267" s="136"/>
      <c r="KCC267" s="136"/>
      <c r="KCH267" s="136"/>
      <c r="KCI267" s="136"/>
      <c r="KCJ267" s="136"/>
      <c r="KCK267" s="136"/>
      <c r="KCL267" s="136"/>
      <c r="KCM267" s="136"/>
      <c r="KCN267" s="136"/>
      <c r="KCO267" s="136"/>
      <c r="KCP267" s="136"/>
      <c r="KCQ267" s="136"/>
      <c r="KCR267" s="136"/>
      <c r="KCS267" s="136"/>
      <c r="KCX267" s="136"/>
      <c r="KCY267" s="136"/>
      <c r="KCZ267" s="136"/>
      <c r="KDA267" s="136"/>
      <c r="KDB267" s="136"/>
      <c r="KDC267" s="136"/>
      <c r="KDD267" s="136"/>
      <c r="KDE267" s="136"/>
      <c r="KDF267" s="136"/>
      <c r="KDG267" s="136"/>
      <c r="KDH267" s="136"/>
      <c r="KDI267" s="136"/>
      <c r="KDN267" s="136"/>
      <c r="KDO267" s="136"/>
      <c r="KDP267" s="136"/>
      <c r="KDQ267" s="136"/>
      <c r="KDR267" s="136"/>
      <c r="KDS267" s="136"/>
      <c r="KDT267" s="136"/>
      <c r="KDU267" s="136"/>
      <c r="KDV267" s="136"/>
      <c r="KDW267" s="136"/>
      <c r="KDX267" s="136"/>
      <c r="KDY267" s="136"/>
      <c r="KED267" s="136"/>
      <c r="KEE267" s="136"/>
      <c r="KEF267" s="136"/>
      <c r="KEG267" s="136"/>
      <c r="KEH267" s="136"/>
      <c r="KEI267" s="136"/>
      <c r="KEJ267" s="136"/>
      <c r="KEK267" s="136"/>
      <c r="KEL267" s="136"/>
      <c r="KEM267" s="136"/>
      <c r="KEN267" s="136"/>
      <c r="KEO267" s="136"/>
      <c r="KET267" s="136"/>
      <c r="KEU267" s="136"/>
      <c r="KEV267" s="136"/>
      <c r="KEW267" s="136"/>
      <c r="KEX267" s="136"/>
      <c r="KEY267" s="136"/>
      <c r="KEZ267" s="136"/>
      <c r="KFA267" s="136"/>
      <c r="KFB267" s="136"/>
      <c r="KFC267" s="136"/>
      <c r="KFD267" s="136"/>
      <c r="KFE267" s="136"/>
      <c r="KFJ267" s="136"/>
      <c r="KFK267" s="136"/>
      <c r="KFL267" s="136"/>
      <c r="KFM267" s="136"/>
      <c r="KFN267" s="136"/>
      <c r="KFO267" s="136"/>
      <c r="KFP267" s="136"/>
      <c r="KFQ267" s="136"/>
      <c r="KFR267" s="136"/>
      <c r="KFS267" s="136"/>
      <c r="KFT267" s="136"/>
      <c r="KFU267" s="136"/>
      <c r="KFZ267" s="136"/>
      <c r="KGA267" s="136"/>
      <c r="KGB267" s="136"/>
      <c r="KGC267" s="136"/>
      <c r="KGD267" s="136"/>
      <c r="KGE267" s="136"/>
      <c r="KGF267" s="136"/>
      <c r="KGG267" s="136"/>
      <c r="KGH267" s="136"/>
      <c r="KGI267" s="136"/>
      <c r="KGJ267" s="136"/>
      <c r="KGK267" s="136"/>
      <c r="KGP267" s="136"/>
      <c r="KGQ267" s="136"/>
      <c r="KGR267" s="136"/>
      <c r="KGS267" s="136"/>
      <c r="KGT267" s="136"/>
      <c r="KGU267" s="136"/>
      <c r="KGV267" s="136"/>
      <c r="KGW267" s="136"/>
      <c r="KGX267" s="136"/>
      <c r="KGY267" s="136"/>
      <c r="KGZ267" s="136"/>
      <c r="KHA267" s="136"/>
      <c r="KHF267" s="136"/>
      <c r="KHG267" s="136"/>
      <c r="KHH267" s="136"/>
      <c r="KHI267" s="136"/>
      <c r="KHJ267" s="136"/>
      <c r="KHK267" s="136"/>
      <c r="KHL267" s="136"/>
      <c r="KHM267" s="136"/>
      <c r="KHN267" s="136"/>
      <c r="KHO267" s="136"/>
      <c r="KHP267" s="136"/>
      <c r="KHQ267" s="136"/>
      <c r="KHV267" s="136"/>
      <c r="KHW267" s="136"/>
      <c r="KHX267" s="136"/>
      <c r="KHY267" s="136"/>
      <c r="KHZ267" s="136"/>
      <c r="KIA267" s="136"/>
      <c r="KIB267" s="136"/>
      <c r="KIC267" s="136"/>
      <c r="KID267" s="136"/>
      <c r="KIE267" s="136"/>
      <c r="KIF267" s="136"/>
      <c r="KIG267" s="136"/>
      <c r="KIL267" s="136"/>
      <c r="KIM267" s="136"/>
      <c r="KIN267" s="136"/>
      <c r="KIO267" s="136"/>
      <c r="KIP267" s="136"/>
      <c r="KIQ267" s="136"/>
      <c r="KIR267" s="136"/>
      <c r="KIS267" s="136"/>
      <c r="KIT267" s="136"/>
      <c r="KIU267" s="136"/>
      <c r="KIV267" s="136"/>
      <c r="KIW267" s="136"/>
      <c r="KJB267" s="136"/>
      <c r="KJC267" s="136"/>
      <c r="KJD267" s="136"/>
      <c r="KJE267" s="136"/>
      <c r="KJF267" s="136"/>
      <c r="KJG267" s="136"/>
      <c r="KJH267" s="136"/>
      <c r="KJI267" s="136"/>
      <c r="KJJ267" s="136"/>
      <c r="KJK267" s="136"/>
      <c r="KJL267" s="136"/>
      <c r="KJM267" s="136"/>
      <c r="KJR267" s="136"/>
      <c r="KJS267" s="136"/>
      <c r="KJT267" s="136"/>
      <c r="KJU267" s="136"/>
      <c r="KJV267" s="136"/>
      <c r="KJW267" s="136"/>
      <c r="KJX267" s="136"/>
      <c r="KJY267" s="136"/>
      <c r="KJZ267" s="136"/>
      <c r="KKA267" s="136"/>
      <c r="KKB267" s="136"/>
      <c r="KKC267" s="136"/>
      <c r="KKH267" s="136"/>
      <c r="KKI267" s="136"/>
      <c r="KKJ267" s="136"/>
      <c r="KKK267" s="136"/>
      <c r="KKL267" s="136"/>
      <c r="KKM267" s="136"/>
      <c r="KKN267" s="136"/>
      <c r="KKO267" s="136"/>
      <c r="KKP267" s="136"/>
      <c r="KKQ267" s="136"/>
      <c r="KKR267" s="136"/>
      <c r="KKS267" s="136"/>
      <c r="KKX267" s="136"/>
      <c r="KKY267" s="136"/>
      <c r="KKZ267" s="136"/>
      <c r="KLA267" s="136"/>
      <c r="KLB267" s="136"/>
      <c r="KLC267" s="136"/>
      <c r="KLD267" s="136"/>
      <c r="KLE267" s="136"/>
      <c r="KLF267" s="136"/>
      <c r="KLG267" s="136"/>
      <c r="KLH267" s="136"/>
      <c r="KLI267" s="136"/>
      <c r="KLN267" s="136"/>
      <c r="KLO267" s="136"/>
      <c r="KLP267" s="136"/>
      <c r="KLQ267" s="136"/>
      <c r="KLR267" s="136"/>
      <c r="KLS267" s="136"/>
      <c r="KLT267" s="136"/>
      <c r="KLU267" s="136"/>
      <c r="KLV267" s="136"/>
      <c r="KLW267" s="136"/>
      <c r="KLX267" s="136"/>
      <c r="KLY267" s="136"/>
      <c r="KMD267" s="136"/>
      <c r="KME267" s="136"/>
      <c r="KMF267" s="136"/>
      <c r="KMG267" s="136"/>
      <c r="KMH267" s="136"/>
      <c r="KMI267" s="136"/>
      <c r="KMJ267" s="136"/>
      <c r="KMK267" s="136"/>
      <c r="KML267" s="136"/>
      <c r="KMM267" s="136"/>
      <c r="KMN267" s="136"/>
      <c r="KMO267" s="136"/>
      <c r="KMT267" s="136"/>
      <c r="KMU267" s="136"/>
      <c r="KMV267" s="136"/>
      <c r="KMW267" s="136"/>
      <c r="KMX267" s="136"/>
      <c r="KMY267" s="136"/>
      <c r="KMZ267" s="136"/>
      <c r="KNA267" s="136"/>
      <c r="KNB267" s="136"/>
      <c r="KNC267" s="136"/>
      <c r="KND267" s="136"/>
      <c r="KNE267" s="136"/>
      <c r="KNJ267" s="136"/>
      <c r="KNK267" s="136"/>
      <c r="KNL267" s="136"/>
      <c r="KNM267" s="136"/>
      <c r="KNN267" s="136"/>
      <c r="KNO267" s="136"/>
      <c r="KNP267" s="136"/>
      <c r="KNQ267" s="136"/>
      <c r="KNR267" s="136"/>
      <c r="KNS267" s="136"/>
      <c r="KNT267" s="136"/>
      <c r="KNU267" s="136"/>
      <c r="KNZ267" s="136"/>
      <c r="KOA267" s="136"/>
      <c r="KOB267" s="136"/>
      <c r="KOC267" s="136"/>
      <c r="KOD267" s="136"/>
      <c r="KOE267" s="136"/>
      <c r="KOF267" s="136"/>
      <c r="KOG267" s="136"/>
      <c r="KOH267" s="136"/>
      <c r="KOI267" s="136"/>
      <c r="KOJ267" s="136"/>
      <c r="KOK267" s="136"/>
      <c r="KOP267" s="136"/>
      <c r="KOQ267" s="136"/>
      <c r="KOR267" s="136"/>
      <c r="KOS267" s="136"/>
      <c r="KOT267" s="136"/>
      <c r="KOU267" s="136"/>
      <c r="KOV267" s="136"/>
      <c r="KOW267" s="136"/>
      <c r="KOX267" s="136"/>
      <c r="KOY267" s="136"/>
      <c r="KOZ267" s="136"/>
      <c r="KPA267" s="136"/>
      <c r="KPF267" s="136"/>
      <c r="KPG267" s="136"/>
      <c r="KPH267" s="136"/>
      <c r="KPI267" s="136"/>
      <c r="KPJ267" s="136"/>
      <c r="KPK267" s="136"/>
      <c r="KPL267" s="136"/>
      <c r="KPM267" s="136"/>
      <c r="KPN267" s="136"/>
      <c r="KPO267" s="136"/>
      <c r="KPP267" s="136"/>
      <c r="KPQ267" s="136"/>
      <c r="KPV267" s="136"/>
      <c r="KPW267" s="136"/>
      <c r="KPX267" s="136"/>
      <c r="KPY267" s="136"/>
      <c r="KPZ267" s="136"/>
      <c r="KQA267" s="136"/>
      <c r="KQB267" s="136"/>
      <c r="KQC267" s="136"/>
      <c r="KQD267" s="136"/>
      <c r="KQE267" s="136"/>
      <c r="KQF267" s="136"/>
      <c r="KQG267" s="136"/>
      <c r="KQL267" s="136"/>
      <c r="KQM267" s="136"/>
      <c r="KQN267" s="136"/>
      <c r="KQO267" s="136"/>
      <c r="KQP267" s="136"/>
      <c r="KQQ267" s="136"/>
      <c r="KQR267" s="136"/>
      <c r="KQS267" s="136"/>
      <c r="KQT267" s="136"/>
      <c r="KQU267" s="136"/>
      <c r="KQV267" s="136"/>
      <c r="KQW267" s="136"/>
      <c r="KRB267" s="136"/>
      <c r="KRC267" s="136"/>
      <c r="KRD267" s="136"/>
      <c r="KRE267" s="136"/>
      <c r="KRF267" s="136"/>
      <c r="KRG267" s="136"/>
      <c r="KRH267" s="136"/>
      <c r="KRI267" s="136"/>
      <c r="KRJ267" s="136"/>
      <c r="KRK267" s="136"/>
      <c r="KRL267" s="136"/>
      <c r="KRM267" s="136"/>
      <c r="KRR267" s="136"/>
      <c r="KRS267" s="136"/>
      <c r="KRT267" s="136"/>
      <c r="KRU267" s="136"/>
      <c r="KRV267" s="136"/>
      <c r="KRW267" s="136"/>
      <c r="KRX267" s="136"/>
      <c r="KRY267" s="136"/>
      <c r="KRZ267" s="136"/>
      <c r="KSA267" s="136"/>
      <c r="KSB267" s="136"/>
      <c r="KSC267" s="136"/>
      <c r="KSH267" s="136"/>
      <c r="KSI267" s="136"/>
      <c r="KSJ267" s="136"/>
      <c r="KSK267" s="136"/>
      <c r="KSL267" s="136"/>
      <c r="KSM267" s="136"/>
      <c r="KSN267" s="136"/>
      <c r="KSO267" s="136"/>
      <c r="KSP267" s="136"/>
      <c r="KSQ267" s="136"/>
      <c r="KSR267" s="136"/>
      <c r="KSS267" s="136"/>
      <c r="KSX267" s="136"/>
      <c r="KSY267" s="136"/>
      <c r="KSZ267" s="136"/>
      <c r="KTA267" s="136"/>
      <c r="KTB267" s="136"/>
      <c r="KTC267" s="136"/>
      <c r="KTD267" s="136"/>
      <c r="KTE267" s="136"/>
      <c r="KTF267" s="136"/>
      <c r="KTG267" s="136"/>
      <c r="KTH267" s="136"/>
      <c r="KTI267" s="136"/>
      <c r="KTN267" s="136"/>
      <c r="KTO267" s="136"/>
      <c r="KTP267" s="136"/>
      <c r="KTQ267" s="136"/>
      <c r="KTR267" s="136"/>
      <c r="KTS267" s="136"/>
      <c r="KTT267" s="136"/>
      <c r="KTU267" s="136"/>
      <c r="KTV267" s="136"/>
      <c r="KTW267" s="136"/>
      <c r="KTX267" s="136"/>
      <c r="KTY267" s="136"/>
      <c r="KUD267" s="136"/>
      <c r="KUE267" s="136"/>
      <c r="KUF267" s="136"/>
      <c r="KUG267" s="136"/>
      <c r="KUH267" s="136"/>
      <c r="KUI267" s="136"/>
      <c r="KUJ267" s="136"/>
      <c r="KUK267" s="136"/>
      <c r="KUL267" s="136"/>
      <c r="KUM267" s="136"/>
      <c r="KUN267" s="136"/>
      <c r="KUO267" s="136"/>
      <c r="KUT267" s="136"/>
      <c r="KUU267" s="136"/>
      <c r="KUV267" s="136"/>
      <c r="KUW267" s="136"/>
      <c r="KUX267" s="136"/>
      <c r="KUY267" s="136"/>
      <c r="KUZ267" s="136"/>
      <c r="KVA267" s="136"/>
      <c r="KVB267" s="136"/>
      <c r="KVC267" s="136"/>
      <c r="KVD267" s="136"/>
      <c r="KVE267" s="136"/>
      <c r="KVJ267" s="136"/>
      <c r="KVK267" s="136"/>
      <c r="KVL267" s="136"/>
      <c r="KVM267" s="136"/>
      <c r="KVN267" s="136"/>
      <c r="KVO267" s="136"/>
      <c r="KVP267" s="136"/>
      <c r="KVQ267" s="136"/>
      <c r="KVR267" s="136"/>
      <c r="KVS267" s="136"/>
      <c r="KVT267" s="136"/>
      <c r="KVU267" s="136"/>
      <c r="KVZ267" s="136"/>
      <c r="KWA267" s="136"/>
      <c r="KWB267" s="136"/>
      <c r="KWC267" s="136"/>
      <c r="KWD267" s="136"/>
      <c r="KWE267" s="136"/>
      <c r="KWF267" s="136"/>
      <c r="KWG267" s="136"/>
      <c r="KWH267" s="136"/>
      <c r="KWI267" s="136"/>
      <c r="KWJ267" s="136"/>
      <c r="KWK267" s="136"/>
      <c r="KWP267" s="136"/>
      <c r="KWQ267" s="136"/>
      <c r="KWR267" s="136"/>
      <c r="KWS267" s="136"/>
      <c r="KWT267" s="136"/>
      <c r="KWU267" s="136"/>
      <c r="KWV267" s="136"/>
      <c r="KWW267" s="136"/>
      <c r="KWX267" s="136"/>
      <c r="KWY267" s="136"/>
      <c r="KWZ267" s="136"/>
      <c r="KXA267" s="136"/>
      <c r="KXF267" s="136"/>
      <c r="KXG267" s="136"/>
      <c r="KXH267" s="136"/>
      <c r="KXI267" s="136"/>
      <c r="KXJ267" s="136"/>
      <c r="KXK267" s="136"/>
      <c r="KXL267" s="136"/>
      <c r="KXM267" s="136"/>
      <c r="KXN267" s="136"/>
      <c r="KXO267" s="136"/>
      <c r="KXP267" s="136"/>
      <c r="KXQ267" s="136"/>
      <c r="KXV267" s="136"/>
      <c r="KXW267" s="136"/>
      <c r="KXX267" s="136"/>
      <c r="KXY267" s="136"/>
      <c r="KXZ267" s="136"/>
      <c r="KYA267" s="136"/>
      <c r="KYB267" s="136"/>
      <c r="KYC267" s="136"/>
      <c r="KYD267" s="136"/>
      <c r="KYE267" s="136"/>
      <c r="KYF267" s="136"/>
      <c r="KYG267" s="136"/>
      <c r="KYL267" s="136"/>
      <c r="KYM267" s="136"/>
      <c r="KYN267" s="136"/>
      <c r="KYO267" s="136"/>
      <c r="KYP267" s="136"/>
      <c r="KYQ267" s="136"/>
      <c r="KYR267" s="136"/>
      <c r="KYS267" s="136"/>
      <c r="KYT267" s="136"/>
      <c r="KYU267" s="136"/>
      <c r="KYV267" s="136"/>
      <c r="KYW267" s="136"/>
      <c r="KZB267" s="136"/>
      <c r="KZC267" s="136"/>
      <c r="KZD267" s="136"/>
      <c r="KZE267" s="136"/>
      <c r="KZF267" s="136"/>
      <c r="KZG267" s="136"/>
      <c r="KZH267" s="136"/>
      <c r="KZI267" s="136"/>
      <c r="KZJ267" s="136"/>
      <c r="KZK267" s="136"/>
      <c r="KZL267" s="136"/>
      <c r="KZM267" s="136"/>
      <c r="KZR267" s="136"/>
      <c r="KZS267" s="136"/>
      <c r="KZT267" s="136"/>
      <c r="KZU267" s="136"/>
      <c r="KZV267" s="136"/>
      <c r="KZW267" s="136"/>
      <c r="KZX267" s="136"/>
      <c r="KZY267" s="136"/>
      <c r="KZZ267" s="136"/>
      <c r="LAA267" s="136"/>
      <c r="LAB267" s="136"/>
      <c r="LAC267" s="136"/>
      <c r="LAH267" s="136"/>
      <c r="LAI267" s="136"/>
      <c r="LAJ267" s="136"/>
      <c r="LAK267" s="136"/>
      <c r="LAL267" s="136"/>
      <c r="LAM267" s="136"/>
      <c r="LAN267" s="136"/>
      <c r="LAO267" s="136"/>
      <c r="LAP267" s="136"/>
      <c r="LAQ267" s="136"/>
      <c r="LAR267" s="136"/>
      <c r="LAS267" s="136"/>
      <c r="LAX267" s="136"/>
      <c r="LAY267" s="136"/>
      <c r="LAZ267" s="136"/>
      <c r="LBA267" s="136"/>
      <c r="LBB267" s="136"/>
      <c r="LBC267" s="136"/>
      <c r="LBD267" s="136"/>
      <c r="LBE267" s="136"/>
      <c r="LBF267" s="136"/>
      <c r="LBG267" s="136"/>
      <c r="LBH267" s="136"/>
      <c r="LBI267" s="136"/>
      <c r="LBN267" s="136"/>
      <c r="LBO267" s="136"/>
      <c r="LBP267" s="136"/>
      <c r="LBQ267" s="136"/>
      <c r="LBR267" s="136"/>
      <c r="LBS267" s="136"/>
      <c r="LBT267" s="136"/>
      <c r="LBU267" s="136"/>
      <c r="LBV267" s="136"/>
      <c r="LBW267" s="136"/>
      <c r="LBX267" s="136"/>
      <c r="LBY267" s="136"/>
      <c r="LCD267" s="136"/>
      <c r="LCE267" s="136"/>
      <c r="LCF267" s="136"/>
      <c r="LCG267" s="136"/>
      <c r="LCH267" s="136"/>
      <c r="LCI267" s="136"/>
      <c r="LCJ267" s="136"/>
      <c r="LCK267" s="136"/>
      <c r="LCL267" s="136"/>
      <c r="LCM267" s="136"/>
      <c r="LCN267" s="136"/>
      <c r="LCO267" s="136"/>
      <c r="LCT267" s="136"/>
      <c r="LCU267" s="136"/>
      <c r="LCV267" s="136"/>
      <c r="LCW267" s="136"/>
      <c r="LCX267" s="136"/>
      <c r="LCY267" s="136"/>
      <c r="LCZ267" s="136"/>
      <c r="LDA267" s="136"/>
      <c r="LDB267" s="136"/>
      <c r="LDC267" s="136"/>
      <c r="LDD267" s="136"/>
      <c r="LDE267" s="136"/>
      <c r="LDJ267" s="136"/>
      <c r="LDK267" s="136"/>
      <c r="LDL267" s="136"/>
      <c r="LDM267" s="136"/>
      <c r="LDN267" s="136"/>
      <c r="LDO267" s="136"/>
      <c r="LDP267" s="136"/>
      <c r="LDQ267" s="136"/>
      <c r="LDR267" s="136"/>
      <c r="LDS267" s="136"/>
      <c r="LDT267" s="136"/>
      <c r="LDU267" s="136"/>
      <c r="LDZ267" s="136"/>
      <c r="LEA267" s="136"/>
      <c r="LEB267" s="136"/>
      <c r="LEC267" s="136"/>
      <c r="LED267" s="136"/>
      <c r="LEE267" s="136"/>
      <c r="LEF267" s="136"/>
      <c r="LEG267" s="136"/>
      <c r="LEH267" s="136"/>
      <c r="LEI267" s="136"/>
      <c r="LEJ267" s="136"/>
      <c r="LEK267" s="136"/>
      <c r="LEP267" s="136"/>
      <c r="LEQ267" s="136"/>
      <c r="LER267" s="136"/>
      <c r="LES267" s="136"/>
      <c r="LET267" s="136"/>
      <c r="LEU267" s="136"/>
      <c r="LEV267" s="136"/>
      <c r="LEW267" s="136"/>
      <c r="LEX267" s="136"/>
      <c r="LEY267" s="136"/>
      <c r="LEZ267" s="136"/>
      <c r="LFA267" s="136"/>
      <c r="LFF267" s="136"/>
      <c r="LFG267" s="136"/>
      <c r="LFH267" s="136"/>
      <c r="LFI267" s="136"/>
      <c r="LFJ267" s="136"/>
      <c r="LFK267" s="136"/>
      <c r="LFL267" s="136"/>
      <c r="LFM267" s="136"/>
      <c r="LFN267" s="136"/>
      <c r="LFO267" s="136"/>
      <c r="LFP267" s="136"/>
      <c r="LFQ267" s="136"/>
      <c r="LFV267" s="136"/>
      <c r="LFW267" s="136"/>
      <c r="LFX267" s="136"/>
      <c r="LFY267" s="136"/>
      <c r="LFZ267" s="136"/>
      <c r="LGA267" s="136"/>
      <c r="LGB267" s="136"/>
      <c r="LGC267" s="136"/>
      <c r="LGD267" s="136"/>
      <c r="LGE267" s="136"/>
      <c r="LGF267" s="136"/>
      <c r="LGG267" s="136"/>
      <c r="LGL267" s="136"/>
      <c r="LGM267" s="136"/>
      <c r="LGN267" s="136"/>
      <c r="LGO267" s="136"/>
      <c r="LGP267" s="136"/>
      <c r="LGQ267" s="136"/>
      <c r="LGR267" s="136"/>
      <c r="LGS267" s="136"/>
      <c r="LGT267" s="136"/>
      <c r="LGU267" s="136"/>
      <c r="LGV267" s="136"/>
      <c r="LGW267" s="136"/>
      <c r="LHB267" s="136"/>
      <c r="LHC267" s="136"/>
      <c r="LHD267" s="136"/>
      <c r="LHE267" s="136"/>
      <c r="LHF267" s="136"/>
      <c r="LHG267" s="136"/>
      <c r="LHH267" s="136"/>
      <c r="LHI267" s="136"/>
      <c r="LHJ267" s="136"/>
      <c r="LHK267" s="136"/>
      <c r="LHL267" s="136"/>
      <c r="LHM267" s="136"/>
      <c r="LHR267" s="136"/>
      <c r="LHS267" s="136"/>
      <c r="LHT267" s="136"/>
      <c r="LHU267" s="136"/>
      <c r="LHV267" s="136"/>
      <c r="LHW267" s="136"/>
      <c r="LHX267" s="136"/>
      <c r="LHY267" s="136"/>
      <c r="LHZ267" s="136"/>
      <c r="LIA267" s="136"/>
      <c r="LIB267" s="136"/>
      <c r="LIC267" s="136"/>
      <c r="LIH267" s="136"/>
      <c r="LII267" s="136"/>
      <c r="LIJ267" s="136"/>
      <c r="LIK267" s="136"/>
      <c r="LIL267" s="136"/>
      <c r="LIM267" s="136"/>
      <c r="LIN267" s="136"/>
      <c r="LIO267" s="136"/>
      <c r="LIP267" s="136"/>
      <c r="LIQ267" s="136"/>
      <c r="LIR267" s="136"/>
      <c r="LIS267" s="136"/>
      <c r="LIX267" s="136"/>
      <c r="LIY267" s="136"/>
      <c r="LIZ267" s="136"/>
      <c r="LJA267" s="136"/>
      <c r="LJB267" s="136"/>
      <c r="LJC267" s="136"/>
      <c r="LJD267" s="136"/>
      <c r="LJE267" s="136"/>
      <c r="LJF267" s="136"/>
      <c r="LJG267" s="136"/>
      <c r="LJH267" s="136"/>
      <c r="LJI267" s="136"/>
      <c r="LJN267" s="136"/>
      <c r="LJO267" s="136"/>
      <c r="LJP267" s="136"/>
      <c r="LJQ267" s="136"/>
      <c r="LJR267" s="136"/>
      <c r="LJS267" s="136"/>
      <c r="LJT267" s="136"/>
      <c r="LJU267" s="136"/>
      <c r="LJV267" s="136"/>
      <c r="LJW267" s="136"/>
      <c r="LJX267" s="136"/>
      <c r="LJY267" s="136"/>
      <c r="LKD267" s="136"/>
      <c r="LKE267" s="136"/>
      <c r="LKF267" s="136"/>
      <c r="LKG267" s="136"/>
      <c r="LKH267" s="136"/>
      <c r="LKI267" s="136"/>
      <c r="LKJ267" s="136"/>
      <c r="LKK267" s="136"/>
      <c r="LKL267" s="136"/>
      <c r="LKM267" s="136"/>
      <c r="LKN267" s="136"/>
      <c r="LKO267" s="136"/>
      <c r="LKT267" s="136"/>
      <c r="LKU267" s="136"/>
      <c r="LKV267" s="136"/>
      <c r="LKW267" s="136"/>
      <c r="LKX267" s="136"/>
      <c r="LKY267" s="136"/>
      <c r="LKZ267" s="136"/>
      <c r="LLA267" s="136"/>
      <c r="LLB267" s="136"/>
      <c r="LLC267" s="136"/>
      <c r="LLD267" s="136"/>
      <c r="LLE267" s="136"/>
      <c r="LLJ267" s="136"/>
      <c r="LLK267" s="136"/>
      <c r="LLL267" s="136"/>
      <c r="LLM267" s="136"/>
      <c r="LLN267" s="136"/>
      <c r="LLO267" s="136"/>
      <c r="LLP267" s="136"/>
      <c r="LLQ267" s="136"/>
      <c r="LLR267" s="136"/>
      <c r="LLS267" s="136"/>
      <c r="LLT267" s="136"/>
      <c r="LLU267" s="136"/>
      <c r="LLZ267" s="136"/>
      <c r="LMA267" s="136"/>
      <c r="LMB267" s="136"/>
      <c r="LMC267" s="136"/>
      <c r="LMD267" s="136"/>
      <c r="LME267" s="136"/>
      <c r="LMF267" s="136"/>
      <c r="LMG267" s="136"/>
      <c r="LMH267" s="136"/>
      <c r="LMI267" s="136"/>
      <c r="LMJ267" s="136"/>
      <c r="LMK267" s="136"/>
      <c r="LMP267" s="136"/>
      <c r="LMQ267" s="136"/>
      <c r="LMR267" s="136"/>
      <c r="LMS267" s="136"/>
      <c r="LMT267" s="136"/>
      <c r="LMU267" s="136"/>
      <c r="LMV267" s="136"/>
      <c r="LMW267" s="136"/>
      <c r="LMX267" s="136"/>
      <c r="LMY267" s="136"/>
      <c r="LMZ267" s="136"/>
      <c r="LNA267" s="136"/>
      <c r="LNF267" s="136"/>
      <c r="LNG267" s="136"/>
      <c r="LNH267" s="136"/>
      <c r="LNI267" s="136"/>
      <c r="LNJ267" s="136"/>
      <c r="LNK267" s="136"/>
      <c r="LNL267" s="136"/>
      <c r="LNM267" s="136"/>
      <c r="LNN267" s="136"/>
      <c r="LNO267" s="136"/>
      <c r="LNP267" s="136"/>
      <c r="LNQ267" s="136"/>
      <c r="LNV267" s="136"/>
      <c r="LNW267" s="136"/>
      <c r="LNX267" s="136"/>
      <c r="LNY267" s="136"/>
      <c r="LNZ267" s="136"/>
      <c r="LOA267" s="136"/>
      <c r="LOB267" s="136"/>
      <c r="LOC267" s="136"/>
      <c r="LOD267" s="136"/>
      <c r="LOE267" s="136"/>
      <c r="LOF267" s="136"/>
      <c r="LOG267" s="136"/>
      <c r="LOL267" s="136"/>
      <c r="LOM267" s="136"/>
      <c r="LON267" s="136"/>
      <c r="LOO267" s="136"/>
      <c r="LOP267" s="136"/>
      <c r="LOQ267" s="136"/>
      <c r="LOR267" s="136"/>
      <c r="LOS267" s="136"/>
      <c r="LOT267" s="136"/>
      <c r="LOU267" s="136"/>
      <c r="LOV267" s="136"/>
      <c r="LOW267" s="136"/>
      <c r="LPB267" s="136"/>
      <c r="LPC267" s="136"/>
      <c r="LPD267" s="136"/>
      <c r="LPE267" s="136"/>
      <c r="LPF267" s="136"/>
      <c r="LPG267" s="136"/>
      <c r="LPH267" s="136"/>
      <c r="LPI267" s="136"/>
      <c r="LPJ267" s="136"/>
      <c r="LPK267" s="136"/>
      <c r="LPL267" s="136"/>
      <c r="LPM267" s="136"/>
      <c r="LPR267" s="136"/>
      <c r="LPS267" s="136"/>
      <c r="LPT267" s="136"/>
      <c r="LPU267" s="136"/>
      <c r="LPV267" s="136"/>
      <c r="LPW267" s="136"/>
      <c r="LPX267" s="136"/>
      <c r="LPY267" s="136"/>
      <c r="LPZ267" s="136"/>
      <c r="LQA267" s="136"/>
      <c r="LQB267" s="136"/>
      <c r="LQC267" s="136"/>
      <c r="LQH267" s="136"/>
      <c r="LQI267" s="136"/>
      <c r="LQJ267" s="136"/>
      <c r="LQK267" s="136"/>
      <c r="LQL267" s="136"/>
      <c r="LQM267" s="136"/>
      <c r="LQN267" s="136"/>
      <c r="LQO267" s="136"/>
      <c r="LQP267" s="136"/>
      <c r="LQQ267" s="136"/>
      <c r="LQR267" s="136"/>
      <c r="LQS267" s="136"/>
      <c r="LQX267" s="136"/>
      <c r="LQY267" s="136"/>
      <c r="LQZ267" s="136"/>
      <c r="LRA267" s="136"/>
      <c r="LRB267" s="136"/>
      <c r="LRC267" s="136"/>
      <c r="LRD267" s="136"/>
      <c r="LRE267" s="136"/>
      <c r="LRF267" s="136"/>
      <c r="LRG267" s="136"/>
      <c r="LRH267" s="136"/>
      <c r="LRI267" s="136"/>
      <c r="LRN267" s="136"/>
      <c r="LRO267" s="136"/>
      <c r="LRP267" s="136"/>
      <c r="LRQ267" s="136"/>
      <c r="LRR267" s="136"/>
      <c r="LRS267" s="136"/>
      <c r="LRT267" s="136"/>
      <c r="LRU267" s="136"/>
      <c r="LRV267" s="136"/>
      <c r="LRW267" s="136"/>
      <c r="LRX267" s="136"/>
      <c r="LRY267" s="136"/>
      <c r="LSD267" s="136"/>
      <c r="LSE267" s="136"/>
      <c r="LSF267" s="136"/>
      <c r="LSG267" s="136"/>
      <c r="LSH267" s="136"/>
      <c r="LSI267" s="136"/>
      <c r="LSJ267" s="136"/>
      <c r="LSK267" s="136"/>
      <c r="LSL267" s="136"/>
      <c r="LSM267" s="136"/>
      <c r="LSN267" s="136"/>
      <c r="LSO267" s="136"/>
      <c r="LST267" s="136"/>
      <c r="LSU267" s="136"/>
      <c r="LSV267" s="136"/>
      <c r="LSW267" s="136"/>
      <c r="LSX267" s="136"/>
      <c r="LSY267" s="136"/>
      <c r="LSZ267" s="136"/>
      <c r="LTA267" s="136"/>
      <c r="LTB267" s="136"/>
      <c r="LTC267" s="136"/>
      <c r="LTD267" s="136"/>
      <c r="LTE267" s="136"/>
      <c r="LTJ267" s="136"/>
      <c r="LTK267" s="136"/>
      <c r="LTL267" s="136"/>
      <c r="LTM267" s="136"/>
      <c r="LTN267" s="136"/>
      <c r="LTO267" s="136"/>
      <c r="LTP267" s="136"/>
      <c r="LTQ267" s="136"/>
      <c r="LTR267" s="136"/>
      <c r="LTS267" s="136"/>
      <c r="LTT267" s="136"/>
      <c r="LTU267" s="136"/>
      <c r="LTZ267" s="136"/>
      <c r="LUA267" s="136"/>
      <c r="LUB267" s="136"/>
      <c r="LUC267" s="136"/>
      <c r="LUD267" s="136"/>
      <c r="LUE267" s="136"/>
      <c r="LUF267" s="136"/>
      <c r="LUG267" s="136"/>
      <c r="LUH267" s="136"/>
      <c r="LUI267" s="136"/>
      <c r="LUJ267" s="136"/>
      <c r="LUK267" s="136"/>
      <c r="LUP267" s="136"/>
      <c r="LUQ267" s="136"/>
      <c r="LUR267" s="136"/>
      <c r="LUS267" s="136"/>
      <c r="LUT267" s="136"/>
      <c r="LUU267" s="136"/>
      <c r="LUV267" s="136"/>
      <c r="LUW267" s="136"/>
      <c r="LUX267" s="136"/>
      <c r="LUY267" s="136"/>
      <c r="LUZ267" s="136"/>
      <c r="LVA267" s="136"/>
      <c r="LVF267" s="136"/>
      <c r="LVG267" s="136"/>
      <c r="LVH267" s="136"/>
      <c r="LVI267" s="136"/>
      <c r="LVJ267" s="136"/>
      <c r="LVK267" s="136"/>
      <c r="LVL267" s="136"/>
      <c r="LVM267" s="136"/>
      <c r="LVN267" s="136"/>
      <c r="LVO267" s="136"/>
      <c r="LVP267" s="136"/>
      <c r="LVQ267" s="136"/>
      <c r="LVV267" s="136"/>
      <c r="LVW267" s="136"/>
      <c r="LVX267" s="136"/>
      <c r="LVY267" s="136"/>
      <c r="LVZ267" s="136"/>
      <c r="LWA267" s="136"/>
      <c r="LWB267" s="136"/>
      <c r="LWC267" s="136"/>
      <c r="LWD267" s="136"/>
      <c r="LWE267" s="136"/>
      <c r="LWF267" s="136"/>
      <c r="LWG267" s="136"/>
      <c r="LWL267" s="136"/>
      <c r="LWM267" s="136"/>
      <c r="LWN267" s="136"/>
      <c r="LWO267" s="136"/>
      <c r="LWP267" s="136"/>
      <c r="LWQ267" s="136"/>
      <c r="LWR267" s="136"/>
      <c r="LWS267" s="136"/>
      <c r="LWT267" s="136"/>
      <c r="LWU267" s="136"/>
      <c r="LWV267" s="136"/>
      <c r="LWW267" s="136"/>
      <c r="LXB267" s="136"/>
      <c r="LXC267" s="136"/>
      <c r="LXD267" s="136"/>
      <c r="LXE267" s="136"/>
      <c r="LXF267" s="136"/>
      <c r="LXG267" s="136"/>
      <c r="LXH267" s="136"/>
      <c r="LXI267" s="136"/>
      <c r="LXJ267" s="136"/>
      <c r="LXK267" s="136"/>
      <c r="LXL267" s="136"/>
      <c r="LXM267" s="136"/>
      <c r="LXR267" s="136"/>
      <c r="LXS267" s="136"/>
      <c r="LXT267" s="136"/>
      <c r="LXU267" s="136"/>
      <c r="LXV267" s="136"/>
      <c r="LXW267" s="136"/>
      <c r="LXX267" s="136"/>
      <c r="LXY267" s="136"/>
      <c r="LXZ267" s="136"/>
      <c r="LYA267" s="136"/>
      <c r="LYB267" s="136"/>
      <c r="LYC267" s="136"/>
      <c r="LYH267" s="136"/>
      <c r="LYI267" s="136"/>
      <c r="LYJ267" s="136"/>
      <c r="LYK267" s="136"/>
      <c r="LYL267" s="136"/>
      <c r="LYM267" s="136"/>
      <c r="LYN267" s="136"/>
      <c r="LYO267" s="136"/>
      <c r="LYP267" s="136"/>
      <c r="LYQ267" s="136"/>
      <c r="LYR267" s="136"/>
      <c r="LYS267" s="136"/>
      <c r="LYX267" s="136"/>
      <c r="LYY267" s="136"/>
      <c r="LYZ267" s="136"/>
      <c r="LZA267" s="136"/>
      <c r="LZB267" s="136"/>
      <c r="LZC267" s="136"/>
      <c r="LZD267" s="136"/>
      <c r="LZE267" s="136"/>
      <c r="LZF267" s="136"/>
      <c r="LZG267" s="136"/>
      <c r="LZH267" s="136"/>
      <c r="LZI267" s="136"/>
      <c r="LZN267" s="136"/>
      <c r="LZO267" s="136"/>
      <c r="LZP267" s="136"/>
      <c r="LZQ267" s="136"/>
      <c r="LZR267" s="136"/>
      <c r="LZS267" s="136"/>
      <c r="LZT267" s="136"/>
      <c r="LZU267" s="136"/>
      <c r="LZV267" s="136"/>
      <c r="LZW267" s="136"/>
      <c r="LZX267" s="136"/>
      <c r="LZY267" s="136"/>
      <c r="MAD267" s="136"/>
      <c r="MAE267" s="136"/>
      <c r="MAF267" s="136"/>
      <c r="MAG267" s="136"/>
      <c r="MAH267" s="136"/>
      <c r="MAI267" s="136"/>
      <c r="MAJ267" s="136"/>
      <c r="MAK267" s="136"/>
      <c r="MAL267" s="136"/>
      <c r="MAM267" s="136"/>
      <c r="MAN267" s="136"/>
      <c r="MAO267" s="136"/>
      <c r="MAT267" s="136"/>
      <c r="MAU267" s="136"/>
      <c r="MAV267" s="136"/>
      <c r="MAW267" s="136"/>
      <c r="MAX267" s="136"/>
      <c r="MAY267" s="136"/>
      <c r="MAZ267" s="136"/>
      <c r="MBA267" s="136"/>
      <c r="MBB267" s="136"/>
      <c r="MBC267" s="136"/>
      <c r="MBD267" s="136"/>
      <c r="MBE267" s="136"/>
      <c r="MBJ267" s="136"/>
      <c r="MBK267" s="136"/>
      <c r="MBL267" s="136"/>
      <c r="MBM267" s="136"/>
      <c r="MBN267" s="136"/>
      <c r="MBO267" s="136"/>
      <c r="MBP267" s="136"/>
      <c r="MBQ267" s="136"/>
      <c r="MBR267" s="136"/>
      <c r="MBS267" s="136"/>
      <c r="MBT267" s="136"/>
      <c r="MBU267" s="136"/>
      <c r="MBZ267" s="136"/>
      <c r="MCA267" s="136"/>
      <c r="MCB267" s="136"/>
      <c r="MCC267" s="136"/>
      <c r="MCD267" s="136"/>
      <c r="MCE267" s="136"/>
      <c r="MCF267" s="136"/>
      <c r="MCG267" s="136"/>
      <c r="MCH267" s="136"/>
      <c r="MCI267" s="136"/>
      <c r="MCJ267" s="136"/>
      <c r="MCK267" s="136"/>
      <c r="MCP267" s="136"/>
      <c r="MCQ267" s="136"/>
      <c r="MCR267" s="136"/>
      <c r="MCS267" s="136"/>
      <c r="MCT267" s="136"/>
      <c r="MCU267" s="136"/>
      <c r="MCV267" s="136"/>
      <c r="MCW267" s="136"/>
      <c r="MCX267" s="136"/>
      <c r="MCY267" s="136"/>
      <c r="MCZ267" s="136"/>
      <c r="MDA267" s="136"/>
      <c r="MDF267" s="136"/>
      <c r="MDG267" s="136"/>
      <c r="MDH267" s="136"/>
      <c r="MDI267" s="136"/>
      <c r="MDJ267" s="136"/>
      <c r="MDK267" s="136"/>
      <c r="MDL267" s="136"/>
      <c r="MDM267" s="136"/>
      <c r="MDN267" s="136"/>
      <c r="MDO267" s="136"/>
      <c r="MDP267" s="136"/>
      <c r="MDQ267" s="136"/>
      <c r="MDV267" s="136"/>
      <c r="MDW267" s="136"/>
      <c r="MDX267" s="136"/>
      <c r="MDY267" s="136"/>
      <c r="MDZ267" s="136"/>
      <c r="MEA267" s="136"/>
      <c r="MEB267" s="136"/>
      <c r="MEC267" s="136"/>
      <c r="MED267" s="136"/>
      <c r="MEE267" s="136"/>
      <c r="MEF267" s="136"/>
      <c r="MEG267" s="136"/>
      <c r="MEL267" s="136"/>
      <c r="MEM267" s="136"/>
      <c r="MEN267" s="136"/>
      <c r="MEO267" s="136"/>
      <c r="MEP267" s="136"/>
      <c r="MEQ267" s="136"/>
      <c r="MER267" s="136"/>
      <c r="MES267" s="136"/>
      <c r="MET267" s="136"/>
      <c r="MEU267" s="136"/>
      <c r="MEV267" s="136"/>
      <c r="MEW267" s="136"/>
      <c r="MFB267" s="136"/>
      <c r="MFC267" s="136"/>
      <c r="MFD267" s="136"/>
      <c r="MFE267" s="136"/>
      <c r="MFF267" s="136"/>
      <c r="MFG267" s="136"/>
      <c r="MFH267" s="136"/>
      <c r="MFI267" s="136"/>
      <c r="MFJ267" s="136"/>
      <c r="MFK267" s="136"/>
      <c r="MFL267" s="136"/>
      <c r="MFM267" s="136"/>
      <c r="MFR267" s="136"/>
      <c r="MFS267" s="136"/>
      <c r="MFT267" s="136"/>
      <c r="MFU267" s="136"/>
      <c r="MFV267" s="136"/>
      <c r="MFW267" s="136"/>
      <c r="MFX267" s="136"/>
      <c r="MFY267" s="136"/>
      <c r="MFZ267" s="136"/>
      <c r="MGA267" s="136"/>
      <c r="MGB267" s="136"/>
      <c r="MGC267" s="136"/>
      <c r="MGH267" s="136"/>
      <c r="MGI267" s="136"/>
      <c r="MGJ267" s="136"/>
      <c r="MGK267" s="136"/>
      <c r="MGL267" s="136"/>
      <c r="MGM267" s="136"/>
      <c r="MGN267" s="136"/>
      <c r="MGO267" s="136"/>
      <c r="MGP267" s="136"/>
      <c r="MGQ267" s="136"/>
      <c r="MGR267" s="136"/>
      <c r="MGS267" s="136"/>
      <c r="MGX267" s="136"/>
      <c r="MGY267" s="136"/>
      <c r="MGZ267" s="136"/>
      <c r="MHA267" s="136"/>
      <c r="MHB267" s="136"/>
      <c r="MHC267" s="136"/>
      <c r="MHD267" s="136"/>
      <c r="MHE267" s="136"/>
      <c r="MHF267" s="136"/>
      <c r="MHG267" s="136"/>
      <c r="MHH267" s="136"/>
      <c r="MHI267" s="136"/>
      <c r="MHN267" s="136"/>
      <c r="MHO267" s="136"/>
      <c r="MHP267" s="136"/>
      <c r="MHQ267" s="136"/>
      <c r="MHR267" s="136"/>
      <c r="MHS267" s="136"/>
      <c r="MHT267" s="136"/>
      <c r="MHU267" s="136"/>
      <c r="MHV267" s="136"/>
      <c r="MHW267" s="136"/>
      <c r="MHX267" s="136"/>
      <c r="MHY267" s="136"/>
      <c r="MID267" s="136"/>
      <c r="MIE267" s="136"/>
      <c r="MIF267" s="136"/>
      <c r="MIG267" s="136"/>
      <c r="MIH267" s="136"/>
      <c r="MII267" s="136"/>
      <c r="MIJ267" s="136"/>
      <c r="MIK267" s="136"/>
      <c r="MIL267" s="136"/>
      <c r="MIM267" s="136"/>
      <c r="MIN267" s="136"/>
      <c r="MIO267" s="136"/>
      <c r="MIT267" s="136"/>
      <c r="MIU267" s="136"/>
      <c r="MIV267" s="136"/>
      <c r="MIW267" s="136"/>
      <c r="MIX267" s="136"/>
      <c r="MIY267" s="136"/>
      <c r="MIZ267" s="136"/>
      <c r="MJA267" s="136"/>
      <c r="MJB267" s="136"/>
      <c r="MJC267" s="136"/>
      <c r="MJD267" s="136"/>
      <c r="MJE267" s="136"/>
      <c r="MJJ267" s="136"/>
      <c r="MJK267" s="136"/>
      <c r="MJL267" s="136"/>
      <c r="MJM267" s="136"/>
      <c r="MJN267" s="136"/>
      <c r="MJO267" s="136"/>
      <c r="MJP267" s="136"/>
      <c r="MJQ267" s="136"/>
      <c r="MJR267" s="136"/>
      <c r="MJS267" s="136"/>
      <c r="MJT267" s="136"/>
      <c r="MJU267" s="136"/>
      <c r="MJZ267" s="136"/>
      <c r="MKA267" s="136"/>
      <c r="MKB267" s="136"/>
      <c r="MKC267" s="136"/>
      <c r="MKD267" s="136"/>
      <c r="MKE267" s="136"/>
      <c r="MKF267" s="136"/>
      <c r="MKG267" s="136"/>
      <c r="MKH267" s="136"/>
      <c r="MKI267" s="136"/>
      <c r="MKJ267" s="136"/>
      <c r="MKK267" s="136"/>
      <c r="MKP267" s="136"/>
      <c r="MKQ267" s="136"/>
      <c r="MKR267" s="136"/>
      <c r="MKS267" s="136"/>
      <c r="MKT267" s="136"/>
      <c r="MKU267" s="136"/>
      <c r="MKV267" s="136"/>
      <c r="MKW267" s="136"/>
      <c r="MKX267" s="136"/>
      <c r="MKY267" s="136"/>
      <c r="MKZ267" s="136"/>
      <c r="MLA267" s="136"/>
      <c r="MLF267" s="136"/>
      <c r="MLG267" s="136"/>
      <c r="MLH267" s="136"/>
      <c r="MLI267" s="136"/>
      <c r="MLJ267" s="136"/>
      <c r="MLK267" s="136"/>
      <c r="MLL267" s="136"/>
      <c r="MLM267" s="136"/>
      <c r="MLN267" s="136"/>
      <c r="MLO267" s="136"/>
      <c r="MLP267" s="136"/>
      <c r="MLQ267" s="136"/>
      <c r="MLV267" s="136"/>
      <c r="MLW267" s="136"/>
      <c r="MLX267" s="136"/>
      <c r="MLY267" s="136"/>
      <c r="MLZ267" s="136"/>
      <c r="MMA267" s="136"/>
      <c r="MMB267" s="136"/>
      <c r="MMC267" s="136"/>
      <c r="MMD267" s="136"/>
      <c r="MME267" s="136"/>
      <c r="MMF267" s="136"/>
      <c r="MMG267" s="136"/>
      <c r="MML267" s="136"/>
      <c r="MMM267" s="136"/>
      <c r="MMN267" s="136"/>
      <c r="MMO267" s="136"/>
      <c r="MMP267" s="136"/>
      <c r="MMQ267" s="136"/>
      <c r="MMR267" s="136"/>
      <c r="MMS267" s="136"/>
      <c r="MMT267" s="136"/>
      <c r="MMU267" s="136"/>
      <c r="MMV267" s="136"/>
      <c r="MMW267" s="136"/>
      <c r="MNB267" s="136"/>
      <c r="MNC267" s="136"/>
      <c r="MND267" s="136"/>
      <c r="MNE267" s="136"/>
      <c r="MNF267" s="136"/>
      <c r="MNG267" s="136"/>
      <c r="MNH267" s="136"/>
      <c r="MNI267" s="136"/>
      <c r="MNJ267" s="136"/>
      <c r="MNK267" s="136"/>
      <c r="MNL267" s="136"/>
      <c r="MNM267" s="136"/>
      <c r="MNR267" s="136"/>
      <c r="MNS267" s="136"/>
      <c r="MNT267" s="136"/>
      <c r="MNU267" s="136"/>
      <c r="MNV267" s="136"/>
      <c r="MNW267" s="136"/>
      <c r="MNX267" s="136"/>
      <c r="MNY267" s="136"/>
      <c r="MNZ267" s="136"/>
      <c r="MOA267" s="136"/>
      <c r="MOB267" s="136"/>
      <c r="MOC267" s="136"/>
      <c r="MOH267" s="136"/>
      <c r="MOI267" s="136"/>
      <c r="MOJ267" s="136"/>
      <c r="MOK267" s="136"/>
      <c r="MOL267" s="136"/>
      <c r="MOM267" s="136"/>
      <c r="MON267" s="136"/>
      <c r="MOO267" s="136"/>
      <c r="MOP267" s="136"/>
      <c r="MOQ267" s="136"/>
      <c r="MOR267" s="136"/>
      <c r="MOS267" s="136"/>
      <c r="MOX267" s="136"/>
      <c r="MOY267" s="136"/>
      <c r="MOZ267" s="136"/>
      <c r="MPA267" s="136"/>
      <c r="MPB267" s="136"/>
      <c r="MPC267" s="136"/>
      <c r="MPD267" s="136"/>
      <c r="MPE267" s="136"/>
      <c r="MPF267" s="136"/>
      <c r="MPG267" s="136"/>
      <c r="MPH267" s="136"/>
      <c r="MPI267" s="136"/>
      <c r="MPN267" s="136"/>
      <c r="MPO267" s="136"/>
      <c r="MPP267" s="136"/>
      <c r="MPQ267" s="136"/>
      <c r="MPR267" s="136"/>
      <c r="MPS267" s="136"/>
      <c r="MPT267" s="136"/>
      <c r="MPU267" s="136"/>
      <c r="MPV267" s="136"/>
      <c r="MPW267" s="136"/>
      <c r="MPX267" s="136"/>
      <c r="MPY267" s="136"/>
      <c r="MQD267" s="136"/>
      <c r="MQE267" s="136"/>
      <c r="MQF267" s="136"/>
      <c r="MQG267" s="136"/>
      <c r="MQH267" s="136"/>
      <c r="MQI267" s="136"/>
      <c r="MQJ267" s="136"/>
      <c r="MQK267" s="136"/>
      <c r="MQL267" s="136"/>
      <c r="MQM267" s="136"/>
      <c r="MQN267" s="136"/>
      <c r="MQO267" s="136"/>
      <c r="MQT267" s="136"/>
      <c r="MQU267" s="136"/>
      <c r="MQV267" s="136"/>
      <c r="MQW267" s="136"/>
      <c r="MQX267" s="136"/>
      <c r="MQY267" s="136"/>
      <c r="MQZ267" s="136"/>
      <c r="MRA267" s="136"/>
      <c r="MRB267" s="136"/>
      <c r="MRC267" s="136"/>
      <c r="MRD267" s="136"/>
      <c r="MRE267" s="136"/>
      <c r="MRJ267" s="136"/>
      <c r="MRK267" s="136"/>
      <c r="MRL267" s="136"/>
      <c r="MRM267" s="136"/>
      <c r="MRN267" s="136"/>
      <c r="MRO267" s="136"/>
      <c r="MRP267" s="136"/>
      <c r="MRQ267" s="136"/>
      <c r="MRR267" s="136"/>
      <c r="MRS267" s="136"/>
      <c r="MRT267" s="136"/>
      <c r="MRU267" s="136"/>
      <c r="MRZ267" s="136"/>
      <c r="MSA267" s="136"/>
      <c r="MSB267" s="136"/>
      <c r="MSC267" s="136"/>
      <c r="MSD267" s="136"/>
      <c r="MSE267" s="136"/>
      <c r="MSF267" s="136"/>
      <c r="MSG267" s="136"/>
      <c r="MSH267" s="136"/>
      <c r="MSI267" s="136"/>
      <c r="MSJ267" s="136"/>
      <c r="MSK267" s="136"/>
      <c r="MSP267" s="136"/>
      <c r="MSQ267" s="136"/>
      <c r="MSR267" s="136"/>
      <c r="MSS267" s="136"/>
      <c r="MST267" s="136"/>
      <c r="MSU267" s="136"/>
      <c r="MSV267" s="136"/>
      <c r="MSW267" s="136"/>
      <c r="MSX267" s="136"/>
      <c r="MSY267" s="136"/>
      <c r="MSZ267" s="136"/>
      <c r="MTA267" s="136"/>
      <c r="MTF267" s="136"/>
      <c r="MTG267" s="136"/>
      <c r="MTH267" s="136"/>
      <c r="MTI267" s="136"/>
      <c r="MTJ267" s="136"/>
      <c r="MTK267" s="136"/>
      <c r="MTL267" s="136"/>
      <c r="MTM267" s="136"/>
      <c r="MTN267" s="136"/>
      <c r="MTO267" s="136"/>
      <c r="MTP267" s="136"/>
      <c r="MTQ267" s="136"/>
      <c r="MTV267" s="136"/>
      <c r="MTW267" s="136"/>
      <c r="MTX267" s="136"/>
      <c r="MTY267" s="136"/>
      <c r="MTZ267" s="136"/>
      <c r="MUA267" s="136"/>
      <c r="MUB267" s="136"/>
      <c r="MUC267" s="136"/>
      <c r="MUD267" s="136"/>
      <c r="MUE267" s="136"/>
      <c r="MUF267" s="136"/>
      <c r="MUG267" s="136"/>
      <c r="MUL267" s="136"/>
      <c r="MUM267" s="136"/>
      <c r="MUN267" s="136"/>
      <c r="MUO267" s="136"/>
      <c r="MUP267" s="136"/>
      <c r="MUQ267" s="136"/>
      <c r="MUR267" s="136"/>
      <c r="MUS267" s="136"/>
      <c r="MUT267" s="136"/>
      <c r="MUU267" s="136"/>
      <c r="MUV267" s="136"/>
      <c r="MUW267" s="136"/>
      <c r="MVB267" s="136"/>
      <c r="MVC267" s="136"/>
      <c r="MVD267" s="136"/>
      <c r="MVE267" s="136"/>
      <c r="MVF267" s="136"/>
      <c r="MVG267" s="136"/>
      <c r="MVH267" s="136"/>
      <c r="MVI267" s="136"/>
      <c r="MVJ267" s="136"/>
      <c r="MVK267" s="136"/>
      <c r="MVL267" s="136"/>
      <c r="MVM267" s="136"/>
      <c r="MVR267" s="136"/>
      <c r="MVS267" s="136"/>
      <c r="MVT267" s="136"/>
      <c r="MVU267" s="136"/>
      <c r="MVV267" s="136"/>
      <c r="MVW267" s="136"/>
      <c r="MVX267" s="136"/>
      <c r="MVY267" s="136"/>
      <c r="MVZ267" s="136"/>
      <c r="MWA267" s="136"/>
      <c r="MWB267" s="136"/>
      <c r="MWC267" s="136"/>
      <c r="MWH267" s="136"/>
      <c r="MWI267" s="136"/>
      <c r="MWJ267" s="136"/>
      <c r="MWK267" s="136"/>
      <c r="MWL267" s="136"/>
      <c r="MWM267" s="136"/>
      <c r="MWN267" s="136"/>
      <c r="MWO267" s="136"/>
      <c r="MWP267" s="136"/>
      <c r="MWQ267" s="136"/>
      <c r="MWR267" s="136"/>
      <c r="MWS267" s="136"/>
      <c r="MWX267" s="136"/>
      <c r="MWY267" s="136"/>
      <c r="MWZ267" s="136"/>
      <c r="MXA267" s="136"/>
      <c r="MXB267" s="136"/>
      <c r="MXC267" s="136"/>
      <c r="MXD267" s="136"/>
      <c r="MXE267" s="136"/>
      <c r="MXF267" s="136"/>
      <c r="MXG267" s="136"/>
      <c r="MXH267" s="136"/>
      <c r="MXI267" s="136"/>
      <c r="MXN267" s="136"/>
      <c r="MXO267" s="136"/>
      <c r="MXP267" s="136"/>
      <c r="MXQ267" s="136"/>
      <c r="MXR267" s="136"/>
      <c r="MXS267" s="136"/>
      <c r="MXT267" s="136"/>
      <c r="MXU267" s="136"/>
      <c r="MXV267" s="136"/>
      <c r="MXW267" s="136"/>
      <c r="MXX267" s="136"/>
      <c r="MXY267" s="136"/>
      <c r="MYD267" s="136"/>
      <c r="MYE267" s="136"/>
      <c r="MYF267" s="136"/>
      <c r="MYG267" s="136"/>
      <c r="MYH267" s="136"/>
      <c r="MYI267" s="136"/>
      <c r="MYJ267" s="136"/>
      <c r="MYK267" s="136"/>
      <c r="MYL267" s="136"/>
      <c r="MYM267" s="136"/>
      <c r="MYN267" s="136"/>
      <c r="MYO267" s="136"/>
      <c r="MYT267" s="136"/>
      <c r="MYU267" s="136"/>
      <c r="MYV267" s="136"/>
      <c r="MYW267" s="136"/>
      <c r="MYX267" s="136"/>
      <c r="MYY267" s="136"/>
      <c r="MYZ267" s="136"/>
      <c r="MZA267" s="136"/>
      <c r="MZB267" s="136"/>
      <c r="MZC267" s="136"/>
      <c r="MZD267" s="136"/>
      <c r="MZE267" s="136"/>
      <c r="MZJ267" s="136"/>
      <c r="MZK267" s="136"/>
      <c r="MZL267" s="136"/>
      <c r="MZM267" s="136"/>
      <c r="MZN267" s="136"/>
      <c r="MZO267" s="136"/>
      <c r="MZP267" s="136"/>
      <c r="MZQ267" s="136"/>
      <c r="MZR267" s="136"/>
      <c r="MZS267" s="136"/>
      <c r="MZT267" s="136"/>
      <c r="MZU267" s="136"/>
      <c r="MZZ267" s="136"/>
      <c r="NAA267" s="136"/>
      <c r="NAB267" s="136"/>
      <c r="NAC267" s="136"/>
      <c r="NAD267" s="136"/>
      <c r="NAE267" s="136"/>
      <c r="NAF267" s="136"/>
      <c r="NAG267" s="136"/>
      <c r="NAH267" s="136"/>
      <c r="NAI267" s="136"/>
      <c r="NAJ267" s="136"/>
      <c r="NAK267" s="136"/>
      <c r="NAP267" s="136"/>
      <c r="NAQ267" s="136"/>
      <c r="NAR267" s="136"/>
      <c r="NAS267" s="136"/>
      <c r="NAT267" s="136"/>
      <c r="NAU267" s="136"/>
      <c r="NAV267" s="136"/>
      <c r="NAW267" s="136"/>
      <c r="NAX267" s="136"/>
      <c r="NAY267" s="136"/>
      <c r="NAZ267" s="136"/>
      <c r="NBA267" s="136"/>
      <c r="NBF267" s="136"/>
      <c r="NBG267" s="136"/>
      <c r="NBH267" s="136"/>
      <c r="NBI267" s="136"/>
      <c r="NBJ267" s="136"/>
      <c r="NBK267" s="136"/>
      <c r="NBL267" s="136"/>
      <c r="NBM267" s="136"/>
      <c r="NBN267" s="136"/>
      <c r="NBO267" s="136"/>
      <c r="NBP267" s="136"/>
      <c r="NBQ267" s="136"/>
      <c r="NBV267" s="136"/>
      <c r="NBW267" s="136"/>
      <c r="NBX267" s="136"/>
      <c r="NBY267" s="136"/>
      <c r="NBZ267" s="136"/>
      <c r="NCA267" s="136"/>
      <c r="NCB267" s="136"/>
      <c r="NCC267" s="136"/>
      <c r="NCD267" s="136"/>
      <c r="NCE267" s="136"/>
      <c r="NCF267" s="136"/>
      <c r="NCG267" s="136"/>
      <c r="NCL267" s="136"/>
      <c r="NCM267" s="136"/>
      <c r="NCN267" s="136"/>
      <c r="NCO267" s="136"/>
      <c r="NCP267" s="136"/>
      <c r="NCQ267" s="136"/>
      <c r="NCR267" s="136"/>
      <c r="NCS267" s="136"/>
      <c r="NCT267" s="136"/>
      <c r="NCU267" s="136"/>
      <c r="NCV267" s="136"/>
      <c r="NCW267" s="136"/>
      <c r="NDB267" s="136"/>
      <c r="NDC267" s="136"/>
      <c r="NDD267" s="136"/>
      <c r="NDE267" s="136"/>
      <c r="NDF267" s="136"/>
      <c r="NDG267" s="136"/>
      <c r="NDH267" s="136"/>
      <c r="NDI267" s="136"/>
      <c r="NDJ267" s="136"/>
      <c r="NDK267" s="136"/>
      <c r="NDL267" s="136"/>
      <c r="NDM267" s="136"/>
      <c r="NDR267" s="136"/>
      <c r="NDS267" s="136"/>
      <c r="NDT267" s="136"/>
      <c r="NDU267" s="136"/>
      <c r="NDV267" s="136"/>
      <c r="NDW267" s="136"/>
      <c r="NDX267" s="136"/>
      <c r="NDY267" s="136"/>
      <c r="NDZ267" s="136"/>
      <c r="NEA267" s="136"/>
      <c r="NEB267" s="136"/>
      <c r="NEC267" s="136"/>
      <c r="NEH267" s="136"/>
      <c r="NEI267" s="136"/>
      <c r="NEJ267" s="136"/>
      <c r="NEK267" s="136"/>
      <c r="NEL267" s="136"/>
      <c r="NEM267" s="136"/>
      <c r="NEN267" s="136"/>
      <c r="NEO267" s="136"/>
      <c r="NEP267" s="136"/>
      <c r="NEQ267" s="136"/>
      <c r="NER267" s="136"/>
      <c r="NES267" s="136"/>
      <c r="NEX267" s="136"/>
      <c r="NEY267" s="136"/>
      <c r="NEZ267" s="136"/>
      <c r="NFA267" s="136"/>
      <c r="NFB267" s="136"/>
      <c r="NFC267" s="136"/>
      <c r="NFD267" s="136"/>
      <c r="NFE267" s="136"/>
      <c r="NFF267" s="136"/>
      <c r="NFG267" s="136"/>
      <c r="NFH267" s="136"/>
      <c r="NFI267" s="136"/>
      <c r="NFN267" s="136"/>
      <c r="NFO267" s="136"/>
      <c r="NFP267" s="136"/>
      <c r="NFQ267" s="136"/>
      <c r="NFR267" s="136"/>
      <c r="NFS267" s="136"/>
      <c r="NFT267" s="136"/>
      <c r="NFU267" s="136"/>
      <c r="NFV267" s="136"/>
      <c r="NFW267" s="136"/>
      <c r="NFX267" s="136"/>
      <c r="NFY267" s="136"/>
      <c r="NGD267" s="136"/>
      <c r="NGE267" s="136"/>
      <c r="NGF267" s="136"/>
      <c r="NGG267" s="136"/>
      <c r="NGH267" s="136"/>
      <c r="NGI267" s="136"/>
      <c r="NGJ267" s="136"/>
      <c r="NGK267" s="136"/>
      <c r="NGL267" s="136"/>
      <c r="NGM267" s="136"/>
      <c r="NGN267" s="136"/>
      <c r="NGO267" s="136"/>
      <c r="NGT267" s="136"/>
      <c r="NGU267" s="136"/>
      <c r="NGV267" s="136"/>
      <c r="NGW267" s="136"/>
      <c r="NGX267" s="136"/>
      <c r="NGY267" s="136"/>
      <c r="NGZ267" s="136"/>
      <c r="NHA267" s="136"/>
      <c r="NHB267" s="136"/>
      <c r="NHC267" s="136"/>
      <c r="NHD267" s="136"/>
      <c r="NHE267" s="136"/>
      <c r="NHJ267" s="136"/>
      <c r="NHK267" s="136"/>
      <c r="NHL267" s="136"/>
      <c r="NHM267" s="136"/>
      <c r="NHN267" s="136"/>
      <c r="NHO267" s="136"/>
      <c r="NHP267" s="136"/>
      <c r="NHQ267" s="136"/>
      <c r="NHR267" s="136"/>
      <c r="NHS267" s="136"/>
      <c r="NHT267" s="136"/>
      <c r="NHU267" s="136"/>
      <c r="NHZ267" s="136"/>
      <c r="NIA267" s="136"/>
      <c r="NIB267" s="136"/>
      <c r="NIC267" s="136"/>
      <c r="NID267" s="136"/>
      <c r="NIE267" s="136"/>
      <c r="NIF267" s="136"/>
      <c r="NIG267" s="136"/>
      <c r="NIH267" s="136"/>
      <c r="NII267" s="136"/>
      <c r="NIJ267" s="136"/>
      <c r="NIK267" s="136"/>
      <c r="NIP267" s="136"/>
      <c r="NIQ267" s="136"/>
      <c r="NIR267" s="136"/>
      <c r="NIS267" s="136"/>
      <c r="NIT267" s="136"/>
      <c r="NIU267" s="136"/>
      <c r="NIV267" s="136"/>
      <c r="NIW267" s="136"/>
      <c r="NIX267" s="136"/>
      <c r="NIY267" s="136"/>
      <c r="NIZ267" s="136"/>
      <c r="NJA267" s="136"/>
      <c r="NJF267" s="136"/>
      <c r="NJG267" s="136"/>
      <c r="NJH267" s="136"/>
      <c r="NJI267" s="136"/>
      <c r="NJJ267" s="136"/>
      <c r="NJK267" s="136"/>
      <c r="NJL267" s="136"/>
      <c r="NJM267" s="136"/>
      <c r="NJN267" s="136"/>
      <c r="NJO267" s="136"/>
      <c r="NJP267" s="136"/>
      <c r="NJQ267" s="136"/>
      <c r="NJV267" s="136"/>
      <c r="NJW267" s="136"/>
      <c r="NJX267" s="136"/>
      <c r="NJY267" s="136"/>
      <c r="NJZ267" s="136"/>
      <c r="NKA267" s="136"/>
      <c r="NKB267" s="136"/>
      <c r="NKC267" s="136"/>
      <c r="NKD267" s="136"/>
      <c r="NKE267" s="136"/>
      <c r="NKF267" s="136"/>
      <c r="NKG267" s="136"/>
      <c r="NKL267" s="136"/>
      <c r="NKM267" s="136"/>
      <c r="NKN267" s="136"/>
      <c r="NKO267" s="136"/>
      <c r="NKP267" s="136"/>
      <c r="NKQ267" s="136"/>
      <c r="NKR267" s="136"/>
      <c r="NKS267" s="136"/>
      <c r="NKT267" s="136"/>
      <c r="NKU267" s="136"/>
      <c r="NKV267" s="136"/>
      <c r="NKW267" s="136"/>
      <c r="NLB267" s="136"/>
      <c r="NLC267" s="136"/>
      <c r="NLD267" s="136"/>
      <c r="NLE267" s="136"/>
      <c r="NLF267" s="136"/>
      <c r="NLG267" s="136"/>
      <c r="NLH267" s="136"/>
      <c r="NLI267" s="136"/>
      <c r="NLJ267" s="136"/>
      <c r="NLK267" s="136"/>
      <c r="NLL267" s="136"/>
      <c r="NLM267" s="136"/>
      <c r="NLR267" s="136"/>
      <c r="NLS267" s="136"/>
      <c r="NLT267" s="136"/>
      <c r="NLU267" s="136"/>
      <c r="NLV267" s="136"/>
      <c r="NLW267" s="136"/>
      <c r="NLX267" s="136"/>
      <c r="NLY267" s="136"/>
      <c r="NLZ267" s="136"/>
      <c r="NMA267" s="136"/>
      <c r="NMB267" s="136"/>
      <c r="NMC267" s="136"/>
      <c r="NMH267" s="136"/>
      <c r="NMI267" s="136"/>
      <c r="NMJ267" s="136"/>
      <c r="NMK267" s="136"/>
      <c r="NML267" s="136"/>
      <c r="NMM267" s="136"/>
      <c r="NMN267" s="136"/>
      <c r="NMO267" s="136"/>
      <c r="NMP267" s="136"/>
      <c r="NMQ267" s="136"/>
      <c r="NMR267" s="136"/>
      <c r="NMS267" s="136"/>
      <c r="NMX267" s="136"/>
      <c r="NMY267" s="136"/>
      <c r="NMZ267" s="136"/>
      <c r="NNA267" s="136"/>
      <c r="NNB267" s="136"/>
      <c r="NNC267" s="136"/>
      <c r="NND267" s="136"/>
      <c r="NNE267" s="136"/>
      <c r="NNF267" s="136"/>
      <c r="NNG267" s="136"/>
      <c r="NNH267" s="136"/>
      <c r="NNI267" s="136"/>
      <c r="NNN267" s="136"/>
      <c r="NNO267" s="136"/>
      <c r="NNP267" s="136"/>
      <c r="NNQ267" s="136"/>
      <c r="NNR267" s="136"/>
      <c r="NNS267" s="136"/>
      <c r="NNT267" s="136"/>
      <c r="NNU267" s="136"/>
      <c r="NNV267" s="136"/>
      <c r="NNW267" s="136"/>
      <c r="NNX267" s="136"/>
      <c r="NNY267" s="136"/>
      <c r="NOD267" s="136"/>
      <c r="NOE267" s="136"/>
      <c r="NOF267" s="136"/>
      <c r="NOG267" s="136"/>
      <c r="NOH267" s="136"/>
      <c r="NOI267" s="136"/>
      <c r="NOJ267" s="136"/>
      <c r="NOK267" s="136"/>
      <c r="NOL267" s="136"/>
      <c r="NOM267" s="136"/>
      <c r="NON267" s="136"/>
      <c r="NOO267" s="136"/>
      <c r="NOT267" s="136"/>
      <c r="NOU267" s="136"/>
      <c r="NOV267" s="136"/>
      <c r="NOW267" s="136"/>
      <c r="NOX267" s="136"/>
      <c r="NOY267" s="136"/>
      <c r="NOZ267" s="136"/>
      <c r="NPA267" s="136"/>
      <c r="NPB267" s="136"/>
      <c r="NPC267" s="136"/>
      <c r="NPD267" s="136"/>
      <c r="NPE267" s="136"/>
      <c r="NPJ267" s="136"/>
      <c r="NPK267" s="136"/>
      <c r="NPL267" s="136"/>
      <c r="NPM267" s="136"/>
      <c r="NPN267" s="136"/>
      <c r="NPO267" s="136"/>
      <c r="NPP267" s="136"/>
      <c r="NPQ267" s="136"/>
      <c r="NPR267" s="136"/>
      <c r="NPS267" s="136"/>
      <c r="NPT267" s="136"/>
      <c r="NPU267" s="136"/>
      <c r="NPZ267" s="136"/>
      <c r="NQA267" s="136"/>
      <c r="NQB267" s="136"/>
      <c r="NQC267" s="136"/>
      <c r="NQD267" s="136"/>
      <c r="NQE267" s="136"/>
      <c r="NQF267" s="136"/>
      <c r="NQG267" s="136"/>
      <c r="NQH267" s="136"/>
      <c r="NQI267" s="136"/>
      <c r="NQJ267" s="136"/>
      <c r="NQK267" s="136"/>
      <c r="NQP267" s="136"/>
      <c r="NQQ267" s="136"/>
      <c r="NQR267" s="136"/>
      <c r="NQS267" s="136"/>
      <c r="NQT267" s="136"/>
      <c r="NQU267" s="136"/>
      <c r="NQV267" s="136"/>
      <c r="NQW267" s="136"/>
      <c r="NQX267" s="136"/>
      <c r="NQY267" s="136"/>
      <c r="NQZ267" s="136"/>
      <c r="NRA267" s="136"/>
      <c r="NRF267" s="136"/>
      <c r="NRG267" s="136"/>
      <c r="NRH267" s="136"/>
      <c r="NRI267" s="136"/>
      <c r="NRJ267" s="136"/>
      <c r="NRK267" s="136"/>
      <c r="NRL267" s="136"/>
      <c r="NRM267" s="136"/>
      <c r="NRN267" s="136"/>
      <c r="NRO267" s="136"/>
      <c r="NRP267" s="136"/>
      <c r="NRQ267" s="136"/>
      <c r="NRV267" s="136"/>
      <c r="NRW267" s="136"/>
      <c r="NRX267" s="136"/>
      <c r="NRY267" s="136"/>
      <c r="NRZ267" s="136"/>
      <c r="NSA267" s="136"/>
      <c r="NSB267" s="136"/>
      <c r="NSC267" s="136"/>
      <c r="NSD267" s="136"/>
      <c r="NSE267" s="136"/>
      <c r="NSF267" s="136"/>
      <c r="NSG267" s="136"/>
      <c r="NSL267" s="136"/>
      <c r="NSM267" s="136"/>
      <c r="NSN267" s="136"/>
      <c r="NSO267" s="136"/>
      <c r="NSP267" s="136"/>
      <c r="NSQ267" s="136"/>
      <c r="NSR267" s="136"/>
      <c r="NSS267" s="136"/>
      <c r="NST267" s="136"/>
      <c r="NSU267" s="136"/>
      <c r="NSV267" s="136"/>
      <c r="NSW267" s="136"/>
      <c r="NTB267" s="136"/>
      <c r="NTC267" s="136"/>
      <c r="NTD267" s="136"/>
      <c r="NTE267" s="136"/>
      <c r="NTF267" s="136"/>
      <c r="NTG267" s="136"/>
      <c r="NTH267" s="136"/>
      <c r="NTI267" s="136"/>
      <c r="NTJ267" s="136"/>
      <c r="NTK267" s="136"/>
      <c r="NTL267" s="136"/>
      <c r="NTM267" s="136"/>
      <c r="NTR267" s="136"/>
      <c r="NTS267" s="136"/>
      <c r="NTT267" s="136"/>
      <c r="NTU267" s="136"/>
      <c r="NTV267" s="136"/>
      <c r="NTW267" s="136"/>
      <c r="NTX267" s="136"/>
      <c r="NTY267" s="136"/>
      <c r="NTZ267" s="136"/>
      <c r="NUA267" s="136"/>
      <c r="NUB267" s="136"/>
      <c r="NUC267" s="136"/>
      <c r="NUH267" s="136"/>
      <c r="NUI267" s="136"/>
      <c r="NUJ267" s="136"/>
      <c r="NUK267" s="136"/>
      <c r="NUL267" s="136"/>
      <c r="NUM267" s="136"/>
      <c r="NUN267" s="136"/>
      <c r="NUO267" s="136"/>
      <c r="NUP267" s="136"/>
      <c r="NUQ267" s="136"/>
      <c r="NUR267" s="136"/>
      <c r="NUS267" s="136"/>
      <c r="NUX267" s="136"/>
      <c r="NUY267" s="136"/>
      <c r="NUZ267" s="136"/>
      <c r="NVA267" s="136"/>
      <c r="NVB267" s="136"/>
      <c r="NVC267" s="136"/>
      <c r="NVD267" s="136"/>
      <c r="NVE267" s="136"/>
      <c r="NVF267" s="136"/>
      <c r="NVG267" s="136"/>
      <c r="NVH267" s="136"/>
      <c r="NVI267" s="136"/>
      <c r="NVN267" s="136"/>
      <c r="NVO267" s="136"/>
      <c r="NVP267" s="136"/>
      <c r="NVQ267" s="136"/>
      <c r="NVR267" s="136"/>
      <c r="NVS267" s="136"/>
      <c r="NVT267" s="136"/>
      <c r="NVU267" s="136"/>
      <c r="NVV267" s="136"/>
      <c r="NVW267" s="136"/>
      <c r="NVX267" s="136"/>
      <c r="NVY267" s="136"/>
      <c r="NWD267" s="136"/>
      <c r="NWE267" s="136"/>
      <c r="NWF267" s="136"/>
      <c r="NWG267" s="136"/>
      <c r="NWH267" s="136"/>
      <c r="NWI267" s="136"/>
      <c r="NWJ267" s="136"/>
      <c r="NWK267" s="136"/>
      <c r="NWL267" s="136"/>
      <c r="NWM267" s="136"/>
      <c r="NWN267" s="136"/>
      <c r="NWO267" s="136"/>
      <c r="NWT267" s="136"/>
      <c r="NWU267" s="136"/>
      <c r="NWV267" s="136"/>
      <c r="NWW267" s="136"/>
      <c r="NWX267" s="136"/>
      <c r="NWY267" s="136"/>
      <c r="NWZ267" s="136"/>
      <c r="NXA267" s="136"/>
      <c r="NXB267" s="136"/>
      <c r="NXC267" s="136"/>
      <c r="NXD267" s="136"/>
      <c r="NXE267" s="136"/>
      <c r="NXJ267" s="136"/>
      <c r="NXK267" s="136"/>
      <c r="NXL267" s="136"/>
      <c r="NXM267" s="136"/>
      <c r="NXN267" s="136"/>
      <c r="NXO267" s="136"/>
      <c r="NXP267" s="136"/>
      <c r="NXQ267" s="136"/>
      <c r="NXR267" s="136"/>
      <c r="NXS267" s="136"/>
      <c r="NXT267" s="136"/>
      <c r="NXU267" s="136"/>
      <c r="NXZ267" s="136"/>
      <c r="NYA267" s="136"/>
      <c r="NYB267" s="136"/>
      <c r="NYC267" s="136"/>
      <c r="NYD267" s="136"/>
      <c r="NYE267" s="136"/>
      <c r="NYF267" s="136"/>
      <c r="NYG267" s="136"/>
      <c r="NYH267" s="136"/>
      <c r="NYI267" s="136"/>
      <c r="NYJ267" s="136"/>
      <c r="NYK267" s="136"/>
      <c r="NYP267" s="136"/>
      <c r="NYQ267" s="136"/>
      <c r="NYR267" s="136"/>
      <c r="NYS267" s="136"/>
      <c r="NYT267" s="136"/>
      <c r="NYU267" s="136"/>
      <c r="NYV267" s="136"/>
      <c r="NYW267" s="136"/>
      <c r="NYX267" s="136"/>
      <c r="NYY267" s="136"/>
      <c r="NYZ267" s="136"/>
      <c r="NZA267" s="136"/>
      <c r="NZF267" s="136"/>
      <c r="NZG267" s="136"/>
      <c r="NZH267" s="136"/>
      <c r="NZI267" s="136"/>
      <c r="NZJ267" s="136"/>
      <c r="NZK267" s="136"/>
      <c r="NZL267" s="136"/>
      <c r="NZM267" s="136"/>
      <c r="NZN267" s="136"/>
      <c r="NZO267" s="136"/>
      <c r="NZP267" s="136"/>
      <c r="NZQ267" s="136"/>
      <c r="NZV267" s="136"/>
      <c r="NZW267" s="136"/>
      <c r="NZX267" s="136"/>
      <c r="NZY267" s="136"/>
      <c r="NZZ267" s="136"/>
      <c r="OAA267" s="136"/>
      <c r="OAB267" s="136"/>
      <c r="OAC267" s="136"/>
      <c r="OAD267" s="136"/>
      <c r="OAE267" s="136"/>
      <c r="OAF267" s="136"/>
      <c r="OAG267" s="136"/>
      <c r="OAL267" s="136"/>
      <c r="OAM267" s="136"/>
      <c r="OAN267" s="136"/>
      <c r="OAO267" s="136"/>
      <c r="OAP267" s="136"/>
      <c r="OAQ267" s="136"/>
      <c r="OAR267" s="136"/>
      <c r="OAS267" s="136"/>
      <c r="OAT267" s="136"/>
      <c r="OAU267" s="136"/>
      <c r="OAV267" s="136"/>
      <c r="OAW267" s="136"/>
      <c r="OBB267" s="136"/>
      <c r="OBC267" s="136"/>
      <c r="OBD267" s="136"/>
      <c r="OBE267" s="136"/>
      <c r="OBF267" s="136"/>
      <c r="OBG267" s="136"/>
      <c r="OBH267" s="136"/>
      <c r="OBI267" s="136"/>
      <c r="OBJ267" s="136"/>
      <c r="OBK267" s="136"/>
      <c r="OBL267" s="136"/>
      <c r="OBM267" s="136"/>
      <c r="OBR267" s="136"/>
      <c r="OBS267" s="136"/>
      <c r="OBT267" s="136"/>
      <c r="OBU267" s="136"/>
      <c r="OBV267" s="136"/>
      <c r="OBW267" s="136"/>
      <c r="OBX267" s="136"/>
      <c r="OBY267" s="136"/>
      <c r="OBZ267" s="136"/>
      <c r="OCA267" s="136"/>
      <c r="OCB267" s="136"/>
      <c r="OCC267" s="136"/>
      <c r="OCH267" s="136"/>
      <c r="OCI267" s="136"/>
      <c r="OCJ267" s="136"/>
      <c r="OCK267" s="136"/>
      <c r="OCL267" s="136"/>
      <c r="OCM267" s="136"/>
      <c r="OCN267" s="136"/>
      <c r="OCO267" s="136"/>
      <c r="OCP267" s="136"/>
      <c r="OCQ267" s="136"/>
      <c r="OCR267" s="136"/>
      <c r="OCS267" s="136"/>
      <c r="OCX267" s="136"/>
      <c r="OCY267" s="136"/>
      <c r="OCZ267" s="136"/>
      <c r="ODA267" s="136"/>
      <c r="ODB267" s="136"/>
      <c r="ODC267" s="136"/>
      <c r="ODD267" s="136"/>
      <c r="ODE267" s="136"/>
      <c r="ODF267" s="136"/>
      <c r="ODG267" s="136"/>
      <c r="ODH267" s="136"/>
      <c r="ODI267" s="136"/>
      <c r="ODN267" s="136"/>
      <c r="ODO267" s="136"/>
      <c r="ODP267" s="136"/>
      <c r="ODQ267" s="136"/>
      <c r="ODR267" s="136"/>
      <c r="ODS267" s="136"/>
      <c r="ODT267" s="136"/>
      <c r="ODU267" s="136"/>
      <c r="ODV267" s="136"/>
      <c r="ODW267" s="136"/>
      <c r="ODX267" s="136"/>
      <c r="ODY267" s="136"/>
      <c r="OED267" s="136"/>
      <c r="OEE267" s="136"/>
      <c r="OEF267" s="136"/>
      <c r="OEG267" s="136"/>
      <c r="OEH267" s="136"/>
      <c r="OEI267" s="136"/>
      <c r="OEJ267" s="136"/>
      <c r="OEK267" s="136"/>
      <c r="OEL267" s="136"/>
      <c r="OEM267" s="136"/>
      <c r="OEN267" s="136"/>
      <c r="OEO267" s="136"/>
      <c r="OET267" s="136"/>
      <c r="OEU267" s="136"/>
      <c r="OEV267" s="136"/>
      <c r="OEW267" s="136"/>
      <c r="OEX267" s="136"/>
      <c r="OEY267" s="136"/>
      <c r="OEZ267" s="136"/>
      <c r="OFA267" s="136"/>
      <c r="OFB267" s="136"/>
      <c r="OFC267" s="136"/>
      <c r="OFD267" s="136"/>
      <c r="OFE267" s="136"/>
      <c r="OFJ267" s="136"/>
      <c r="OFK267" s="136"/>
      <c r="OFL267" s="136"/>
      <c r="OFM267" s="136"/>
      <c r="OFN267" s="136"/>
      <c r="OFO267" s="136"/>
      <c r="OFP267" s="136"/>
      <c r="OFQ267" s="136"/>
      <c r="OFR267" s="136"/>
      <c r="OFS267" s="136"/>
      <c r="OFT267" s="136"/>
      <c r="OFU267" s="136"/>
      <c r="OFZ267" s="136"/>
      <c r="OGA267" s="136"/>
      <c r="OGB267" s="136"/>
      <c r="OGC267" s="136"/>
      <c r="OGD267" s="136"/>
      <c r="OGE267" s="136"/>
      <c r="OGF267" s="136"/>
      <c r="OGG267" s="136"/>
      <c r="OGH267" s="136"/>
      <c r="OGI267" s="136"/>
      <c r="OGJ267" s="136"/>
      <c r="OGK267" s="136"/>
      <c r="OGP267" s="136"/>
      <c r="OGQ267" s="136"/>
      <c r="OGR267" s="136"/>
      <c r="OGS267" s="136"/>
      <c r="OGT267" s="136"/>
      <c r="OGU267" s="136"/>
      <c r="OGV267" s="136"/>
      <c r="OGW267" s="136"/>
      <c r="OGX267" s="136"/>
      <c r="OGY267" s="136"/>
      <c r="OGZ267" s="136"/>
      <c r="OHA267" s="136"/>
      <c r="OHF267" s="136"/>
      <c r="OHG267" s="136"/>
      <c r="OHH267" s="136"/>
      <c r="OHI267" s="136"/>
      <c r="OHJ267" s="136"/>
      <c r="OHK267" s="136"/>
      <c r="OHL267" s="136"/>
      <c r="OHM267" s="136"/>
      <c r="OHN267" s="136"/>
      <c r="OHO267" s="136"/>
      <c r="OHP267" s="136"/>
      <c r="OHQ267" s="136"/>
      <c r="OHV267" s="136"/>
      <c r="OHW267" s="136"/>
      <c r="OHX267" s="136"/>
      <c r="OHY267" s="136"/>
      <c r="OHZ267" s="136"/>
      <c r="OIA267" s="136"/>
      <c r="OIB267" s="136"/>
      <c r="OIC267" s="136"/>
      <c r="OID267" s="136"/>
      <c r="OIE267" s="136"/>
      <c r="OIF267" s="136"/>
      <c r="OIG267" s="136"/>
      <c r="OIL267" s="136"/>
      <c r="OIM267" s="136"/>
      <c r="OIN267" s="136"/>
      <c r="OIO267" s="136"/>
      <c r="OIP267" s="136"/>
      <c r="OIQ267" s="136"/>
      <c r="OIR267" s="136"/>
      <c r="OIS267" s="136"/>
      <c r="OIT267" s="136"/>
      <c r="OIU267" s="136"/>
      <c r="OIV267" s="136"/>
      <c r="OIW267" s="136"/>
      <c r="OJB267" s="136"/>
      <c r="OJC267" s="136"/>
      <c r="OJD267" s="136"/>
      <c r="OJE267" s="136"/>
      <c r="OJF267" s="136"/>
      <c r="OJG267" s="136"/>
      <c r="OJH267" s="136"/>
      <c r="OJI267" s="136"/>
      <c r="OJJ267" s="136"/>
      <c r="OJK267" s="136"/>
      <c r="OJL267" s="136"/>
      <c r="OJM267" s="136"/>
      <c r="OJR267" s="136"/>
      <c r="OJS267" s="136"/>
      <c r="OJT267" s="136"/>
      <c r="OJU267" s="136"/>
      <c r="OJV267" s="136"/>
      <c r="OJW267" s="136"/>
      <c r="OJX267" s="136"/>
      <c r="OJY267" s="136"/>
      <c r="OJZ267" s="136"/>
      <c r="OKA267" s="136"/>
      <c r="OKB267" s="136"/>
      <c r="OKC267" s="136"/>
      <c r="OKH267" s="136"/>
      <c r="OKI267" s="136"/>
      <c r="OKJ267" s="136"/>
      <c r="OKK267" s="136"/>
      <c r="OKL267" s="136"/>
      <c r="OKM267" s="136"/>
      <c r="OKN267" s="136"/>
      <c r="OKO267" s="136"/>
      <c r="OKP267" s="136"/>
      <c r="OKQ267" s="136"/>
      <c r="OKR267" s="136"/>
      <c r="OKS267" s="136"/>
      <c r="OKX267" s="136"/>
      <c r="OKY267" s="136"/>
      <c r="OKZ267" s="136"/>
      <c r="OLA267" s="136"/>
      <c r="OLB267" s="136"/>
      <c r="OLC267" s="136"/>
      <c r="OLD267" s="136"/>
      <c r="OLE267" s="136"/>
      <c r="OLF267" s="136"/>
      <c r="OLG267" s="136"/>
      <c r="OLH267" s="136"/>
      <c r="OLI267" s="136"/>
      <c r="OLN267" s="136"/>
      <c r="OLO267" s="136"/>
      <c r="OLP267" s="136"/>
      <c r="OLQ267" s="136"/>
      <c r="OLR267" s="136"/>
      <c r="OLS267" s="136"/>
      <c r="OLT267" s="136"/>
      <c r="OLU267" s="136"/>
      <c r="OLV267" s="136"/>
      <c r="OLW267" s="136"/>
      <c r="OLX267" s="136"/>
      <c r="OLY267" s="136"/>
      <c r="OMD267" s="136"/>
      <c r="OME267" s="136"/>
      <c r="OMF267" s="136"/>
      <c r="OMG267" s="136"/>
      <c r="OMH267" s="136"/>
      <c r="OMI267" s="136"/>
      <c r="OMJ267" s="136"/>
      <c r="OMK267" s="136"/>
      <c r="OML267" s="136"/>
      <c r="OMM267" s="136"/>
      <c r="OMN267" s="136"/>
      <c r="OMO267" s="136"/>
      <c r="OMT267" s="136"/>
      <c r="OMU267" s="136"/>
      <c r="OMV267" s="136"/>
      <c r="OMW267" s="136"/>
      <c r="OMX267" s="136"/>
      <c r="OMY267" s="136"/>
      <c r="OMZ267" s="136"/>
      <c r="ONA267" s="136"/>
      <c r="ONB267" s="136"/>
      <c r="ONC267" s="136"/>
      <c r="OND267" s="136"/>
      <c r="ONE267" s="136"/>
      <c r="ONJ267" s="136"/>
      <c r="ONK267" s="136"/>
      <c r="ONL267" s="136"/>
      <c r="ONM267" s="136"/>
      <c r="ONN267" s="136"/>
      <c r="ONO267" s="136"/>
      <c r="ONP267" s="136"/>
      <c r="ONQ267" s="136"/>
      <c r="ONR267" s="136"/>
      <c r="ONS267" s="136"/>
      <c r="ONT267" s="136"/>
      <c r="ONU267" s="136"/>
      <c r="ONZ267" s="136"/>
      <c r="OOA267" s="136"/>
      <c r="OOB267" s="136"/>
      <c r="OOC267" s="136"/>
      <c r="OOD267" s="136"/>
      <c r="OOE267" s="136"/>
      <c r="OOF267" s="136"/>
      <c r="OOG267" s="136"/>
      <c r="OOH267" s="136"/>
      <c r="OOI267" s="136"/>
      <c r="OOJ267" s="136"/>
      <c r="OOK267" s="136"/>
      <c r="OOP267" s="136"/>
      <c r="OOQ267" s="136"/>
      <c r="OOR267" s="136"/>
      <c r="OOS267" s="136"/>
      <c r="OOT267" s="136"/>
      <c r="OOU267" s="136"/>
      <c r="OOV267" s="136"/>
      <c r="OOW267" s="136"/>
      <c r="OOX267" s="136"/>
      <c r="OOY267" s="136"/>
      <c r="OOZ267" s="136"/>
      <c r="OPA267" s="136"/>
      <c r="OPF267" s="136"/>
      <c r="OPG267" s="136"/>
      <c r="OPH267" s="136"/>
      <c r="OPI267" s="136"/>
      <c r="OPJ267" s="136"/>
      <c r="OPK267" s="136"/>
      <c r="OPL267" s="136"/>
      <c r="OPM267" s="136"/>
      <c r="OPN267" s="136"/>
      <c r="OPO267" s="136"/>
      <c r="OPP267" s="136"/>
      <c r="OPQ267" s="136"/>
      <c r="OPV267" s="136"/>
      <c r="OPW267" s="136"/>
      <c r="OPX267" s="136"/>
      <c r="OPY267" s="136"/>
      <c r="OPZ267" s="136"/>
      <c r="OQA267" s="136"/>
      <c r="OQB267" s="136"/>
      <c r="OQC267" s="136"/>
      <c r="OQD267" s="136"/>
      <c r="OQE267" s="136"/>
      <c r="OQF267" s="136"/>
      <c r="OQG267" s="136"/>
      <c r="OQL267" s="136"/>
      <c r="OQM267" s="136"/>
      <c r="OQN267" s="136"/>
      <c r="OQO267" s="136"/>
      <c r="OQP267" s="136"/>
      <c r="OQQ267" s="136"/>
      <c r="OQR267" s="136"/>
      <c r="OQS267" s="136"/>
      <c r="OQT267" s="136"/>
      <c r="OQU267" s="136"/>
      <c r="OQV267" s="136"/>
      <c r="OQW267" s="136"/>
      <c r="ORB267" s="136"/>
      <c r="ORC267" s="136"/>
      <c r="ORD267" s="136"/>
      <c r="ORE267" s="136"/>
      <c r="ORF267" s="136"/>
      <c r="ORG267" s="136"/>
      <c r="ORH267" s="136"/>
      <c r="ORI267" s="136"/>
      <c r="ORJ267" s="136"/>
      <c r="ORK267" s="136"/>
      <c r="ORL267" s="136"/>
      <c r="ORM267" s="136"/>
      <c r="ORR267" s="136"/>
      <c r="ORS267" s="136"/>
      <c r="ORT267" s="136"/>
      <c r="ORU267" s="136"/>
      <c r="ORV267" s="136"/>
      <c r="ORW267" s="136"/>
      <c r="ORX267" s="136"/>
      <c r="ORY267" s="136"/>
      <c r="ORZ267" s="136"/>
      <c r="OSA267" s="136"/>
      <c r="OSB267" s="136"/>
      <c r="OSC267" s="136"/>
      <c r="OSH267" s="136"/>
      <c r="OSI267" s="136"/>
      <c r="OSJ267" s="136"/>
      <c r="OSK267" s="136"/>
      <c r="OSL267" s="136"/>
      <c r="OSM267" s="136"/>
      <c r="OSN267" s="136"/>
      <c r="OSO267" s="136"/>
      <c r="OSP267" s="136"/>
      <c r="OSQ267" s="136"/>
      <c r="OSR267" s="136"/>
      <c r="OSS267" s="136"/>
      <c r="OSX267" s="136"/>
      <c r="OSY267" s="136"/>
      <c r="OSZ267" s="136"/>
      <c r="OTA267" s="136"/>
      <c r="OTB267" s="136"/>
      <c r="OTC267" s="136"/>
      <c r="OTD267" s="136"/>
      <c r="OTE267" s="136"/>
      <c r="OTF267" s="136"/>
      <c r="OTG267" s="136"/>
      <c r="OTH267" s="136"/>
      <c r="OTI267" s="136"/>
      <c r="OTN267" s="136"/>
      <c r="OTO267" s="136"/>
      <c r="OTP267" s="136"/>
      <c r="OTQ267" s="136"/>
      <c r="OTR267" s="136"/>
      <c r="OTS267" s="136"/>
      <c r="OTT267" s="136"/>
      <c r="OTU267" s="136"/>
      <c r="OTV267" s="136"/>
      <c r="OTW267" s="136"/>
      <c r="OTX267" s="136"/>
      <c r="OTY267" s="136"/>
      <c r="OUD267" s="136"/>
      <c r="OUE267" s="136"/>
      <c r="OUF267" s="136"/>
      <c r="OUG267" s="136"/>
      <c r="OUH267" s="136"/>
      <c r="OUI267" s="136"/>
      <c r="OUJ267" s="136"/>
      <c r="OUK267" s="136"/>
      <c r="OUL267" s="136"/>
      <c r="OUM267" s="136"/>
      <c r="OUN267" s="136"/>
      <c r="OUO267" s="136"/>
      <c r="OUT267" s="136"/>
      <c r="OUU267" s="136"/>
      <c r="OUV267" s="136"/>
      <c r="OUW267" s="136"/>
      <c r="OUX267" s="136"/>
      <c r="OUY267" s="136"/>
      <c r="OUZ267" s="136"/>
      <c r="OVA267" s="136"/>
      <c r="OVB267" s="136"/>
      <c r="OVC267" s="136"/>
      <c r="OVD267" s="136"/>
      <c r="OVE267" s="136"/>
      <c r="OVJ267" s="136"/>
      <c r="OVK267" s="136"/>
      <c r="OVL267" s="136"/>
      <c r="OVM267" s="136"/>
      <c r="OVN267" s="136"/>
      <c r="OVO267" s="136"/>
      <c r="OVP267" s="136"/>
      <c r="OVQ267" s="136"/>
      <c r="OVR267" s="136"/>
      <c r="OVS267" s="136"/>
      <c r="OVT267" s="136"/>
      <c r="OVU267" s="136"/>
      <c r="OVZ267" s="136"/>
      <c r="OWA267" s="136"/>
      <c r="OWB267" s="136"/>
      <c r="OWC267" s="136"/>
      <c r="OWD267" s="136"/>
      <c r="OWE267" s="136"/>
      <c r="OWF267" s="136"/>
      <c r="OWG267" s="136"/>
      <c r="OWH267" s="136"/>
      <c r="OWI267" s="136"/>
      <c r="OWJ267" s="136"/>
      <c r="OWK267" s="136"/>
      <c r="OWP267" s="136"/>
      <c r="OWQ267" s="136"/>
      <c r="OWR267" s="136"/>
      <c r="OWS267" s="136"/>
      <c r="OWT267" s="136"/>
      <c r="OWU267" s="136"/>
      <c r="OWV267" s="136"/>
      <c r="OWW267" s="136"/>
      <c r="OWX267" s="136"/>
      <c r="OWY267" s="136"/>
      <c r="OWZ267" s="136"/>
      <c r="OXA267" s="136"/>
      <c r="OXF267" s="136"/>
      <c r="OXG267" s="136"/>
      <c r="OXH267" s="136"/>
      <c r="OXI267" s="136"/>
      <c r="OXJ267" s="136"/>
      <c r="OXK267" s="136"/>
      <c r="OXL267" s="136"/>
      <c r="OXM267" s="136"/>
      <c r="OXN267" s="136"/>
      <c r="OXO267" s="136"/>
      <c r="OXP267" s="136"/>
      <c r="OXQ267" s="136"/>
      <c r="OXV267" s="136"/>
      <c r="OXW267" s="136"/>
      <c r="OXX267" s="136"/>
      <c r="OXY267" s="136"/>
      <c r="OXZ267" s="136"/>
      <c r="OYA267" s="136"/>
      <c r="OYB267" s="136"/>
      <c r="OYC267" s="136"/>
      <c r="OYD267" s="136"/>
      <c r="OYE267" s="136"/>
      <c r="OYF267" s="136"/>
      <c r="OYG267" s="136"/>
      <c r="OYL267" s="136"/>
      <c r="OYM267" s="136"/>
      <c r="OYN267" s="136"/>
      <c r="OYO267" s="136"/>
      <c r="OYP267" s="136"/>
      <c r="OYQ267" s="136"/>
      <c r="OYR267" s="136"/>
      <c r="OYS267" s="136"/>
      <c r="OYT267" s="136"/>
      <c r="OYU267" s="136"/>
      <c r="OYV267" s="136"/>
      <c r="OYW267" s="136"/>
      <c r="OZB267" s="136"/>
      <c r="OZC267" s="136"/>
      <c r="OZD267" s="136"/>
      <c r="OZE267" s="136"/>
      <c r="OZF267" s="136"/>
      <c r="OZG267" s="136"/>
      <c r="OZH267" s="136"/>
      <c r="OZI267" s="136"/>
      <c r="OZJ267" s="136"/>
      <c r="OZK267" s="136"/>
      <c r="OZL267" s="136"/>
      <c r="OZM267" s="136"/>
      <c r="OZR267" s="136"/>
      <c r="OZS267" s="136"/>
      <c r="OZT267" s="136"/>
      <c r="OZU267" s="136"/>
      <c r="OZV267" s="136"/>
      <c r="OZW267" s="136"/>
      <c r="OZX267" s="136"/>
      <c r="OZY267" s="136"/>
      <c r="OZZ267" s="136"/>
      <c r="PAA267" s="136"/>
      <c r="PAB267" s="136"/>
      <c r="PAC267" s="136"/>
      <c r="PAH267" s="136"/>
      <c r="PAI267" s="136"/>
      <c r="PAJ267" s="136"/>
      <c r="PAK267" s="136"/>
      <c r="PAL267" s="136"/>
      <c r="PAM267" s="136"/>
      <c r="PAN267" s="136"/>
      <c r="PAO267" s="136"/>
      <c r="PAP267" s="136"/>
      <c r="PAQ267" s="136"/>
      <c r="PAR267" s="136"/>
      <c r="PAS267" s="136"/>
      <c r="PAX267" s="136"/>
      <c r="PAY267" s="136"/>
      <c r="PAZ267" s="136"/>
      <c r="PBA267" s="136"/>
      <c r="PBB267" s="136"/>
      <c r="PBC267" s="136"/>
      <c r="PBD267" s="136"/>
      <c r="PBE267" s="136"/>
      <c r="PBF267" s="136"/>
      <c r="PBG267" s="136"/>
      <c r="PBH267" s="136"/>
      <c r="PBI267" s="136"/>
      <c r="PBN267" s="136"/>
      <c r="PBO267" s="136"/>
      <c r="PBP267" s="136"/>
      <c r="PBQ267" s="136"/>
      <c r="PBR267" s="136"/>
      <c r="PBS267" s="136"/>
      <c r="PBT267" s="136"/>
      <c r="PBU267" s="136"/>
      <c r="PBV267" s="136"/>
      <c r="PBW267" s="136"/>
      <c r="PBX267" s="136"/>
      <c r="PBY267" s="136"/>
      <c r="PCD267" s="136"/>
      <c r="PCE267" s="136"/>
      <c r="PCF267" s="136"/>
      <c r="PCG267" s="136"/>
      <c r="PCH267" s="136"/>
      <c r="PCI267" s="136"/>
      <c r="PCJ267" s="136"/>
      <c r="PCK267" s="136"/>
      <c r="PCL267" s="136"/>
      <c r="PCM267" s="136"/>
      <c r="PCN267" s="136"/>
      <c r="PCO267" s="136"/>
      <c r="PCT267" s="136"/>
      <c r="PCU267" s="136"/>
      <c r="PCV267" s="136"/>
      <c r="PCW267" s="136"/>
      <c r="PCX267" s="136"/>
      <c r="PCY267" s="136"/>
      <c r="PCZ267" s="136"/>
      <c r="PDA267" s="136"/>
      <c r="PDB267" s="136"/>
      <c r="PDC267" s="136"/>
      <c r="PDD267" s="136"/>
      <c r="PDE267" s="136"/>
      <c r="PDJ267" s="136"/>
      <c r="PDK267" s="136"/>
      <c r="PDL267" s="136"/>
      <c r="PDM267" s="136"/>
      <c r="PDN267" s="136"/>
      <c r="PDO267" s="136"/>
      <c r="PDP267" s="136"/>
      <c r="PDQ267" s="136"/>
      <c r="PDR267" s="136"/>
      <c r="PDS267" s="136"/>
      <c r="PDT267" s="136"/>
      <c r="PDU267" s="136"/>
      <c r="PDZ267" s="136"/>
      <c r="PEA267" s="136"/>
      <c r="PEB267" s="136"/>
      <c r="PEC267" s="136"/>
      <c r="PED267" s="136"/>
      <c r="PEE267" s="136"/>
      <c r="PEF267" s="136"/>
      <c r="PEG267" s="136"/>
      <c r="PEH267" s="136"/>
      <c r="PEI267" s="136"/>
      <c r="PEJ267" s="136"/>
      <c r="PEK267" s="136"/>
      <c r="PEP267" s="136"/>
      <c r="PEQ267" s="136"/>
      <c r="PER267" s="136"/>
      <c r="PES267" s="136"/>
      <c r="PET267" s="136"/>
      <c r="PEU267" s="136"/>
      <c r="PEV267" s="136"/>
      <c r="PEW267" s="136"/>
      <c r="PEX267" s="136"/>
      <c r="PEY267" s="136"/>
      <c r="PEZ267" s="136"/>
      <c r="PFA267" s="136"/>
      <c r="PFF267" s="136"/>
      <c r="PFG267" s="136"/>
      <c r="PFH267" s="136"/>
      <c r="PFI267" s="136"/>
      <c r="PFJ267" s="136"/>
      <c r="PFK267" s="136"/>
      <c r="PFL267" s="136"/>
      <c r="PFM267" s="136"/>
      <c r="PFN267" s="136"/>
      <c r="PFO267" s="136"/>
      <c r="PFP267" s="136"/>
      <c r="PFQ267" s="136"/>
      <c r="PFV267" s="136"/>
      <c r="PFW267" s="136"/>
      <c r="PFX267" s="136"/>
      <c r="PFY267" s="136"/>
      <c r="PFZ267" s="136"/>
      <c r="PGA267" s="136"/>
      <c r="PGB267" s="136"/>
      <c r="PGC267" s="136"/>
      <c r="PGD267" s="136"/>
      <c r="PGE267" s="136"/>
      <c r="PGF267" s="136"/>
      <c r="PGG267" s="136"/>
      <c r="PGL267" s="136"/>
      <c r="PGM267" s="136"/>
      <c r="PGN267" s="136"/>
      <c r="PGO267" s="136"/>
      <c r="PGP267" s="136"/>
      <c r="PGQ267" s="136"/>
      <c r="PGR267" s="136"/>
      <c r="PGS267" s="136"/>
      <c r="PGT267" s="136"/>
      <c r="PGU267" s="136"/>
      <c r="PGV267" s="136"/>
      <c r="PGW267" s="136"/>
      <c r="PHB267" s="136"/>
      <c r="PHC267" s="136"/>
      <c r="PHD267" s="136"/>
      <c r="PHE267" s="136"/>
      <c r="PHF267" s="136"/>
      <c r="PHG267" s="136"/>
      <c r="PHH267" s="136"/>
      <c r="PHI267" s="136"/>
      <c r="PHJ267" s="136"/>
      <c r="PHK267" s="136"/>
      <c r="PHL267" s="136"/>
      <c r="PHM267" s="136"/>
      <c r="PHR267" s="136"/>
      <c r="PHS267" s="136"/>
      <c r="PHT267" s="136"/>
      <c r="PHU267" s="136"/>
      <c r="PHV267" s="136"/>
      <c r="PHW267" s="136"/>
      <c r="PHX267" s="136"/>
      <c r="PHY267" s="136"/>
      <c r="PHZ267" s="136"/>
      <c r="PIA267" s="136"/>
      <c r="PIB267" s="136"/>
      <c r="PIC267" s="136"/>
      <c r="PIH267" s="136"/>
      <c r="PII267" s="136"/>
      <c r="PIJ267" s="136"/>
      <c r="PIK267" s="136"/>
      <c r="PIL267" s="136"/>
      <c r="PIM267" s="136"/>
      <c r="PIN267" s="136"/>
      <c r="PIO267" s="136"/>
      <c r="PIP267" s="136"/>
      <c r="PIQ267" s="136"/>
      <c r="PIR267" s="136"/>
      <c r="PIS267" s="136"/>
      <c r="PIX267" s="136"/>
      <c r="PIY267" s="136"/>
      <c r="PIZ267" s="136"/>
      <c r="PJA267" s="136"/>
      <c r="PJB267" s="136"/>
      <c r="PJC267" s="136"/>
      <c r="PJD267" s="136"/>
      <c r="PJE267" s="136"/>
      <c r="PJF267" s="136"/>
      <c r="PJG267" s="136"/>
      <c r="PJH267" s="136"/>
      <c r="PJI267" s="136"/>
      <c r="PJN267" s="136"/>
      <c r="PJO267" s="136"/>
      <c r="PJP267" s="136"/>
      <c r="PJQ267" s="136"/>
      <c r="PJR267" s="136"/>
      <c r="PJS267" s="136"/>
      <c r="PJT267" s="136"/>
      <c r="PJU267" s="136"/>
      <c r="PJV267" s="136"/>
      <c r="PJW267" s="136"/>
      <c r="PJX267" s="136"/>
      <c r="PJY267" s="136"/>
      <c r="PKD267" s="136"/>
      <c r="PKE267" s="136"/>
      <c r="PKF267" s="136"/>
      <c r="PKG267" s="136"/>
      <c r="PKH267" s="136"/>
      <c r="PKI267" s="136"/>
      <c r="PKJ267" s="136"/>
      <c r="PKK267" s="136"/>
      <c r="PKL267" s="136"/>
      <c r="PKM267" s="136"/>
      <c r="PKN267" s="136"/>
      <c r="PKO267" s="136"/>
      <c r="PKT267" s="136"/>
      <c r="PKU267" s="136"/>
      <c r="PKV267" s="136"/>
      <c r="PKW267" s="136"/>
      <c r="PKX267" s="136"/>
      <c r="PKY267" s="136"/>
      <c r="PKZ267" s="136"/>
      <c r="PLA267" s="136"/>
      <c r="PLB267" s="136"/>
      <c r="PLC267" s="136"/>
      <c r="PLD267" s="136"/>
      <c r="PLE267" s="136"/>
      <c r="PLJ267" s="136"/>
      <c r="PLK267" s="136"/>
      <c r="PLL267" s="136"/>
      <c r="PLM267" s="136"/>
      <c r="PLN267" s="136"/>
      <c r="PLO267" s="136"/>
      <c r="PLP267" s="136"/>
      <c r="PLQ267" s="136"/>
      <c r="PLR267" s="136"/>
      <c r="PLS267" s="136"/>
      <c r="PLT267" s="136"/>
      <c r="PLU267" s="136"/>
      <c r="PLZ267" s="136"/>
      <c r="PMA267" s="136"/>
      <c r="PMB267" s="136"/>
      <c r="PMC267" s="136"/>
      <c r="PMD267" s="136"/>
      <c r="PME267" s="136"/>
      <c r="PMF267" s="136"/>
      <c r="PMG267" s="136"/>
      <c r="PMH267" s="136"/>
      <c r="PMI267" s="136"/>
      <c r="PMJ267" s="136"/>
      <c r="PMK267" s="136"/>
      <c r="PMP267" s="136"/>
      <c r="PMQ267" s="136"/>
      <c r="PMR267" s="136"/>
      <c r="PMS267" s="136"/>
      <c r="PMT267" s="136"/>
      <c r="PMU267" s="136"/>
      <c r="PMV267" s="136"/>
      <c r="PMW267" s="136"/>
      <c r="PMX267" s="136"/>
      <c r="PMY267" s="136"/>
      <c r="PMZ267" s="136"/>
      <c r="PNA267" s="136"/>
      <c r="PNF267" s="136"/>
      <c r="PNG267" s="136"/>
      <c r="PNH267" s="136"/>
      <c r="PNI267" s="136"/>
      <c r="PNJ267" s="136"/>
      <c r="PNK267" s="136"/>
      <c r="PNL267" s="136"/>
      <c r="PNM267" s="136"/>
      <c r="PNN267" s="136"/>
      <c r="PNO267" s="136"/>
      <c r="PNP267" s="136"/>
      <c r="PNQ267" s="136"/>
      <c r="PNV267" s="136"/>
      <c r="PNW267" s="136"/>
      <c r="PNX267" s="136"/>
      <c r="PNY267" s="136"/>
      <c r="PNZ267" s="136"/>
      <c r="POA267" s="136"/>
      <c r="POB267" s="136"/>
      <c r="POC267" s="136"/>
      <c r="POD267" s="136"/>
      <c r="POE267" s="136"/>
      <c r="POF267" s="136"/>
      <c r="POG267" s="136"/>
      <c r="POL267" s="136"/>
      <c r="POM267" s="136"/>
      <c r="PON267" s="136"/>
      <c r="POO267" s="136"/>
      <c r="POP267" s="136"/>
      <c r="POQ267" s="136"/>
      <c r="POR267" s="136"/>
      <c r="POS267" s="136"/>
      <c r="POT267" s="136"/>
      <c r="POU267" s="136"/>
      <c r="POV267" s="136"/>
      <c r="POW267" s="136"/>
      <c r="PPB267" s="136"/>
      <c r="PPC267" s="136"/>
      <c r="PPD267" s="136"/>
      <c r="PPE267" s="136"/>
      <c r="PPF267" s="136"/>
      <c r="PPG267" s="136"/>
      <c r="PPH267" s="136"/>
      <c r="PPI267" s="136"/>
      <c r="PPJ267" s="136"/>
      <c r="PPK267" s="136"/>
      <c r="PPL267" s="136"/>
      <c r="PPM267" s="136"/>
      <c r="PPR267" s="136"/>
      <c r="PPS267" s="136"/>
      <c r="PPT267" s="136"/>
      <c r="PPU267" s="136"/>
      <c r="PPV267" s="136"/>
      <c r="PPW267" s="136"/>
      <c r="PPX267" s="136"/>
      <c r="PPY267" s="136"/>
      <c r="PPZ267" s="136"/>
      <c r="PQA267" s="136"/>
      <c r="PQB267" s="136"/>
      <c r="PQC267" s="136"/>
      <c r="PQH267" s="136"/>
      <c r="PQI267" s="136"/>
      <c r="PQJ267" s="136"/>
      <c r="PQK267" s="136"/>
      <c r="PQL267" s="136"/>
      <c r="PQM267" s="136"/>
      <c r="PQN267" s="136"/>
      <c r="PQO267" s="136"/>
      <c r="PQP267" s="136"/>
      <c r="PQQ267" s="136"/>
      <c r="PQR267" s="136"/>
      <c r="PQS267" s="136"/>
      <c r="PQX267" s="136"/>
      <c r="PQY267" s="136"/>
      <c r="PQZ267" s="136"/>
      <c r="PRA267" s="136"/>
      <c r="PRB267" s="136"/>
      <c r="PRC267" s="136"/>
      <c r="PRD267" s="136"/>
      <c r="PRE267" s="136"/>
      <c r="PRF267" s="136"/>
      <c r="PRG267" s="136"/>
      <c r="PRH267" s="136"/>
      <c r="PRI267" s="136"/>
      <c r="PRN267" s="136"/>
      <c r="PRO267" s="136"/>
      <c r="PRP267" s="136"/>
      <c r="PRQ267" s="136"/>
      <c r="PRR267" s="136"/>
      <c r="PRS267" s="136"/>
      <c r="PRT267" s="136"/>
      <c r="PRU267" s="136"/>
      <c r="PRV267" s="136"/>
      <c r="PRW267" s="136"/>
      <c r="PRX267" s="136"/>
      <c r="PRY267" s="136"/>
      <c r="PSD267" s="136"/>
      <c r="PSE267" s="136"/>
      <c r="PSF267" s="136"/>
      <c r="PSG267" s="136"/>
      <c r="PSH267" s="136"/>
      <c r="PSI267" s="136"/>
      <c r="PSJ267" s="136"/>
      <c r="PSK267" s="136"/>
      <c r="PSL267" s="136"/>
      <c r="PSM267" s="136"/>
      <c r="PSN267" s="136"/>
      <c r="PSO267" s="136"/>
      <c r="PST267" s="136"/>
      <c r="PSU267" s="136"/>
      <c r="PSV267" s="136"/>
      <c r="PSW267" s="136"/>
      <c r="PSX267" s="136"/>
      <c r="PSY267" s="136"/>
      <c r="PSZ267" s="136"/>
      <c r="PTA267" s="136"/>
      <c r="PTB267" s="136"/>
      <c r="PTC267" s="136"/>
      <c r="PTD267" s="136"/>
      <c r="PTE267" s="136"/>
      <c r="PTJ267" s="136"/>
      <c r="PTK267" s="136"/>
      <c r="PTL267" s="136"/>
      <c r="PTM267" s="136"/>
      <c r="PTN267" s="136"/>
      <c r="PTO267" s="136"/>
      <c r="PTP267" s="136"/>
      <c r="PTQ267" s="136"/>
      <c r="PTR267" s="136"/>
      <c r="PTS267" s="136"/>
      <c r="PTT267" s="136"/>
      <c r="PTU267" s="136"/>
      <c r="PTZ267" s="136"/>
      <c r="PUA267" s="136"/>
      <c r="PUB267" s="136"/>
      <c r="PUC267" s="136"/>
      <c r="PUD267" s="136"/>
      <c r="PUE267" s="136"/>
      <c r="PUF267" s="136"/>
      <c r="PUG267" s="136"/>
      <c r="PUH267" s="136"/>
      <c r="PUI267" s="136"/>
      <c r="PUJ267" s="136"/>
      <c r="PUK267" s="136"/>
      <c r="PUP267" s="136"/>
      <c r="PUQ267" s="136"/>
      <c r="PUR267" s="136"/>
      <c r="PUS267" s="136"/>
      <c r="PUT267" s="136"/>
      <c r="PUU267" s="136"/>
      <c r="PUV267" s="136"/>
      <c r="PUW267" s="136"/>
      <c r="PUX267" s="136"/>
      <c r="PUY267" s="136"/>
      <c r="PUZ267" s="136"/>
      <c r="PVA267" s="136"/>
      <c r="PVF267" s="136"/>
      <c r="PVG267" s="136"/>
      <c r="PVH267" s="136"/>
      <c r="PVI267" s="136"/>
      <c r="PVJ267" s="136"/>
      <c r="PVK267" s="136"/>
      <c r="PVL267" s="136"/>
      <c r="PVM267" s="136"/>
      <c r="PVN267" s="136"/>
      <c r="PVO267" s="136"/>
      <c r="PVP267" s="136"/>
      <c r="PVQ267" s="136"/>
      <c r="PVV267" s="136"/>
      <c r="PVW267" s="136"/>
      <c r="PVX267" s="136"/>
      <c r="PVY267" s="136"/>
      <c r="PVZ267" s="136"/>
      <c r="PWA267" s="136"/>
      <c r="PWB267" s="136"/>
      <c r="PWC267" s="136"/>
      <c r="PWD267" s="136"/>
      <c r="PWE267" s="136"/>
      <c r="PWF267" s="136"/>
      <c r="PWG267" s="136"/>
      <c r="PWL267" s="136"/>
      <c r="PWM267" s="136"/>
      <c r="PWN267" s="136"/>
      <c r="PWO267" s="136"/>
      <c r="PWP267" s="136"/>
      <c r="PWQ267" s="136"/>
      <c r="PWR267" s="136"/>
      <c r="PWS267" s="136"/>
      <c r="PWT267" s="136"/>
      <c r="PWU267" s="136"/>
      <c r="PWV267" s="136"/>
      <c r="PWW267" s="136"/>
      <c r="PXB267" s="136"/>
      <c r="PXC267" s="136"/>
      <c r="PXD267" s="136"/>
      <c r="PXE267" s="136"/>
      <c r="PXF267" s="136"/>
      <c r="PXG267" s="136"/>
      <c r="PXH267" s="136"/>
      <c r="PXI267" s="136"/>
      <c r="PXJ267" s="136"/>
      <c r="PXK267" s="136"/>
      <c r="PXL267" s="136"/>
      <c r="PXM267" s="136"/>
      <c r="PXR267" s="136"/>
      <c r="PXS267" s="136"/>
      <c r="PXT267" s="136"/>
      <c r="PXU267" s="136"/>
      <c r="PXV267" s="136"/>
      <c r="PXW267" s="136"/>
      <c r="PXX267" s="136"/>
      <c r="PXY267" s="136"/>
      <c r="PXZ267" s="136"/>
      <c r="PYA267" s="136"/>
      <c r="PYB267" s="136"/>
      <c r="PYC267" s="136"/>
      <c r="PYH267" s="136"/>
      <c r="PYI267" s="136"/>
      <c r="PYJ267" s="136"/>
      <c r="PYK267" s="136"/>
      <c r="PYL267" s="136"/>
      <c r="PYM267" s="136"/>
      <c r="PYN267" s="136"/>
      <c r="PYO267" s="136"/>
      <c r="PYP267" s="136"/>
      <c r="PYQ267" s="136"/>
      <c r="PYR267" s="136"/>
      <c r="PYS267" s="136"/>
      <c r="PYX267" s="136"/>
      <c r="PYY267" s="136"/>
      <c r="PYZ267" s="136"/>
      <c r="PZA267" s="136"/>
      <c r="PZB267" s="136"/>
      <c r="PZC267" s="136"/>
      <c r="PZD267" s="136"/>
      <c r="PZE267" s="136"/>
      <c r="PZF267" s="136"/>
      <c r="PZG267" s="136"/>
      <c r="PZH267" s="136"/>
      <c r="PZI267" s="136"/>
      <c r="PZN267" s="136"/>
      <c r="PZO267" s="136"/>
      <c r="PZP267" s="136"/>
      <c r="PZQ267" s="136"/>
      <c r="PZR267" s="136"/>
      <c r="PZS267" s="136"/>
      <c r="PZT267" s="136"/>
      <c r="PZU267" s="136"/>
      <c r="PZV267" s="136"/>
      <c r="PZW267" s="136"/>
      <c r="PZX267" s="136"/>
      <c r="PZY267" s="136"/>
      <c r="QAD267" s="136"/>
      <c r="QAE267" s="136"/>
      <c r="QAF267" s="136"/>
      <c r="QAG267" s="136"/>
      <c r="QAH267" s="136"/>
      <c r="QAI267" s="136"/>
      <c r="QAJ267" s="136"/>
      <c r="QAK267" s="136"/>
      <c r="QAL267" s="136"/>
      <c r="QAM267" s="136"/>
      <c r="QAN267" s="136"/>
      <c r="QAO267" s="136"/>
      <c r="QAT267" s="136"/>
      <c r="QAU267" s="136"/>
      <c r="QAV267" s="136"/>
      <c r="QAW267" s="136"/>
      <c r="QAX267" s="136"/>
      <c r="QAY267" s="136"/>
      <c r="QAZ267" s="136"/>
      <c r="QBA267" s="136"/>
      <c r="QBB267" s="136"/>
      <c r="QBC267" s="136"/>
      <c r="QBD267" s="136"/>
      <c r="QBE267" s="136"/>
      <c r="QBJ267" s="136"/>
      <c r="QBK267" s="136"/>
      <c r="QBL267" s="136"/>
      <c r="QBM267" s="136"/>
      <c r="QBN267" s="136"/>
      <c r="QBO267" s="136"/>
      <c r="QBP267" s="136"/>
      <c r="QBQ267" s="136"/>
      <c r="QBR267" s="136"/>
      <c r="QBS267" s="136"/>
      <c r="QBT267" s="136"/>
      <c r="QBU267" s="136"/>
      <c r="QBZ267" s="136"/>
      <c r="QCA267" s="136"/>
      <c r="QCB267" s="136"/>
      <c r="QCC267" s="136"/>
      <c r="QCD267" s="136"/>
      <c r="QCE267" s="136"/>
      <c r="QCF267" s="136"/>
      <c r="QCG267" s="136"/>
      <c r="QCH267" s="136"/>
      <c r="QCI267" s="136"/>
      <c r="QCJ267" s="136"/>
      <c r="QCK267" s="136"/>
      <c r="QCP267" s="136"/>
      <c r="QCQ267" s="136"/>
      <c r="QCR267" s="136"/>
      <c r="QCS267" s="136"/>
      <c r="QCT267" s="136"/>
      <c r="QCU267" s="136"/>
      <c r="QCV267" s="136"/>
      <c r="QCW267" s="136"/>
      <c r="QCX267" s="136"/>
      <c r="QCY267" s="136"/>
      <c r="QCZ267" s="136"/>
      <c r="QDA267" s="136"/>
      <c r="QDF267" s="136"/>
      <c r="QDG267" s="136"/>
      <c r="QDH267" s="136"/>
      <c r="QDI267" s="136"/>
      <c r="QDJ267" s="136"/>
      <c r="QDK267" s="136"/>
      <c r="QDL267" s="136"/>
      <c r="QDM267" s="136"/>
      <c r="QDN267" s="136"/>
      <c r="QDO267" s="136"/>
      <c r="QDP267" s="136"/>
      <c r="QDQ267" s="136"/>
      <c r="QDV267" s="136"/>
      <c r="QDW267" s="136"/>
      <c r="QDX267" s="136"/>
      <c r="QDY267" s="136"/>
      <c r="QDZ267" s="136"/>
      <c r="QEA267" s="136"/>
      <c r="QEB267" s="136"/>
      <c r="QEC267" s="136"/>
      <c r="QED267" s="136"/>
      <c r="QEE267" s="136"/>
      <c r="QEF267" s="136"/>
      <c r="QEG267" s="136"/>
      <c r="QEL267" s="136"/>
      <c r="QEM267" s="136"/>
      <c r="QEN267" s="136"/>
      <c r="QEO267" s="136"/>
      <c r="QEP267" s="136"/>
      <c r="QEQ267" s="136"/>
      <c r="QER267" s="136"/>
      <c r="QES267" s="136"/>
      <c r="QET267" s="136"/>
      <c r="QEU267" s="136"/>
      <c r="QEV267" s="136"/>
      <c r="QEW267" s="136"/>
      <c r="QFB267" s="136"/>
      <c r="QFC267" s="136"/>
      <c r="QFD267" s="136"/>
      <c r="QFE267" s="136"/>
      <c r="QFF267" s="136"/>
      <c r="QFG267" s="136"/>
      <c r="QFH267" s="136"/>
      <c r="QFI267" s="136"/>
      <c r="QFJ267" s="136"/>
      <c r="QFK267" s="136"/>
      <c r="QFL267" s="136"/>
      <c r="QFM267" s="136"/>
      <c r="QFR267" s="136"/>
      <c r="QFS267" s="136"/>
      <c r="QFT267" s="136"/>
      <c r="QFU267" s="136"/>
      <c r="QFV267" s="136"/>
      <c r="QFW267" s="136"/>
      <c r="QFX267" s="136"/>
      <c r="QFY267" s="136"/>
      <c r="QFZ267" s="136"/>
      <c r="QGA267" s="136"/>
      <c r="QGB267" s="136"/>
      <c r="QGC267" s="136"/>
      <c r="QGH267" s="136"/>
      <c r="QGI267" s="136"/>
      <c r="QGJ267" s="136"/>
      <c r="QGK267" s="136"/>
      <c r="QGL267" s="136"/>
      <c r="QGM267" s="136"/>
      <c r="QGN267" s="136"/>
      <c r="QGO267" s="136"/>
      <c r="QGP267" s="136"/>
      <c r="QGQ267" s="136"/>
      <c r="QGR267" s="136"/>
      <c r="QGS267" s="136"/>
      <c r="QGX267" s="136"/>
      <c r="QGY267" s="136"/>
      <c r="QGZ267" s="136"/>
      <c r="QHA267" s="136"/>
      <c r="QHB267" s="136"/>
      <c r="QHC267" s="136"/>
      <c r="QHD267" s="136"/>
      <c r="QHE267" s="136"/>
      <c r="QHF267" s="136"/>
      <c r="QHG267" s="136"/>
      <c r="QHH267" s="136"/>
      <c r="QHI267" s="136"/>
      <c r="QHN267" s="136"/>
      <c r="QHO267" s="136"/>
      <c r="QHP267" s="136"/>
      <c r="QHQ267" s="136"/>
      <c r="QHR267" s="136"/>
      <c r="QHS267" s="136"/>
      <c r="QHT267" s="136"/>
      <c r="QHU267" s="136"/>
      <c r="QHV267" s="136"/>
      <c r="QHW267" s="136"/>
      <c r="QHX267" s="136"/>
      <c r="QHY267" s="136"/>
      <c r="QID267" s="136"/>
      <c r="QIE267" s="136"/>
      <c r="QIF267" s="136"/>
      <c r="QIG267" s="136"/>
      <c r="QIH267" s="136"/>
      <c r="QII267" s="136"/>
      <c r="QIJ267" s="136"/>
      <c r="QIK267" s="136"/>
      <c r="QIL267" s="136"/>
      <c r="QIM267" s="136"/>
      <c r="QIN267" s="136"/>
      <c r="QIO267" s="136"/>
      <c r="QIT267" s="136"/>
      <c r="QIU267" s="136"/>
      <c r="QIV267" s="136"/>
      <c r="QIW267" s="136"/>
      <c r="QIX267" s="136"/>
      <c r="QIY267" s="136"/>
      <c r="QIZ267" s="136"/>
      <c r="QJA267" s="136"/>
      <c r="QJB267" s="136"/>
      <c r="QJC267" s="136"/>
      <c r="QJD267" s="136"/>
      <c r="QJE267" s="136"/>
      <c r="QJJ267" s="136"/>
      <c r="QJK267" s="136"/>
      <c r="QJL267" s="136"/>
      <c r="QJM267" s="136"/>
      <c r="QJN267" s="136"/>
      <c r="QJO267" s="136"/>
      <c r="QJP267" s="136"/>
      <c r="QJQ267" s="136"/>
      <c r="QJR267" s="136"/>
      <c r="QJS267" s="136"/>
      <c r="QJT267" s="136"/>
      <c r="QJU267" s="136"/>
      <c r="QJZ267" s="136"/>
      <c r="QKA267" s="136"/>
      <c r="QKB267" s="136"/>
      <c r="QKC267" s="136"/>
      <c r="QKD267" s="136"/>
      <c r="QKE267" s="136"/>
      <c r="QKF267" s="136"/>
      <c r="QKG267" s="136"/>
      <c r="QKH267" s="136"/>
      <c r="QKI267" s="136"/>
      <c r="QKJ267" s="136"/>
      <c r="QKK267" s="136"/>
      <c r="QKP267" s="136"/>
      <c r="QKQ267" s="136"/>
      <c r="QKR267" s="136"/>
      <c r="QKS267" s="136"/>
      <c r="QKT267" s="136"/>
      <c r="QKU267" s="136"/>
      <c r="QKV267" s="136"/>
      <c r="QKW267" s="136"/>
      <c r="QKX267" s="136"/>
      <c r="QKY267" s="136"/>
      <c r="QKZ267" s="136"/>
      <c r="QLA267" s="136"/>
      <c r="QLF267" s="136"/>
      <c r="QLG267" s="136"/>
      <c r="QLH267" s="136"/>
      <c r="QLI267" s="136"/>
      <c r="QLJ267" s="136"/>
      <c r="QLK267" s="136"/>
      <c r="QLL267" s="136"/>
      <c r="QLM267" s="136"/>
      <c r="QLN267" s="136"/>
      <c r="QLO267" s="136"/>
      <c r="QLP267" s="136"/>
      <c r="QLQ267" s="136"/>
      <c r="QLV267" s="136"/>
      <c r="QLW267" s="136"/>
      <c r="QLX267" s="136"/>
      <c r="QLY267" s="136"/>
      <c r="QLZ267" s="136"/>
      <c r="QMA267" s="136"/>
      <c r="QMB267" s="136"/>
      <c r="QMC267" s="136"/>
      <c r="QMD267" s="136"/>
      <c r="QME267" s="136"/>
      <c r="QMF267" s="136"/>
      <c r="QMG267" s="136"/>
      <c r="QML267" s="136"/>
      <c r="QMM267" s="136"/>
      <c r="QMN267" s="136"/>
      <c r="QMO267" s="136"/>
      <c r="QMP267" s="136"/>
      <c r="QMQ267" s="136"/>
      <c r="QMR267" s="136"/>
      <c r="QMS267" s="136"/>
      <c r="QMT267" s="136"/>
      <c r="QMU267" s="136"/>
      <c r="QMV267" s="136"/>
      <c r="QMW267" s="136"/>
      <c r="QNB267" s="136"/>
      <c r="QNC267" s="136"/>
      <c r="QND267" s="136"/>
      <c r="QNE267" s="136"/>
      <c r="QNF267" s="136"/>
      <c r="QNG267" s="136"/>
      <c r="QNH267" s="136"/>
      <c r="QNI267" s="136"/>
      <c r="QNJ267" s="136"/>
      <c r="QNK267" s="136"/>
      <c r="QNL267" s="136"/>
      <c r="QNM267" s="136"/>
      <c r="QNR267" s="136"/>
      <c r="QNS267" s="136"/>
      <c r="QNT267" s="136"/>
      <c r="QNU267" s="136"/>
      <c r="QNV267" s="136"/>
      <c r="QNW267" s="136"/>
      <c r="QNX267" s="136"/>
      <c r="QNY267" s="136"/>
      <c r="QNZ267" s="136"/>
      <c r="QOA267" s="136"/>
      <c r="QOB267" s="136"/>
      <c r="QOC267" s="136"/>
      <c r="QOH267" s="136"/>
      <c r="QOI267" s="136"/>
      <c r="QOJ267" s="136"/>
      <c r="QOK267" s="136"/>
      <c r="QOL267" s="136"/>
      <c r="QOM267" s="136"/>
      <c r="QON267" s="136"/>
      <c r="QOO267" s="136"/>
      <c r="QOP267" s="136"/>
      <c r="QOQ267" s="136"/>
      <c r="QOR267" s="136"/>
      <c r="QOS267" s="136"/>
      <c r="QOX267" s="136"/>
      <c r="QOY267" s="136"/>
      <c r="QOZ267" s="136"/>
      <c r="QPA267" s="136"/>
      <c r="QPB267" s="136"/>
      <c r="QPC267" s="136"/>
      <c r="QPD267" s="136"/>
      <c r="QPE267" s="136"/>
      <c r="QPF267" s="136"/>
      <c r="QPG267" s="136"/>
      <c r="QPH267" s="136"/>
      <c r="QPI267" s="136"/>
      <c r="QPN267" s="136"/>
      <c r="QPO267" s="136"/>
      <c r="QPP267" s="136"/>
      <c r="QPQ267" s="136"/>
      <c r="QPR267" s="136"/>
      <c r="QPS267" s="136"/>
      <c r="QPT267" s="136"/>
      <c r="QPU267" s="136"/>
      <c r="QPV267" s="136"/>
      <c r="QPW267" s="136"/>
      <c r="QPX267" s="136"/>
      <c r="QPY267" s="136"/>
      <c r="QQD267" s="136"/>
      <c r="QQE267" s="136"/>
      <c r="QQF267" s="136"/>
      <c r="QQG267" s="136"/>
      <c r="QQH267" s="136"/>
      <c r="QQI267" s="136"/>
      <c r="QQJ267" s="136"/>
      <c r="QQK267" s="136"/>
      <c r="QQL267" s="136"/>
      <c r="QQM267" s="136"/>
      <c r="QQN267" s="136"/>
      <c r="QQO267" s="136"/>
      <c r="QQT267" s="136"/>
      <c r="QQU267" s="136"/>
      <c r="QQV267" s="136"/>
      <c r="QQW267" s="136"/>
      <c r="QQX267" s="136"/>
      <c r="QQY267" s="136"/>
      <c r="QQZ267" s="136"/>
      <c r="QRA267" s="136"/>
      <c r="QRB267" s="136"/>
      <c r="QRC267" s="136"/>
      <c r="QRD267" s="136"/>
      <c r="QRE267" s="136"/>
      <c r="QRJ267" s="136"/>
      <c r="QRK267" s="136"/>
      <c r="QRL267" s="136"/>
      <c r="QRM267" s="136"/>
      <c r="QRN267" s="136"/>
      <c r="QRO267" s="136"/>
      <c r="QRP267" s="136"/>
      <c r="QRQ267" s="136"/>
      <c r="QRR267" s="136"/>
      <c r="QRS267" s="136"/>
      <c r="QRT267" s="136"/>
      <c r="QRU267" s="136"/>
      <c r="QRZ267" s="136"/>
      <c r="QSA267" s="136"/>
      <c r="QSB267" s="136"/>
      <c r="QSC267" s="136"/>
      <c r="QSD267" s="136"/>
      <c r="QSE267" s="136"/>
      <c r="QSF267" s="136"/>
      <c r="QSG267" s="136"/>
      <c r="QSH267" s="136"/>
      <c r="QSI267" s="136"/>
      <c r="QSJ267" s="136"/>
      <c r="QSK267" s="136"/>
      <c r="QSP267" s="136"/>
      <c r="QSQ267" s="136"/>
      <c r="QSR267" s="136"/>
      <c r="QSS267" s="136"/>
      <c r="QST267" s="136"/>
      <c r="QSU267" s="136"/>
      <c r="QSV267" s="136"/>
      <c r="QSW267" s="136"/>
      <c r="QSX267" s="136"/>
      <c r="QSY267" s="136"/>
      <c r="QSZ267" s="136"/>
      <c r="QTA267" s="136"/>
      <c r="QTF267" s="136"/>
      <c r="QTG267" s="136"/>
      <c r="QTH267" s="136"/>
      <c r="QTI267" s="136"/>
      <c r="QTJ267" s="136"/>
      <c r="QTK267" s="136"/>
      <c r="QTL267" s="136"/>
      <c r="QTM267" s="136"/>
      <c r="QTN267" s="136"/>
      <c r="QTO267" s="136"/>
      <c r="QTP267" s="136"/>
      <c r="QTQ267" s="136"/>
      <c r="QTV267" s="136"/>
      <c r="QTW267" s="136"/>
      <c r="QTX267" s="136"/>
      <c r="QTY267" s="136"/>
      <c r="QTZ267" s="136"/>
      <c r="QUA267" s="136"/>
      <c r="QUB267" s="136"/>
      <c r="QUC267" s="136"/>
      <c r="QUD267" s="136"/>
      <c r="QUE267" s="136"/>
      <c r="QUF267" s="136"/>
      <c r="QUG267" s="136"/>
      <c r="QUL267" s="136"/>
      <c r="QUM267" s="136"/>
      <c r="QUN267" s="136"/>
      <c r="QUO267" s="136"/>
      <c r="QUP267" s="136"/>
      <c r="QUQ267" s="136"/>
      <c r="QUR267" s="136"/>
      <c r="QUS267" s="136"/>
      <c r="QUT267" s="136"/>
      <c r="QUU267" s="136"/>
      <c r="QUV267" s="136"/>
      <c r="QUW267" s="136"/>
      <c r="QVB267" s="136"/>
      <c r="QVC267" s="136"/>
      <c r="QVD267" s="136"/>
      <c r="QVE267" s="136"/>
      <c r="QVF267" s="136"/>
      <c r="QVG267" s="136"/>
      <c r="QVH267" s="136"/>
      <c r="QVI267" s="136"/>
      <c r="QVJ267" s="136"/>
      <c r="QVK267" s="136"/>
      <c r="QVL267" s="136"/>
      <c r="QVM267" s="136"/>
      <c r="QVR267" s="136"/>
      <c r="QVS267" s="136"/>
      <c r="QVT267" s="136"/>
      <c r="QVU267" s="136"/>
      <c r="QVV267" s="136"/>
      <c r="QVW267" s="136"/>
      <c r="QVX267" s="136"/>
      <c r="QVY267" s="136"/>
      <c r="QVZ267" s="136"/>
      <c r="QWA267" s="136"/>
      <c r="QWB267" s="136"/>
      <c r="QWC267" s="136"/>
      <c r="QWH267" s="136"/>
      <c r="QWI267" s="136"/>
      <c r="QWJ267" s="136"/>
      <c r="QWK267" s="136"/>
      <c r="QWL267" s="136"/>
      <c r="QWM267" s="136"/>
      <c r="QWN267" s="136"/>
      <c r="QWO267" s="136"/>
      <c r="QWP267" s="136"/>
      <c r="QWQ267" s="136"/>
      <c r="QWR267" s="136"/>
      <c r="QWS267" s="136"/>
      <c r="QWX267" s="136"/>
      <c r="QWY267" s="136"/>
      <c r="QWZ267" s="136"/>
      <c r="QXA267" s="136"/>
      <c r="QXB267" s="136"/>
      <c r="QXC267" s="136"/>
      <c r="QXD267" s="136"/>
      <c r="QXE267" s="136"/>
      <c r="QXF267" s="136"/>
      <c r="QXG267" s="136"/>
      <c r="QXH267" s="136"/>
      <c r="QXI267" s="136"/>
      <c r="QXN267" s="136"/>
      <c r="QXO267" s="136"/>
      <c r="QXP267" s="136"/>
      <c r="QXQ267" s="136"/>
      <c r="QXR267" s="136"/>
      <c r="QXS267" s="136"/>
      <c r="QXT267" s="136"/>
      <c r="QXU267" s="136"/>
      <c r="QXV267" s="136"/>
      <c r="QXW267" s="136"/>
      <c r="QXX267" s="136"/>
      <c r="QXY267" s="136"/>
      <c r="QYD267" s="136"/>
      <c r="QYE267" s="136"/>
      <c r="QYF267" s="136"/>
      <c r="QYG267" s="136"/>
      <c r="QYH267" s="136"/>
      <c r="QYI267" s="136"/>
      <c r="QYJ267" s="136"/>
      <c r="QYK267" s="136"/>
      <c r="QYL267" s="136"/>
      <c r="QYM267" s="136"/>
      <c r="QYN267" s="136"/>
      <c r="QYO267" s="136"/>
      <c r="QYT267" s="136"/>
      <c r="QYU267" s="136"/>
      <c r="QYV267" s="136"/>
      <c r="QYW267" s="136"/>
      <c r="QYX267" s="136"/>
      <c r="QYY267" s="136"/>
      <c r="QYZ267" s="136"/>
      <c r="QZA267" s="136"/>
      <c r="QZB267" s="136"/>
      <c r="QZC267" s="136"/>
      <c r="QZD267" s="136"/>
      <c r="QZE267" s="136"/>
      <c r="QZJ267" s="136"/>
      <c r="QZK267" s="136"/>
      <c r="QZL267" s="136"/>
      <c r="QZM267" s="136"/>
      <c r="QZN267" s="136"/>
      <c r="QZO267" s="136"/>
      <c r="QZP267" s="136"/>
      <c r="QZQ267" s="136"/>
      <c r="QZR267" s="136"/>
      <c r="QZS267" s="136"/>
      <c r="QZT267" s="136"/>
      <c r="QZU267" s="136"/>
      <c r="QZZ267" s="136"/>
      <c r="RAA267" s="136"/>
      <c r="RAB267" s="136"/>
      <c r="RAC267" s="136"/>
      <c r="RAD267" s="136"/>
      <c r="RAE267" s="136"/>
      <c r="RAF267" s="136"/>
      <c r="RAG267" s="136"/>
      <c r="RAH267" s="136"/>
      <c r="RAI267" s="136"/>
      <c r="RAJ267" s="136"/>
      <c r="RAK267" s="136"/>
      <c r="RAP267" s="136"/>
      <c r="RAQ267" s="136"/>
      <c r="RAR267" s="136"/>
      <c r="RAS267" s="136"/>
      <c r="RAT267" s="136"/>
      <c r="RAU267" s="136"/>
      <c r="RAV267" s="136"/>
      <c r="RAW267" s="136"/>
      <c r="RAX267" s="136"/>
      <c r="RAY267" s="136"/>
      <c r="RAZ267" s="136"/>
      <c r="RBA267" s="136"/>
      <c r="RBF267" s="136"/>
      <c r="RBG267" s="136"/>
      <c r="RBH267" s="136"/>
      <c r="RBI267" s="136"/>
      <c r="RBJ267" s="136"/>
      <c r="RBK267" s="136"/>
      <c r="RBL267" s="136"/>
      <c r="RBM267" s="136"/>
      <c r="RBN267" s="136"/>
      <c r="RBO267" s="136"/>
      <c r="RBP267" s="136"/>
      <c r="RBQ267" s="136"/>
      <c r="RBV267" s="136"/>
      <c r="RBW267" s="136"/>
      <c r="RBX267" s="136"/>
      <c r="RBY267" s="136"/>
      <c r="RBZ267" s="136"/>
      <c r="RCA267" s="136"/>
      <c r="RCB267" s="136"/>
      <c r="RCC267" s="136"/>
      <c r="RCD267" s="136"/>
      <c r="RCE267" s="136"/>
      <c r="RCF267" s="136"/>
      <c r="RCG267" s="136"/>
      <c r="RCL267" s="136"/>
      <c r="RCM267" s="136"/>
      <c r="RCN267" s="136"/>
      <c r="RCO267" s="136"/>
      <c r="RCP267" s="136"/>
      <c r="RCQ267" s="136"/>
      <c r="RCR267" s="136"/>
      <c r="RCS267" s="136"/>
      <c r="RCT267" s="136"/>
      <c r="RCU267" s="136"/>
      <c r="RCV267" s="136"/>
      <c r="RCW267" s="136"/>
      <c r="RDB267" s="136"/>
      <c r="RDC267" s="136"/>
      <c r="RDD267" s="136"/>
      <c r="RDE267" s="136"/>
      <c r="RDF267" s="136"/>
      <c r="RDG267" s="136"/>
      <c r="RDH267" s="136"/>
      <c r="RDI267" s="136"/>
      <c r="RDJ267" s="136"/>
      <c r="RDK267" s="136"/>
      <c r="RDL267" s="136"/>
      <c r="RDM267" s="136"/>
      <c r="RDR267" s="136"/>
      <c r="RDS267" s="136"/>
      <c r="RDT267" s="136"/>
      <c r="RDU267" s="136"/>
      <c r="RDV267" s="136"/>
      <c r="RDW267" s="136"/>
      <c r="RDX267" s="136"/>
      <c r="RDY267" s="136"/>
      <c r="RDZ267" s="136"/>
      <c r="REA267" s="136"/>
      <c r="REB267" s="136"/>
      <c r="REC267" s="136"/>
      <c r="REH267" s="136"/>
      <c r="REI267" s="136"/>
      <c r="REJ267" s="136"/>
      <c r="REK267" s="136"/>
      <c r="REL267" s="136"/>
      <c r="REM267" s="136"/>
      <c r="REN267" s="136"/>
      <c r="REO267" s="136"/>
      <c r="REP267" s="136"/>
      <c r="REQ267" s="136"/>
      <c r="RER267" s="136"/>
      <c r="RES267" s="136"/>
      <c r="REX267" s="136"/>
      <c r="REY267" s="136"/>
      <c r="REZ267" s="136"/>
      <c r="RFA267" s="136"/>
      <c r="RFB267" s="136"/>
      <c r="RFC267" s="136"/>
      <c r="RFD267" s="136"/>
      <c r="RFE267" s="136"/>
      <c r="RFF267" s="136"/>
      <c r="RFG267" s="136"/>
      <c r="RFH267" s="136"/>
      <c r="RFI267" s="136"/>
      <c r="RFN267" s="136"/>
      <c r="RFO267" s="136"/>
      <c r="RFP267" s="136"/>
      <c r="RFQ267" s="136"/>
      <c r="RFR267" s="136"/>
      <c r="RFS267" s="136"/>
      <c r="RFT267" s="136"/>
      <c r="RFU267" s="136"/>
      <c r="RFV267" s="136"/>
      <c r="RFW267" s="136"/>
      <c r="RFX267" s="136"/>
      <c r="RFY267" s="136"/>
      <c r="RGD267" s="136"/>
      <c r="RGE267" s="136"/>
      <c r="RGF267" s="136"/>
      <c r="RGG267" s="136"/>
      <c r="RGH267" s="136"/>
      <c r="RGI267" s="136"/>
      <c r="RGJ267" s="136"/>
      <c r="RGK267" s="136"/>
      <c r="RGL267" s="136"/>
      <c r="RGM267" s="136"/>
      <c r="RGN267" s="136"/>
      <c r="RGO267" s="136"/>
      <c r="RGT267" s="136"/>
      <c r="RGU267" s="136"/>
      <c r="RGV267" s="136"/>
      <c r="RGW267" s="136"/>
      <c r="RGX267" s="136"/>
      <c r="RGY267" s="136"/>
      <c r="RGZ267" s="136"/>
      <c r="RHA267" s="136"/>
      <c r="RHB267" s="136"/>
      <c r="RHC267" s="136"/>
      <c r="RHD267" s="136"/>
      <c r="RHE267" s="136"/>
      <c r="RHJ267" s="136"/>
      <c r="RHK267" s="136"/>
      <c r="RHL267" s="136"/>
      <c r="RHM267" s="136"/>
      <c r="RHN267" s="136"/>
      <c r="RHO267" s="136"/>
      <c r="RHP267" s="136"/>
      <c r="RHQ267" s="136"/>
      <c r="RHR267" s="136"/>
      <c r="RHS267" s="136"/>
      <c r="RHT267" s="136"/>
      <c r="RHU267" s="136"/>
      <c r="RHZ267" s="136"/>
      <c r="RIA267" s="136"/>
      <c r="RIB267" s="136"/>
      <c r="RIC267" s="136"/>
      <c r="RID267" s="136"/>
      <c r="RIE267" s="136"/>
      <c r="RIF267" s="136"/>
      <c r="RIG267" s="136"/>
      <c r="RIH267" s="136"/>
      <c r="RII267" s="136"/>
      <c r="RIJ267" s="136"/>
      <c r="RIK267" s="136"/>
      <c r="RIP267" s="136"/>
      <c r="RIQ267" s="136"/>
      <c r="RIR267" s="136"/>
      <c r="RIS267" s="136"/>
      <c r="RIT267" s="136"/>
      <c r="RIU267" s="136"/>
      <c r="RIV267" s="136"/>
      <c r="RIW267" s="136"/>
      <c r="RIX267" s="136"/>
      <c r="RIY267" s="136"/>
      <c r="RIZ267" s="136"/>
      <c r="RJA267" s="136"/>
      <c r="RJF267" s="136"/>
      <c r="RJG267" s="136"/>
      <c r="RJH267" s="136"/>
      <c r="RJI267" s="136"/>
      <c r="RJJ267" s="136"/>
      <c r="RJK267" s="136"/>
      <c r="RJL267" s="136"/>
      <c r="RJM267" s="136"/>
      <c r="RJN267" s="136"/>
      <c r="RJO267" s="136"/>
      <c r="RJP267" s="136"/>
      <c r="RJQ267" s="136"/>
      <c r="RJV267" s="136"/>
      <c r="RJW267" s="136"/>
      <c r="RJX267" s="136"/>
      <c r="RJY267" s="136"/>
      <c r="RJZ267" s="136"/>
      <c r="RKA267" s="136"/>
      <c r="RKB267" s="136"/>
      <c r="RKC267" s="136"/>
      <c r="RKD267" s="136"/>
      <c r="RKE267" s="136"/>
      <c r="RKF267" s="136"/>
      <c r="RKG267" s="136"/>
      <c r="RKL267" s="136"/>
      <c r="RKM267" s="136"/>
      <c r="RKN267" s="136"/>
      <c r="RKO267" s="136"/>
      <c r="RKP267" s="136"/>
      <c r="RKQ267" s="136"/>
      <c r="RKR267" s="136"/>
      <c r="RKS267" s="136"/>
      <c r="RKT267" s="136"/>
      <c r="RKU267" s="136"/>
      <c r="RKV267" s="136"/>
      <c r="RKW267" s="136"/>
      <c r="RLB267" s="136"/>
      <c r="RLC267" s="136"/>
      <c r="RLD267" s="136"/>
      <c r="RLE267" s="136"/>
      <c r="RLF267" s="136"/>
      <c r="RLG267" s="136"/>
      <c r="RLH267" s="136"/>
      <c r="RLI267" s="136"/>
      <c r="RLJ267" s="136"/>
      <c r="RLK267" s="136"/>
      <c r="RLL267" s="136"/>
      <c r="RLM267" s="136"/>
      <c r="RLR267" s="136"/>
      <c r="RLS267" s="136"/>
      <c r="RLT267" s="136"/>
      <c r="RLU267" s="136"/>
      <c r="RLV267" s="136"/>
      <c r="RLW267" s="136"/>
      <c r="RLX267" s="136"/>
      <c r="RLY267" s="136"/>
      <c r="RLZ267" s="136"/>
      <c r="RMA267" s="136"/>
      <c r="RMB267" s="136"/>
      <c r="RMC267" s="136"/>
      <c r="RMH267" s="136"/>
      <c r="RMI267" s="136"/>
      <c r="RMJ267" s="136"/>
      <c r="RMK267" s="136"/>
      <c r="RML267" s="136"/>
      <c r="RMM267" s="136"/>
      <c r="RMN267" s="136"/>
      <c r="RMO267" s="136"/>
      <c r="RMP267" s="136"/>
      <c r="RMQ267" s="136"/>
      <c r="RMR267" s="136"/>
      <c r="RMS267" s="136"/>
      <c r="RMX267" s="136"/>
      <c r="RMY267" s="136"/>
      <c r="RMZ267" s="136"/>
      <c r="RNA267" s="136"/>
      <c r="RNB267" s="136"/>
      <c r="RNC267" s="136"/>
      <c r="RND267" s="136"/>
      <c r="RNE267" s="136"/>
      <c r="RNF267" s="136"/>
      <c r="RNG267" s="136"/>
      <c r="RNH267" s="136"/>
      <c r="RNI267" s="136"/>
      <c r="RNN267" s="136"/>
      <c r="RNO267" s="136"/>
      <c r="RNP267" s="136"/>
      <c r="RNQ267" s="136"/>
      <c r="RNR267" s="136"/>
      <c r="RNS267" s="136"/>
      <c r="RNT267" s="136"/>
      <c r="RNU267" s="136"/>
      <c r="RNV267" s="136"/>
      <c r="RNW267" s="136"/>
      <c r="RNX267" s="136"/>
      <c r="RNY267" s="136"/>
      <c r="ROD267" s="136"/>
      <c r="ROE267" s="136"/>
      <c r="ROF267" s="136"/>
      <c r="ROG267" s="136"/>
      <c r="ROH267" s="136"/>
      <c r="ROI267" s="136"/>
      <c r="ROJ267" s="136"/>
      <c r="ROK267" s="136"/>
      <c r="ROL267" s="136"/>
      <c r="ROM267" s="136"/>
      <c r="RON267" s="136"/>
      <c r="ROO267" s="136"/>
      <c r="ROT267" s="136"/>
      <c r="ROU267" s="136"/>
      <c r="ROV267" s="136"/>
      <c r="ROW267" s="136"/>
      <c r="ROX267" s="136"/>
      <c r="ROY267" s="136"/>
      <c r="ROZ267" s="136"/>
      <c r="RPA267" s="136"/>
      <c r="RPB267" s="136"/>
      <c r="RPC267" s="136"/>
      <c r="RPD267" s="136"/>
      <c r="RPE267" s="136"/>
      <c r="RPJ267" s="136"/>
      <c r="RPK267" s="136"/>
      <c r="RPL267" s="136"/>
      <c r="RPM267" s="136"/>
      <c r="RPN267" s="136"/>
      <c r="RPO267" s="136"/>
      <c r="RPP267" s="136"/>
      <c r="RPQ267" s="136"/>
      <c r="RPR267" s="136"/>
      <c r="RPS267" s="136"/>
      <c r="RPT267" s="136"/>
      <c r="RPU267" s="136"/>
      <c r="RPZ267" s="136"/>
      <c r="RQA267" s="136"/>
      <c r="RQB267" s="136"/>
      <c r="RQC267" s="136"/>
      <c r="RQD267" s="136"/>
      <c r="RQE267" s="136"/>
      <c r="RQF267" s="136"/>
      <c r="RQG267" s="136"/>
      <c r="RQH267" s="136"/>
      <c r="RQI267" s="136"/>
      <c r="RQJ267" s="136"/>
      <c r="RQK267" s="136"/>
      <c r="RQP267" s="136"/>
      <c r="RQQ267" s="136"/>
      <c r="RQR267" s="136"/>
      <c r="RQS267" s="136"/>
      <c r="RQT267" s="136"/>
      <c r="RQU267" s="136"/>
      <c r="RQV267" s="136"/>
      <c r="RQW267" s="136"/>
      <c r="RQX267" s="136"/>
      <c r="RQY267" s="136"/>
      <c r="RQZ267" s="136"/>
      <c r="RRA267" s="136"/>
      <c r="RRF267" s="136"/>
      <c r="RRG267" s="136"/>
      <c r="RRH267" s="136"/>
      <c r="RRI267" s="136"/>
      <c r="RRJ267" s="136"/>
      <c r="RRK267" s="136"/>
      <c r="RRL267" s="136"/>
      <c r="RRM267" s="136"/>
      <c r="RRN267" s="136"/>
      <c r="RRO267" s="136"/>
      <c r="RRP267" s="136"/>
      <c r="RRQ267" s="136"/>
      <c r="RRV267" s="136"/>
      <c r="RRW267" s="136"/>
      <c r="RRX267" s="136"/>
      <c r="RRY267" s="136"/>
      <c r="RRZ267" s="136"/>
      <c r="RSA267" s="136"/>
      <c r="RSB267" s="136"/>
      <c r="RSC267" s="136"/>
      <c r="RSD267" s="136"/>
      <c r="RSE267" s="136"/>
      <c r="RSF267" s="136"/>
      <c r="RSG267" s="136"/>
      <c r="RSL267" s="136"/>
      <c r="RSM267" s="136"/>
      <c r="RSN267" s="136"/>
      <c r="RSO267" s="136"/>
      <c r="RSP267" s="136"/>
      <c r="RSQ267" s="136"/>
      <c r="RSR267" s="136"/>
      <c r="RSS267" s="136"/>
      <c r="RST267" s="136"/>
      <c r="RSU267" s="136"/>
      <c r="RSV267" s="136"/>
      <c r="RSW267" s="136"/>
      <c r="RTB267" s="136"/>
      <c r="RTC267" s="136"/>
      <c r="RTD267" s="136"/>
      <c r="RTE267" s="136"/>
      <c r="RTF267" s="136"/>
      <c r="RTG267" s="136"/>
      <c r="RTH267" s="136"/>
      <c r="RTI267" s="136"/>
      <c r="RTJ267" s="136"/>
      <c r="RTK267" s="136"/>
      <c r="RTL267" s="136"/>
      <c r="RTM267" s="136"/>
      <c r="RTR267" s="136"/>
      <c r="RTS267" s="136"/>
      <c r="RTT267" s="136"/>
      <c r="RTU267" s="136"/>
      <c r="RTV267" s="136"/>
      <c r="RTW267" s="136"/>
      <c r="RTX267" s="136"/>
      <c r="RTY267" s="136"/>
      <c r="RTZ267" s="136"/>
      <c r="RUA267" s="136"/>
      <c r="RUB267" s="136"/>
      <c r="RUC267" s="136"/>
      <c r="RUH267" s="136"/>
      <c r="RUI267" s="136"/>
      <c r="RUJ267" s="136"/>
      <c r="RUK267" s="136"/>
      <c r="RUL267" s="136"/>
      <c r="RUM267" s="136"/>
      <c r="RUN267" s="136"/>
      <c r="RUO267" s="136"/>
      <c r="RUP267" s="136"/>
      <c r="RUQ267" s="136"/>
      <c r="RUR267" s="136"/>
      <c r="RUS267" s="136"/>
      <c r="RUX267" s="136"/>
      <c r="RUY267" s="136"/>
      <c r="RUZ267" s="136"/>
      <c r="RVA267" s="136"/>
      <c r="RVB267" s="136"/>
      <c r="RVC267" s="136"/>
      <c r="RVD267" s="136"/>
      <c r="RVE267" s="136"/>
      <c r="RVF267" s="136"/>
      <c r="RVG267" s="136"/>
      <c r="RVH267" s="136"/>
      <c r="RVI267" s="136"/>
      <c r="RVN267" s="136"/>
      <c r="RVO267" s="136"/>
      <c r="RVP267" s="136"/>
      <c r="RVQ267" s="136"/>
      <c r="RVR267" s="136"/>
      <c r="RVS267" s="136"/>
      <c r="RVT267" s="136"/>
      <c r="RVU267" s="136"/>
      <c r="RVV267" s="136"/>
      <c r="RVW267" s="136"/>
      <c r="RVX267" s="136"/>
      <c r="RVY267" s="136"/>
      <c r="RWD267" s="136"/>
      <c r="RWE267" s="136"/>
      <c r="RWF267" s="136"/>
      <c r="RWG267" s="136"/>
      <c r="RWH267" s="136"/>
      <c r="RWI267" s="136"/>
      <c r="RWJ267" s="136"/>
      <c r="RWK267" s="136"/>
      <c r="RWL267" s="136"/>
      <c r="RWM267" s="136"/>
      <c r="RWN267" s="136"/>
      <c r="RWO267" s="136"/>
      <c r="RWT267" s="136"/>
      <c r="RWU267" s="136"/>
      <c r="RWV267" s="136"/>
      <c r="RWW267" s="136"/>
      <c r="RWX267" s="136"/>
      <c r="RWY267" s="136"/>
      <c r="RWZ267" s="136"/>
      <c r="RXA267" s="136"/>
      <c r="RXB267" s="136"/>
      <c r="RXC267" s="136"/>
      <c r="RXD267" s="136"/>
      <c r="RXE267" s="136"/>
      <c r="RXJ267" s="136"/>
      <c r="RXK267" s="136"/>
      <c r="RXL267" s="136"/>
      <c r="RXM267" s="136"/>
      <c r="RXN267" s="136"/>
      <c r="RXO267" s="136"/>
      <c r="RXP267" s="136"/>
      <c r="RXQ267" s="136"/>
      <c r="RXR267" s="136"/>
      <c r="RXS267" s="136"/>
      <c r="RXT267" s="136"/>
      <c r="RXU267" s="136"/>
      <c r="RXZ267" s="136"/>
      <c r="RYA267" s="136"/>
      <c r="RYB267" s="136"/>
      <c r="RYC267" s="136"/>
      <c r="RYD267" s="136"/>
      <c r="RYE267" s="136"/>
      <c r="RYF267" s="136"/>
      <c r="RYG267" s="136"/>
      <c r="RYH267" s="136"/>
      <c r="RYI267" s="136"/>
      <c r="RYJ267" s="136"/>
      <c r="RYK267" s="136"/>
      <c r="RYP267" s="136"/>
      <c r="RYQ267" s="136"/>
      <c r="RYR267" s="136"/>
      <c r="RYS267" s="136"/>
      <c r="RYT267" s="136"/>
      <c r="RYU267" s="136"/>
      <c r="RYV267" s="136"/>
      <c r="RYW267" s="136"/>
      <c r="RYX267" s="136"/>
      <c r="RYY267" s="136"/>
      <c r="RYZ267" s="136"/>
      <c r="RZA267" s="136"/>
      <c r="RZF267" s="136"/>
      <c r="RZG267" s="136"/>
      <c r="RZH267" s="136"/>
      <c r="RZI267" s="136"/>
      <c r="RZJ267" s="136"/>
      <c r="RZK267" s="136"/>
      <c r="RZL267" s="136"/>
      <c r="RZM267" s="136"/>
      <c r="RZN267" s="136"/>
      <c r="RZO267" s="136"/>
      <c r="RZP267" s="136"/>
      <c r="RZQ267" s="136"/>
      <c r="RZV267" s="136"/>
      <c r="RZW267" s="136"/>
      <c r="RZX267" s="136"/>
      <c r="RZY267" s="136"/>
      <c r="RZZ267" s="136"/>
      <c r="SAA267" s="136"/>
      <c r="SAB267" s="136"/>
      <c r="SAC267" s="136"/>
      <c r="SAD267" s="136"/>
      <c r="SAE267" s="136"/>
      <c r="SAF267" s="136"/>
      <c r="SAG267" s="136"/>
      <c r="SAL267" s="136"/>
      <c r="SAM267" s="136"/>
      <c r="SAN267" s="136"/>
      <c r="SAO267" s="136"/>
      <c r="SAP267" s="136"/>
      <c r="SAQ267" s="136"/>
      <c r="SAR267" s="136"/>
      <c r="SAS267" s="136"/>
      <c r="SAT267" s="136"/>
      <c r="SAU267" s="136"/>
      <c r="SAV267" s="136"/>
      <c r="SAW267" s="136"/>
      <c r="SBB267" s="136"/>
      <c r="SBC267" s="136"/>
      <c r="SBD267" s="136"/>
      <c r="SBE267" s="136"/>
      <c r="SBF267" s="136"/>
      <c r="SBG267" s="136"/>
      <c r="SBH267" s="136"/>
      <c r="SBI267" s="136"/>
      <c r="SBJ267" s="136"/>
      <c r="SBK267" s="136"/>
      <c r="SBL267" s="136"/>
      <c r="SBM267" s="136"/>
      <c r="SBR267" s="136"/>
      <c r="SBS267" s="136"/>
      <c r="SBT267" s="136"/>
      <c r="SBU267" s="136"/>
      <c r="SBV267" s="136"/>
      <c r="SBW267" s="136"/>
      <c r="SBX267" s="136"/>
      <c r="SBY267" s="136"/>
      <c r="SBZ267" s="136"/>
      <c r="SCA267" s="136"/>
      <c r="SCB267" s="136"/>
      <c r="SCC267" s="136"/>
      <c r="SCH267" s="136"/>
      <c r="SCI267" s="136"/>
      <c r="SCJ267" s="136"/>
      <c r="SCK267" s="136"/>
      <c r="SCL267" s="136"/>
      <c r="SCM267" s="136"/>
      <c r="SCN267" s="136"/>
      <c r="SCO267" s="136"/>
      <c r="SCP267" s="136"/>
      <c r="SCQ267" s="136"/>
      <c r="SCR267" s="136"/>
      <c r="SCS267" s="136"/>
      <c r="SCX267" s="136"/>
      <c r="SCY267" s="136"/>
      <c r="SCZ267" s="136"/>
      <c r="SDA267" s="136"/>
      <c r="SDB267" s="136"/>
      <c r="SDC267" s="136"/>
      <c r="SDD267" s="136"/>
      <c r="SDE267" s="136"/>
      <c r="SDF267" s="136"/>
      <c r="SDG267" s="136"/>
      <c r="SDH267" s="136"/>
      <c r="SDI267" s="136"/>
      <c r="SDN267" s="136"/>
      <c r="SDO267" s="136"/>
      <c r="SDP267" s="136"/>
      <c r="SDQ267" s="136"/>
      <c r="SDR267" s="136"/>
      <c r="SDS267" s="136"/>
      <c r="SDT267" s="136"/>
      <c r="SDU267" s="136"/>
      <c r="SDV267" s="136"/>
      <c r="SDW267" s="136"/>
      <c r="SDX267" s="136"/>
      <c r="SDY267" s="136"/>
      <c r="SED267" s="136"/>
      <c r="SEE267" s="136"/>
      <c r="SEF267" s="136"/>
      <c r="SEG267" s="136"/>
      <c r="SEH267" s="136"/>
      <c r="SEI267" s="136"/>
      <c r="SEJ267" s="136"/>
      <c r="SEK267" s="136"/>
      <c r="SEL267" s="136"/>
      <c r="SEM267" s="136"/>
      <c r="SEN267" s="136"/>
      <c r="SEO267" s="136"/>
      <c r="SET267" s="136"/>
      <c r="SEU267" s="136"/>
      <c r="SEV267" s="136"/>
      <c r="SEW267" s="136"/>
      <c r="SEX267" s="136"/>
      <c r="SEY267" s="136"/>
      <c r="SEZ267" s="136"/>
      <c r="SFA267" s="136"/>
      <c r="SFB267" s="136"/>
      <c r="SFC267" s="136"/>
      <c r="SFD267" s="136"/>
      <c r="SFE267" s="136"/>
      <c r="SFJ267" s="136"/>
      <c r="SFK267" s="136"/>
      <c r="SFL267" s="136"/>
      <c r="SFM267" s="136"/>
      <c r="SFN267" s="136"/>
      <c r="SFO267" s="136"/>
      <c r="SFP267" s="136"/>
      <c r="SFQ267" s="136"/>
      <c r="SFR267" s="136"/>
      <c r="SFS267" s="136"/>
      <c r="SFT267" s="136"/>
      <c r="SFU267" s="136"/>
      <c r="SFZ267" s="136"/>
      <c r="SGA267" s="136"/>
      <c r="SGB267" s="136"/>
      <c r="SGC267" s="136"/>
      <c r="SGD267" s="136"/>
      <c r="SGE267" s="136"/>
      <c r="SGF267" s="136"/>
      <c r="SGG267" s="136"/>
      <c r="SGH267" s="136"/>
      <c r="SGI267" s="136"/>
      <c r="SGJ267" s="136"/>
      <c r="SGK267" s="136"/>
      <c r="SGP267" s="136"/>
      <c r="SGQ267" s="136"/>
      <c r="SGR267" s="136"/>
      <c r="SGS267" s="136"/>
      <c r="SGT267" s="136"/>
      <c r="SGU267" s="136"/>
      <c r="SGV267" s="136"/>
      <c r="SGW267" s="136"/>
      <c r="SGX267" s="136"/>
      <c r="SGY267" s="136"/>
      <c r="SGZ267" s="136"/>
      <c r="SHA267" s="136"/>
      <c r="SHF267" s="136"/>
      <c r="SHG267" s="136"/>
      <c r="SHH267" s="136"/>
      <c r="SHI267" s="136"/>
      <c r="SHJ267" s="136"/>
      <c r="SHK267" s="136"/>
      <c r="SHL267" s="136"/>
      <c r="SHM267" s="136"/>
      <c r="SHN267" s="136"/>
      <c r="SHO267" s="136"/>
      <c r="SHP267" s="136"/>
      <c r="SHQ267" s="136"/>
      <c r="SHV267" s="136"/>
      <c r="SHW267" s="136"/>
      <c r="SHX267" s="136"/>
      <c r="SHY267" s="136"/>
      <c r="SHZ267" s="136"/>
      <c r="SIA267" s="136"/>
      <c r="SIB267" s="136"/>
      <c r="SIC267" s="136"/>
      <c r="SID267" s="136"/>
      <c r="SIE267" s="136"/>
      <c r="SIF267" s="136"/>
      <c r="SIG267" s="136"/>
      <c r="SIL267" s="136"/>
      <c r="SIM267" s="136"/>
      <c r="SIN267" s="136"/>
      <c r="SIO267" s="136"/>
      <c r="SIP267" s="136"/>
      <c r="SIQ267" s="136"/>
      <c r="SIR267" s="136"/>
      <c r="SIS267" s="136"/>
      <c r="SIT267" s="136"/>
      <c r="SIU267" s="136"/>
      <c r="SIV267" s="136"/>
      <c r="SIW267" s="136"/>
      <c r="SJB267" s="136"/>
      <c r="SJC267" s="136"/>
      <c r="SJD267" s="136"/>
      <c r="SJE267" s="136"/>
      <c r="SJF267" s="136"/>
      <c r="SJG267" s="136"/>
      <c r="SJH267" s="136"/>
      <c r="SJI267" s="136"/>
      <c r="SJJ267" s="136"/>
      <c r="SJK267" s="136"/>
      <c r="SJL267" s="136"/>
      <c r="SJM267" s="136"/>
      <c r="SJR267" s="136"/>
      <c r="SJS267" s="136"/>
      <c r="SJT267" s="136"/>
      <c r="SJU267" s="136"/>
      <c r="SJV267" s="136"/>
      <c r="SJW267" s="136"/>
      <c r="SJX267" s="136"/>
      <c r="SJY267" s="136"/>
      <c r="SJZ267" s="136"/>
      <c r="SKA267" s="136"/>
      <c r="SKB267" s="136"/>
      <c r="SKC267" s="136"/>
      <c r="SKH267" s="136"/>
      <c r="SKI267" s="136"/>
      <c r="SKJ267" s="136"/>
      <c r="SKK267" s="136"/>
      <c r="SKL267" s="136"/>
      <c r="SKM267" s="136"/>
      <c r="SKN267" s="136"/>
      <c r="SKO267" s="136"/>
      <c r="SKP267" s="136"/>
      <c r="SKQ267" s="136"/>
      <c r="SKR267" s="136"/>
      <c r="SKS267" s="136"/>
      <c r="SKX267" s="136"/>
      <c r="SKY267" s="136"/>
      <c r="SKZ267" s="136"/>
      <c r="SLA267" s="136"/>
      <c r="SLB267" s="136"/>
      <c r="SLC267" s="136"/>
      <c r="SLD267" s="136"/>
      <c r="SLE267" s="136"/>
      <c r="SLF267" s="136"/>
      <c r="SLG267" s="136"/>
      <c r="SLH267" s="136"/>
      <c r="SLI267" s="136"/>
      <c r="SLN267" s="136"/>
      <c r="SLO267" s="136"/>
      <c r="SLP267" s="136"/>
      <c r="SLQ267" s="136"/>
      <c r="SLR267" s="136"/>
      <c r="SLS267" s="136"/>
      <c r="SLT267" s="136"/>
      <c r="SLU267" s="136"/>
      <c r="SLV267" s="136"/>
      <c r="SLW267" s="136"/>
      <c r="SLX267" s="136"/>
      <c r="SLY267" s="136"/>
      <c r="SMD267" s="136"/>
      <c r="SME267" s="136"/>
      <c r="SMF267" s="136"/>
      <c r="SMG267" s="136"/>
      <c r="SMH267" s="136"/>
      <c r="SMI267" s="136"/>
      <c r="SMJ267" s="136"/>
      <c r="SMK267" s="136"/>
      <c r="SML267" s="136"/>
      <c r="SMM267" s="136"/>
      <c r="SMN267" s="136"/>
      <c r="SMO267" s="136"/>
      <c r="SMT267" s="136"/>
      <c r="SMU267" s="136"/>
      <c r="SMV267" s="136"/>
      <c r="SMW267" s="136"/>
      <c r="SMX267" s="136"/>
      <c r="SMY267" s="136"/>
      <c r="SMZ267" s="136"/>
      <c r="SNA267" s="136"/>
      <c r="SNB267" s="136"/>
      <c r="SNC267" s="136"/>
      <c r="SND267" s="136"/>
      <c r="SNE267" s="136"/>
      <c r="SNJ267" s="136"/>
      <c r="SNK267" s="136"/>
      <c r="SNL267" s="136"/>
      <c r="SNM267" s="136"/>
      <c r="SNN267" s="136"/>
      <c r="SNO267" s="136"/>
      <c r="SNP267" s="136"/>
      <c r="SNQ267" s="136"/>
      <c r="SNR267" s="136"/>
      <c r="SNS267" s="136"/>
      <c r="SNT267" s="136"/>
      <c r="SNU267" s="136"/>
      <c r="SNZ267" s="136"/>
      <c r="SOA267" s="136"/>
      <c r="SOB267" s="136"/>
      <c r="SOC267" s="136"/>
      <c r="SOD267" s="136"/>
      <c r="SOE267" s="136"/>
      <c r="SOF267" s="136"/>
      <c r="SOG267" s="136"/>
      <c r="SOH267" s="136"/>
      <c r="SOI267" s="136"/>
      <c r="SOJ267" s="136"/>
      <c r="SOK267" s="136"/>
      <c r="SOP267" s="136"/>
      <c r="SOQ267" s="136"/>
      <c r="SOR267" s="136"/>
      <c r="SOS267" s="136"/>
      <c r="SOT267" s="136"/>
      <c r="SOU267" s="136"/>
      <c r="SOV267" s="136"/>
      <c r="SOW267" s="136"/>
      <c r="SOX267" s="136"/>
      <c r="SOY267" s="136"/>
      <c r="SOZ267" s="136"/>
      <c r="SPA267" s="136"/>
      <c r="SPF267" s="136"/>
      <c r="SPG267" s="136"/>
      <c r="SPH267" s="136"/>
      <c r="SPI267" s="136"/>
      <c r="SPJ267" s="136"/>
      <c r="SPK267" s="136"/>
      <c r="SPL267" s="136"/>
      <c r="SPM267" s="136"/>
      <c r="SPN267" s="136"/>
      <c r="SPO267" s="136"/>
      <c r="SPP267" s="136"/>
      <c r="SPQ267" s="136"/>
      <c r="SPV267" s="136"/>
      <c r="SPW267" s="136"/>
      <c r="SPX267" s="136"/>
      <c r="SPY267" s="136"/>
      <c r="SPZ267" s="136"/>
      <c r="SQA267" s="136"/>
      <c r="SQB267" s="136"/>
      <c r="SQC267" s="136"/>
      <c r="SQD267" s="136"/>
      <c r="SQE267" s="136"/>
      <c r="SQF267" s="136"/>
      <c r="SQG267" s="136"/>
      <c r="SQL267" s="136"/>
      <c r="SQM267" s="136"/>
      <c r="SQN267" s="136"/>
      <c r="SQO267" s="136"/>
      <c r="SQP267" s="136"/>
      <c r="SQQ267" s="136"/>
      <c r="SQR267" s="136"/>
      <c r="SQS267" s="136"/>
      <c r="SQT267" s="136"/>
      <c r="SQU267" s="136"/>
      <c r="SQV267" s="136"/>
      <c r="SQW267" s="136"/>
      <c r="SRB267" s="136"/>
      <c r="SRC267" s="136"/>
      <c r="SRD267" s="136"/>
      <c r="SRE267" s="136"/>
      <c r="SRF267" s="136"/>
      <c r="SRG267" s="136"/>
      <c r="SRH267" s="136"/>
      <c r="SRI267" s="136"/>
      <c r="SRJ267" s="136"/>
      <c r="SRK267" s="136"/>
      <c r="SRL267" s="136"/>
      <c r="SRM267" s="136"/>
      <c r="SRR267" s="136"/>
      <c r="SRS267" s="136"/>
      <c r="SRT267" s="136"/>
      <c r="SRU267" s="136"/>
      <c r="SRV267" s="136"/>
      <c r="SRW267" s="136"/>
      <c r="SRX267" s="136"/>
      <c r="SRY267" s="136"/>
      <c r="SRZ267" s="136"/>
      <c r="SSA267" s="136"/>
      <c r="SSB267" s="136"/>
      <c r="SSC267" s="136"/>
      <c r="SSH267" s="136"/>
      <c r="SSI267" s="136"/>
      <c r="SSJ267" s="136"/>
      <c r="SSK267" s="136"/>
      <c r="SSL267" s="136"/>
      <c r="SSM267" s="136"/>
      <c r="SSN267" s="136"/>
      <c r="SSO267" s="136"/>
      <c r="SSP267" s="136"/>
      <c r="SSQ267" s="136"/>
      <c r="SSR267" s="136"/>
      <c r="SSS267" s="136"/>
      <c r="SSX267" s="136"/>
      <c r="SSY267" s="136"/>
      <c r="SSZ267" s="136"/>
      <c r="STA267" s="136"/>
      <c r="STB267" s="136"/>
      <c r="STC267" s="136"/>
      <c r="STD267" s="136"/>
      <c r="STE267" s="136"/>
      <c r="STF267" s="136"/>
      <c r="STG267" s="136"/>
      <c r="STH267" s="136"/>
      <c r="STI267" s="136"/>
      <c r="STN267" s="136"/>
      <c r="STO267" s="136"/>
      <c r="STP267" s="136"/>
      <c r="STQ267" s="136"/>
      <c r="STR267" s="136"/>
      <c r="STS267" s="136"/>
      <c r="STT267" s="136"/>
      <c r="STU267" s="136"/>
      <c r="STV267" s="136"/>
      <c r="STW267" s="136"/>
      <c r="STX267" s="136"/>
      <c r="STY267" s="136"/>
      <c r="SUD267" s="136"/>
      <c r="SUE267" s="136"/>
      <c r="SUF267" s="136"/>
      <c r="SUG267" s="136"/>
      <c r="SUH267" s="136"/>
      <c r="SUI267" s="136"/>
      <c r="SUJ267" s="136"/>
      <c r="SUK267" s="136"/>
      <c r="SUL267" s="136"/>
      <c r="SUM267" s="136"/>
      <c r="SUN267" s="136"/>
      <c r="SUO267" s="136"/>
      <c r="SUT267" s="136"/>
      <c r="SUU267" s="136"/>
      <c r="SUV267" s="136"/>
      <c r="SUW267" s="136"/>
      <c r="SUX267" s="136"/>
      <c r="SUY267" s="136"/>
      <c r="SUZ267" s="136"/>
      <c r="SVA267" s="136"/>
      <c r="SVB267" s="136"/>
      <c r="SVC267" s="136"/>
      <c r="SVD267" s="136"/>
      <c r="SVE267" s="136"/>
      <c r="SVJ267" s="136"/>
      <c r="SVK267" s="136"/>
      <c r="SVL267" s="136"/>
      <c r="SVM267" s="136"/>
      <c r="SVN267" s="136"/>
      <c r="SVO267" s="136"/>
      <c r="SVP267" s="136"/>
      <c r="SVQ267" s="136"/>
      <c r="SVR267" s="136"/>
      <c r="SVS267" s="136"/>
      <c r="SVT267" s="136"/>
      <c r="SVU267" s="136"/>
      <c r="SVZ267" s="136"/>
      <c r="SWA267" s="136"/>
      <c r="SWB267" s="136"/>
      <c r="SWC267" s="136"/>
      <c r="SWD267" s="136"/>
      <c r="SWE267" s="136"/>
      <c r="SWF267" s="136"/>
      <c r="SWG267" s="136"/>
      <c r="SWH267" s="136"/>
      <c r="SWI267" s="136"/>
      <c r="SWJ267" s="136"/>
      <c r="SWK267" s="136"/>
      <c r="SWP267" s="136"/>
      <c r="SWQ267" s="136"/>
      <c r="SWR267" s="136"/>
      <c r="SWS267" s="136"/>
      <c r="SWT267" s="136"/>
      <c r="SWU267" s="136"/>
      <c r="SWV267" s="136"/>
      <c r="SWW267" s="136"/>
      <c r="SWX267" s="136"/>
      <c r="SWY267" s="136"/>
      <c r="SWZ267" s="136"/>
      <c r="SXA267" s="136"/>
      <c r="SXF267" s="136"/>
      <c r="SXG267" s="136"/>
      <c r="SXH267" s="136"/>
      <c r="SXI267" s="136"/>
      <c r="SXJ267" s="136"/>
      <c r="SXK267" s="136"/>
      <c r="SXL267" s="136"/>
      <c r="SXM267" s="136"/>
      <c r="SXN267" s="136"/>
      <c r="SXO267" s="136"/>
      <c r="SXP267" s="136"/>
      <c r="SXQ267" s="136"/>
      <c r="SXV267" s="136"/>
      <c r="SXW267" s="136"/>
      <c r="SXX267" s="136"/>
      <c r="SXY267" s="136"/>
      <c r="SXZ267" s="136"/>
      <c r="SYA267" s="136"/>
      <c r="SYB267" s="136"/>
      <c r="SYC267" s="136"/>
      <c r="SYD267" s="136"/>
      <c r="SYE267" s="136"/>
      <c r="SYF267" s="136"/>
      <c r="SYG267" s="136"/>
      <c r="SYL267" s="136"/>
      <c r="SYM267" s="136"/>
      <c r="SYN267" s="136"/>
      <c r="SYO267" s="136"/>
      <c r="SYP267" s="136"/>
      <c r="SYQ267" s="136"/>
      <c r="SYR267" s="136"/>
      <c r="SYS267" s="136"/>
      <c r="SYT267" s="136"/>
      <c r="SYU267" s="136"/>
      <c r="SYV267" s="136"/>
      <c r="SYW267" s="136"/>
      <c r="SZB267" s="136"/>
      <c r="SZC267" s="136"/>
      <c r="SZD267" s="136"/>
      <c r="SZE267" s="136"/>
      <c r="SZF267" s="136"/>
      <c r="SZG267" s="136"/>
      <c r="SZH267" s="136"/>
      <c r="SZI267" s="136"/>
      <c r="SZJ267" s="136"/>
      <c r="SZK267" s="136"/>
      <c r="SZL267" s="136"/>
      <c r="SZM267" s="136"/>
      <c r="SZR267" s="136"/>
      <c r="SZS267" s="136"/>
      <c r="SZT267" s="136"/>
      <c r="SZU267" s="136"/>
      <c r="SZV267" s="136"/>
      <c r="SZW267" s="136"/>
      <c r="SZX267" s="136"/>
      <c r="SZY267" s="136"/>
      <c r="SZZ267" s="136"/>
      <c r="TAA267" s="136"/>
      <c r="TAB267" s="136"/>
      <c r="TAC267" s="136"/>
      <c r="TAH267" s="136"/>
      <c r="TAI267" s="136"/>
      <c r="TAJ267" s="136"/>
      <c r="TAK267" s="136"/>
      <c r="TAL267" s="136"/>
      <c r="TAM267" s="136"/>
      <c r="TAN267" s="136"/>
      <c r="TAO267" s="136"/>
      <c r="TAP267" s="136"/>
      <c r="TAQ267" s="136"/>
      <c r="TAR267" s="136"/>
      <c r="TAS267" s="136"/>
      <c r="TAX267" s="136"/>
      <c r="TAY267" s="136"/>
      <c r="TAZ267" s="136"/>
      <c r="TBA267" s="136"/>
      <c r="TBB267" s="136"/>
      <c r="TBC267" s="136"/>
      <c r="TBD267" s="136"/>
      <c r="TBE267" s="136"/>
      <c r="TBF267" s="136"/>
      <c r="TBG267" s="136"/>
      <c r="TBH267" s="136"/>
      <c r="TBI267" s="136"/>
      <c r="TBN267" s="136"/>
      <c r="TBO267" s="136"/>
      <c r="TBP267" s="136"/>
      <c r="TBQ267" s="136"/>
      <c r="TBR267" s="136"/>
      <c r="TBS267" s="136"/>
      <c r="TBT267" s="136"/>
      <c r="TBU267" s="136"/>
      <c r="TBV267" s="136"/>
      <c r="TBW267" s="136"/>
      <c r="TBX267" s="136"/>
      <c r="TBY267" s="136"/>
      <c r="TCD267" s="136"/>
      <c r="TCE267" s="136"/>
      <c r="TCF267" s="136"/>
      <c r="TCG267" s="136"/>
      <c r="TCH267" s="136"/>
      <c r="TCI267" s="136"/>
      <c r="TCJ267" s="136"/>
      <c r="TCK267" s="136"/>
      <c r="TCL267" s="136"/>
      <c r="TCM267" s="136"/>
      <c r="TCN267" s="136"/>
      <c r="TCO267" s="136"/>
      <c r="TCT267" s="136"/>
      <c r="TCU267" s="136"/>
      <c r="TCV267" s="136"/>
      <c r="TCW267" s="136"/>
      <c r="TCX267" s="136"/>
      <c r="TCY267" s="136"/>
      <c r="TCZ267" s="136"/>
      <c r="TDA267" s="136"/>
      <c r="TDB267" s="136"/>
      <c r="TDC267" s="136"/>
      <c r="TDD267" s="136"/>
      <c r="TDE267" s="136"/>
      <c r="TDJ267" s="136"/>
      <c r="TDK267" s="136"/>
      <c r="TDL267" s="136"/>
      <c r="TDM267" s="136"/>
      <c r="TDN267" s="136"/>
      <c r="TDO267" s="136"/>
      <c r="TDP267" s="136"/>
      <c r="TDQ267" s="136"/>
      <c r="TDR267" s="136"/>
      <c r="TDS267" s="136"/>
      <c r="TDT267" s="136"/>
      <c r="TDU267" s="136"/>
      <c r="TDZ267" s="136"/>
      <c r="TEA267" s="136"/>
      <c r="TEB267" s="136"/>
      <c r="TEC267" s="136"/>
      <c r="TED267" s="136"/>
      <c r="TEE267" s="136"/>
      <c r="TEF267" s="136"/>
      <c r="TEG267" s="136"/>
      <c r="TEH267" s="136"/>
      <c r="TEI267" s="136"/>
      <c r="TEJ267" s="136"/>
      <c r="TEK267" s="136"/>
      <c r="TEP267" s="136"/>
      <c r="TEQ267" s="136"/>
      <c r="TER267" s="136"/>
      <c r="TES267" s="136"/>
      <c r="TET267" s="136"/>
      <c r="TEU267" s="136"/>
      <c r="TEV267" s="136"/>
      <c r="TEW267" s="136"/>
      <c r="TEX267" s="136"/>
      <c r="TEY267" s="136"/>
      <c r="TEZ267" s="136"/>
      <c r="TFA267" s="136"/>
      <c r="TFF267" s="136"/>
      <c r="TFG267" s="136"/>
      <c r="TFH267" s="136"/>
      <c r="TFI267" s="136"/>
      <c r="TFJ267" s="136"/>
      <c r="TFK267" s="136"/>
      <c r="TFL267" s="136"/>
      <c r="TFM267" s="136"/>
      <c r="TFN267" s="136"/>
      <c r="TFO267" s="136"/>
      <c r="TFP267" s="136"/>
      <c r="TFQ267" s="136"/>
      <c r="TFV267" s="136"/>
      <c r="TFW267" s="136"/>
      <c r="TFX267" s="136"/>
      <c r="TFY267" s="136"/>
      <c r="TFZ267" s="136"/>
      <c r="TGA267" s="136"/>
      <c r="TGB267" s="136"/>
      <c r="TGC267" s="136"/>
      <c r="TGD267" s="136"/>
      <c r="TGE267" s="136"/>
      <c r="TGF267" s="136"/>
      <c r="TGG267" s="136"/>
      <c r="TGL267" s="136"/>
      <c r="TGM267" s="136"/>
      <c r="TGN267" s="136"/>
      <c r="TGO267" s="136"/>
      <c r="TGP267" s="136"/>
      <c r="TGQ267" s="136"/>
      <c r="TGR267" s="136"/>
      <c r="TGS267" s="136"/>
      <c r="TGT267" s="136"/>
      <c r="TGU267" s="136"/>
      <c r="TGV267" s="136"/>
      <c r="TGW267" s="136"/>
      <c r="THB267" s="136"/>
      <c r="THC267" s="136"/>
      <c r="THD267" s="136"/>
      <c r="THE267" s="136"/>
      <c r="THF267" s="136"/>
      <c r="THG267" s="136"/>
      <c r="THH267" s="136"/>
      <c r="THI267" s="136"/>
      <c r="THJ267" s="136"/>
      <c r="THK267" s="136"/>
      <c r="THL267" s="136"/>
      <c r="THM267" s="136"/>
      <c r="THR267" s="136"/>
      <c r="THS267" s="136"/>
      <c r="THT267" s="136"/>
      <c r="THU267" s="136"/>
      <c r="THV267" s="136"/>
      <c r="THW267" s="136"/>
      <c r="THX267" s="136"/>
      <c r="THY267" s="136"/>
      <c r="THZ267" s="136"/>
      <c r="TIA267" s="136"/>
      <c r="TIB267" s="136"/>
      <c r="TIC267" s="136"/>
      <c r="TIH267" s="136"/>
      <c r="TII267" s="136"/>
      <c r="TIJ267" s="136"/>
      <c r="TIK267" s="136"/>
      <c r="TIL267" s="136"/>
      <c r="TIM267" s="136"/>
      <c r="TIN267" s="136"/>
      <c r="TIO267" s="136"/>
      <c r="TIP267" s="136"/>
      <c r="TIQ267" s="136"/>
      <c r="TIR267" s="136"/>
      <c r="TIS267" s="136"/>
      <c r="TIX267" s="136"/>
      <c r="TIY267" s="136"/>
      <c r="TIZ267" s="136"/>
      <c r="TJA267" s="136"/>
      <c r="TJB267" s="136"/>
      <c r="TJC267" s="136"/>
      <c r="TJD267" s="136"/>
      <c r="TJE267" s="136"/>
      <c r="TJF267" s="136"/>
      <c r="TJG267" s="136"/>
      <c r="TJH267" s="136"/>
      <c r="TJI267" s="136"/>
      <c r="TJN267" s="136"/>
      <c r="TJO267" s="136"/>
      <c r="TJP267" s="136"/>
      <c r="TJQ267" s="136"/>
      <c r="TJR267" s="136"/>
      <c r="TJS267" s="136"/>
      <c r="TJT267" s="136"/>
      <c r="TJU267" s="136"/>
      <c r="TJV267" s="136"/>
      <c r="TJW267" s="136"/>
      <c r="TJX267" s="136"/>
      <c r="TJY267" s="136"/>
      <c r="TKD267" s="136"/>
      <c r="TKE267" s="136"/>
      <c r="TKF267" s="136"/>
      <c r="TKG267" s="136"/>
      <c r="TKH267" s="136"/>
      <c r="TKI267" s="136"/>
      <c r="TKJ267" s="136"/>
      <c r="TKK267" s="136"/>
      <c r="TKL267" s="136"/>
      <c r="TKM267" s="136"/>
      <c r="TKN267" s="136"/>
      <c r="TKO267" s="136"/>
      <c r="TKT267" s="136"/>
      <c r="TKU267" s="136"/>
      <c r="TKV267" s="136"/>
      <c r="TKW267" s="136"/>
      <c r="TKX267" s="136"/>
      <c r="TKY267" s="136"/>
      <c r="TKZ267" s="136"/>
      <c r="TLA267" s="136"/>
      <c r="TLB267" s="136"/>
      <c r="TLC267" s="136"/>
      <c r="TLD267" s="136"/>
      <c r="TLE267" s="136"/>
      <c r="TLJ267" s="136"/>
      <c r="TLK267" s="136"/>
      <c r="TLL267" s="136"/>
      <c r="TLM267" s="136"/>
      <c r="TLN267" s="136"/>
      <c r="TLO267" s="136"/>
      <c r="TLP267" s="136"/>
      <c r="TLQ267" s="136"/>
      <c r="TLR267" s="136"/>
      <c r="TLS267" s="136"/>
      <c r="TLT267" s="136"/>
      <c r="TLU267" s="136"/>
      <c r="TLZ267" s="136"/>
      <c r="TMA267" s="136"/>
      <c r="TMB267" s="136"/>
      <c r="TMC267" s="136"/>
      <c r="TMD267" s="136"/>
      <c r="TME267" s="136"/>
      <c r="TMF267" s="136"/>
      <c r="TMG267" s="136"/>
      <c r="TMH267" s="136"/>
      <c r="TMI267" s="136"/>
      <c r="TMJ267" s="136"/>
      <c r="TMK267" s="136"/>
      <c r="TMP267" s="136"/>
      <c r="TMQ267" s="136"/>
      <c r="TMR267" s="136"/>
      <c r="TMS267" s="136"/>
      <c r="TMT267" s="136"/>
      <c r="TMU267" s="136"/>
      <c r="TMV267" s="136"/>
      <c r="TMW267" s="136"/>
      <c r="TMX267" s="136"/>
      <c r="TMY267" s="136"/>
      <c r="TMZ267" s="136"/>
      <c r="TNA267" s="136"/>
      <c r="TNF267" s="136"/>
      <c r="TNG267" s="136"/>
      <c r="TNH267" s="136"/>
      <c r="TNI267" s="136"/>
      <c r="TNJ267" s="136"/>
      <c r="TNK267" s="136"/>
      <c r="TNL267" s="136"/>
      <c r="TNM267" s="136"/>
      <c r="TNN267" s="136"/>
      <c r="TNO267" s="136"/>
      <c r="TNP267" s="136"/>
      <c r="TNQ267" s="136"/>
      <c r="TNV267" s="136"/>
      <c r="TNW267" s="136"/>
      <c r="TNX267" s="136"/>
      <c r="TNY267" s="136"/>
      <c r="TNZ267" s="136"/>
      <c r="TOA267" s="136"/>
      <c r="TOB267" s="136"/>
      <c r="TOC267" s="136"/>
      <c r="TOD267" s="136"/>
      <c r="TOE267" s="136"/>
      <c r="TOF267" s="136"/>
      <c r="TOG267" s="136"/>
      <c r="TOL267" s="136"/>
      <c r="TOM267" s="136"/>
      <c r="TON267" s="136"/>
      <c r="TOO267" s="136"/>
      <c r="TOP267" s="136"/>
      <c r="TOQ267" s="136"/>
      <c r="TOR267" s="136"/>
      <c r="TOS267" s="136"/>
      <c r="TOT267" s="136"/>
      <c r="TOU267" s="136"/>
      <c r="TOV267" s="136"/>
      <c r="TOW267" s="136"/>
      <c r="TPB267" s="136"/>
      <c r="TPC267" s="136"/>
      <c r="TPD267" s="136"/>
      <c r="TPE267" s="136"/>
      <c r="TPF267" s="136"/>
      <c r="TPG267" s="136"/>
      <c r="TPH267" s="136"/>
      <c r="TPI267" s="136"/>
      <c r="TPJ267" s="136"/>
      <c r="TPK267" s="136"/>
      <c r="TPL267" s="136"/>
      <c r="TPM267" s="136"/>
      <c r="TPR267" s="136"/>
      <c r="TPS267" s="136"/>
      <c r="TPT267" s="136"/>
      <c r="TPU267" s="136"/>
      <c r="TPV267" s="136"/>
      <c r="TPW267" s="136"/>
      <c r="TPX267" s="136"/>
      <c r="TPY267" s="136"/>
      <c r="TPZ267" s="136"/>
      <c r="TQA267" s="136"/>
      <c r="TQB267" s="136"/>
      <c r="TQC267" s="136"/>
      <c r="TQH267" s="136"/>
      <c r="TQI267" s="136"/>
      <c r="TQJ267" s="136"/>
      <c r="TQK267" s="136"/>
      <c r="TQL267" s="136"/>
      <c r="TQM267" s="136"/>
      <c r="TQN267" s="136"/>
      <c r="TQO267" s="136"/>
      <c r="TQP267" s="136"/>
      <c r="TQQ267" s="136"/>
      <c r="TQR267" s="136"/>
      <c r="TQS267" s="136"/>
      <c r="TQX267" s="136"/>
      <c r="TQY267" s="136"/>
      <c r="TQZ267" s="136"/>
      <c r="TRA267" s="136"/>
      <c r="TRB267" s="136"/>
      <c r="TRC267" s="136"/>
      <c r="TRD267" s="136"/>
      <c r="TRE267" s="136"/>
      <c r="TRF267" s="136"/>
      <c r="TRG267" s="136"/>
      <c r="TRH267" s="136"/>
      <c r="TRI267" s="136"/>
      <c r="TRN267" s="136"/>
      <c r="TRO267" s="136"/>
      <c r="TRP267" s="136"/>
      <c r="TRQ267" s="136"/>
      <c r="TRR267" s="136"/>
      <c r="TRS267" s="136"/>
      <c r="TRT267" s="136"/>
      <c r="TRU267" s="136"/>
      <c r="TRV267" s="136"/>
      <c r="TRW267" s="136"/>
      <c r="TRX267" s="136"/>
      <c r="TRY267" s="136"/>
      <c r="TSD267" s="136"/>
      <c r="TSE267" s="136"/>
      <c r="TSF267" s="136"/>
      <c r="TSG267" s="136"/>
      <c r="TSH267" s="136"/>
      <c r="TSI267" s="136"/>
      <c r="TSJ267" s="136"/>
      <c r="TSK267" s="136"/>
      <c r="TSL267" s="136"/>
      <c r="TSM267" s="136"/>
      <c r="TSN267" s="136"/>
      <c r="TSO267" s="136"/>
      <c r="TST267" s="136"/>
      <c r="TSU267" s="136"/>
      <c r="TSV267" s="136"/>
      <c r="TSW267" s="136"/>
      <c r="TSX267" s="136"/>
      <c r="TSY267" s="136"/>
      <c r="TSZ267" s="136"/>
      <c r="TTA267" s="136"/>
      <c r="TTB267" s="136"/>
      <c r="TTC267" s="136"/>
      <c r="TTD267" s="136"/>
      <c r="TTE267" s="136"/>
      <c r="TTJ267" s="136"/>
      <c r="TTK267" s="136"/>
      <c r="TTL267" s="136"/>
      <c r="TTM267" s="136"/>
      <c r="TTN267" s="136"/>
      <c r="TTO267" s="136"/>
      <c r="TTP267" s="136"/>
      <c r="TTQ267" s="136"/>
      <c r="TTR267" s="136"/>
      <c r="TTS267" s="136"/>
      <c r="TTT267" s="136"/>
      <c r="TTU267" s="136"/>
      <c r="TTZ267" s="136"/>
      <c r="TUA267" s="136"/>
      <c r="TUB267" s="136"/>
      <c r="TUC267" s="136"/>
      <c r="TUD267" s="136"/>
      <c r="TUE267" s="136"/>
      <c r="TUF267" s="136"/>
      <c r="TUG267" s="136"/>
      <c r="TUH267" s="136"/>
      <c r="TUI267" s="136"/>
      <c r="TUJ267" s="136"/>
      <c r="TUK267" s="136"/>
      <c r="TUP267" s="136"/>
      <c r="TUQ267" s="136"/>
      <c r="TUR267" s="136"/>
      <c r="TUS267" s="136"/>
      <c r="TUT267" s="136"/>
      <c r="TUU267" s="136"/>
      <c r="TUV267" s="136"/>
      <c r="TUW267" s="136"/>
      <c r="TUX267" s="136"/>
      <c r="TUY267" s="136"/>
      <c r="TUZ267" s="136"/>
      <c r="TVA267" s="136"/>
      <c r="TVF267" s="136"/>
      <c r="TVG267" s="136"/>
      <c r="TVH267" s="136"/>
      <c r="TVI267" s="136"/>
      <c r="TVJ267" s="136"/>
      <c r="TVK267" s="136"/>
      <c r="TVL267" s="136"/>
      <c r="TVM267" s="136"/>
      <c r="TVN267" s="136"/>
      <c r="TVO267" s="136"/>
      <c r="TVP267" s="136"/>
      <c r="TVQ267" s="136"/>
      <c r="TVV267" s="136"/>
      <c r="TVW267" s="136"/>
      <c r="TVX267" s="136"/>
      <c r="TVY267" s="136"/>
      <c r="TVZ267" s="136"/>
      <c r="TWA267" s="136"/>
      <c r="TWB267" s="136"/>
      <c r="TWC267" s="136"/>
      <c r="TWD267" s="136"/>
      <c r="TWE267" s="136"/>
      <c r="TWF267" s="136"/>
      <c r="TWG267" s="136"/>
      <c r="TWL267" s="136"/>
      <c r="TWM267" s="136"/>
      <c r="TWN267" s="136"/>
      <c r="TWO267" s="136"/>
      <c r="TWP267" s="136"/>
      <c r="TWQ267" s="136"/>
      <c r="TWR267" s="136"/>
      <c r="TWS267" s="136"/>
      <c r="TWT267" s="136"/>
      <c r="TWU267" s="136"/>
      <c r="TWV267" s="136"/>
      <c r="TWW267" s="136"/>
      <c r="TXB267" s="136"/>
      <c r="TXC267" s="136"/>
      <c r="TXD267" s="136"/>
      <c r="TXE267" s="136"/>
      <c r="TXF267" s="136"/>
      <c r="TXG267" s="136"/>
      <c r="TXH267" s="136"/>
      <c r="TXI267" s="136"/>
      <c r="TXJ267" s="136"/>
      <c r="TXK267" s="136"/>
      <c r="TXL267" s="136"/>
      <c r="TXM267" s="136"/>
      <c r="TXR267" s="136"/>
      <c r="TXS267" s="136"/>
      <c r="TXT267" s="136"/>
      <c r="TXU267" s="136"/>
      <c r="TXV267" s="136"/>
      <c r="TXW267" s="136"/>
      <c r="TXX267" s="136"/>
      <c r="TXY267" s="136"/>
      <c r="TXZ267" s="136"/>
      <c r="TYA267" s="136"/>
      <c r="TYB267" s="136"/>
      <c r="TYC267" s="136"/>
      <c r="TYH267" s="136"/>
      <c r="TYI267" s="136"/>
      <c r="TYJ267" s="136"/>
      <c r="TYK267" s="136"/>
      <c r="TYL267" s="136"/>
      <c r="TYM267" s="136"/>
      <c r="TYN267" s="136"/>
      <c r="TYO267" s="136"/>
      <c r="TYP267" s="136"/>
      <c r="TYQ267" s="136"/>
      <c r="TYR267" s="136"/>
      <c r="TYS267" s="136"/>
      <c r="TYX267" s="136"/>
      <c r="TYY267" s="136"/>
      <c r="TYZ267" s="136"/>
      <c r="TZA267" s="136"/>
      <c r="TZB267" s="136"/>
      <c r="TZC267" s="136"/>
      <c r="TZD267" s="136"/>
      <c r="TZE267" s="136"/>
      <c r="TZF267" s="136"/>
      <c r="TZG267" s="136"/>
      <c r="TZH267" s="136"/>
      <c r="TZI267" s="136"/>
      <c r="TZN267" s="136"/>
      <c r="TZO267" s="136"/>
      <c r="TZP267" s="136"/>
      <c r="TZQ267" s="136"/>
      <c r="TZR267" s="136"/>
      <c r="TZS267" s="136"/>
      <c r="TZT267" s="136"/>
      <c r="TZU267" s="136"/>
      <c r="TZV267" s="136"/>
      <c r="TZW267" s="136"/>
      <c r="TZX267" s="136"/>
      <c r="TZY267" s="136"/>
      <c r="UAD267" s="136"/>
      <c r="UAE267" s="136"/>
      <c r="UAF267" s="136"/>
      <c r="UAG267" s="136"/>
      <c r="UAH267" s="136"/>
      <c r="UAI267" s="136"/>
      <c r="UAJ267" s="136"/>
      <c r="UAK267" s="136"/>
      <c r="UAL267" s="136"/>
      <c r="UAM267" s="136"/>
      <c r="UAN267" s="136"/>
      <c r="UAO267" s="136"/>
      <c r="UAT267" s="136"/>
      <c r="UAU267" s="136"/>
      <c r="UAV267" s="136"/>
      <c r="UAW267" s="136"/>
      <c r="UAX267" s="136"/>
      <c r="UAY267" s="136"/>
      <c r="UAZ267" s="136"/>
      <c r="UBA267" s="136"/>
      <c r="UBB267" s="136"/>
      <c r="UBC267" s="136"/>
      <c r="UBD267" s="136"/>
      <c r="UBE267" s="136"/>
      <c r="UBJ267" s="136"/>
      <c r="UBK267" s="136"/>
      <c r="UBL267" s="136"/>
      <c r="UBM267" s="136"/>
      <c r="UBN267" s="136"/>
      <c r="UBO267" s="136"/>
      <c r="UBP267" s="136"/>
      <c r="UBQ267" s="136"/>
      <c r="UBR267" s="136"/>
      <c r="UBS267" s="136"/>
      <c r="UBT267" s="136"/>
      <c r="UBU267" s="136"/>
      <c r="UBZ267" s="136"/>
      <c r="UCA267" s="136"/>
      <c r="UCB267" s="136"/>
      <c r="UCC267" s="136"/>
      <c r="UCD267" s="136"/>
      <c r="UCE267" s="136"/>
      <c r="UCF267" s="136"/>
      <c r="UCG267" s="136"/>
      <c r="UCH267" s="136"/>
      <c r="UCI267" s="136"/>
      <c r="UCJ267" s="136"/>
      <c r="UCK267" s="136"/>
      <c r="UCP267" s="136"/>
      <c r="UCQ267" s="136"/>
      <c r="UCR267" s="136"/>
      <c r="UCS267" s="136"/>
      <c r="UCT267" s="136"/>
      <c r="UCU267" s="136"/>
      <c r="UCV267" s="136"/>
      <c r="UCW267" s="136"/>
      <c r="UCX267" s="136"/>
      <c r="UCY267" s="136"/>
      <c r="UCZ267" s="136"/>
      <c r="UDA267" s="136"/>
      <c r="UDF267" s="136"/>
      <c r="UDG267" s="136"/>
      <c r="UDH267" s="136"/>
      <c r="UDI267" s="136"/>
      <c r="UDJ267" s="136"/>
      <c r="UDK267" s="136"/>
      <c r="UDL267" s="136"/>
      <c r="UDM267" s="136"/>
      <c r="UDN267" s="136"/>
      <c r="UDO267" s="136"/>
      <c r="UDP267" s="136"/>
      <c r="UDQ267" s="136"/>
      <c r="UDV267" s="136"/>
      <c r="UDW267" s="136"/>
      <c r="UDX267" s="136"/>
      <c r="UDY267" s="136"/>
      <c r="UDZ267" s="136"/>
      <c r="UEA267" s="136"/>
      <c r="UEB267" s="136"/>
      <c r="UEC267" s="136"/>
      <c r="UED267" s="136"/>
      <c r="UEE267" s="136"/>
      <c r="UEF267" s="136"/>
      <c r="UEG267" s="136"/>
      <c r="UEL267" s="136"/>
      <c r="UEM267" s="136"/>
      <c r="UEN267" s="136"/>
      <c r="UEO267" s="136"/>
      <c r="UEP267" s="136"/>
      <c r="UEQ267" s="136"/>
      <c r="UER267" s="136"/>
      <c r="UES267" s="136"/>
      <c r="UET267" s="136"/>
      <c r="UEU267" s="136"/>
      <c r="UEV267" s="136"/>
      <c r="UEW267" s="136"/>
      <c r="UFB267" s="136"/>
      <c r="UFC267" s="136"/>
      <c r="UFD267" s="136"/>
      <c r="UFE267" s="136"/>
      <c r="UFF267" s="136"/>
      <c r="UFG267" s="136"/>
      <c r="UFH267" s="136"/>
      <c r="UFI267" s="136"/>
      <c r="UFJ267" s="136"/>
      <c r="UFK267" s="136"/>
      <c r="UFL267" s="136"/>
      <c r="UFM267" s="136"/>
      <c r="UFR267" s="136"/>
      <c r="UFS267" s="136"/>
      <c r="UFT267" s="136"/>
      <c r="UFU267" s="136"/>
      <c r="UFV267" s="136"/>
      <c r="UFW267" s="136"/>
      <c r="UFX267" s="136"/>
      <c r="UFY267" s="136"/>
      <c r="UFZ267" s="136"/>
      <c r="UGA267" s="136"/>
      <c r="UGB267" s="136"/>
      <c r="UGC267" s="136"/>
      <c r="UGH267" s="136"/>
      <c r="UGI267" s="136"/>
      <c r="UGJ267" s="136"/>
      <c r="UGK267" s="136"/>
      <c r="UGL267" s="136"/>
      <c r="UGM267" s="136"/>
      <c r="UGN267" s="136"/>
      <c r="UGO267" s="136"/>
      <c r="UGP267" s="136"/>
      <c r="UGQ267" s="136"/>
      <c r="UGR267" s="136"/>
      <c r="UGS267" s="136"/>
      <c r="UGX267" s="136"/>
      <c r="UGY267" s="136"/>
      <c r="UGZ267" s="136"/>
      <c r="UHA267" s="136"/>
      <c r="UHB267" s="136"/>
      <c r="UHC267" s="136"/>
      <c r="UHD267" s="136"/>
      <c r="UHE267" s="136"/>
      <c r="UHF267" s="136"/>
      <c r="UHG267" s="136"/>
      <c r="UHH267" s="136"/>
      <c r="UHI267" s="136"/>
      <c r="UHN267" s="136"/>
      <c r="UHO267" s="136"/>
      <c r="UHP267" s="136"/>
      <c r="UHQ267" s="136"/>
      <c r="UHR267" s="136"/>
      <c r="UHS267" s="136"/>
      <c r="UHT267" s="136"/>
      <c r="UHU267" s="136"/>
      <c r="UHV267" s="136"/>
      <c r="UHW267" s="136"/>
      <c r="UHX267" s="136"/>
      <c r="UHY267" s="136"/>
      <c r="UID267" s="136"/>
      <c r="UIE267" s="136"/>
      <c r="UIF267" s="136"/>
      <c r="UIG267" s="136"/>
      <c r="UIH267" s="136"/>
      <c r="UII267" s="136"/>
      <c r="UIJ267" s="136"/>
      <c r="UIK267" s="136"/>
      <c r="UIL267" s="136"/>
      <c r="UIM267" s="136"/>
      <c r="UIN267" s="136"/>
      <c r="UIO267" s="136"/>
      <c r="UIT267" s="136"/>
      <c r="UIU267" s="136"/>
      <c r="UIV267" s="136"/>
      <c r="UIW267" s="136"/>
      <c r="UIX267" s="136"/>
      <c r="UIY267" s="136"/>
      <c r="UIZ267" s="136"/>
      <c r="UJA267" s="136"/>
      <c r="UJB267" s="136"/>
      <c r="UJC267" s="136"/>
      <c r="UJD267" s="136"/>
      <c r="UJE267" s="136"/>
      <c r="UJJ267" s="136"/>
      <c r="UJK267" s="136"/>
      <c r="UJL267" s="136"/>
      <c r="UJM267" s="136"/>
      <c r="UJN267" s="136"/>
      <c r="UJO267" s="136"/>
      <c r="UJP267" s="136"/>
      <c r="UJQ267" s="136"/>
      <c r="UJR267" s="136"/>
      <c r="UJS267" s="136"/>
      <c r="UJT267" s="136"/>
      <c r="UJU267" s="136"/>
      <c r="UJZ267" s="136"/>
      <c r="UKA267" s="136"/>
      <c r="UKB267" s="136"/>
      <c r="UKC267" s="136"/>
      <c r="UKD267" s="136"/>
      <c r="UKE267" s="136"/>
      <c r="UKF267" s="136"/>
      <c r="UKG267" s="136"/>
      <c r="UKH267" s="136"/>
      <c r="UKI267" s="136"/>
      <c r="UKJ267" s="136"/>
      <c r="UKK267" s="136"/>
      <c r="UKP267" s="136"/>
      <c r="UKQ267" s="136"/>
      <c r="UKR267" s="136"/>
      <c r="UKS267" s="136"/>
      <c r="UKT267" s="136"/>
      <c r="UKU267" s="136"/>
      <c r="UKV267" s="136"/>
      <c r="UKW267" s="136"/>
      <c r="UKX267" s="136"/>
      <c r="UKY267" s="136"/>
      <c r="UKZ267" s="136"/>
      <c r="ULA267" s="136"/>
      <c r="ULF267" s="136"/>
      <c r="ULG267" s="136"/>
      <c r="ULH267" s="136"/>
      <c r="ULI267" s="136"/>
      <c r="ULJ267" s="136"/>
      <c r="ULK267" s="136"/>
      <c r="ULL267" s="136"/>
      <c r="ULM267" s="136"/>
      <c r="ULN267" s="136"/>
      <c r="ULO267" s="136"/>
      <c r="ULP267" s="136"/>
      <c r="ULQ267" s="136"/>
      <c r="ULV267" s="136"/>
      <c r="ULW267" s="136"/>
      <c r="ULX267" s="136"/>
      <c r="ULY267" s="136"/>
      <c r="ULZ267" s="136"/>
      <c r="UMA267" s="136"/>
      <c r="UMB267" s="136"/>
      <c r="UMC267" s="136"/>
      <c r="UMD267" s="136"/>
      <c r="UME267" s="136"/>
      <c r="UMF267" s="136"/>
      <c r="UMG267" s="136"/>
      <c r="UML267" s="136"/>
      <c r="UMM267" s="136"/>
      <c r="UMN267" s="136"/>
      <c r="UMO267" s="136"/>
      <c r="UMP267" s="136"/>
      <c r="UMQ267" s="136"/>
      <c r="UMR267" s="136"/>
      <c r="UMS267" s="136"/>
      <c r="UMT267" s="136"/>
      <c r="UMU267" s="136"/>
      <c r="UMV267" s="136"/>
      <c r="UMW267" s="136"/>
      <c r="UNB267" s="136"/>
      <c r="UNC267" s="136"/>
      <c r="UND267" s="136"/>
      <c r="UNE267" s="136"/>
      <c r="UNF267" s="136"/>
      <c r="UNG267" s="136"/>
      <c r="UNH267" s="136"/>
      <c r="UNI267" s="136"/>
      <c r="UNJ267" s="136"/>
      <c r="UNK267" s="136"/>
      <c r="UNL267" s="136"/>
      <c r="UNM267" s="136"/>
      <c r="UNR267" s="136"/>
      <c r="UNS267" s="136"/>
      <c r="UNT267" s="136"/>
      <c r="UNU267" s="136"/>
      <c r="UNV267" s="136"/>
      <c r="UNW267" s="136"/>
      <c r="UNX267" s="136"/>
      <c r="UNY267" s="136"/>
      <c r="UNZ267" s="136"/>
      <c r="UOA267" s="136"/>
      <c r="UOB267" s="136"/>
      <c r="UOC267" s="136"/>
      <c r="UOH267" s="136"/>
      <c r="UOI267" s="136"/>
      <c r="UOJ267" s="136"/>
      <c r="UOK267" s="136"/>
      <c r="UOL267" s="136"/>
      <c r="UOM267" s="136"/>
      <c r="UON267" s="136"/>
      <c r="UOO267" s="136"/>
      <c r="UOP267" s="136"/>
      <c r="UOQ267" s="136"/>
      <c r="UOR267" s="136"/>
      <c r="UOS267" s="136"/>
      <c r="UOX267" s="136"/>
      <c r="UOY267" s="136"/>
      <c r="UOZ267" s="136"/>
      <c r="UPA267" s="136"/>
      <c r="UPB267" s="136"/>
      <c r="UPC267" s="136"/>
      <c r="UPD267" s="136"/>
      <c r="UPE267" s="136"/>
      <c r="UPF267" s="136"/>
      <c r="UPG267" s="136"/>
      <c r="UPH267" s="136"/>
      <c r="UPI267" s="136"/>
      <c r="UPN267" s="136"/>
      <c r="UPO267" s="136"/>
      <c r="UPP267" s="136"/>
      <c r="UPQ267" s="136"/>
      <c r="UPR267" s="136"/>
      <c r="UPS267" s="136"/>
      <c r="UPT267" s="136"/>
      <c r="UPU267" s="136"/>
      <c r="UPV267" s="136"/>
      <c r="UPW267" s="136"/>
      <c r="UPX267" s="136"/>
      <c r="UPY267" s="136"/>
      <c r="UQD267" s="136"/>
      <c r="UQE267" s="136"/>
      <c r="UQF267" s="136"/>
      <c r="UQG267" s="136"/>
      <c r="UQH267" s="136"/>
      <c r="UQI267" s="136"/>
      <c r="UQJ267" s="136"/>
      <c r="UQK267" s="136"/>
      <c r="UQL267" s="136"/>
      <c r="UQM267" s="136"/>
      <c r="UQN267" s="136"/>
      <c r="UQO267" s="136"/>
      <c r="UQT267" s="136"/>
      <c r="UQU267" s="136"/>
      <c r="UQV267" s="136"/>
      <c r="UQW267" s="136"/>
      <c r="UQX267" s="136"/>
      <c r="UQY267" s="136"/>
      <c r="UQZ267" s="136"/>
      <c r="URA267" s="136"/>
      <c r="URB267" s="136"/>
      <c r="URC267" s="136"/>
      <c r="URD267" s="136"/>
      <c r="URE267" s="136"/>
      <c r="URJ267" s="136"/>
      <c r="URK267" s="136"/>
      <c r="URL267" s="136"/>
      <c r="URM267" s="136"/>
      <c r="URN267" s="136"/>
      <c r="URO267" s="136"/>
      <c r="URP267" s="136"/>
      <c r="URQ267" s="136"/>
      <c r="URR267" s="136"/>
      <c r="URS267" s="136"/>
      <c r="URT267" s="136"/>
      <c r="URU267" s="136"/>
      <c r="URZ267" s="136"/>
      <c r="USA267" s="136"/>
      <c r="USB267" s="136"/>
      <c r="USC267" s="136"/>
      <c r="USD267" s="136"/>
      <c r="USE267" s="136"/>
      <c r="USF267" s="136"/>
      <c r="USG267" s="136"/>
      <c r="USH267" s="136"/>
      <c r="USI267" s="136"/>
      <c r="USJ267" s="136"/>
      <c r="USK267" s="136"/>
      <c r="USP267" s="136"/>
      <c r="USQ267" s="136"/>
      <c r="USR267" s="136"/>
      <c r="USS267" s="136"/>
      <c r="UST267" s="136"/>
      <c r="USU267" s="136"/>
      <c r="USV267" s="136"/>
      <c r="USW267" s="136"/>
      <c r="USX267" s="136"/>
      <c r="USY267" s="136"/>
      <c r="USZ267" s="136"/>
      <c r="UTA267" s="136"/>
      <c r="UTF267" s="136"/>
      <c r="UTG267" s="136"/>
      <c r="UTH267" s="136"/>
      <c r="UTI267" s="136"/>
      <c r="UTJ267" s="136"/>
      <c r="UTK267" s="136"/>
      <c r="UTL267" s="136"/>
      <c r="UTM267" s="136"/>
      <c r="UTN267" s="136"/>
      <c r="UTO267" s="136"/>
      <c r="UTP267" s="136"/>
      <c r="UTQ267" s="136"/>
      <c r="UTV267" s="136"/>
      <c r="UTW267" s="136"/>
      <c r="UTX267" s="136"/>
      <c r="UTY267" s="136"/>
      <c r="UTZ267" s="136"/>
      <c r="UUA267" s="136"/>
      <c r="UUB267" s="136"/>
      <c r="UUC267" s="136"/>
      <c r="UUD267" s="136"/>
      <c r="UUE267" s="136"/>
      <c r="UUF267" s="136"/>
      <c r="UUG267" s="136"/>
      <c r="UUL267" s="136"/>
      <c r="UUM267" s="136"/>
      <c r="UUN267" s="136"/>
      <c r="UUO267" s="136"/>
      <c r="UUP267" s="136"/>
      <c r="UUQ267" s="136"/>
      <c r="UUR267" s="136"/>
      <c r="UUS267" s="136"/>
      <c r="UUT267" s="136"/>
      <c r="UUU267" s="136"/>
      <c r="UUV267" s="136"/>
      <c r="UUW267" s="136"/>
      <c r="UVB267" s="136"/>
      <c r="UVC267" s="136"/>
      <c r="UVD267" s="136"/>
      <c r="UVE267" s="136"/>
      <c r="UVF267" s="136"/>
      <c r="UVG267" s="136"/>
      <c r="UVH267" s="136"/>
      <c r="UVI267" s="136"/>
      <c r="UVJ267" s="136"/>
      <c r="UVK267" s="136"/>
      <c r="UVL267" s="136"/>
      <c r="UVM267" s="136"/>
      <c r="UVR267" s="136"/>
      <c r="UVS267" s="136"/>
      <c r="UVT267" s="136"/>
      <c r="UVU267" s="136"/>
      <c r="UVV267" s="136"/>
      <c r="UVW267" s="136"/>
      <c r="UVX267" s="136"/>
      <c r="UVY267" s="136"/>
      <c r="UVZ267" s="136"/>
      <c r="UWA267" s="136"/>
      <c r="UWB267" s="136"/>
      <c r="UWC267" s="136"/>
      <c r="UWH267" s="136"/>
      <c r="UWI267" s="136"/>
      <c r="UWJ267" s="136"/>
      <c r="UWK267" s="136"/>
      <c r="UWL267" s="136"/>
      <c r="UWM267" s="136"/>
      <c r="UWN267" s="136"/>
      <c r="UWO267" s="136"/>
      <c r="UWP267" s="136"/>
      <c r="UWQ267" s="136"/>
      <c r="UWR267" s="136"/>
      <c r="UWS267" s="136"/>
      <c r="UWX267" s="136"/>
      <c r="UWY267" s="136"/>
      <c r="UWZ267" s="136"/>
      <c r="UXA267" s="136"/>
      <c r="UXB267" s="136"/>
      <c r="UXC267" s="136"/>
      <c r="UXD267" s="136"/>
      <c r="UXE267" s="136"/>
      <c r="UXF267" s="136"/>
      <c r="UXG267" s="136"/>
      <c r="UXH267" s="136"/>
      <c r="UXI267" s="136"/>
      <c r="UXN267" s="136"/>
      <c r="UXO267" s="136"/>
      <c r="UXP267" s="136"/>
      <c r="UXQ267" s="136"/>
      <c r="UXR267" s="136"/>
      <c r="UXS267" s="136"/>
      <c r="UXT267" s="136"/>
      <c r="UXU267" s="136"/>
      <c r="UXV267" s="136"/>
      <c r="UXW267" s="136"/>
      <c r="UXX267" s="136"/>
      <c r="UXY267" s="136"/>
      <c r="UYD267" s="136"/>
      <c r="UYE267" s="136"/>
      <c r="UYF267" s="136"/>
      <c r="UYG267" s="136"/>
      <c r="UYH267" s="136"/>
      <c r="UYI267" s="136"/>
      <c r="UYJ267" s="136"/>
      <c r="UYK267" s="136"/>
      <c r="UYL267" s="136"/>
      <c r="UYM267" s="136"/>
      <c r="UYN267" s="136"/>
      <c r="UYO267" s="136"/>
      <c r="UYT267" s="136"/>
      <c r="UYU267" s="136"/>
      <c r="UYV267" s="136"/>
      <c r="UYW267" s="136"/>
      <c r="UYX267" s="136"/>
      <c r="UYY267" s="136"/>
      <c r="UYZ267" s="136"/>
      <c r="UZA267" s="136"/>
      <c r="UZB267" s="136"/>
      <c r="UZC267" s="136"/>
      <c r="UZD267" s="136"/>
      <c r="UZE267" s="136"/>
      <c r="UZJ267" s="136"/>
      <c r="UZK267" s="136"/>
      <c r="UZL267" s="136"/>
      <c r="UZM267" s="136"/>
      <c r="UZN267" s="136"/>
      <c r="UZO267" s="136"/>
      <c r="UZP267" s="136"/>
      <c r="UZQ267" s="136"/>
      <c r="UZR267" s="136"/>
      <c r="UZS267" s="136"/>
      <c r="UZT267" s="136"/>
      <c r="UZU267" s="136"/>
      <c r="UZZ267" s="136"/>
      <c r="VAA267" s="136"/>
      <c r="VAB267" s="136"/>
      <c r="VAC267" s="136"/>
      <c r="VAD267" s="136"/>
      <c r="VAE267" s="136"/>
      <c r="VAF267" s="136"/>
      <c r="VAG267" s="136"/>
      <c r="VAH267" s="136"/>
      <c r="VAI267" s="136"/>
      <c r="VAJ267" s="136"/>
      <c r="VAK267" s="136"/>
      <c r="VAP267" s="136"/>
      <c r="VAQ267" s="136"/>
      <c r="VAR267" s="136"/>
      <c r="VAS267" s="136"/>
      <c r="VAT267" s="136"/>
      <c r="VAU267" s="136"/>
      <c r="VAV267" s="136"/>
      <c r="VAW267" s="136"/>
      <c r="VAX267" s="136"/>
      <c r="VAY267" s="136"/>
      <c r="VAZ267" s="136"/>
      <c r="VBA267" s="136"/>
      <c r="VBF267" s="136"/>
      <c r="VBG267" s="136"/>
      <c r="VBH267" s="136"/>
      <c r="VBI267" s="136"/>
      <c r="VBJ267" s="136"/>
      <c r="VBK267" s="136"/>
      <c r="VBL267" s="136"/>
      <c r="VBM267" s="136"/>
      <c r="VBN267" s="136"/>
      <c r="VBO267" s="136"/>
      <c r="VBP267" s="136"/>
      <c r="VBQ267" s="136"/>
      <c r="VBV267" s="136"/>
      <c r="VBW267" s="136"/>
      <c r="VBX267" s="136"/>
      <c r="VBY267" s="136"/>
      <c r="VBZ267" s="136"/>
      <c r="VCA267" s="136"/>
      <c r="VCB267" s="136"/>
      <c r="VCC267" s="136"/>
      <c r="VCD267" s="136"/>
      <c r="VCE267" s="136"/>
      <c r="VCF267" s="136"/>
      <c r="VCG267" s="136"/>
      <c r="VCL267" s="136"/>
      <c r="VCM267" s="136"/>
      <c r="VCN267" s="136"/>
      <c r="VCO267" s="136"/>
      <c r="VCP267" s="136"/>
      <c r="VCQ267" s="136"/>
      <c r="VCR267" s="136"/>
      <c r="VCS267" s="136"/>
      <c r="VCT267" s="136"/>
      <c r="VCU267" s="136"/>
      <c r="VCV267" s="136"/>
      <c r="VCW267" s="136"/>
      <c r="VDB267" s="136"/>
      <c r="VDC267" s="136"/>
      <c r="VDD267" s="136"/>
      <c r="VDE267" s="136"/>
      <c r="VDF267" s="136"/>
      <c r="VDG267" s="136"/>
      <c r="VDH267" s="136"/>
      <c r="VDI267" s="136"/>
      <c r="VDJ267" s="136"/>
      <c r="VDK267" s="136"/>
      <c r="VDL267" s="136"/>
      <c r="VDM267" s="136"/>
      <c r="VDR267" s="136"/>
      <c r="VDS267" s="136"/>
      <c r="VDT267" s="136"/>
      <c r="VDU267" s="136"/>
      <c r="VDV267" s="136"/>
      <c r="VDW267" s="136"/>
      <c r="VDX267" s="136"/>
      <c r="VDY267" s="136"/>
      <c r="VDZ267" s="136"/>
      <c r="VEA267" s="136"/>
      <c r="VEB267" s="136"/>
      <c r="VEC267" s="136"/>
      <c r="VEH267" s="136"/>
      <c r="VEI267" s="136"/>
      <c r="VEJ267" s="136"/>
      <c r="VEK267" s="136"/>
      <c r="VEL267" s="136"/>
      <c r="VEM267" s="136"/>
      <c r="VEN267" s="136"/>
      <c r="VEO267" s="136"/>
      <c r="VEP267" s="136"/>
      <c r="VEQ267" s="136"/>
      <c r="VER267" s="136"/>
      <c r="VES267" s="136"/>
      <c r="VEX267" s="136"/>
      <c r="VEY267" s="136"/>
      <c r="VEZ267" s="136"/>
      <c r="VFA267" s="136"/>
      <c r="VFB267" s="136"/>
      <c r="VFC267" s="136"/>
      <c r="VFD267" s="136"/>
      <c r="VFE267" s="136"/>
      <c r="VFF267" s="136"/>
      <c r="VFG267" s="136"/>
      <c r="VFH267" s="136"/>
      <c r="VFI267" s="136"/>
      <c r="VFN267" s="136"/>
      <c r="VFO267" s="136"/>
      <c r="VFP267" s="136"/>
      <c r="VFQ267" s="136"/>
      <c r="VFR267" s="136"/>
      <c r="VFS267" s="136"/>
      <c r="VFT267" s="136"/>
      <c r="VFU267" s="136"/>
      <c r="VFV267" s="136"/>
      <c r="VFW267" s="136"/>
      <c r="VFX267" s="136"/>
      <c r="VFY267" s="136"/>
      <c r="VGD267" s="136"/>
      <c r="VGE267" s="136"/>
      <c r="VGF267" s="136"/>
      <c r="VGG267" s="136"/>
      <c r="VGH267" s="136"/>
      <c r="VGI267" s="136"/>
      <c r="VGJ267" s="136"/>
      <c r="VGK267" s="136"/>
      <c r="VGL267" s="136"/>
      <c r="VGM267" s="136"/>
      <c r="VGN267" s="136"/>
      <c r="VGO267" s="136"/>
      <c r="VGT267" s="136"/>
      <c r="VGU267" s="136"/>
      <c r="VGV267" s="136"/>
      <c r="VGW267" s="136"/>
      <c r="VGX267" s="136"/>
      <c r="VGY267" s="136"/>
      <c r="VGZ267" s="136"/>
      <c r="VHA267" s="136"/>
      <c r="VHB267" s="136"/>
      <c r="VHC267" s="136"/>
      <c r="VHD267" s="136"/>
      <c r="VHE267" s="136"/>
      <c r="VHJ267" s="136"/>
      <c r="VHK267" s="136"/>
      <c r="VHL267" s="136"/>
      <c r="VHM267" s="136"/>
      <c r="VHN267" s="136"/>
      <c r="VHO267" s="136"/>
      <c r="VHP267" s="136"/>
      <c r="VHQ267" s="136"/>
      <c r="VHR267" s="136"/>
      <c r="VHS267" s="136"/>
      <c r="VHT267" s="136"/>
      <c r="VHU267" s="136"/>
      <c r="VHZ267" s="136"/>
      <c r="VIA267" s="136"/>
      <c r="VIB267" s="136"/>
      <c r="VIC267" s="136"/>
      <c r="VID267" s="136"/>
      <c r="VIE267" s="136"/>
      <c r="VIF267" s="136"/>
      <c r="VIG267" s="136"/>
      <c r="VIH267" s="136"/>
      <c r="VII267" s="136"/>
      <c r="VIJ267" s="136"/>
      <c r="VIK267" s="136"/>
      <c r="VIP267" s="136"/>
      <c r="VIQ267" s="136"/>
      <c r="VIR267" s="136"/>
      <c r="VIS267" s="136"/>
      <c r="VIT267" s="136"/>
      <c r="VIU267" s="136"/>
      <c r="VIV267" s="136"/>
      <c r="VIW267" s="136"/>
      <c r="VIX267" s="136"/>
      <c r="VIY267" s="136"/>
      <c r="VIZ267" s="136"/>
      <c r="VJA267" s="136"/>
      <c r="VJF267" s="136"/>
      <c r="VJG267" s="136"/>
      <c r="VJH267" s="136"/>
      <c r="VJI267" s="136"/>
      <c r="VJJ267" s="136"/>
      <c r="VJK267" s="136"/>
      <c r="VJL267" s="136"/>
      <c r="VJM267" s="136"/>
      <c r="VJN267" s="136"/>
      <c r="VJO267" s="136"/>
      <c r="VJP267" s="136"/>
      <c r="VJQ267" s="136"/>
      <c r="VJV267" s="136"/>
      <c r="VJW267" s="136"/>
      <c r="VJX267" s="136"/>
      <c r="VJY267" s="136"/>
      <c r="VJZ267" s="136"/>
      <c r="VKA267" s="136"/>
      <c r="VKB267" s="136"/>
      <c r="VKC267" s="136"/>
      <c r="VKD267" s="136"/>
      <c r="VKE267" s="136"/>
      <c r="VKF267" s="136"/>
      <c r="VKG267" s="136"/>
      <c r="VKL267" s="136"/>
      <c r="VKM267" s="136"/>
      <c r="VKN267" s="136"/>
      <c r="VKO267" s="136"/>
      <c r="VKP267" s="136"/>
      <c r="VKQ267" s="136"/>
      <c r="VKR267" s="136"/>
      <c r="VKS267" s="136"/>
      <c r="VKT267" s="136"/>
      <c r="VKU267" s="136"/>
      <c r="VKV267" s="136"/>
      <c r="VKW267" s="136"/>
      <c r="VLB267" s="136"/>
      <c r="VLC267" s="136"/>
      <c r="VLD267" s="136"/>
      <c r="VLE267" s="136"/>
      <c r="VLF267" s="136"/>
      <c r="VLG267" s="136"/>
      <c r="VLH267" s="136"/>
      <c r="VLI267" s="136"/>
      <c r="VLJ267" s="136"/>
      <c r="VLK267" s="136"/>
      <c r="VLL267" s="136"/>
      <c r="VLM267" s="136"/>
      <c r="VLR267" s="136"/>
      <c r="VLS267" s="136"/>
      <c r="VLT267" s="136"/>
      <c r="VLU267" s="136"/>
      <c r="VLV267" s="136"/>
      <c r="VLW267" s="136"/>
      <c r="VLX267" s="136"/>
      <c r="VLY267" s="136"/>
      <c r="VLZ267" s="136"/>
      <c r="VMA267" s="136"/>
      <c r="VMB267" s="136"/>
      <c r="VMC267" s="136"/>
      <c r="VMH267" s="136"/>
      <c r="VMI267" s="136"/>
      <c r="VMJ267" s="136"/>
      <c r="VMK267" s="136"/>
      <c r="VML267" s="136"/>
      <c r="VMM267" s="136"/>
      <c r="VMN267" s="136"/>
      <c r="VMO267" s="136"/>
      <c r="VMP267" s="136"/>
      <c r="VMQ267" s="136"/>
      <c r="VMR267" s="136"/>
      <c r="VMS267" s="136"/>
      <c r="VMX267" s="136"/>
      <c r="VMY267" s="136"/>
      <c r="VMZ267" s="136"/>
      <c r="VNA267" s="136"/>
      <c r="VNB267" s="136"/>
      <c r="VNC267" s="136"/>
      <c r="VND267" s="136"/>
      <c r="VNE267" s="136"/>
      <c r="VNF267" s="136"/>
      <c r="VNG267" s="136"/>
      <c r="VNH267" s="136"/>
      <c r="VNI267" s="136"/>
      <c r="VNN267" s="136"/>
      <c r="VNO267" s="136"/>
      <c r="VNP267" s="136"/>
      <c r="VNQ267" s="136"/>
      <c r="VNR267" s="136"/>
      <c r="VNS267" s="136"/>
      <c r="VNT267" s="136"/>
      <c r="VNU267" s="136"/>
      <c r="VNV267" s="136"/>
      <c r="VNW267" s="136"/>
      <c r="VNX267" s="136"/>
      <c r="VNY267" s="136"/>
      <c r="VOD267" s="136"/>
      <c r="VOE267" s="136"/>
      <c r="VOF267" s="136"/>
      <c r="VOG267" s="136"/>
      <c r="VOH267" s="136"/>
      <c r="VOI267" s="136"/>
      <c r="VOJ267" s="136"/>
      <c r="VOK267" s="136"/>
      <c r="VOL267" s="136"/>
      <c r="VOM267" s="136"/>
      <c r="VON267" s="136"/>
      <c r="VOO267" s="136"/>
      <c r="VOT267" s="136"/>
      <c r="VOU267" s="136"/>
      <c r="VOV267" s="136"/>
      <c r="VOW267" s="136"/>
      <c r="VOX267" s="136"/>
      <c r="VOY267" s="136"/>
      <c r="VOZ267" s="136"/>
      <c r="VPA267" s="136"/>
      <c r="VPB267" s="136"/>
      <c r="VPC267" s="136"/>
      <c r="VPD267" s="136"/>
      <c r="VPE267" s="136"/>
      <c r="VPJ267" s="136"/>
      <c r="VPK267" s="136"/>
      <c r="VPL267" s="136"/>
      <c r="VPM267" s="136"/>
      <c r="VPN267" s="136"/>
      <c r="VPO267" s="136"/>
      <c r="VPP267" s="136"/>
      <c r="VPQ267" s="136"/>
      <c r="VPR267" s="136"/>
      <c r="VPS267" s="136"/>
      <c r="VPT267" s="136"/>
      <c r="VPU267" s="136"/>
      <c r="VPZ267" s="136"/>
      <c r="VQA267" s="136"/>
      <c r="VQB267" s="136"/>
      <c r="VQC267" s="136"/>
      <c r="VQD267" s="136"/>
      <c r="VQE267" s="136"/>
      <c r="VQF267" s="136"/>
      <c r="VQG267" s="136"/>
      <c r="VQH267" s="136"/>
      <c r="VQI267" s="136"/>
      <c r="VQJ267" s="136"/>
      <c r="VQK267" s="136"/>
      <c r="VQP267" s="136"/>
      <c r="VQQ267" s="136"/>
      <c r="VQR267" s="136"/>
      <c r="VQS267" s="136"/>
      <c r="VQT267" s="136"/>
      <c r="VQU267" s="136"/>
      <c r="VQV267" s="136"/>
      <c r="VQW267" s="136"/>
      <c r="VQX267" s="136"/>
      <c r="VQY267" s="136"/>
      <c r="VQZ267" s="136"/>
      <c r="VRA267" s="136"/>
      <c r="VRF267" s="136"/>
      <c r="VRG267" s="136"/>
      <c r="VRH267" s="136"/>
      <c r="VRI267" s="136"/>
      <c r="VRJ267" s="136"/>
      <c r="VRK267" s="136"/>
      <c r="VRL267" s="136"/>
      <c r="VRM267" s="136"/>
      <c r="VRN267" s="136"/>
      <c r="VRO267" s="136"/>
      <c r="VRP267" s="136"/>
      <c r="VRQ267" s="136"/>
      <c r="VRV267" s="136"/>
      <c r="VRW267" s="136"/>
      <c r="VRX267" s="136"/>
      <c r="VRY267" s="136"/>
      <c r="VRZ267" s="136"/>
      <c r="VSA267" s="136"/>
      <c r="VSB267" s="136"/>
      <c r="VSC267" s="136"/>
      <c r="VSD267" s="136"/>
      <c r="VSE267" s="136"/>
      <c r="VSF267" s="136"/>
      <c r="VSG267" s="136"/>
      <c r="VSL267" s="136"/>
      <c r="VSM267" s="136"/>
      <c r="VSN267" s="136"/>
      <c r="VSO267" s="136"/>
      <c r="VSP267" s="136"/>
      <c r="VSQ267" s="136"/>
      <c r="VSR267" s="136"/>
      <c r="VSS267" s="136"/>
      <c r="VST267" s="136"/>
      <c r="VSU267" s="136"/>
      <c r="VSV267" s="136"/>
      <c r="VSW267" s="136"/>
      <c r="VTB267" s="136"/>
      <c r="VTC267" s="136"/>
      <c r="VTD267" s="136"/>
      <c r="VTE267" s="136"/>
      <c r="VTF267" s="136"/>
      <c r="VTG267" s="136"/>
      <c r="VTH267" s="136"/>
      <c r="VTI267" s="136"/>
      <c r="VTJ267" s="136"/>
      <c r="VTK267" s="136"/>
      <c r="VTL267" s="136"/>
      <c r="VTM267" s="136"/>
      <c r="VTR267" s="136"/>
      <c r="VTS267" s="136"/>
      <c r="VTT267" s="136"/>
      <c r="VTU267" s="136"/>
      <c r="VTV267" s="136"/>
      <c r="VTW267" s="136"/>
      <c r="VTX267" s="136"/>
      <c r="VTY267" s="136"/>
      <c r="VTZ267" s="136"/>
      <c r="VUA267" s="136"/>
      <c r="VUB267" s="136"/>
      <c r="VUC267" s="136"/>
      <c r="VUH267" s="136"/>
      <c r="VUI267" s="136"/>
      <c r="VUJ267" s="136"/>
      <c r="VUK267" s="136"/>
      <c r="VUL267" s="136"/>
      <c r="VUM267" s="136"/>
      <c r="VUN267" s="136"/>
      <c r="VUO267" s="136"/>
      <c r="VUP267" s="136"/>
      <c r="VUQ267" s="136"/>
      <c r="VUR267" s="136"/>
      <c r="VUS267" s="136"/>
      <c r="VUX267" s="136"/>
      <c r="VUY267" s="136"/>
      <c r="VUZ267" s="136"/>
      <c r="VVA267" s="136"/>
      <c r="VVB267" s="136"/>
      <c r="VVC267" s="136"/>
      <c r="VVD267" s="136"/>
      <c r="VVE267" s="136"/>
      <c r="VVF267" s="136"/>
      <c r="VVG267" s="136"/>
      <c r="VVH267" s="136"/>
      <c r="VVI267" s="136"/>
      <c r="VVN267" s="136"/>
      <c r="VVO267" s="136"/>
      <c r="VVP267" s="136"/>
      <c r="VVQ267" s="136"/>
      <c r="VVR267" s="136"/>
      <c r="VVS267" s="136"/>
      <c r="VVT267" s="136"/>
      <c r="VVU267" s="136"/>
      <c r="VVV267" s="136"/>
      <c r="VVW267" s="136"/>
      <c r="VVX267" s="136"/>
      <c r="VVY267" s="136"/>
      <c r="VWD267" s="136"/>
      <c r="VWE267" s="136"/>
      <c r="VWF267" s="136"/>
      <c r="VWG267" s="136"/>
      <c r="VWH267" s="136"/>
      <c r="VWI267" s="136"/>
      <c r="VWJ267" s="136"/>
      <c r="VWK267" s="136"/>
      <c r="VWL267" s="136"/>
      <c r="VWM267" s="136"/>
      <c r="VWN267" s="136"/>
      <c r="VWO267" s="136"/>
      <c r="VWT267" s="136"/>
      <c r="VWU267" s="136"/>
      <c r="VWV267" s="136"/>
      <c r="VWW267" s="136"/>
      <c r="VWX267" s="136"/>
      <c r="VWY267" s="136"/>
      <c r="VWZ267" s="136"/>
      <c r="VXA267" s="136"/>
      <c r="VXB267" s="136"/>
      <c r="VXC267" s="136"/>
      <c r="VXD267" s="136"/>
      <c r="VXE267" s="136"/>
      <c r="VXJ267" s="136"/>
      <c r="VXK267" s="136"/>
      <c r="VXL267" s="136"/>
      <c r="VXM267" s="136"/>
      <c r="VXN267" s="136"/>
      <c r="VXO267" s="136"/>
      <c r="VXP267" s="136"/>
      <c r="VXQ267" s="136"/>
      <c r="VXR267" s="136"/>
      <c r="VXS267" s="136"/>
      <c r="VXT267" s="136"/>
      <c r="VXU267" s="136"/>
      <c r="VXZ267" s="136"/>
      <c r="VYA267" s="136"/>
      <c r="VYB267" s="136"/>
      <c r="VYC267" s="136"/>
      <c r="VYD267" s="136"/>
      <c r="VYE267" s="136"/>
      <c r="VYF267" s="136"/>
      <c r="VYG267" s="136"/>
      <c r="VYH267" s="136"/>
      <c r="VYI267" s="136"/>
      <c r="VYJ267" s="136"/>
      <c r="VYK267" s="136"/>
      <c r="VYP267" s="136"/>
      <c r="VYQ267" s="136"/>
      <c r="VYR267" s="136"/>
      <c r="VYS267" s="136"/>
      <c r="VYT267" s="136"/>
      <c r="VYU267" s="136"/>
      <c r="VYV267" s="136"/>
      <c r="VYW267" s="136"/>
      <c r="VYX267" s="136"/>
      <c r="VYY267" s="136"/>
      <c r="VYZ267" s="136"/>
      <c r="VZA267" s="136"/>
      <c r="VZF267" s="136"/>
      <c r="VZG267" s="136"/>
      <c r="VZH267" s="136"/>
      <c r="VZI267" s="136"/>
      <c r="VZJ267" s="136"/>
      <c r="VZK267" s="136"/>
      <c r="VZL267" s="136"/>
      <c r="VZM267" s="136"/>
      <c r="VZN267" s="136"/>
      <c r="VZO267" s="136"/>
      <c r="VZP267" s="136"/>
      <c r="VZQ267" s="136"/>
      <c r="VZV267" s="136"/>
      <c r="VZW267" s="136"/>
      <c r="VZX267" s="136"/>
      <c r="VZY267" s="136"/>
      <c r="VZZ267" s="136"/>
      <c r="WAA267" s="136"/>
      <c r="WAB267" s="136"/>
      <c r="WAC267" s="136"/>
      <c r="WAD267" s="136"/>
      <c r="WAE267" s="136"/>
      <c r="WAF267" s="136"/>
      <c r="WAG267" s="136"/>
      <c r="WAL267" s="136"/>
      <c r="WAM267" s="136"/>
      <c r="WAN267" s="136"/>
      <c r="WAO267" s="136"/>
      <c r="WAP267" s="136"/>
      <c r="WAQ267" s="136"/>
      <c r="WAR267" s="136"/>
      <c r="WAS267" s="136"/>
      <c r="WAT267" s="136"/>
      <c r="WAU267" s="136"/>
      <c r="WAV267" s="136"/>
      <c r="WAW267" s="136"/>
      <c r="WBB267" s="136"/>
      <c r="WBC267" s="136"/>
      <c r="WBD267" s="136"/>
      <c r="WBE267" s="136"/>
      <c r="WBF267" s="136"/>
      <c r="WBG267" s="136"/>
      <c r="WBH267" s="136"/>
      <c r="WBI267" s="136"/>
      <c r="WBJ267" s="136"/>
      <c r="WBK267" s="136"/>
      <c r="WBL267" s="136"/>
      <c r="WBM267" s="136"/>
      <c r="WBR267" s="136"/>
      <c r="WBS267" s="136"/>
      <c r="WBT267" s="136"/>
      <c r="WBU267" s="136"/>
      <c r="WBV267" s="136"/>
      <c r="WBW267" s="136"/>
      <c r="WBX267" s="136"/>
      <c r="WBY267" s="136"/>
      <c r="WBZ267" s="136"/>
      <c r="WCA267" s="136"/>
      <c r="WCB267" s="136"/>
      <c r="WCC267" s="136"/>
      <c r="WCH267" s="136"/>
      <c r="WCI267" s="136"/>
      <c r="WCJ267" s="136"/>
      <c r="WCK267" s="136"/>
      <c r="WCL267" s="136"/>
      <c r="WCM267" s="136"/>
      <c r="WCN267" s="136"/>
      <c r="WCO267" s="136"/>
      <c r="WCP267" s="136"/>
      <c r="WCQ267" s="136"/>
      <c r="WCR267" s="136"/>
      <c r="WCS267" s="136"/>
      <c r="WCX267" s="136"/>
      <c r="WCY267" s="136"/>
      <c r="WCZ267" s="136"/>
      <c r="WDA267" s="136"/>
      <c r="WDB267" s="136"/>
      <c r="WDC267" s="136"/>
      <c r="WDD267" s="136"/>
      <c r="WDE267" s="136"/>
      <c r="WDF267" s="136"/>
      <c r="WDG267" s="136"/>
      <c r="WDH267" s="136"/>
      <c r="WDI267" s="136"/>
      <c r="WDN267" s="136"/>
      <c r="WDO267" s="136"/>
      <c r="WDP267" s="136"/>
      <c r="WDQ267" s="136"/>
      <c r="WDR267" s="136"/>
      <c r="WDS267" s="136"/>
      <c r="WDT267" s="136"/>
      <c r="WDU267" s="136"/>
      <c r="WDV267" s="136"/>
      <c r="WDW267" s="136"/>
      <c r="WDX267" s="136"/>
      <c r="WDY267" s="136"/>
      <c r="WED267" s="136"/>
      <c r="WEE267" s="136"/>
      <c r="WEF267" s="136"/>
      <c r="WEG267" s="136"/>
      <c r="WEH267" s="136"/>
      <c r="WEI267" s="136"/>
      <c r="WEJ267" s="136"/>
      <c r="WEK267" s="136"/>
      <c r="WEL267" s="136"/>
      <c r="WEM267" s="136"/>
      <c r="WEN267" s="136"/>
      <c r="WEO267" s="136"/>
      <c r="WET267" s="136"/>
      <c r="WEU267" s="136"/>
      <c r="WEV267" s="136"/>
      <c r="WEW267" s="136"/>
      <c r="WEX267" s="136"/>
      <c r="WEY267" s="136"/>
      <c r="WEZ267" s="136"/>
      <c r="WFA267" s="136"/>
      <c r="WFB267" s="136"/>
      <c r="WFC267" s="136"/>
      <c r="WFD267" s="136"/>
      <c r="WFE267" s="136"/>
      <c r="WFJ267" s="136"/>
      <c r="WFK267" s="136"/>
      <c r="WFL267" s="136"/>
      <c r="WFM267" s="136"/>
      <c r="WFN267" s="136"/>
      <c r="WFO267" s="136"/>
      <c r="WFP267" s="136"/>
      <c r="WFQ267" s="136"/>
      <c r="WFR267" s="136"/>
      <c r="WFS267" s="136"/>
      <c r="WFT267" s="136"/>
      <c r="WFU267" s="136"/>
      <c r="WFZ267" s="136"/>
      <c r="WGA267" s="136"/>
      <c r="WGB267" s="136"/>
      <c r="WGC267" s="136"/>
      <c r="WGD267" s="136"/>
      <c r="WGE267" s="136"/>
      <c r="WGF267" s="136"/>
      <c r="WGG267" s="136"/>
      <c r="WGH267" s="136"/>
      <c r="WGI267" s="136"/>
      <c r="WGJ267" s="136"/>
      <c r="WGK267" s="136"/>
      <c r="WGP267" s="136"/>
      <c r="WGQ267" s="136"/>
      <c r="WGR267" s="136"/>
      <c r="WGS267" s="136"/>
      <c r="WGT267" s="136"/>
      <c r="WGU267" s="136"/>
      <c r="WGV267" s="136"/>
      <c r="WGW267" s="136"/>
      <c r="WGX267" s="136"/>
      <c r="WGY267" s="136"/>
      <c r="WGZ267" s="136"/>
      <c r="WHA267" s="136"/>
      <c r="WHF267" s="136"/>
      <c r="WHG267" s="136"/>
      <c r="WHH267" s="136"/>
      <c r="WHI267" s="136"/>
      <c r="WHJ267" s="136"/>
      <c r="WHK267" s="136"/>
      <c r="WHL267" s="136"/>
      <c r="WHM267" s="136"/>
      <c r="WHN267" s="136"/>
      <c r="WHO267" s="136"/>
      <c r="WHP267" s="136"/>
      <c r="WHQ267" s="136"/>
      <c r="WHV267" s="136"/>
      <c r="WHW267" s="136"/>
      <c r="WHX267" s="136"/>
      <c r="WHY267" s="136"/>
      <c r="WHZ267" s="136"/>
      <c r="WIA267" s="136"/>
      <c r="WIB267" s="136"/>
      <c r="WIC267" s="136"/>
      <c r="WID267" s="136"/>
      <c r="WIE267" s="136"/>
      <c r="WIF267" s="136"/>
      <c r="WIG267" s="136"/>
      <c r="WIL267" s="136"/>
      <c r="WIM267" s="136"/>
      <c r="WIN267" s="136"/>
      <c r="WIO267" s="136"/>
      <c r="WIP267" s="136"/>
      <c r="WIQ267" s="136"/>
      <c r="WIR267" s="136"/>
      <c r="WIS267" s="136"/>
      <c r="WIT267" s="136"/>
      <c r="WIU267" s="136"/>
      <c r="WIV267" s="136"/>
      <c r="WIW267" s="136"/>
      <c r="WJB267" s="136"/>
      <c r="WJC267" s="136"/>
      <c r="WJD267" s="136"/>
      <c r="WJE267" s="136"/>
      <c r="WJF267" s="136"/>
      <c r="WJG267" s="136"/>
      <c r="WJH267" s="136"/>
      <c r="WJI267" s="136"/>
      <c r="WJJ267" s="136"/>
      <c r="WJK267" s="136"/>
      <c r="WJL267" s="136"/>
      <c r="WJM267" s="136"/>
      <c r="WJR267" s="136"/>
      <c r="WJS267" s="136"/>
      <c r="WJT267" s="136"/>
      <c r="WJU267" s="136"/>
      <c r="WJV267" s="136"/>
      <c r="WJW267" s="136"/>
      <c r="WJX267" s="136"/>
      <c r="WJY267" s="136"/>
      <c r="WJZ267" s="136"/>
      <c r="WKA267" s="136"/>
      <c r="WKB267" s="136"/>
      <c r="WKC267" s="136"/>
      <c r="WKH267" s="136"/>
      <c r="WKI267" s="136"/>
      <c r="WKJ267" s="136"/>
      <c r="WKK267" s="136"/>
      <c r="WKL267" s="136"/>
      <c r="WKM267" s="136"/>
      <c r="WKN267" s="136"/>
      <c r="WKO267" s="136"/>
      <c r="WKP267" s="136"/>
      <c r="WKQ267" s="136"/>
      <c r="WKR267" s="136"/>
      <c r="WKS267" s="136"/>
      <c r="WKX267" s="136"/>
      <c r="WKY267" s="136"/>
      <c r="WKZ267" s="136"/>
      <c r="WLA267" s="136"/>
      <c r="WLB267" s="136"/>
      <c r="WLC267" s="136"/>
      <c r="WLD267" s="136"/>
      <c r="WLE267" s="136"/>
      <c r="WLF267" s="136"/>
      <c r="WLG267" s="136"/>
      <c r="WLH267" s="136"/>
      <c r="WLI267" s="136"/>
      <c r="WLN267" s="136"/>
      <c r="WLO267" s="136"/>
      <c r="WLP267" s="136"/>
      <c r="WLQ267" s="136"/>
      <c r="WLR267" s="136"/>
      <c r="WLS267" s="136"/>
      <c r="WLT267" s="136"/>
      <c r="WLU267" s="136"/>
      <c r="WLV267" s="136"/>
      <c r="WLW267" s="136"/>
      <c r="WLX267" s="136"/>
      <c r="WLY267" s="136"/>
      <c r="WMD267" s="136"/>
      <c r="WME267" s="136"/>
      <c r="WMF267" s="136"/>
      <c r="WMG267" s="136"/>
      <c r="WMH267" s="136"/>
      <c r="WMI267" s="136"/>
      <c r="WMJ267" s="136"/>
      <c r="WMK267" s="136"/>
      <c r="WML267" s="136"/>
      <c r="WMM267" s="136"/>
      <c r="WMN267" s="136"/>
      <c r="WMO267" s="136"/>
      <c r="WMT267" s="136"/>
      <c r="WMU267" s="136"/>
      <c r="WMV267" s="136"/>
      <c r="WMW267" s="136"/>
      <c r="WMX267" s="136"/>
      <c r="WMY267" s="136"/>
      <c r="WMZ267" s="136"/>
      <c r="WNA267" s="136"/>
      <c r="WNB267" s="136"/>
      <c r="WNC267" s="136"/>
      <c r="WND267" s="136"/>
      <c r="WNE267" s="136"/>
      <c r="WNJ267" s="136"/>
      <c r="WNK267" s="136"/>
      <c r="WNL267" s="136"/>
      <c r="WNM267" s="136"/>
      <c r="WNN267" s="136"/>
      <c r="WNO267" s="136"/>
      <c r="WNP267" s="136"/>
      <c r="WNQ267" s="136"/>
      <c r="WNR267" s="136"/>
      <c r="WNS267" s="136"/>
      <c r="WNT267" s="136"/>
      <c r="WNU267" s="136"/>
      <c r="WNZ267" s="136"/>
      <c r="WOA267" s="136"/>
      <c r="WOB267" s="136"/>
      <c r="WOC267" s="136"/>
      <c r="WOD267" s="136"/>
      <c r="WOE267" s="136"/>
      <c r="WOF267" s="136"/>
      <c r="WOG267" s="136"/>
      <c r="WOH267" s="136"/>
      <c r="WOI267" s="136"/>
      <c r="WOJ267" s="136"/>
      <c r="WOK267" s="136"/>
      <c r="WOP267" s="136"/>
      <c r="WOQ267" s="136"/>
      <c r="WOR267" s="136"/>
      <c r="WOS267" s="136"/>
      <c r="WOT267" s="136"/>
      <c r="WOU267" s="136"/>
      <c r="WOV267" s="136"/>
      <c r="WOW267" s="136"/>
      <c r="WOX267" s="136"/>
      <c r="WOY267" s="136"/>
      <c r="WOZ267" s="136"/>
      <c r="WPA267" s="136"/>
      <c r="WPF267" s="136"/>
      <c r="WPG267" s="136"/>
      <c r="WPH267" s="136"/>
      <c r="WPI267" s="136"/>
      <c r="WPJ267" s="136"/>
      <c r="WPK267" s="136"/>
      <c r="WPL267" s="136"/>
      <c r="WPM267" s="136"/>
      <c r="WPN267" s="136"/>
      <c r="WPO267" s="136"/>
      <c r="WPP267" s="136"/>
      <c r="WPQ267" s="136"/>
      <c r="WPV267" s="136"/>
      <c r="WPW267" s="136"/>
      <c r="WPX267" s="136"/>
      <c r="WPY267" s="136"/>
      <c r="WPZ267" s="136"/>
      <c r="WQA267" s="136"/>
      <c r="WQB267" s="136"/>
      <c r="WQC267" s="136"/>
      <c r="WQD267" s="136"/>
      <c r="WQE267" s="136"/>
      <c r="WQF267" s="136"/>
      <c r="WQG267" s="136"/>
      <c r="WQL267" s="136"/>
      <c r="WQM267" s="136"/>
      <c r="WQN267" s="136"/>
      <c r="WQO267" s="136"/>
      <c r="WQP267" s="136"/>
      <c r="WQQ267" s="136"/>
      <c r="WQR267" s="136"/>
      <c r="WQS267" s="136"/>
      <c r="WQT267" s="136"/>
      <c r="WQU267" s="136"/>
      <c r="WQV267" s="136"/>
      <c r="WQW267" s="136"/>
      <c r="WRB267" s="136"/>
      <c r="WRC267" s="136"/>
      <c r="WRD267" s="136"/>
      <c r="WRE267" s="136"/>
      <c r="WRF267" s="136"/>
      <c r="WRG267" s="136"/>
      <c r="WRH267" s="136"/>
      <c r="WRI267" s="136"/>
      <c r="WRJ267" s="136"/>
      <c r="WRK267" s="136"/>
      <c r="WRL267" s="136"/>
      <c r="WRM267" s="136"/>
      <c r="WRR267" s="136"/>
      <c r="WRS267" s="136"/>
      <c r="WRT267" s="136"/>
      <c r="WRU267" s="136"/>
      <c r="WRV267" s="136"/>
      <c r="WRW267" s="136"/>
      <c r="WRX267" s="136"/>
      <c r="WRY267" s="136"/>
      <c r="WRZ267" s="136"/>
      <c r="WSA267" s="136"/>
      <c r="WSB267" s="136"/>
      <c r="WSC267" s="136"/>
      <c r="WSH267" s="136"/>
      <c r="WSI267" s="136"/>
      <c r="WSJ267" s="136"/>
      <c r="WSK267" s="136"/>
      <c r="WSL267" s="136"/>
      <c r="WSM267" s="136"/>
      <c r="WSN267" s="136"/>
      <c r="WSO267" s="136"/>
      <c r="WSP267" s="136"/>
      <c r="WSQ267" s="136"/>
      <c r="WSR267" s="136"/>
      <c r="WSS267" s="136"/>
      <c r="WSX267" s="136"/>
      <c r="WSY267" s="136"/>
      <c r="WSZ267" s="136"/>
      <c r="WTA267" s="136"/>
      <c r="WTB267" s="136"/>
      <c r="WTC267" s="136"/>
      <c r="WTD267" s="136"/>
      <c r="WTE267" s="136"/>
      <c r="WTF267" s="136"/>
      <c r="WTG267" s="136"/>
      <c r="WTH267" s="136"/>
      <c r="WTI267" s="136"/>
      <c r="WTN267" s="136"/>
      <c r="WTO267" s="136"/>
      <c r="WTP267" s="136"/>
      <c r="WTQ267" s="136"/>
      <c r="WTR267" s="136"/>
      <c r="WTS267" s="136"/>
      <c r="WTT267" s="136"/>
      <c r="WTU267" s="136"/>
      <c r="WTV267" s="136"/>
      <c r="WTW267" s="136"/>
      <c r="WTX267" s="136"/>
      <c r="WTY267" s="136"/>
      <c r="WUD267" s="136"/>
      <c r="WUE267" s="136"/>
      <c r="WUF267" s="136"/>
      <c r="WUG267" s="136"/>
      <c r="WUH267" s="136"/>
      <c r="WUI267" s="136"/>
      <c r="WUJ267" s="136"/>
      <c r="WUK267" s="136"/>
      <c r="WUL267" s="136"/>
      <c r="WUM267" s="136"/>
      <c r="WUN267" s="136"/>
      <c r="WUO267" s="136"/>
      <c r="WUT267" s="136"/>
      <c r="WUU267" s="136"/>
      <c r="WUV267" s="136"/>
      <c r="WUW267" s="136"/>
      <c r="WUX267" s="136"/>
      <c r="WUY267" s="136"/>
      <c r="WUZ267" s="136"/>
      <c r="WVA267" s="136"/>
      <c r="WVB267" s="136"/>
      <c r="WVC267" s="136"/>
      <c r="WVD267" s="136"/>
      <c r="WVE267" s="136"/>
      <c r="WVJ267" s="136"/>
      <c r="WVK267" s="136"/>
      <c r="WVL267" s="136"/>
      <c r="WVM267" s="136"/>
      <c r="WVN267" s="136"/>
      <c r="WVO267" s="136"/>
      <c r="WVP267" s="136"/>
      <c r="WVQ267" s="136"/>
      <c r="WVR267" s="136"/>
      <c r="WVS267" s="136"/>
      <c r="WVT267" s="136"/>
      <c r="WVU267" s="136"/>
      <c r="WVZ267" s="136"/>
      <c r="WWA267" s="136"/>
      <c r="WWB267" s="136"/>
      <c r="WWC267" s="136"/>
      <c r="WWD267" s="136"/>
      <c r="WWE267" s="136"/>
      <c r="WWF267" s="136"/>
      <c r="WWG267" s="136"/>
      <c r="WWH267" s="136"/>
      <c r="WWI267" s="136"/>
      <c r="WWJ267" s="136"/>
      <c r="WWK267" s="136"/>
      <c r="WWP267" s="136"/>
      <c r="WWQ267" s="136"/>
      <c r="WWR267" s="136"/>
      <c r="WWS267" s="136"/>
      <c r="WWT267" s="136"/>
      <c r="WWU267" s="136"/>
      <c r="WWV267" s="136"/>
      <c r="WWW267" s="136"/>
      <c r="WWX267" s="136"/>
      <c r="WWY267" s="136"/>
      <c r="WWZ267" s="136"/>
      <c r="WXA267" s="136"/>
      <c r="WXF267" s="136"/>
      <c r="WXG267" s="136"/>
      <c r="WXH267" s="136"/>
      <c r="WXI267" s="136"/>
      <c r="WXJ267" s="136"/>
      <c r="WXK267" s="136"/>
      <c r="WXL267" s="136"/>
      <c r="WXM267" s="136"/>
      <c r="WXN267" s="136"/>
      <c r="WXO267" s="136"/>
      <c r="WXP267" s="136"/>
      <c r="WXQ267" s="136"/>
      <c r="WXV267" s="136"/>
      <c r="WXW267" s="136"/>
      <c r="WXX267" s="136"/>
      <c r="WXY267" s="136"/>
      <c r="WXZ267" s="136"/>
      <c r="WYA267" s="136"/>
      <c r="WYB267" s="136"/>
      <c r="WYC267" s="136"/>
      <c r="WYD267" s="136"/>
      <c r="WYE267" s="136"/>
      <c r="WYF267" s="136"/>
      <c r="WYG267" s="136"/>
      <c r="WYL267" s="136"/>
      <c r="WYM267" s="136"/>
      <c r="WYN267" s="136"/>
      <c r="WYO267" s="136"/>
      <c r="WYP267" s="136"/>
      <c r="WYQ267" s="136"/>
      <c r="WYR267" s="136"/>
      <c r="WYS267" s="136"/>
      <c r="WYT267" s="136"/>
      <c r="WYU267" s="136"/>
      <c r="WYV267" s="136"/>
      <c r="WYW267" s="136"/>
      <c r="WZB267" s="136"/>
      <c r="WZC267" s="136"/>
      <c r="WZD267" s="136"/>
      <c r="WZE267" s="136"/>
      <c r="WZF267" s="136"/>
      <c r="WZG267" s="136"/>
      <c r="WZH267" s="136"/>
      <c r="WZI267" s="136"/>
      <c r="WZJ267" s="136"/>
      <c r="WZK267" s="136"/>
      <c r="WZL267" s="136"/>
      <c r="WZM267" s="136"/>
      <c r="WZR267" s="136"/>
      <c r="WZS267" s="136"/>
      <c r="WZT267" s="136"/>
      <c r="WZU267" s="136"/>
      <c r="WZV267" s="136"/>
      <c r="WZW267" s="136"/>
      <c r="WZX267" s="136"/>
      <c r="WZY267" s="136"/>
      <c r="WZZ267" s="136"/>
      <c r="XAA267" s="136"/>
      <c r="XAB267" s="136"/>
      <c r="XAC267" s="136"/>
      <c r="XAH267" s="136"/>
      <c r="XAI267" s="136"/>
      <c r="XAJ267" s="136"/>
      <c r="XAK267" s="136"/>
      <c r="XAL267" s="136"/>
      <c r="XAM267" s="136"/>
      <c r="XAN267" s="136"/>
      <c r="XAO267" s="136"/>
      <c r="XAP267" s="136"/>
      <c r="XAQ267" s="136"/>
      <c r="XAR267" s="136"/>
      <c r="XAS267" s="136"/>
      <c r="XAX267" s="136"/>
      <c r="XAY267" s="136"/>
      <c r="XAZ267" s="136"/>
      <c r="XBA267" s="136"/>
      <c r="XBB267" s="136"/>
      <c r="XBC267" s="136"/>
      <c r="XBD267" s="136"/>
      <c r="XBE267" s="136"/>
      <c r="XBF267" s="136"/>
      <c r="XBG267" s="136"/>
      <c r="XBH267" s="136"/>
      <c r="XBI267" s="136"/>
      <c r="XBN267" s="136"/>
      <c r="XBO267" s="136"/>
      <c r="XBP267" s="136"/>
      <c r="XBQ267" s="136"/>
      <c r="XBR267" s="136"/>
      <c r="XBS267" s="136"/>
      <c r="XBT267" s="136"/>
      <c r="XBU267" s="136"/>
      <c r="XBV267" s="136"/>
      <c r="XBW267" s="136"/>
      <c r="XBX267" s="136"/>
      <c r="XBY267" s="136"/>
      <c r="XCD267" s="136"/>
      <c r="XCE267" s="136"/>
      <c r="XCF267" s="136"/>
      <c r="XCG267" s="136"/>
      <c r="XCH267" s="136"/>
      <c r="XCI267" s="136"/>
      <c r="XCJ267" s="136"/>
      <c r="XCK267" s="136"/>
      <c r="XCL267" s="136"/>
      <c r="XCM267" s="136"/>
      <c r="XCN267" s="136"/>
      <c r="XCO267" s="136"/>
      <c r="XCT267" s="136"/>
      <c r="XCU267" s="136"/>
      <c r="XCV267" s="136"/>
      <c r="XCW267" s="136"/>
      <c r="XCX267" s="136"/>
      <c r="XCY267" s="136"/>
      <c r="XCZ267" s="136"/>
      <c r="XDA267" s="136"/>
      <c r="XDB267" s="136"/>
      <c r="XDC267" s="136"/>
      <c r="XDD267" s="136"/>
      <c r="XDE267" s="136"/>
      <c r="XDJ267" s="136"/>
      <c r="XDK267" s="136"/>
      <c r="XDL267" s="136"/>
      <c r="XDM267" s="136"/>
      <c r="XDN267" s="136"/>
      <c r="XDO267" s="136"/>
      <c r="XDP267" s="136"/>
      <c r="XDQ267" s="136"/>
      <c r="XDR267" s="136"/>
      <c r="XDS267" s="136"/>
      <c r="XDT267" s="136"/>
      <c r="XDU267" s="136"/>
      <c r="XDZ267" s="136"/>
      <c r="XEA267" s="136"/>
      <c r="XEB267" s="136"/>
      <c r="XEC267" s="136"/>
      <c r="XED267" s="136"/>
      <c r="XEE267" s="136"/>
      <c r="XEF267" s="136"/>
      <c r="XEG267" s="136"/>
      <c r="XEH267" s="136"/>
      <c r="XEI267" s="136"/>
      <c r="XEJ267" s="136"/>
      <c r="XEK267" s="136"/>
      <c r="XEP267" s="136"/>
      <c r="XEQ267" s="136"/>
      <c r="XER267" s="136"/>
      <c r="XES267" s="136"/>
      <c r="XET267" s="136"/>
      <c r="XEU267" s="136"/>
      <c r="XEV267" s="136"/>
      <c r="XEW267" s="136"/>
      <c r="XEX267" s="136"/>
      <c r="XEY267" s="136"/>
      <c r="XEZ267" s="136"/>
      <c r="XFA267" s="136"/>
    </row>
    <row r="268" spans="1:1021 1026:2045 2050:3069 3074:4093 4098:5117 5122:6141 6146:7165 7170:8189 8194:9213 9218:10237 10242:11261 11266:12285 12290:13309 13314:14333 14338:15357 15362:16381" ht="26.25" customHeight="1" x14ac:dyDescent="0.25">
      <c r="A268" s="138"/>
      <c r="B268" s="446" t="s">
        <v>375</v>
      </c>
      <c r="C268" s="446"/>
      <c r="D268" s="448" t="s">
        <v>274</v>
      </c>
      <c r="E268" s="448"/>
      <c r="F268" s="449"/>
      <c r="G268" s="450" t="s">
        <v>275</v>
      </c>
      <c r="H268" s="448"/>
      <c r="I268" s="451"/>
      <c r="J268" s="452" t="s">
        <v>335</v>
      </c>
      <c r="K268" s="448"/>
      <c r="L268" s="448"/>
      <c r="M268" s="140"/>
      <c r="N268" s="138"/>
      <c r="O268" s="138"/>
      <c r="P268" s="138"/>
    </row>
    <row r="269" spans="1:1021 1026:2045 2050:3069 3074:4093 4098:5117 5122:6141 6146:7165 7170:8189 8194:9213 9218:10237 10242:11261 11266:12285 12290:13309 13314:14333 14338:15357 15362:16381" ht="26.25" customHeight="1" x14ac:dyDescent="0.25">
      <c r="A269" s="138"/>
      <c r="B269" s="439" t="s">
        <v>376</v>
      </c>
      <c r="C269" s="439"/>
      <c r="D269" s="426">
        <f>D260+D138+D77+D199</f>
        <v>0</v>
      </c>
      <c r="E269" s="426"/>
      <c r="F269" s="453"/>
      <c r="G269" s="425">
        <f t="shared" ref="G269" si="16">G260+G138+G77+G199</f>
        <v>0</v>
      </c>
      <c r="H269" s="426"/>
      <c r="I269" s="427"/>
      <c r="J269" s="428">
        <f t="shared" ref="J269" si="17">J260+J138+J77+J199</f>
        <v>0</v>
      </c>
      <c r="K269" s="426"/>
      <c r="L269" s="426"/>
      <c r="M269" s="140"/>
      <c r="N269" s="138"/>
      <c r="O269" s="138"/>
      <c r="P269" s="138"/>
    </row>
    <row r="270" spans="1:1021 1026:2045 2050:3069 3074:4093 4098:5117 5122:6141 6146:7165 7170:8189 8194:9213 9218:10237 10242:11261 11266:12285 12290:13309 13314:14333 14338:15357 15362:16381" ht="26.25" customHeight="1" x14ac:dyDescent="0.25">
      <c r="A270" s="138"/>
      <c r="B270" s="447" t="s">
        <v>377</v>
      </c>
      <c r="C270" s="447"/>
      <c r="D270" s="424">
        <f>D261+D200+D139+D78</f>
        <v>0</v>
      </c>
      <c r="E270" s="424"/>
      <c r="F270" s="454"/>
      <c r="G270" s="455">
        <f>G261+G200+G139+G78</f>
        <v>0</v>
      </c>
      <c r="H270" s="424"/>
      <c r="I270" s="456"/>
      <c r="J270" s="423">
        <f>J261+J200+J139+J78</f>
        <v>0</v>
      </c>
      <c r="K270" s="424"/>
      <c r="L270" s="424"/>
      <c r="M270" s="140"/>
      <c r="N270" s="138"/>
      <c r="O270" s="138"/>
      <c r="P270" s="138"/>
    </row>
    <row r="271" spans="1:1021 1026:2045 2050:3069 3074:4093 4098:5117 5122:6141 6146:7165 7170:8189 8194:9213 9218:10237 10242:11261 11266:12285 12290:13309 13314:14333 14338:15357 15362:16381" ht="23.25" customHeight="1" x14ac:dyDescent="0.25">
      <c r="A271" s="138"/>
      <c r="B271" s="139"/>
      <c r="C271" s="140"/>
      <c r="D271" s="140"/>
      <c r="E271" s="140"/>
      <c r="F271" s="140"/>
      <c r="G271" s="140"/>
      <c r="H271" s="140"/>
      <c r="I271" s="140"/>
      <c r="J271" s="140"/>
      <c r="K271" s="140"/>
      <c r="L271" s="140"/>
      <c r="M271" s="140"/>
      <c r="N271" s="138"/>
      <c r="R271" s="136"/>
      <c r="S271" s="136"/>
      <c r="T271" s="136"/>
      <c r="U271" s="136"/>
      <c r="V271" s="136"/>
      <c r="W271" s="136"/>
      <c r="X271" s="136"/>
      <c r="Y271" s="136"/>
      <c r="Z271" s="136"/>
      <c r="AA271" s="136"/>
      <c r="AB271" s="136"/>
      <c r="AC271" s="136"/>
      <c r="AH271" s="136"/>
      <c r="AI271" s="136"/>
      <c r="AJ271" s="136"/>
      <c r="AK271" s="136"/>
      <c r="AL271" s="136"/>
      <c r="AM271" s="136"/>
      <c r="AN271" s="136"/>
      <c r="AO271" s="136"/>
      <c r="AP271" s="136"/>
      <c r="AQ271" s="136"/>
      <c r="AR271" s="136"/>
      <c r="AS271" s="136"/>
      <c r="AX271" s="136"/>
      <c r="AY271" s="136"/>
      <c r="AZ271" s="136"/>
      <c r="BA271" s="136"/>
      <c r="BB271" s="136"/>
      <c r="BC271" s="136"/>
      <c r="BD271" s="136"/>
      <c r="BE271" s="136"/>
      <c r="BF271" s="136"/>
      <c r="BG271" s="136"/>
      <c r="BH271" s="136"/>
      <c r="BI271" s="136"/>
      <c r="BN271" s="136"/>
      <c r="BO271" s="136"/>
      <c r="BP271" s="136"/>
      <c r="BQ271" s="136"/>
      <c r="BR271" s="136"/>
      <c r="BS271" s="136"/>
      <c r="BT271" s="136"/>
      <c r="BU271" s="136"/>
      <c r="BV271" s="136"/>
      <c r="BW271" s="136"/>
      <c r="BX271" s="136"/>
      <c r="BY271" s="136"/>
      <c r="CD271" s="136"/>
      <c r="CE271" s="136"/>
      <c r="CF271" s="136"/>
      <c r="CG271" s="136"/>
      <c r="CH271" s="136"/>
      <c r="CI271" s="136"/>
      <c r="CJ271" s="136"/>
      <c r="CK271" s="136"/>
      <c r="CL271" s="136"/>
      <c r="CM271" s="136"/>
      <c r="CN271" s="136"/>
      <c r="CO271" s="136"/>
      <c r="CT271" s="136"/>
      <c r="CU271" s="136"/>
      <c r="CV271" s="136"/>
      <c r="CW271" s="136"/>
      <c r="CX271" s="136"/>
      <c r="CY271" s="136"/>
      <c r="CZ271" s="136"/>
      <c r="DA271" s="136"/>
      <c r="DB271" s="136"/>
      <c r="DC271" s="136"/>
      <c r="DD271" s="136"/>
      <c r="DE271" s="136"/>
      <c r="DJ271" s="136"/>
      <c r="DK271" s="136"/>
      <c r="DL271" s="136"/>
      <c r="DM271" s="136"/>
      <c r="DN271" s="136"/>
      <c r="DO271" s="136"/>
      <c r="DP271" s="136"/>
      <c r="DQ271" s="136"/>
      <c r="DR271" s="136"/>
      <c r="DS271" s="136"/>
      <c r="DT271" s="136"/>
      <c r="DU271" s="136"/>
      <c r="DZ271" s="136"/>
      <c r="EA271" s="136"/>
      <c r="EB271" s="136"/>
      <c r="EC271" s="136"/>
      <c r="ED271" s="136"/>
      <c r="EE271" s="136"/>
      <c r="EF271" s="136"/>
      <c r="EG271" s="136"/>
      <c r="EH271" s="136"/>
      <c r="EI271" s="136"/>
      <c r="EJ271" s="136"/>
      <c r="EK271" s="136"/>
      <c r="EP271" s="136"/>
      <c r="EQ271" s="136"/>
      <c r="ER271" s="136"/>
      <c r="ES271" s="136"/>
      <c r="ET271" s="136"/>
      <c r="EU271" s="136"/>
      <c r="EV271" s="136"/>
      <c r="EW271" s="136"/>
      <c r="EX271" s="136"/>
      <c r="EY271" s="136"/>
      <c r="EZ271" s="136"/>
      <c r="FA271" s="136"/>
      <c r="FF271" s="136"/>
      <c r="FG271" s="136"/>
      <c r="FH271" s="136"/>
      <c r="FI271" s="136"/>
      <c r="FJ271" s="136"/>
      <c r="FK271" s="136"/>
      <c r="FL271" s="136"/>
      <c r="FM271" s="136"/>
      <c r="FN271" s="136"/>
      <c r="FO271" s="136"/>
      <c r="FP271" s="136"/>
      <c r="FQ271" s="136"/>
      <c r="FV271" s="136"/>
      <c r="FW271" s="136"/>
      <c r="FX271" s="136"/>
      <c r="FY271" s="136"/>
      <c r="FZ271" s="136"/>
      <c r="GA271" s="136"/>
      <c r="GB271" s="136"/>
      <c r="GC271" s="136"/>
      <c r="GD271" s="136"/>
      <c r="GE271" s="136"/>
      <c r="GF271" s="136"/>
      <c r="GG271" s="136"/>
      <c r="GL271" s="136"/>
      <c r="GM271" s="136"/>
      <c r="GN271" s="136"/>
      <c r="GO271" s="136"/>
      <c r="GP271" s="136"/>
      <c r="GQ271" s="136"/>
      <c r="GR271" s="136"/>
      <c r="GS271" s="136"/>
      <c r="GT271" s="136"/>
      <c r="GU271" s="136"/>
      <c r="GV271" s="136"/>
      <c r="GW271" s="136"/>
      <c r="HB271" s="136"/>
      <c r="HC271" s="136"/>
      <c r="HD271" s="136"/>
      <c r="HE271" s="136"/>
      <c r="HF271" s="136"/>
      <c r="HG271" s="136"/>
      <c r="HH271" s="136"/>
      <c r="HI271" s="136"/>
      <c r="HJ271" s="136"/>
      <c r="HK271" s="136"/>
      <c r="HL271" s="136"/>
      <c r="HM271" s="136"/>
      <c r="HR271" s="136"/>
      <c r="HS271" s="136"/>
      <c r="HT271" s="136"/>
      <c r="HU271" s="136"/>
      <c r="HV271" s="136"/>
      <c r="HW271" s="136"/>
      <c r="HX271" s="136"/>
      <c r="HY271" s="136"/>
      <c r="HZ271" s="136"/>
      <c r="IA271" s="136"/>
      <c r="IB271" s="136"/>
      <c r="IC271" s="136"/>
      <c r="IH271" s="136"/>
      <c r="II271" s="136"/>
      <c r="IJ271" s="136"/>
      <c r="IK271" s="136"/>
      <c r="IL271" s="136"/>
      <c r="IM271" s="136"/>
      <c r="IN271" s="136"/>
      <c r="IO271" s="136"/>
      <c r="IP271" s="136"/>
      <c r="IQ271" s="136"/>
      <c r="IR271" s="136"/>
      <c r="IS271" s="136"/>
      <c r="IX271" s="136"/>
      <c r="IY271" s="136"/>
      <c r="IZ271" s="136"/>
      <c r="JA271" s="136"/>
      <c r="JB271" s="136"/>
      <c r="JC271" s="136"/>
      <c r="JD271" s="136"/>
      <c r="JE271" s="136"/>
      <c r="JF271" s="136"/>
      <c r="JG271" s="136"/>
      <c r="JH271" s="136"/>
      <c r="JI271" s="136"/>
      <c r="JN271" s="136"/>
      <c r="JO271" s="136"/>
      <c r="JP271" s="136"/>
      <c r="JQ271" s="136"/>
      <c r="JR271" s="136"/>
      <c r="JS271" s="136"/>
      <c r="JT271" s="136"/>
      <c r="JU271" s="136"/>
      <c r="JV271" s="136"/>
      <c r="JW271" s="136"/>
      <c r="JX271" s="136"/>
      <c r="JY271" s="136"/>
      <c r="KD271" s="136"/>
      <c r="KE271" s="136"/>
      <c r="KF271" s="136"/>
      <c r="KG271" s="136"/>
      <c r="KH271" s="136"/>
      <c r="KI271" s="136"/>
      <c r="KJ271" s="136"/>
      <c r="KK271" s="136"/>
      <c r="KL271" s="136"/>
      <c r="KM271" s="136"/>
      <c r="KN271" s="136"/>
      <c r="KO271" s="136"/>
      <c r="KT271" s="136"/>
      <c r="KU271" s="136"/>
      <c r="KV271" s="136"/>
      <c r="KW271" s="136"/>
      <c r="KX271" s="136"/>
      <c r="KY271" s="136"/>
      <c r="KZ271" s="136"/>
      <c r="LA271" s="136"/>
      <c r="LB271" s="136"/>
      <c r="LC271" s="136"/>
      <c r="LD271" s="136"/>
      <c r="LE271" s="136"/>
      <c r="LJ271" s="136"/>
      <c r="LK271" s="136"/>
      <c r="LL271" s="136"/>
      <c r="LM271" s="136"/>
      <c r="LN271" s="136"/>
      <c r="LO271" s="136"/>
      <c r="LP271" s="136"/>
      <c r="LQ271" s="136"/>
      <c r="LR271" s="136"/>
      <c r="LS271" s="136"/>
      <c r="LT271" s="136"/>
      <c r="LU271" s="136"/>
      <c r="LZ271" s="136"/>
      <c r="MA271" s="136"/>
      <c r="MB271" s="136"/>
      <c r="MC271" s="136"/>
      <c r="MD271" s="136"/>
      <c r="ME271" s="136"/>
      <c r="MF271" s="136"/>
      <c r="MG271" s="136"/>
      <c r="MH271" s="136"/>
      <c r="MI271" s="136"/>
      <c r="MJ271" s="136"/>
      <c r="MK271" s="136"/>
      <c r="MP271" s="136"/>
      <c r="MQ271" s="136"/>
      <c r="MR271" s="136"/>
      <c r="MS271" s="136"/>
      <c r="MT271" s="136"/>
      <c r="MU271" s="136"/>
      <c r="MV271" s="136"/>
      <c r="MW271" s="136"/>
      <c r="MX271" s="136"/>
      <c r="MY271" s="136"/>
      <c r="MZ271" s="136"/>
      <c r="NA271" s="136"/>
      <c r="NF271" s="136"/>
      <c r="NG271" s="136"/>
      <c r="NH271" s="136"/>
      <c r="NI271" s="136"/>
      <c r="NJ271" s="136"/>
      <c r="NK271" s="136"/>
      <c r="NL271" s="136"/>
      <c r="NM271" s="136"/>
      <c r="NN271" s="136"/>
      <c r="NO271" s="136"/>
      <c r="NP271" s="136"/>
      <c r="NQ271" s="136"/>
      <c r="NV271" s="136"/>
      <c r="NW271" s="136"/>
      <c r="NX271" s="136"/>
      <c r="NY271" s="136"/>
      <c r="NZ271" s="136"/>
      <c r="OA271" s="136"/>
      <c r="OB271" s="136"/>
      <c r="OC271" s="136"/>
      <c r="OD271" s="136"/>
      <c r="OE271" s="136"/>
      <c r="OF271" s="136"/>
      <c r="OG271" s="136"/>
      <c r="OL271" s="136"/>
      <c r="OM271" s="136"/>
      <c r="ON271" s="136"/>
      <c r="OO271" s="136"/>
      <c r="OP271" s="136"/>
      <c r="OQ271" s="136"/>
      <c r="OR271" s="136"/>
      <c r="OS271" s="136"/>
      <c r="OT271" s="136"/>
      <c r="OU271" s="136"/>
      <c r="OV271" s="136"/>
      <c r="OW271" s="136"/>
      <c r="PB271" s="136"/>
      <c r="PC271" s="136"/>
      <c r="PD271" s="136"/>
      <c r="PE271" s="136"/>
      <c r="PF271" s="136"/>
      <c r="PG271" s="136"/>
      <c r="PH271" s="136"/>
      <c r="PI271" s="136"/>
      <c r="PJ271" s="136"/>
      <c r="PK271" s="136"/>
      <c r="PL271" s="136"/>
      <c r="PM271" s="136"/>
      <c r="PR271" s="136"/>
      <c r="PS271" s="136"/>
      <c r="PT271" s="136"/>
      <c r="PU271" s="136"/>
      <c r="PV271" s="136"/>
      <c r="PW271" s="136"/>
      <c r="PX271" s="136"/>
      <c r="PY271" s="136"/>
      <c r="PZ271" s="136"/>
      <c r="QA271" s="136"/>
      <c r="QB271" s="136"/>
      <c r="QC271" s="136"/>
      <c r="QH271" s="136"/>
      <c r="QI271" s="136"/>
      <c r="QJ271" s="136"/>
      <c r="QK271" s="136"/>
      <c r="QL271" s="136"/>
      <c r="QM271" s="136"/>
      <c r="QN271" s="136"/>
      <c r="QO271" s="136"/>
      <c r="QP271" s="136"/>
      <c r="QQ271" s="136"/>
      <c r="QR271" s="136"/>
      <c r="QS271" s="136"/>
      <c r="QX271" s="136"/>
      <c r="QY271" s="136"/>
      <c r="QZ271" s="136"/>
      <c r="RA271" s="136"/>
      <c r="RB271" s="136"/>
      <c r="RC271" s="136"/>
      <c r="RD271" s="136"/>
      <c r="RE271" s="136"/>
      <c r="RF271" s="136"/>
      <c r="RG271" s="136"/>
      <c r="RH271" s="136"/>
      <c r="RI271" s="136"/>
      <c r="RN271" s="136"/>
      <c r="RO271" s="136"/>
      <c r="RP271" s="136"/>
      <c r="RQ271" s="136"/>
      <c r="RR271" s="136"/>
      <c r="RS271" s="136"/>
      <c r="RT271" s="136"/>
      <c r="RU271" s="136"/>
      <c r="RV271" s="136"/>
      <c r="RW271" s="136"/>
      <c r="RX271" s="136"/>
      <c r="RY271" s="136"/>
      <c r="SD271" s="136"/>
      <c r="SE271" s="136"/>
      <c r="SF271" s="136"/>
      <c r="SG271" s="136"/>
      <c r="SH271" s="136"/>
      <c r="SI271" s="136"/>
      <c r="SJ271" s="136"/>
      <c r="SK271" s="136"/>
      <c r="SL271" s="136"/>
      <c r="SM271" s="136"/>
      <c r="SN271" s="136"/>
      <c r="SO271" s="136"/>
      <c r="ST271" s="136"/>
      <c r="SU271" s="136"/>
      <c r="SV271" s="136"/>
      <c r="SW271" s="136"/>
      <c r="SX271" s="136"/>
      <c r="SY271" s="136"/>
      <c r="SZ271" s="136"/>
      <c r="TA271" s="136"/>
      <c r="TB271" s="136"/>
      <c r="TC271" s="136"/>
      <c r="TD271" s="136"/>
      <c r="TE271" s="136"/>
      <c r="TJ271" s="136"/>
      <c r="TK271" s="136"/>
      <c r="TL271" s="136"/>
      <c r="TM271" s="136"/>
      <c r="TN271" s="136"/>
      <c r="TO271" s="136"/>
      <c r="TP271" s="136"/>
      <c r="TQ271" s="136"/>
      <c r="TR271" s="136"/>
      <c r="TS271" s="136"/>
      <c r="TT271" s="136"/>
      <c r="TU271" s="136"/>
      <c r="TZ271" s="136"/>
      <c r="UA271" s="136"/>
      <c r="UB271" s="136"/>
      <c r="UC271" s="136"/>
      <c r="UD271" s="136"/>
      <c r="UE271" s="136"/>
      <c r="UF271" s="136"/>
      <c r="UG271" s="136"/>
      <c r="UH271" s="136"/>
      <c r="UI271" s="136"/>
      <c r="UJ271" s="136"/>
      <c r="UK271" s="136"/>
      <c r="UP271" s="136"/>
      <c r="UQ271" s="136"/>
      <c r="UR271" s="136"/>
      <c r="US271" s="136"/>
      <c r="UT271" s="136"/>
      <c r="UU271" s="136"/>
      <c r="UV271" s="136"/>
      <c r="UW271" s="136"/>
      <c r="UX271" s="136"/>
      <c r="UY271" s="136"/>
      <c r="UZ271" s="136"/>
      <c r="VA271" s="136"/>
      <c r="VF271" s="136"/>
      <c r="VG271" s="136"/>
      <c r="VH271" s="136"/>
      <c r="VI271" s="136"/>
      <c r="VJ271" s="136"/>
      <c r="VK271" s="136"/>
      <c r="VL271" s="136"/>
      <c r="VM271" s="136"/>
      <c r="VN271" s="136"/>
      <c r="VO271" s="136"/>
      <c r="VP271" s="136"/>
      <c r="VQ271" s="136"/>
      <c r="VV271" s="136"/>
      <c r="VW271" s="136"/>
      <c r="VX271" s="136"/>
      <c r="VY271" s="136"/>
      <c r="VZ271" s="136"/>
      <c r="WA271" s="136"/>
      <c r="WB271" s="136"/>
      <c r="WC271" s="136"/>
      <c r="WD271" s="136"/>
      <c r="WE271" s="136"/>
      <c r="WF271" s="136"/>
      <c r="WG271" s="136"/>
      <c r="WL271" s="136"/>
      <c r="WM271" s="136"/>
      <c r="WN271" s="136"/>
      <c r="WO271" s="136"/>
      <c r="WP271" s="136"/>
      <c r="WQ271" s="136"/>
      <c r="WR271" s="136"/>
      <c r="WS271" s="136"/>
      <c r="WT271" s="136"/>
      <c r="WU271" s="136"/>
      <c r="WV271" s="136"/>
      <c r="WW271" s="136"/>
      <c r="XB271" s="136"/>
      <c r="XC271" s="136"/>
      <c r="XD271" s="136"/>
      <c r="XE271" s="136"/>
      <c r="XF271" s="136"/>
      <c r="XG271" s="136"/>
      <c r="XH271" s="136"/>
      <c r="XI271" s="136"/>
      <c r="XJ271" s="136"/>
      <c r="XK271" s="136"/>
      <c r="XL271" s="136"/>
      <c r="XM271" s="136"/>
      <c r="XR271" s="136"/>
      <c r="XS271" s="136"/>
      <c r="XT271" s="136"/>
      <c r="XU271" s="136"/>
      <c r="XV271" s="136"/>
      <c r="XW271" s="136"/>
      <c r="XX271" s="136"/>
      <c r="XY271" s="136"/>
      <c r="XZ271" s="136"/>
      <c r="YA271" s="136"/>
      <c r="YB271" s="136"/>
      <c r="YC271" s="136"/>
      <c r="YH271" s="136"/>
      <c r="YI271" s="136"/>
      <c r="YJ271" s="136"/>
      <c r="YK271" s="136"/>
      <c r="YL271" s="136"/>
      <c r="YM271" s="136"/>
      <c r="YN271" s="136"/>
      <c r="YO271" s="136"/>
      <c r="YP271" s="136"/>
      <c r="YQ271" s="136"/>
      <c r="YR271" s="136"/>
      <c r="YS271" s="136"/>
      <c r="YX271" s="136"/>
      <c r="YY271" s="136"/>
      <c r="YZ271" s="136"/>
      <c r="ZA271" s="136"/>
      <c r="ZB271" s="136"/>
      <c r="ZC271" s="136"/>
      <c r="ZD271" s="136"/>
      <c r="ZE271" s="136"/>
      <c r="ZF271" s="136"/>
      <c r="ZG271" s="136"/>
      <c r="ZH271" s="136"/>
      <c r="ZI271" s="136"/>
      <c r="ZN271" s="136"/>
      <c r="ZO271" s="136"/>
      <c r="ZP271" s="136"/>
      <c r="ZQ271" s="136"/>
      <c r="ZR271" s="136"/>
      <c r="ZS271" s="136"/>
      <c r="ZT271" s="136"/>
      <c r="ZU271" s="136"/>
      <c r="ZV271" s="136"/>
      <c r="ZW271" s="136"/>
      <c r="ZX271" s="136"/>
      <c r="ZY271" s="136"/>
      <c r="AAD271" s="136"/>
      <c r="AAE271" s="136"/>
      <c r="AAF271" s="136"/>
      <c r="AAG271" s="136"/>
      <c r="AAH271" s="136"/>
      <c r="AAI271" s="136"/>
      <c r="AAJ271" s="136"/>
      <c r="AAK271" s="136"/>
      <c r="AAL271" s="136"/>
      <c r="AAM271" s="136"/>
      <c r="AAN271" s="136"/>
      <c r="AAO271" s="136"/>
      <c r="AAT271" s="136"/>
      <c r="AAU271" s="136"/>
      <c r="AAV271" s="136"/>
      <c r="AAW271" s="136"/>
      <c r="AAX271" s="136"/>
      <c r="AAY271" s="136"/>
      <c r="AAZ271" s="136"/>
      <c r="ABA271" s="136"/>
      <c r="ABB271" s="136"/>
      <c r="ABC271" s="136"/>
      <c r="ABD271" s="136"/>
      <c r="ABE271" s="136"/>
      <c r="ABJ271" s="136"/>
      <c r="ABK271" s="136"/>
      <c r="ABL271" s="136"/>
      <c r="ABM271" s="136"/>
      <c r="ABN271" s="136"/>
      <c r="ABO271" s="136"/>
      <c r="ABP271" s="136"/>
      <c r="ABQ271" s="136"/>
      <c r="ABR271" s="136"/>
      <c r="ABS271" s="136"/>
      <c r="ABT271" s="136"/>
      <c r="ABU271" s="136"/>
      <c r="ABZ271" s="136"/>
      <c r="ACA271" s="136"/>
      <c r="ACB271" s="136"/>
      <c r="ACC271" s="136"/>
      <c r="ACD271" s="136"/>
      <c r="ACE271" s="136"/>
      <c r="ACF271" s="136"/>
      <c r="ACG271" s="136"/>
      <c r="ACH271" s="136"/>
      <c r="ACI271" s="136"/>
      <c r="ACJ271" s="136"/>
      <c r="ACK271" s="136"/>
      <c r="ACP271" s="136"/>
      <c r="ACQ271" s="136"/>
      <c r="ACR271" s="136"/>
      <c r="ACS271" s="136"/>
      <c r="ACT271" s="136"/>
      <c r="ACU271" s="136"/>
      <c r="ACV271" s="136"/>
      <c r="ACW271" s="136"/>
      <c r="ACX271" s="136"/>
      <c r="ACY271" s="136"/>
      <c r="ACZ271" s="136"/>
      <c r="ADA271" s="136"/>
      <c r="ADF271" s="136"/>
      <c r="ADG271" s="136"/>
      <c r="ADH271" s="136"/>
      <c r="ADI271" s="136"/>
      <c r="ADJ271" s="136"/>
      <c r="ADK271" s="136"/>
      <c r="ADL271" s="136"/>
      <c r="ADM271" s="136"/>
      <c r="ADN271" s="136"/>
      <c r="ADO271" s="136"/>
      <c r="ADP271" s="136"/>
      <c r="ADQ271" s="136"/>
      <c r="ADV271" s="136"/>
      <c r="ADW271" s="136"/>
      <c r="ADX271" s="136"/>
      <c r="ADY271" s="136"/>
      <c r="ADZ271" s="136"/>
      <c r="AEA271" s="136"/>
      <c r="AEB271" s="136"/>
      <c r="AEC271" s="136"/>
      <c r="AED271" s="136"/>
      <c r="AEE271" s="136"/>
      <c r="AEF271" s="136"/>
      <c r="AEG271" s="136"/>
      <c r="AEL271" s="136"/>
      <c r="AEM271" s="136"/>
      <c r="AEN271" s="136"/>
      <c r="AEO271" s="136"/>
      <c r="AEP271" s="136"/>
      <c r="AEQ271" s="136"/>
      <c r="AER271" s="136"/>
      <c r="AES271" s="136"/>
      <c r="AET271" s="136"/>
      <c r="AEU271" s="136"/>
      <c r="AEV271" s="136"/>
      <c r="AEW271" s="136"/>
      <c r="AFB271" s="136"/>
      <c r="AFC271" s="136"/>
      <c r="AFD271" s="136"/>
      <c r="AFE271" s="136"/>
      <c r="AFF271" s="136"/>
      <c r="AFG271" s="136"/>
      <c r="AFH271" s="136"/>
      <c r="AFI271" s="136"/>
      <c r="AFJ271" s="136"/>
      <c r="AFK271" s="136"/>
      <c r="AFL271" s="136"/>
      <c r="AFM271" s="136"/>
      <c r="AFR271" s="136"/>
      <c r="AFS271" s="136"/>
      <c r="AFT271" s="136"/>
      <c r="AFU271" s="136"/>
      <c r="AFV271" s="136"/>
      <c r="AFW271" s="136"/>
      <c r="AFX271" s="136"/>
      <c r="AFY271" s="136"/>
      <c r="AFZ271" s="136"/>
      <c r="AGA271" s="136"/>
      <c r="AGB271" s="136"/>
      <c r="AGC271" s="136"/>
      <c r="AGH271" s="136"/>
      <c r="AGI271" s="136"/>
      <c r="AGJ271" s="136"/>
      <c r="AGK271" s="136"/>
      <c r="AGL271" s="136"/>
      <c r="AGM271" s="136"/>
      <c r="AGN271" s="136"/>
      <c r="AGO271" s="136"/>
      <c r="AGP271" s="136"/>
      <c r="AGQ271" s="136"/>
      <c r="AGR271" s="136"/>
      <c r="AGS271" s="136"/>
      <c r="AGX271" s="136"/>
      <c r="AGY271" s="136"/>
      <c r="AGZ271" s="136"/>
      <c r="AHA271" s="136"/>
      <c r="AHB271" s="136"/>
      <c r="AHC271" s="136"/>
      <c r="AHD271" s="136"/>
      <c r="AHE271" s="136"/>
      <c r="AHF271" s="136"/>
      <c r="AHG271" s="136"/>
      <c r="AHH271" s="136"/>
      <c r="AHI271" s="136"/>
      <c r="AHN271" s="136"/>
      <c r="AHO271" s="136"/>
      <c r="AHP271" s="136"/>
      <c r="AHQ271" s="136"/>
      <c r="AHR271" s="136"/>
      <c r="AHS271" s="136"/>
      <c r="AHT271" s="136"/>
      <c r="AHU271" s="136"/>
      <c r="AHV271" s="136"/>
      <c r="AHW271" s="136"/>
      <c r="AHX271" s="136"/>
      <c r="AHY271" s="136"/>
      <c r="AID271" s="136"/>
      <c r="AIE271" s="136"/>
      <c r="AIF271" s="136"/>
      <c r="AIG271" s="136"/>
      <c r="AIH271" s="136"/>
      <c r="AII271" s="136"/>
      <c r="AIJ271" s="136"/>
      <c r="AIK271" s="136"/>
      <c r="AIL271" s="136"/>
      <c r="AIM271" s="136"/>
      <c r="AIN271" s="136"/>
      <c r="AIO271" s="136"/>
      <c r="AIT271" s="136"/>
      <c r="AIU271" s="136"/>
      <c r="AIV271" s="136"/>
      <c r="AIW271" s="136"/>
      <c r="AIX271" s="136"/>
      <c r="AIY271" s="136"/>
      <c r="AIZ271" s="136"/>
      <c r="AJA271" s="136"/>
      <c r="AJB271" s="136"/>
      <c r="AJC271" s="136"/>
      <c r="AJD271" s="136"/>
      <c r="AJE271" s="136"/>
      <c r="AJJ271" s="136"/>
      <c r="AJK271" s="136"/>
      <c r="AJL271" s="136"/>
      <c r="AJM271" s="136"/>
      <c r="AJN271" s="136"/>
      <c r="AJO271" s="136"/>
      <c r="AJP271" s="136"/>
      <c r="AJQ271" s="136"/>
      <c r="AJR271" s="136"/>
      <c r="AJS271" s="136"/>
      <c r="AJT271" s="136"/>
      <c r="AJU271" s="136"/>
      <c r="AJZ271" s="136"/>
      <c r="AKA271" s="136"/>
      <c r="AKB271" s="136"/>
      <c r="AKC271" s="136"/>
      <c r="AKD271" s="136"/>
      <c r="AKE271" s="136"/>
      <c r="AKF271" s="136"/>
      <c r="AKG271" s="136"/>
      <c r="AKH271" s="136"/>
      <c r="AKI271" s="136"/>
      <c r="AKJ271" s="136"/>
      <c r="AKK271" s="136"/>
      <c r="AKP271" s="136"/>
      <c r="AKQ271" s="136"/>
      <c r="AKR271" s="136"/>
      <c r="AKS271" s="136"/>
      <c r="AKT271" s="136"/>
      <c r="AKU271" s="136"/>
      <c r="AKV271" s="136"/>
      <c r="AKW271" s="136"/>
      <c r="AKX271" s="136"/>
      <c r="AKY271" s="136"/>
      <c r="AKZ271" s="136"/>
      <c r="ALA271" s="136"/>
      <c r="ALF271" s="136"/>
      <c r="ALG271" s="136"/>
      <c r="ALH271" s="136"/>
      <c r="ALI271" s="136"/>
      <c r="ALJ271" s="136"/>
      <c r="ALK271" s="136"/>
      <c r="ALL271" s="136"/>
      <c r="ALM271" s="136"/>
      <c r="ALN271" s="136"/>
      <c r="ALO271" s="136"/>
      <c r="ALP271" s="136"/>
      <c r="ALQ271" s="136"/>
      <c r="ALV271" s="136"/>
      <c r="ALW271" s="136"/>
      <c r="ALX271" s="136"/>
      <c r="ALY271" s="136"/>
      <c r="ALZ271" s="136"/>
      <c r="AMA271" s="136"/>
      <c r="AMB271" s="136"/>
      <c r="AMC271" s="136"/>
      <c r="AMD271" s="136"/>
      <c r="AME271" s="136"/>
      <c r="AMF271" s="136"/>
      <c r="AMG271" s="136"/>
      <c r="AML271" s="136"/>
      <c r="AMM271" s="136"/>
      <c r="AMN271" s="136"/>
      <c r="AMO271" s="136"/>
      <c r="AMP271" s="136"/>
      <c r="AMQ271" s="136"/>
      <c r="AMR271" s="136"/>
      <c r="AMS271" s="136"/>
      <c r="AMT271" s="136"/>
      <c r="AMU271" s="136"/>
      <c r="AMV271" s="136"/>
      <c r="AMW271" s="136"/>
      <c r="ANB271" s="136"/>
      <c r="ANC271" s="136"/>
      <c r="AND271" s="136"/>
      <c r="ANE271" s="136"/>
      <c r="ANF271" s="136"/>
      <c r="ANG271" s="136"/>
      <c r="ANH271" s="136"/>
      <c r="ANI271" s="136"/>
      <c r="ANJ271" s="136"/>
      <c r="ANK271" s="136"/>
      <c r="ANL271" s="136"/>
      <c r="ANM271" s="136"/>
      <c r="ANR271" s="136"/>
      <c r="ANS271" s="136"/>
      <c r="ANT271" s="136"/>
      <c r="ANU271" s="136"/>
      <c r="ANV271" s="136"/>
      <c r="ANW271" s="136"/>
      <c r="ANX271" s="136"/>
      <c r="ANY271" s="136"/>
      <c r="ANZ271" s="136"/>
      <c r="AOA271" s="136"/>
      <c r="AOB271" s="136"/>
      <c r="AOC271" s="136"/>
      <c r="AOH271" s="136"/>
      <c r="AOI271" s="136"/>
      <c r="AOJ271" s="136"/>
      <c r="AOK271" s="136"/>
      <c r="AOL271" s="136"/>
      <c r="AOM271" s="136"/>
      <c r="AON271" s="136"/>
      <c r="AOO271" s="136"/>
      <c r="AOP271" s="136"/>
      <c r="AOQ271" s="136"/>
      <c r="AOR271" s="136"/>
      <c r="AOS271" s="136"/>
      <c r="AOX271" s="136"/>
      <c r="AOY271" s="136"/>
      <c r="AOZ271" s="136"/>
      <c r="APA271" s="136"/>
      <c r="APB271" s="136"/>
      <c r="APC271" s="136"/>
      <c r="APD271" s="136"/>
      <c r="APE271" s="136"/>
      <c r="APF271" s="136"/>
      <c r="APG271" s="136"/>
      <c r="APH271" s="136"/>
      <c r="API271" s="136"/>
      <c r="APN271" s="136"/>
      <c r="APO271" s="136"/>
      <c r="APP271" s="136"/>
      <c r="APQ271" s="136"/>
      <c r="APR271" s="136"/>
      <c r="APS271" s="136"/>
      <c r="APT271" s="136"/>
      <c r="APU271" s="136"/>
      <c r="APV271" s="136"/>
      <c r="APW271" s="136"/>
      <c r="APX271" s="136"/>
      <c r="APY271" s="136"/>
      <c r="AQD271" s="136"/>
      <c r="AQE271" s="136"/>
      <c r="AQF271" s="136"/>
      <c r="AQG271" s="136"/>
      <c r="AQH271" s="136"/>
      <c r="AQI271" s="136"/>
      <c r="AQJ271" s="136"/>
      <c r="AQK271" s="136"/>
      <c r="AQL271" s="136"/>
      <c r="AQM271" s="136"/>
      <c r="AQN271" s="136"/>
      <c r="AQO271" s="136"/>
      <c r="AQT271" s="136"/>
      <c r="AQU271" s="136"/>
      <c r="AQV271" s="136"/>
      <c r="AQW271" s="136"/>
      <c r="AQX271" s="136"/>
      <c r="AQY271" s="136"/>
      <c r="AQZ271" s="136"/>
      <c r="ARA271" s="136"/>
      <c r="ARB271" s="136"/>
      <c r="ARC271" s="136"/>
      <c r="ARD271" s="136"/>
      <c r="ARE271" s="136"/>
      <c r="ARJ271" s="136"/>
      <c r="ARK271" s="136"/>
      <c r="ARL271" s="136"/>
      <c r="ARM271" s="136"/>
      <c r="ARN271" s="136"/>
      <c r="ARO271" s="136"/>
      <c r="ARP271" s="136"/>
      <c r="ARQ271" s="136"/>
      <c r="ARR271" s="136"/>
      <c r="ARS271" s="136"/>
      <c r="ART271" s="136"/>
      <c r="ARU271" s="136"/>
      <c r="ARZ271" s="136"/>
      <c r="ASA271" s="136"/>
      <c r="ASB271" s="136"/>
      <c r="ASC271" s="136"/>
      <c r="ASD271" s="136"/>
      <c r="ASE271" s="136"/>
      <c r="ASF271" s="136"/>
      <c r="ASG271" s="136"/>
      <c r="ASH271" s="136"/>
      <c r="ASI271" s="136"/>
      <c r="ASJ271" s="136"/>
      <c r="ASK271" s="136"/>
      <c r="ASP271" s="136"/>
      <c r="ASQ271" s="136"/>
      <c r="ASR271" s="136"/>
      <c r="ASS271" s="136"/>
      <c r="AST271" s="136"/>
      <c r="ASU271" s="136"/>
      <c r="ASV271" s="136"/>
      <c r="ASW271" s="136"/>
      <c r="ASX271" s="136"/>
      <c r="ASY271" s="136"/>
      <c r="ASZ271" s="136"/>
      <c r="ATA271" s="136"/>
      <c r="ATF271" s="136"/>
      <c r="ATG271" s="136"/>
      <c r="ATH271" s="136"/>
      <c r="ATI271" s="136"/>
      <c r="ATJ271" s="136"/>
      <c r="ATK271" s="136"/>
      <c r="ATL271" s="136"/>
      <c r="ATM271" s="136"/>
      <c r="ATN271" s="136"/>
      <c r="ATO271" s="136"/>
      <c r="ATP271" s="136"/>
      <c r="ATQ271" s="136"/>
      <c r="ATV271" s="136"/>
      <c r="ATW271" s="136"/>
      <c r="ATX271" s="136"/>
      <c r="ATY271" s="136"/>
      <c r="ATZ271" s="136"/>
      <c r="AUA271" s="136"/>
      <c r="AUB271" s="136"/>
      <c r="AUC271" s="136"/>
      <c r="AUD271" s="136"/>
      <c r="AUE271" s="136"/>
      <c r="AUF271" s="136"/>
      <c r="AUG271" s="136"/>
      <c r="AUL271" s="136"/>
      <c r="AUM271" s="136"/>
      <c r="AUN271" s="136"/>
      <c r="AUO271" s="136"/>
      <c r="AUP271" s="136"/>
      <c r="AUQ271" s="136"/>
      <c r="AUR271" s="136"/>
      <c r="AUS271" s="136"/>
      <c r="AUT271" s="136"/>
      <c r="AUU271" s="136"/>
      <c r="AUV271" s="136"/>
      <c r="AUW271" s="136"/>
      <c r="AVB271" s="136"/>
      <c r="AVC271" s="136"/>
      <c r="AVD271" s="136"/>
      <c r="AVE271" s="136"/>
      <c r="AVF271" s="136"/>
      <c r="AVG271" s="136"/>
      <c r="AVH271" s="136"/>
      <c r="AVI271" s="136"/>
      <c r="AVJ271" s="136"/>
      <c r="AVK271" s="136"/>
      <c r="AVL271" s="136"/>
      <c r="AVM271" s="136"/>
      <c r="AVR271" s="136"/>
      <c r="AVS271" s="136"/>
      <c r="AVT271" s="136"/>
      <c r="AVU271" s="136"/>
      <c r="AVV271" s="136"/>
      <c r="AVW271" s="136"/>
      <c r="AVX271" s="136"/>
      <c r="AVY271" s="136"/>
      <c r="AVZ271" s="136"/>
      <c r="AWA271" s="136"/>
      <c r="AWB271" s="136"/>
      <c r="AWC271" s="136"/>
      <c r="AWH271" s="136"/>
      <c r="AWI271" s="136"/>
      <c r="AWJ271" s="136"/>
      <c r="AWK271" s="136"/>
      <c r="AWL271" s="136"/>
      <c r="AWM271" s="136"/>
      <c r="AWN271" s="136"/>
      <c r="AWO271" s="136"/>
      <c r="AWP271" s="136"/>
      <c r="AWQ271" s="136"/>
      <c r="AWR271" s="136"/>
      <c r="AWS271" s="136"/>
      <c r="AWX271" s="136"/>
      <c r="AWY271" s="136"/>
      <c r="AWZ271" s="136"/>
      <c r="AXA271" s="136"/>
      <c r="AXB271" s="136"/>
      <c r="AXC271" s="136"/>
      <c r="AXD271" s="136"/>
      <c r="AXE271" s="136"/>
      <c r="AXF271" s="136"/>
      <c r="AXG271" s="136"/>
      <c r="AXH271" s="136"/>
      <c r="AXI271" s="136"/>
      <c r="AXN271" s="136"/>
      <c r="AXO271" s="136"/>
      <c r="AXP271" s="136"/>
      <c r="AXQ271" s="136"/>
      <c r="AXR271" s="136"/>
      <c r="AXS271" s="136"/>
      <c r="AXT271" s="136"/>
      <c r="AXU271" s="136"/>
      <c r="AXV271" s="136"/>
      <c r="AXW271" s="136"/>
      <c r="AXX271" s="136"/>
      <c r="AXY271" s="136"/>
      <c r="AYD271" s="136"/>
      <c r="AYE271" s="136"/>
      <c r="AYF271" s="136"/>
      <c r="AYG271" s="136"/>
      <c r="AYH271" s="136"/>
      <c r="AYI271" s="136"/>
      <c r="AYJ271" s="136"/>
      <c r="AYK271" s="136"/>
      <c r="AYL271" s="136"/>
      <c r="AYM271" s="136"/>
      <c r="AYN271" s="136"/>
      <c r="AYO271" s="136"/>
      <c r="AYT271" s="136"/>
      <c r="AYU271" s="136"/>
      <c r="AYV271" s="136"/>
      <c r="AYW271" s="136"/>
      <c r="AYX271" s="136"/>
      <c r="AYY271" s="136"/>
      <c r="AYZ271" s="136"/>
      <c r="AZA271" s="136"/>
      <c r="AZB271" s="136"/>
      <c r="AZC271" s="136"/>
      <c r="AZD271" s="136"/>
      <c r="AZE271" s="136"/>
      <c r="AZJ271" s="136"/>
      <c r="AZK271" s="136"/>
      <c r="AZL271" s="136"/>
      <c r="AZM271" s="136"/>
      <c r="AZN271" s="136"/>
      <c r="AZO271" s="136"/>
      <c r="AZP271" s="136"/>
      <c r="AZQ271" s="136"/>
      <c r="AZR271" s="136"/>
      <c r="AZS271" s="136"/>
      <c r="AZT271" s="136"/>
      <c r="AZU271" s="136"/>
      <c r="AZZ271" s="136"/>
      <c r="BAA271" s="136"/>
      <c r="BAB271" s="136"/>
      <c r="BAC271" s="136"/>
      <c r="BAD271" s="136"/>
      <c r="BAE271" s="136"/>
      <c r="BAF271" s="136"/>
      <c r="BAG271" s="136"/>
      <c r="BAH271" s="136"/>
      <c r="BAI271" s="136"/>
      <c r="BAJ271" s="136"/>
      <c r="BAK271" s="136"/>
      <c r="BAP271" s="136"/>
      <c r="BAQ271" s="136"/>
      <c r="BAR271" s="136"/>
      <c r="BAS271" s="136"/>
      <c r="BAT271" s="136"/>
      <c r="BAU271" s="136"/>
      <c r="BAV271" s="136"/>
      <c r="BAW271" s="136"/>
      <c r="BAX271" s="136"/>
      <c r="BAY271" s="136"/>
      <c r="BAZ271" s="136"/>
      <c r="BBA271" s="136"/>
      <c r="BBF271" s="136"/>
      <c r="BBG271" s="136"/>
      <c r="BBH271" s="136"/>
      <c r="BBI271" s="136"/>
      <c r="BBJ271" s="136"/>
      <c r="BBK271" s="136"/>
      <c r="BBL271" s="136"/>
      <c r="BBM271" s="136"/>
      <c r="BBN271" s="136"/>
      <c r="BBO271" s="136"/>
      <c r="BBP271" s="136"/>
      <c r="BBQ271" s="136"/>
      <c r="BBV271" s="136"/>
      <c r="BBW271" s="136"/>
      <c r="BBX271" s="136"/>
      <c r="BBY271" s="136"/>
      <c r="BBZ271" s="136"/>
      <c r="BCA271" s="136"/>
      <c r="BCB271" s="136"/>
      <c r="BCC271" s="136"/>
      <c r="BCD271" s="136"/>
      <c r="BCE271" s="136"/>
      <c r="BCF271" s="136"/>
      <c r="BCG271" s="136"/>
      <c r="BCL271" s="136"/>
      <c r="BCM271" s="136"/>
      <c r="BCN271" s="136"/>
      <c r="BCO271" s="136"/>
      <c r="BCP271" s="136"/>
      <c r="BCQ271" s="136"/>
      <c r="BCR271" s="136"/>
      <c r="BCS271" s="136"/>
      <c r="BCT271" s="136"/>
      <c r="BCU271" s="136"/>
      <c r="BCV271" s="136"/>
      <c r="BCW271" s="136"/>
      <c r="BDB271" s="136"/>
      <c r="BDC271" s="136"/>
      <c r="BDD271" s="136"/>
      <c r="BDE271" s="136"/>
      <c r="BDF271" s="136"/>
      <c r="BDG271" s="136"/>
      <c r="BDH271" s="136"/>
      <c r="BDI271" s="136"/>
      <c r="BDJ271" s="136"/>
      <c r="BDK271" s="136"/>
      <c r="BDL271" s="136"/>
      <c r="BDM271" s="136"/>
      <c r="BDR271" s="136"/>
      <c r="BDS271" s="136"/>
      <c r="BDT271" s="136"/>
      <c r="BDU271" s="136"/>
      <c r="BDV271" s="136"/>
      <c r="BDW271" s="136"/>
      <c r="BDX271" s="136"/>
      <c r="BDY271" s="136"/>
      <c r="BDZ271" s="136"/>
      <c r="BEA271" s="136"/>
      <c r="BEB271" s="136"/>
      <c r="BEC271" s="136"/>
      <c r="BEH271" s="136"/>
      <c r="BEI271" s="136"/>
      <c r="BEJ271" s="136"/>
      <c r="BEK271" s="136"/>
      <c r="BEL271" s="136"/>
      <c r="BEM271" s="136"/>
      <c r="BEN271" s="136"/>
      <c r="BEO271" s="136"/>
      <c r="BEP271" s="136"/>
      <c r="BEQ271" s="136"/>
      <c r="BER271" s="136"/>
      <c r="BES271" s="136"/>
      <c r="BEX271" s="136"/>
      <c r="BEY271" s="136"/>
      <c r="BEZ271" s="136"/>
      <c r="BFA271" s="136"/>
      <c r="BFB271" s="136"/>
      <c r="BFC271" s="136"/>
      <c r="BFD271" s="136"/>
      <c r="BFE271" s="136"/>
      <c r="BFF271" s="136"/>
      <c r="BFG271" s="136"/>
      <c r="BFH271" s="136"/>
      <c r="BFI271" s="136"/>
      <c r="BFN271" s="136"/>
      <c r="BFO271" s="136"/>
      <c r="BFP271" s="136"/>
      <c r="BFQ271" s="136"/>
      <c r="BFR271" s="136"/>
      <c r="BFS271" s="136"/>
      <c r="BFT271" s="136"/>
      <c r="BFU271" s="136"/>
      <c r="BFV271" s="136"/>
      <c r="BFW271" s="136"/>
      <c r="BFX271" s="136"/>
      <c r="BFY271" s="136"/>
      <c r="BGD271" s="136"/>
      <c r="BGE271" s="136"/>
      <c r="BGF271" s="136"/>
      <c r="BGG271" s="136"/>
      <c r="BGH271" s="136"/>
      <c r="BGI271" s="136"/>
      <c r="BGJ271" s="136"/>
      <c r="BGK271" s="136"/>
      <c r="BGL271" s="136"/>
      <c r="BGM271" s="136"/>
      <c r="BGN271" s="136"/>
      <c r="BGO271" s="136"/>
      <c r="BGT271" s="136"/>
      <c r="BGU271" s="136"/>
      <c r="BGV271" s="136"/>
      <c r="BGW271" s="136"/>
      <c r="BGX271" s="136"/>
      <c r="BGY271" s="136"/>
      <c r="BGZ271" s="136"/>
      <c r="BHA271" s="136"/>
      <c r="BHB271" s="136"/>
      <c r="BHC271" s="136"/>
      <c r="BHD271" s="136"/>
      <c r="BHE271" s="136"/>
      <c r="BHJ271" s="136"/>
      <c r="BHK271" s="136"/>
      <c r="BHL271" s="136"/>
      <c r="BHM271" s="136"/>
      <c r="BHN271" s="136"/>
      <c r="BHO271" s="136"/>
      <c r="BHP271" s="136"/>
      <c r="BHQ271" s="136"/>
      <c r="BHR271" s="136"/>
      <c r="BHS271" s="136"/>
      <c r="BHT271" s="136"/>
      <c r="BHU271" s="136"/>
      <c r="BHZ271" s="136"/>
      <c r="BIA271" s="136"/>
      <c r="BIB271" s="136"/>
      <c r="BIC271" s="136"/>
      <c r="BID271" s="136"/>
      <c r="BIE271" s="136"/>
      <c r="BIF271" s="136"/>
      <c r="BIG271" s="136"/>
      <c r="BIH271" s="136"/>
      <c r="BII271" s="136"/>
      <c r="BIJ271" s="136"/>
      <c r="BIK271" s="136"/>
      <c r="BIP271" s="136"/>
      <c r="BIQ271" s="136"/>
      <c r="BIR271" s="136"/>
      <c r="BIS271" s="136"/>
      <c r="BIT271" s="136"/>
      <c r="BIU271" s="136"/>
      <c r="BIV271" s="136"/>
      <c r="BIW271" s="136"/>
      <c r="BIX271" s="136"/>
      <c r="BIY271" s="136"/>
      <c r="BIZ271" s="136"/>
      <c r="BJA271" s="136"/>
      <c r="BJF271" s="136"/>
      <c r="BJG271" s="136"/>
      <c r="BJH271" s="136"/>
      <c r="BJI271" s="136"/>
      <c r="BJJ271" s="136"/>
      <c r="BJK271" s="136"/>
      <c r="BJL271" s="136"/>
      <c r="BJM271" s="136"/>
      <c r="BJN271" s="136"/>
      <c r="BJO271" s="136"/>
      <c r="BJP271" s="136"/>
      <c r="BJQ271" s="136"/>
      <c r="BJV271" s="136"/>
      <c r="BJW271" s="136"/>
      <c r="BJX271" s="136"/>
      <c r="BJY271" s="136"/>
      <c r="BJZ271" s="136"/>
      <c r="BKA271" s="136"/>
      <c r="BKB271" s="136"/>
      <c r="BKC271" s="136"/>
      <c r="BKD271" s="136"/>
      <c r="BKE271" s="136"/>
      <c r="BKF271" s="136"/>
      <c r="BKG271" s="136"/>
      <c r="BKL271" s="136"/>
      <c r="BKM271" s="136"/>
      <c r="BKN271" s="136"/>
      <c r="BKO271" s="136"/>
      <c r="BKP271" s="136"/>
      <c r="BKQ271" s="136"/>
      <c r="BKR271" s="136"/>
      <c r="BKS271" s="136"/>
      <c r="BKT271" s="136"/>
      <c r="BKU271" s="136"/>
      <c r="BKV271" s="136"/>
      <c r="BKW271" s="136"/>
      <c r="BLB271" s="136"/>
      <c r="BLC271" s="136"/>
      <c r="BLD271" s="136"/>
      <c r="BLE271" s="136"/>
      <c r="BLF271" s="136"/>
      <c r="BLG271" s="136"/>
      <c r="BLH271" s="136"/>
      <c r="BLI271" s="136"/>
      <c r="BLJ271" s="136"/>
      <c r="BLK271" s="136"/>
      <c r="BLL271" s="136"/>
      <c r="BLM271" s="136"/>
      <c r="BLR271" s="136"/>
      <c r="BLS271" s="136"/>
      <c r="BLT271" s="136"/>
      <c r="BLU271" s="136"/>
      <c r="BLV271" s="136"/>
      <c r="BLW271" s="136"/>
      <c r="BLX271" s="136"/>
      <c r="BLY271" s="136"/>
      <c r="BLZ271" s="136"/>
      <c r="BMA271" s="136"/>
      <c r="BMB271" s="136"/>
      <c r="BMC271" s="136"/>
      <c r="BMH271" s="136"/>
      <c r="BMI271" s="136"/>
      <c r="BMJ271" s="136"/>
      <c r="BMK271" s="136"/>
      <c r="BML271" s="136"/>
      <c r="BMM271" s="136"/>
      <c r="BMN271" s="136"/>
      <c r="BMO271" s="136"/>
      <c r="BMP271" s="136"/>
      <c r="BMQ271" s="136"/>
      <c r="BMR271" s="136"/>
      <c r="BMS271" s="136"/>
      <c r="BMX271" s="136"/>
      <c r="BMY271" s="136"/>
      <c r="BMZ271" s="136"/>
      <c r="BNA271" s="136"/>
      <c r="BNB271" s="136"/>
      <c r="BNC271" s="136"/>
      <c r="BND271" s="136"/>
      <c r="BNE271" s="136"/>
      <c r="BNF271" s="136"/>
      <c r="BNG271" s="136"/>
      <c r="BNH271" s="136"/>
      <c r="BNI271" s="136"/>
      <c r="BNN271" s="136"/>
      <c r="BNO271" s="136"/>
      <c r="BNP271" s="136"/>
      <c r="BNQ271" s="136"/>
      <c r="BNR271" s="136"/>
      <c r="BNS271" s="136"/>
      <c r="BNT271" s="136"/>
      <c r="BNU271" s="136"/>
      <c r="BNV271" s="136"/>
      <c r="BNW271" s="136"/>
      <c r="BNX271" s="136"/>
      <c r="BNY271" s="136"/>
      <c r="BOD271" s="136"/>
      <c r="BOE271" s="136"/>
      <c r="BOF271" s="136"/>
      <c r="BOG271" s="136"/>
      <c r="BOH271" s="136"/>
      <c r="BOI271" s="136"/>
      <c r="BOJ271" s="136"/>
      <c r="BOK271" s="136"/>
      <c r="BOL271" s="136"/>
      <c r="BOM271" s="136"/>
      <c r="BON271" s="136"/>
      <c r="BOO271" s="136"/>
      <c r="BOT271" s="136"/>
      <c r="BOU271" s="136"/>
      <c r="BOV271" s="136"/>
      <c r="BOW271" s="136"/>
      <c r="BOX271" s="136"/>
      <c r="BOY271" s="136"/>
      <c r="BOZ271" s="136"/>
      <c r="BPA271" s="136"/>
      <c r="BPB271" s="136"/>
      <c r="BPC271" s="136"/>
      <c r="BPD271" s="136"/>
      <c r="BPE271" s="136"/>
      <c r="BPJ271" s="136"/>
      <c r="BPK271" s="136"/>
      <c r="BPL271" s="136"/>
      <c r="BPM271" s="136"/>
      <c r="BPN271" s="136"/>
      <c r="BPO271" s="136"/>
      <c r="BPP271" s="136"/>
      <c r="BPQ271" s="136"/>
      <c r="BPR271" s="136"/>
      <c r="BPS271" s="136"/>
      <c r="BPT271" s="136"/>
      <c r="BPU271" s="136"/>
      <c r="BPZ271" s="136"/>
      <c r="BQA271" s="136"/>
      <c r="BQB271" s="136"/>
      <c r="BQC271" s="136"/>
      <c r="BQD271" s="136"/>
      <c r="BQE271" s="136"/>
      <c r="BQF271" s="136"/>
      <c r="BQG271" s="136"/>
      <c r="BQH271" s="136"/>
      <c r="BQI271" s="136"/>
      <c r="BQJ271" s="136"/>
      <c r="BQK271" s="136"/>
      <c r="BQP271" s="136"/>
      <c r="BQQ271" s="136"/>
      <c r="BQR271" s="136"/>
      <c r="BQS271" s="136"/>
      <c r="BQT271" s="136"/>
      <c r="BQU271" s="136"/>
      <c r="BQV271" s="136"/>
      <c r="BQW271" s="136"/>
      <c r="BQX271" s="136"/>
      <c r="BQY271" s="136"/>
      <c r="BQZ271" s="136"/>
      <c r="BRA271" s="136"/>
      <c r="BRF271" s="136"/>
      <c r="BRG271" s="136"/>
      <c r="BRH271" s="136"/>
      <c r="BRI271" s="136"/>
      <c r="BRJ271" s="136"/>
      <c r="BRK271" s="136"/>
      <c r="BRL271" s="136"/>
      <c r="BRM271" s="136"/>
      <c r="BRN271" s="136"/>
      <c r="BRO271" s="136"/>
      <c r="BRP271" s="136"/>
      <c r="BRQ271" s="136"/>
      <c r="BRV271" s="136"/>
      <c r="BRW271" s="136"/>
      <c r="BRX271" s="136"/>
      <c r="BRY271" s="136"/>
      <c r="BRZ271" s="136"/>
      <c r="BSA271" s="136"/>
      <c r="BSB271" s="136"/>
      <c r="BSC271" s="136"/>
      <c r="BSD271" s="136"/>
      <c r="BSE271" s="136"/>
      <c r="BSF271" s="136"/>
      <c r="BSG271" s="136"/>
      <c r="BSL271" s="136"/>
      <c r="BSM271" s="136"/>
      <c r="BSN271" s="136"/>
      <c r="BSO271" s="136"/>
      <c r="BSP271" s="136"/>
      <c r="BSQ271" s="136"/>
      <c r="BSR271" s="136"/>
      <c r="BSS271" s="136"/>
      <c r="BST271" s="136"/>
      <c r="BSU271" s="136"/>
      <c r="BSV271" s="136"/>
      <c r="BSW271" s="136"/>
      <c r="BTB271" s="136"/>
      <c r="BTC271" s="136"/>
      <c r="BTD271" s="136"/>
      <c r="BTE271" s="136"/>
      <c r="BTF271" s="136"/>
      <c r="BTG271" s="136"/>
      <c r="BTH271" s="136"/>
      <c r="BTI271" s="136"/>
      <c r="BTJ271" s="136"/>
      <c r="BTK271" s="136"/>
      <c r="BTL271" s="136"/>
      <c r="BTM271" s="136"/>
      <c r="BTR271" s="136"/>
      <c r="BTS271" s="136"/>
      <c r="BTT271" s="136"/>
      <c r="BTU271" s="136"/>
      <c r="BTV271" s="136"/>
      <c r="BTW271" s="136"/>
      <c r="BTX271" s="136"/>
      <c r="BTY271" s="136"/>
      <c r="BTZ271" s="136"/>
      <c r="BUA271" s="136"/>
      <c r="BUB271" s="136"/>
      <c r="BUC271" s="136"/>
      <c r="BUH271" s="136"/>
      <c r="BUI271" s="136"/>
      <c r="BUJ271" s="136"/>
      <c r="BUK271" s="136"/>
      <c r="BUL271" s="136"/>
      <c r="BUM271" s="136"/>
      <c r="BUN271" s="136"/>
      <c r="BUO271" s="136"/>
      <c r="BUP271" s="136"/>
      <c r="BUQ271" s="136"/>
      <c r="BUR271" s="136"/>
      <c r="BUS271" s="136"/>
      <c r="BUX271" s="136"/>
      <c r="BUY271" s="136"/>
      <c r="BUZ271" s="136"/>
      <c r="BVA271" s="136"/>
      <c r="BVB271" s="136"/>
      <c r="BVC271" s="136"/>
      <c r="BVD271" s="136"/>
      <c r="BVE271" s="136"/>
      <c r="BVF271" s="136"/>
      <c r="BVG271" s="136"/>
      <c r="BVH271" s="136"/>
      <c r="BVI271" s="136"/>
      <c r="BVN271" s="136"/>
      <c r="BVO271" s="136"/>
      <c r="BVP271" s="136"/>
      <c r="BVQ271" s="136"/>
      <c r="BVR271" s="136"/>
      <c r="BVS271" s="136"/>
      <c r="BVT271" s="136"/>
      <c r="BVU271" s="136"/>
      <c r="BVV271" s="136"/>
      <c r="BVW271" s="136"/>
      <c r="BVX271" s="136"/>
      <c r="BVY271" s="136"/>
      <c r="BWD271" s="136"/>
      <c r="BWE271" s="136"/>
      <c r="BWF271" s="136"/>
      <c r="BWG271" s="136"/>
      <c r="BWH271" s="136"/>
      <c r="BWI271" s="136"/>
      <c r="BWJ271" s="136"/>
      <c r="BWK271" s="136"/>
      <c r="BWL271" s="136"/>
      <c r="BWM271" s="136"/>
      <c r="BWN271" s="136"/>
      <c r="BWO271" s="136"/>
      <c r="BWT271" s="136"/>
      <c r="BWU271" s="136"/>
      <c r="BWV271" s="136"/>
      <c r="BWW271" s="136"/>
      <c r="BWX271" s="136"/>
      <c r="BWY271" s="136"/>
      <c r="BWZ271" s="136"/>
      <c r="BXA271" s="136"/>
      <c r="BXB271" s="136"/>
      <c r="BXC271" s="136"/>
      <c r="BXD271" s="136"/>
      <c r="BXE271" s="136"/>
      <c r="BXJ271" s="136"/>
      <c r="BXK271" s="136"/>
      <c r="BXL271" s="136"/>
      <c r="BXM271" s="136"/>
      <c r="BXN271" s="136"/>
      <c r="BXO271" s="136"/>
      <c r="BXP271" s="136"/>
      <c r="BXQ271" s="136"/>
      <c r="BXR271" s="136"/>
      <c r="BXS271" s="136"/>
      <c r="BXT271" s="136"/>
      <c r="BXU271" s="136"/>
      <c r="BXZ271" s="136"/>
      <c r="BYA271" s="136"/>
      <c r="BYB271" s="136"/>
      <c r="BYC271" s="136"/>
      <c r="BYD271" s="136"/>
      <c r="BYE271" s="136"/>
      <c r="BYF271" s="136"/>
      <c r="BYG271" s="136"/>
      <c r="BYH271" s="136"/>
      <c r="BYI271" s="136"/>
      <c r="BYJ271" s="136"/>
      <c r="BYK271" s="136"/>
      <c r="BYP271" s="136"/>
      <c r="BYQ271" s="136"/>
      <c r="BYR271" s="136"/>
      <c r="BYS271" s="136"/>
      <c r="BYT271" s="136"/>
      <c r="BYU271" s="136"/>
      <c r="BYV271" s="136"/>
      <c r="BYW271" s="136"/>
      <c r="BYX271" s="136"/>
      <c r="BYY271" s="136"/>
      <c r="BYZ271" s="136"/>
      <c r="BZA271" s="136"/>
      <c r="BZF271" s="136"/>
      <c r="BZG271" s="136"/>
      <c r="BZH271" s="136"/>
      <c r="BZI271" s="136"/>
      <c r="BZJ271" s="136"/>
      <c r="BZK271" s="136"/>
      <c r="BZL271" s="136"/>
      <c r="BZM271" s="136"/>
      <c r="BZN271" s="136"/>
      <c r="BZO271" s="136"/>
      <c r="BZP271" s="136"/>
      <c r="BZQ271" s="136"/>
      <c r="BZV271" s="136"/>
      <c r="BZW271" s="136"/>
      <c r="BZX271" s="136"/>
      <c r="BZY271" s="136"/>
      <c r="BZZ271" s="136"/>
      <c r="CAA271" s="136"/>
      <c r="CAB271" s="136"/>
      <c r="CAC271" s="136"/>
      <c r="CAD271" s="136"/>
      <c r="CAE271" s="136"/>
      <c r="CAF271" s="136"/>
      <c r="CAG271" s="136"/>
      <c r="CAL271" s="136"/>
      <c r="CAM271" s="136"/>
      <c r="CAN271" s="136"/>
      <c r="CAO271" s="136"/>
      <c r="CAP271" s="136"/>
      <c r="CAQ271" s="136"/>
      <c r="CAR271" s="136"/>
      <c r="CAS271" s="136"/>
      <c r="CAT271" s="136"/>
      <c r="CAU271" s="136"/>
      <c r="CAV271" s="136"/>
      <c r="CAW271" s="136"/>
      <c r="CBB271" s="136"/>
      <c r="CBC271" s="136"/>
      <c r="CBD271" s="136"/>
      <c r="CBE271" s="136"/>
      <c r="CBF271" s="136"/>
      <c r="CBG271" s="136"/>
      <c r="CBH271" s="136"/>
      <c r="CBI271" s="136"/>
      <c r="CBJ271" s="136"/>
      <c r="CBK271" s="136"/>
      <c r="CBL271" s="136"/>
      <c r="CBM271" s="136"/>
      <c r="CBR271" s="136"/>
      <c r="CBS271" s="136"/>
      <c r="CBT271" s="136"/>
      <c r="CBU271" s="136"/>
      <c r="CBV271" s="136"/>
      <c r="CBW271" s="136"/>
      <c r="CBX271" s="136"/>
      <c r="CBY271" s="136"/>
      <c r="CBZ271" s="136"/>
      <c r="CCA271" s="136"/>
      <c r="CCB271" s="136"/>
      <c r="CCC271" s="136"/>
      <c r="CCH271" s="136"/>
      <c r="CCI271" s="136"/>
      <c r="CCJ271" s="136"/>
      <c r="CCK271" s="136"/>
      <c r="CCL271" s="136"/>
      <c r="CCM271" s="136"/>
      <c r="CCN271" s="136"/>
      <c r="CCO271" s="136"/>
      <c r="CCP271" s="136"/>
      <c r="CCQ271" s="136"/>
      <c r="CCR271" s="136"/>
      <c r="CCS271" s="136"/>
      <c r="CCX271" s="136"/>
      <c r="CCY271" s="136"/>
      <c r="CCZ271" s="136"/>
      <c r="CDA271" s="136"/>
      <c r="CDB271" s="136"/>
      <c r="CDC271" s="136"/>
      <c r="CDD271" s="136"/>
      <c r="CDE271" s="136"/>
      <c r="CDF271" s="136"/>
      <c r="CDG271" s="136"/>
      <c r="CDH271" s="136"/>
      <c r="CDI271" s="136"/>
      <c r="CDN271" s="136"/>
      <c r="CDO271" s="136"/>
      <c r="CDP271" s="136"/>
      <c r="CDQ271" s="136"/>
      <c r="CDR271" s="136"/>
      <c r="CDS271" s="136"/>
      <c r="CDT271" s="136"/>
      <c r="CDU271" s="136"/>
      <c r="CDV271" s="136"/>
      <c r="CDW271" s="136"/>
      <c r="CDX271" s="136"/>
      <c r="CDY271" s="136"/>
      <c r="CED271" s="136"/>
      <c r="CEE271" s="136"/>
      <c r="CEF271" s="136"/>
      <c r="CEG271" s="136"/>
      <c r="CEH271" s="136"/>
      <c r="CEI271" s="136"/>
      <c r="CEJ271" s="136"/>
      <c r="CEK271" s="136"/>
      <c r="CEL271" s="136"/>
      <c r="CEM271" s="136"/>
      <c r="CEN271" s="136"/>
      <c r="CEO271" s="136"/>
      <c r="CET271" s="136"/>
      <c r="CEU271" s="136"/>
      <c r="CEV271" s="136"/>
      <c r="CEW271" s="136"/>
      <c r="CEX271" s="136"/>
      <c r="CEY271" s="136"/>
      <c r="CEZ271" s="136"/>
      <c r="CFA271" s="136"/>
      <c r="CFB271" s="136"/>
      <c r="CFC271" s="136"/>
      <c r="CFD271" s="136"/>
      <c r="CFE271" s="136"/>
      <c r="CFJ271" s="136"/>
      <c r="CFK271" s="136"/>
      <c r="CFL271" s="136"/>
      <c r="CFM271" s="136"/>
      <c r="CFN271" s="136"/>
      <c r="CFO271" s="136"/>
      <c r="CFP271" s="136"/>
      <c r="CFQ271" s="136"/>
      <c r="CFR271" s="136"/>
      <c r="CFS271" s="136"/>
      <c r="CFT271" s="136"/>
      <c r="CFU271" s="136"/>
      <c r="CFZ271" s="136"/>
      <c r="CGA271" s="136"/>
      <c r="CGB271" s="136"/>
      <c r="CGC271" s="136"/>
      <c r="CGD271" s="136"/>
      <c r="CGE271" s="136"/>
      <c r="CGF271" s="136"/>
      <c r="CGG271" s="136"/>
      <c r="CGH271" s="136"/>
      <c r="CGI271" s="136"/>
      <c r="CGJ271" s="136"/>
      <c r="CGK271" s="136"/>
      <c r="CGP271" s="136"/>
      <c r="CGQ271" s="136"/>
      <c r="CGR271" s="136"/>
      <c r="CGS271" s="136"/>
      <c r="CGT271" s="136"/>
      <c r="CGU271" s="136"/>
      <c r="CGV271" s="136"/>
      <c r="CGW271" s="136"/>
      <c r="CGX271" s="136"/>
      <c r="CGY271" s="136"/>
      <c r="CGZ271" s="136"/>
      <c r="CHA271" s="136"/>
      <c r="CHF271" s="136"/>
      <c r="CHG271" s="136"/>
      <c r="CHH271" s="136"/>
      <c r="CHI271" s="136"/>
      <c r="CHJ271" s="136"/>
      <c r="CHK271" s="136"/>
      <c r="CHL271" s="136"/>
      <c r="CHM271" s="136"/>
      <c r="CHN271" s="136"/>
      <c r="CHO271" s="136"/>
      <c r="CHP271" s="136"/>
      <c r="CHQ271" s="136"/>
      <c r="CHV271" s="136"/>
      <c r="CHW271" s="136"/>
      <c r="CHX271" s="136"/>
      <c r="CHY271" s="136"/>
      <c r="CHZ271" s="136"/>
      <c r="CIA271" s="136"/>
      <c r="CIB271" s="136"/>
      <c r="CIC271" s="136"/>
      <c r="CID271" s="136"/>
      <c r="CIE271" s="136"/>
      <c r="CIF271" s="136"/>
      <c r="CIG271" s="136"/>
      <c r="CIL271" s="136"/>
      <c r="CIM271" s="136"/>
      <c r="CIN271" s="136"/>
      <c r="CIO271" s="136"/>
      <c r="CIP271" s="136"/>
      <c r="CIQ271" s="136"/>
      <c r="CIR271" s="136"/>
      <c r="CIS271" s="136"/>
      <c r="CIT271" s="136"/>
      <c r="CIU271" s="136"/>
      <c r="CIV271" s="136"/>
      <c r="CIW271" s="136"/>
      <c r="CJB271" s="136"/>
      <c r="CJC271" s="136"/>
      <c r="CJD271" s="136"/>
      <c r="CJE271" s="136"/>
      <c r="CJF271" s="136"/>
      <c r="CJG271" s="136"/>
      <c r="CJH271" s="136"/>
      <c r="CJI271" s="136"/>
      <c r="CJJ271" s="136"/>
      <c r="CJK271" s="136"/>
      <c r="CJL271" s="136"/>
      <c r="CJM271" s="136"/>
      <c r="CJR271" s="136"/>
      <c r="CJS271" s="136"/>
      <c r="CJT271" s="136"/>
      <c r="CJU271" s="136"/>
      <c r="CJV271" s="136"/>
      <c r="CJW271" s="136"/>
      <c r="CJX271" s="136"/>
      <c r="CJY271" s="136"/>
      <c r="CJZ271" s="136"/>
      <c r="CKA271" s="136"/>
      <c r="CKB271" s="136"/>
      <c r="CKC271" s="136"/>
      <c r="CKH271" s="136"/>
      <c r="CKI271" s="136"/>
      <c r="CKJ271" s="136"/>
      <c r="CKK271" s="136"/>
      <c r="CKL271" s="136"/>
      <c r="CKM271" s="136"/>
      <c r="CKN271" s="136"/>
      <c r="CKO271" s="136"/>
      <c r="CKP271" s="136"/>
      <c r="CKQ271" s="136"/>
      <c r="CKR271" s="136"/>
      <c r="CKS271" s="136"/>
      <c r="CKX271" s="136"/>
      <c r="CKY271" s="136"/>
      <c r="CKZ271" s="136"/>
      <c r="CLA271" s="136"/>
      <c r="CLB271" s="136"/>
      <c r="CLC271" s="136"/>
      <c r="CLD271" s="136"/>
      <c r="CLE271" s="136"/>
      <c r="CLF271" s="136"/>
      <c r="CLG271" s="136"/>
      <c r="CLH271" s="136"/>
      <c r="CLI271" s="136"/>
      <c r="CLN271" s="136"/>
      <c r="CLO271" s="136"/>
      <c r="CLP271" s="136"/>
      <c r="CLQ271" s="136"/>
      <c r="CLR271" s="136"/>
      <c r="CLS271" s="136"/>
      <c r="CLT271" s="136"/>
      <c r="CLU271" s="136"/>
      <c r="CLV271" s="136"/>
      <c r="CLW271" s="136"/>
      <c r="CLX271" s="136"/>
      <c r="CLY271" s="136"/>
      <c r="CMD271" s="136"/>
      <c r="CME271" s="136"/>
      <c r="CMF271" s="136"/>
      <c r="CMG271" s="136"/>
      <c r="CMH271" s="136"/>
      <c r="CMI271" s="136"/>
      <c r="CMJ271" s="136"/>
      <c r="CMK271" s="136"/>
      <c r="CML271" s="136"/>
      <c r="CMM271" s="136"/>
      <c r="CMN271" s="136"/>
      <c r="CMO271" s="136"/>
      <c r="CMT271" s="136"/>
      <c r="CMU271" s="136"/>
      <c r="CMV271" s="136"/>
      <c r="CMW271" s="136"/>
      <c r="CMX271" s="136"/>
      <c r="CMY271" s="136"/>
      <c r="CMZ271" s="136"/>
      <c r="CNA271" s="136"/>
      <c r="CNB271" s="136"/>
      <c r="CNC271" s="136"/>
      <c r="CND271" s="136"/>
      <c r="CNE271" s="136"/>
      <c r="CNJ271" s="136"/>
      <c r="CNK271" s="136"/>
      <c r="CNL271" s="136"/>
      <c r="CNM271" s="136"/>
      <c r="CNN271" s="136"/>
      <c r="CNO271" s="136"/>
      <c r="CNP271" s="136"/>
      <c r="CNQ271" s="136"/>
      <c r="CNR271" s="136"/>
      <c r="CNS271" s="136"/>
      <c r="CNT271" s="136"/>
      <c r="CNU271" s="136"/>
      <c r="CNZ271" s="136"/>
      <c r="COA271" s="136"/>
      <c r="COB271" s="136"/>
      <c r="COC271" s="136"/>
      <c r="COD271" s="136"/>
      <c r="COE271" s="136"/>
      <c r="COF271" s="136"/>
      <c r="COG271" s="136"/>
      <c r="COH271" s="136"/>
      <c r="COI271" s="136"/>
      <c r="COJ271" s="136"/>
      <c r="COK271" s="136"/>
      <c r="COP271" s="136"/>
      <c r="COQ271" s="136"/>
      <c r="COR271" s="136"/>
      <c r="COS271" s="136"/>
      <c r="COT271" s="136"/>
      <c r="COU271" s="136"/>
      <c r="COV271" s="136"/>
      <c r="COW271" s="136"/>
      <c r="COX271" s="136"/>
      <c r="COY271" s="136"/>
      <c r="COZ271" s="136"/>
      <c r="CPA271" s="136"/>
      <c r="CPF271" s="136"/>
      <c r="CPG271" s="136"/>
      <c r="CPH271" s="136"/>
      <c r="CPI271" s="136"/>
      <c r="CPJ271" s="136"/>
      <c r="CPK271" s="136"/>
      <c r="CPL271" s="136"/>
      <c r="CPM271" s="136"/>
      <c r="CPN271" s="136"/>
      <c r="CPO271" s="136"/>
      <c r="CPP271" s="136"/>
      <c r="CPQ271" s="136"/>
      <c r="CPV271" s="136"/>
      <c r="CPW271" s="136"/>
      <c r="CPX271" s="136"/>
      <c r="CPY271" s="136"/>
      <c r="CPZ271" s="136"/>
      <c r="CQA271" s="136"/>
      <c r="CQB271" s="136"/>
      <c r="CQC271" s="136"/>
      <c r="CQD271" s="136"/>
      <c r="CQE271" s="136"/>
      <c r="CQF271" s="136"/>
      <c r="CQG271" s="136"/>
      <c r="CQL271" s="136"/>
      <c r="CQM271" s="136"/>
      <c r="CQN271" s="136"/>
      <c r="CQO271" s="136"/>
      <c r="CQP271" s="136"/>
      <c r="CQQ271" s="136"/>
      <c r="CQR271" s="136"/>
      <c r="CQS271" s="136"/>
      <c r="CQT271" s="136"/>
      <c r="CQU271" s="136"/>
      <c r="CQV271" s="136"/>
      <c r="CQW271" s="136"/>
      <c r="CRB271" s="136"/>
      <c r="CRC271" s="136"/>
      <c r="CRD271" s="136"/>
      <c r="CRE271" s="136"/>
      <c r="CRF271" s="136"/>
      <c r="CRG271" s="136"/>
      <c r="CRH271" s="136"/>
      <c r="CRI271" s="136"/>
      <c r="CRJ271" s="136"/>
      <c r="CRK271" s="136"/>
      <c r="CRL271" s="136"/>
      <c r="CRM271" s="136"/>
      <c r="CRR271" s="136"/>
      <c r="CRS271" s="136"/>
      <c r="CRT271" s="136"/>
      <c r="CRU271" s="136"/>
      <c r="CRV271" s="136"/>
      <c r="CRW271" s="136"/>
      <c r="CRX271" s="136"/>
      <c r="CRY271" s="136"/>
      <c r="CRZ271" s="136"/>
      <c r="CSA271" s="136"/>
      <c r="CSB271" s="136"/>
      <c r="CSC271" s="136"/>
      <c r="CSH271" s="136"/>
      <c r="CSI271" s="136"/>
      <c r="CSJ271" s="136"/>
      <c r="CSK271" s="136"/>
      <c r="CSL271" s="136"/>
      <c r="CSM271" s="136"/>
      <c r="CSN271" s="136"/>
      <c r="CSO271" s="136"/>
      <c r="CSP271" s="136"/>
      <c r="CSQ271" s="136"/>
      <c r="CSR271" s="136"/>
      <c r="CSS271" s="136"/>
      <c r="CSX271" s="136"/>
      <c r="CSY271" s="136"/>
      <c r="CSZ271" s="136"/>
      <c r="CTA271" s="136"/>
      <c r="CTB271" s="136"/>
      <c r="CTC271" s="136"/>
      <c r="CTD271" s="136"/>
      <c r="CTE271" s="136"/>
      <c r="CTF271" s="136"/>
      <c r="CTG271" s="136"/>
      <c r="CTH271" s="136"/>
      <c r="CTI271" s="136"/>
      <c r="CTN271" s="136"/>
      <c r="CTO271" s="136"/>
      <c r="CTP271" s="136"/>
      <c r="CTQ271" s="136"/>
      <c r="CTR271" s="136"/>
      <c r="CTS271" s="136"/>
      <c r="CTT271" s="136"/>
      <c r="CTU271" s="136"/>
      <c r="CTV271" s="136"/>
      <c r="CTW271" s="136"/>
      <c r="CTX271" s="136"/>
      <c r="CTY271" s="136"/>
      <c r="CUD271" s="136"/>
      <c r="CUE271" s="136"/>
      <c r="CUF271" s="136"/>
      <c r="CUG271" s="136"/>
      <c r="CUH271" s="136"/>
      <c r="CUI271" s="136"/>
      <c r="CUJ271" s="136"/>
      <c r="CUK271" s="136"/>
      <c r="CUL271" s="136"/>
      <c r="CUM271" s="136"/>
      <c r="CUN271" s="136"/>
      <c r="CUO271" s="136"/>
      <c r="CUT271" s="136"/>
      <c r="CUU271" s="136"/>
      <c r="CUV271" s="136"/>
      <c r="CUW271" s="136"/>
      <c r="CUX271" s="136"/>
      <c r="CUY271" s="136"/>
      <c r="CUZ271" s="136"/>
      <c r="CVA271" s="136"/>
      <c r="CVB271" s="136"/>
      <c r="CVC271" s="136"/>
      <c r="CVD271" s="136"/>
      <c r="CVE271" s="136"/>
      <c r="CVJ271" s="136"/>
      <c r="CVK271" s="136"/>
      <c r="CVL271" s="136"/>
      <c r="CVM271" s="136"/>
      <c r="CVN271" s="136"/>
      <c r="CVO271" s="136"/>
      <c r="CVP271" s="136"/>
      <c r="CVQ271" s="136"/>
      <c r="CVR271" s="136"/>
      <c r="CVS271" s="136"/>
      <c r="CVT271" s="136"/>
      <c r="CVU271" s="136"/>
      <c r="CVZ271" s="136"/>
      <c r="CWA271" s="136"/>
      <c r="CWB271" s="136"/>
      <c r="CWC271" s="136"/>
      <c r="CWD271" s="136"/>
      <c r="CWE271" s="136"/>
      <c r="CWF271" s="136"/>
      <c r="CWG271" s="136"/>
      <c r="CWH271" s="136"/>
      <c r="CWI271" s="136"/>
      <c r="CWJ271" s="136"/>
      <c r="CWK271" s="136"/>
      <c r="CWP271" s="136"/>
      <c r="CWQ271" s="136"/>
      <c r="CWR271" s="136"/>
      <c r="CWS271" s="136"/>
      <c r="CWT271" s="136"/>
      <c r="CWU271" s="136"/>
      <c r="CWV271" s="136"/>
      <c r="CWW271" s="136"/>
      <c r="CWX271" s="136"/>
      <c r="CWY271" s="136"/>
      <c r="CWZ271" s="136"/>
      <c r="CXA271" s="136"/>
      <c r="CXF271" s="136"/>
      <c r="CXG271" s="136"/>
      <c r="CXH271" s="136"/>
      <c r="CXI271" s="136"/>
      <c r="CXJ271" s="136"/>
      <c r="CXK271" s="136"/>
      <c r="CXL271" s="136"/>
      <c r="CXM271" s="136"/>
      <c r="CXN271" s="136"/>
      <c r="CXO271" s="136"/>
      <c r="CXP271" s="136"/>
      <c r="CXQ271" s="136"/>
      <c r="CXV271" s="136"/>
      <c r="CXW271" s="136"/>
      <c r="CXX271" s="136"/>
      <c r="CXY271" s="136"/>
      <c r="CXZ271" s="136"/>
      <c r="CYA271" s="136"/>
      <c r="CYB271" s="136"/>
      <c r="CYC271" s="136"/>
      <c r="CYD271" s="136"/>
      <c r="CYE271" s="136"/>
      <c r="CYF271" s="136"/>
      <c r="CYG271" s="136"/>
      <c r="CYL271" s="136"/>
      <c r="CYM271" s="136"/>
      <c r="CYN271" s="136"/>
      <c r="CYO271" s="136"/>
      <c r="CYP271" s="136"/>
      <c r="CYQ271" s="136"/>
      <c r="CYR271" s="136"/>
      <c r="CYS271" s="136"/>
      <c r="CYT271" s="136"/>
      <c r="CYU271" s="136"/>
      <c r="CYV271" s="136"/>
      <c r="CYW271" s="136"/>
      <c r="CZB271" s="136"/>
      <c r="CZC271" s="136"/>
      <c r="CZD271" s="136"/>
      <c r="CZE271" s="136"/>
      <c r="CZF271" s="136"/>
      <c r="CZG271" s="136"/>
      <c r="CZH271" s="136"/>
      <c r="CZI271" s="136"/>
      <c r="CZJ271" s="136"/>
      <c r="CZK271" s="136"/>
      <c r="CZL271" s="136"/>
      <c r="CZM271" s="136"/>
      <c r="CZR271" s="136"/>
      <c r="CZS271" s="136"/>
      <c r="CZT271" s="136"/>
      <c r="CZU271" s="136"/>
      <c r="CZV271" s="136"/>
      <c r="CZW271" s="136"/>
      <c r="CZX271" s="136"/>
      <c r="CZY271" s="136"/>
      <c r="CZZ271" s="136"/>
      <c r="DAA271" s="136"/>
      <c r="DAB271" s="136"/>
      <c r="DAC271" s="136"/>
      <c r="DAH271" s="136"/>
      <c r="DAI271" s="136"/>
      <c r="DAJ271" s="136"/>
      <c r="DAK271" s="136"/>
      <c r="DAL271" s="136"/>
      <c r="DAM271" s="136"/>
      <c r="DAN271" s="136"/>
      <c r="DAO271" s="136"/>
      <c r="DAP271" s="136"/>
      <c r="DAQ271" s="136"/>
      <c r="DAR271" s="136"/>
      <c r="DAS271" s="136"/>
      <c r="DAX271" s="136"/>
      <c r="DAY271" s="136"/>
      <c r="DAZ271" s="136"/>
      <c r="DBA271" s="136"/>
      <c r="DBB271" s="136"/>
      <c r="DBC271" s="136"/>
      <c r="DBD271" s="136"/>
      <c r="DBE271" s="136"/>
      <c r="DBF271" s="136"/>
      <c r="DBG271" s="136"/>
      <c r="DBH271" s="136"/>
      <c r="DBI271" s="136"/>
      <c r="DBN271" s="136"/>
      <c r="DBO271" s="136"/>
      <c r="DBP271" s="136"/>
      <c r="DBQ271" s="136"/>
      <c r="DBR271" s="136"/>
      <c r="DBS271" s="136"/>
      <c r="DBT271" s="136"/>
      <c r="DBU271" s="136"/>
      <c r="DBV271" s="136"/>
      <c r="DBW271" s="136"/>
      <c r="DBX271" s="136"/>
      <c r="DBY271" s="136"/>
      <c r="DCD271" s="136"/>
      <c r="DCE271" s="136"/>
      <c r="DCF271" s="136"/>
      <c r="DCG271" s="136"/>
      <c r="DCH271" s="136"/>
      <c r="DCI271" s="136"/>
      <c r="DCJ271" s="136"/>
      <c r="DCK271" s="136"/>
      <c r="DCL271" s="136"/>
      <c r="DCM271" s="136"/>
      <c r="DCN271" s="136"/>
      <c r="DCO271" s="136"/>
      <c r="DCT271" s="136"/>
      <c r="DCU271" s="136"/>
      <c r="DCV271" s="136"/>
      <c r="DCW271" s="136"/>
      <c r="DCX271" s="136"/>
      <c r="DCY271" s="136"/>
      <c r="DCZ271" s="136"/>
      <c r="DDA271" s="136"/>
      <c r="DDB271" s="136"/>
      <c r="DDC271" s="136"/>
      <c r="DDD271" s="136"/>
      <c r="DDE271" s="136"/>
      <c r="DDJ271" s="136"/>
      <c r="DDK271" s="136"/>
      <c r="DDL271" s="136"/>
      <c r="DDM271" s="136"/>
      <c r="DDN271" s="136"/>
      <c r="DDO271" s="136"/>
      <c r="DDP271" s="136"/>
      <c r="DDQ271" s="136"/>
      <c r="DDR271" s="136"/>
      <c r="DDS271" s="136"/>
      <c r="DDT271" s="136"/>
      <c r="DDU271" s="136"/>
      <c r="DDZ271" s="136"/>
      <c r="DEA271" s="136"/>
      <c r="DEB271" s="136"/>
      <c r="DEC271" s="136"/>
      <c r="DED271" s="136"/>
      <c r="DEE271" s="136"/>
      <c r="DEF271" s="136"/>
      <c r="DEG271" s="136"/>
      <c r="DEH271" s="136"/>
      <c r="DEI271" s="136"/>
      <c r="DEJ271" s="136"/>
      <c r="DEK271" s="136"/>
      <c r="DEP271" s="136"/>
      <c r="DEQ271" s="136"/>
      <c r="DER271" s="136"/>
      <c r="DES271" s="136"/>
      <c r="DET271" s="136"/>
      <c r="DEU271" s="136"/>
      <c r="DEV271" s="136"/>
      <c r="DEW271" s="136"/>
      <c r="DEX271" s="136"/>
      <c r="DEY271" s="136"/>
      <c r="DEZ271" s="136"/>
      <c r="DFA271" s="136"/>
      <c r="DFF271" s="136"/>
      <c r="DFG271" s="136"/>
      <c r="DFH271" s="136"/>
      <c r="DFI271" s="136"/>
      <c r="DFJ271" s="136"/>
      <c r="DFK271" s="136"/>
      <c r="DFL271" s="136"/>
      <c r="DFM271" s="136"/>
      <c r="DFN271" s="136"/>
      <c r="DFO271" s="136"/>
      <c r="DFP271" s="136"/>
      <c r="DFQ271" s="136"/>
      <c r="DFV271" s="136"/>
      <c r="DFW271" s="136"/>
      <c r="DFX271" s="136"/>
      <c r="DFY271" s="136"/>
      <c r="DFZ271" s="136"/>
      <c r="DGA271" s="136"/>
      <c r="DGB271" s="136"/>
      <c r="DGC271" s="136"/>
      <c r="DGD271" s="136"/>
      <c r="DGE271" s="136"/>
      <c r="DGF271" s="136"/>
      <c r="DGG271" s="136"/>
      <c r="DGL271" s="136"/>
      <c r="DGM271" s="136"/>
      <c r="DGN271" s="136"/>
      <c r="DGO271" s="136"/>
      <c r="DGP271" s="136"/>
      <c r="DGQ271" s="136"/>
      <c r="DGR271" s="136"/>
      <c r="DGS271" s="136"/>
      <c r="DGT271" s="136"/>
      <c r="DGU271" s="136"/>
      <c r="DGV271" s="136"/>
      <c r="DGW271" s="136"/>
      <c r="DHB271" s="136"/>
      <c r="DHC271" s="136"/>
      <c r="DHD271" s="136"/>
      <c r="DHE271" s="136"/>
      <c r="DHF271" s="136"/>
      <c r="DHG271" s="136"/>
      <c r="DHH271" s="136"/>
      <c r="DHI271" s="136"/>
      <c r="DHJ271" s="136"/>
      <c r="DHK271" s="136"/>
      <c r="DHL271" s="136"/>
      <c r="DHM271" s="136"/>
      <c r="DHR271" s="136"/>
      <c r="DHS271" s="136"/>
      <c r="DHT271" s="136"/>
      <c r="DHU271" s="136"/>
      <c r="DHV271" s="136"/>
      <c r="DHW271" s="136"/>
      <c r="DHX271" s="136"/>
      <c r="DHY271" s="136"/>
      <c r="DHZ271" s="136"/>
      <c r="DIA271" s="136"/>
      <c r="DIB271" s="136"/>
      <c r="DIC271" s="136"/>
      <c r="DIH271" s="136"/>
      <c r="DII271" s="136"/>
      <c r="DIJ271" s="136"/>
      <c r="DIK271" s="136"/>
      <c r="DIL271" s="136"/>
      <c r="DIM271" s="136"/>
      <c r="DIN271" s="136"/>
      <c r="DIO271" s="136"/>
      <c r="DIP271" s="136"/>
      <c r="DIQ271" s="136"/>
      <c r="DIR271" s="136"/>
      <c r="DIS271" s="136"/>
      <c r="DIX271" s="136"/>
      <c r="DIY271" s="136"/>
      <c r="DIZ271" s="136"/>
      <c r="DJA271" s="136"/>
      <c r="DJB271" s="136"/>
      <c r="DJC271" s="136"/>
      <c r="DJD271" s="136"/>
      <c r="DJE271" s="136"/>
      <c r="DJF271" s="136"/>
      <c r="DJG271" s="136"/>
      <c r="DJH271" s="136"/>
      <c r="DJI271" s="136"/>
      <c r="DJN271" s="136"/>
      <c r="DJO271" s="136"/>
      <c r="DJP271" s="136"/>
      <c r="DJQ271" s="136"/>
      <c r="DJR271" s="136"/>
      <c r="DJS271" s="136"/>
      <c r="DJT271" s="136"/>
      <c r="DJU271" s="136"/>
      <c r="DJV271" s="136"/>
      <c r="DJW271" s="136"/>
      <c r="DJX271" s="136"/>
      <c r="DJY271" s="136"/>
      <c r="DKD271" s="136"/>
      <c r="DKE271" s="136"/>
      <c r="DKF271" s="136"/>
      <c r="DKG271" s="136"/>
      <c r="DKH271" s="136"/>
      <c r="DKI271" s="136"/>
      <c r="DKJ271" s="136"/>
      <c r="DKK271" s="136"/>
      <c r="DKL271" s="136"/>
      <c r="DKM271" s="136"/>
      <c r="DKN271" s="136"/>
      <c r="DKO271" s="136"/>
      <c r="DKT271" s="136"/>
      <c r="DKU271" s="136"/>
      <c r="DKV271" s="136"/>
      <c r="DKW271" s="136"/>
      <c r="DKX271" s="136"/>
      <c r="DKY271" s="136"/>
      <c r="DKZ271" s="136"/>
      <c r="DLA271" s="136"/>
      <c r="DLB271" s="136"/>
      <c r="DLC271" s="136"/>
      <c r="DLD271" s="136"/>
      <c r="DLE271" s="136"/>
      <c r="DLJ271" s="136"/>
      <c r="DLK271" s="136"/>
      <c r="DLL271" s="136"/>
      <c r="DLM271" s="136"/>
      <c r="DLN271" s="136"/>
      <c r="DLO271" s="136"/>
      <c r="DLP271" s="136"/>
      <c r="DLQ271" s="136"/>
      <c r="DLR271" s="136"/>
      <c r="DLS271" s="136"/>
      <c r="DLT271" s="136"/>
      <c r="DLU271" s="136"/>
      <c r="DLZ271" s="136"/>
      <c r="DMA271" s="136"/>
      <c r="DMB271" s="136"/>
      <c r="DMC271" s="136"/>
      <c r="DMD271" s="136"/>
      <c r="DME271" s="136"/>
      <c r="DMF271" s="136"/>
      <c r="DMG271" s="136"/>
      <c r="DMH271" s="136"/>
      <c r="DMI271" s="136"/>
      <c r="DMJ271" s="136"/>
      <c r="DMK271" s="136"/>
      <c r="DMP271" s="136"/>
      <c r="DMQ271" s="136"/>
      <c r="DMR271" s="136"/>
      <c r="DMS271" s="136"/>
      <c r="DMT271" s="136"/>
      <c r="DMU271" s="136"/>
      <c r="DMV271" s="136"/>
      <c r="DMW271" s="136"/>
      <c r="DMX271" s="136"/>
      <c r="DMY271" s="136"/>
      <c r="DMZ271" s="136"/>
      <c r="DNA271" s="136"/>
      <c r="DNF271" s="136"/>
      <c r="DNG271" s="136"/>
      <c r="DNH271" s="136"/>
      <c r="DNI271" s="136"/>
      <c r="DNJ271" s="136"/>
      <c r="DNK271" s="136"/>
      <c r="DNL271" s="136"/>
      <c r="DNM271" s="136"/>
      <c r="DNN271" s="136"/>
      <c r="DNO271" s="136"/>
      <c r="DNP271" s="136"/>
      <c r="DNQ271" s="136"/>
      <c r="DNV271" s="136"/>
      <c r="DNW271" s="136"/>
      <c r="DNX271" s="136"/>
      <c r="DNY271" s="136"/>
      <c r="DNZ271" s="136"/>
      <c r="DOA271" s="136"/>
      <c r="DOB271" s="136"/>
      <c r="DOC271" s="136"/>
      <c r="DOD271" s="136"/>
      <c r="DOE271" s="136"/>
      <c r="DOF271" s="136"/>
      <c r="DOG271" s="136"/>
      <c r="DOL271" s="136"/>
      <c r="DOM271" s="136"/>
      <c r="DON271" s="136"/>
      <c r="DOO271" s="136"/>
      <c r="DOP271" s="136"/>
      <c r="DOQ271" s="136"/>
      <c r="DOR271" s="136"/>
      <c r="DOS271" s="136"/>
      <c r="DOT271" s="136"/>
      <c r="DOU271" s="136"/>
      <c r="DOV271" s="136"/>
      <c r="DOW271" s="136"/>
      <c r="DPB271" s="136"/>
      <c r="DPC271" s="136"/>
      <c r="DPD271" s="136"/>
      <c r="DPE271" s="136"/>
      <c r="DPF271" s="136"/>
      <c r="DPG271" s="136"/>
      <c r="DPH271" s="136"/>
      <c r="DPI271" s="136"/>
      <c r="DPJ271" s="136"/>
      <c r="DPK271" s="136"/>
      <c r="DPL271" s="136"/>
      <c r="DPM271" s="136"/>
      <c r="DPR271" s="136"/>
      <c r="DPS271" s="136"/>
      <c r="DPT271" s="136"/>
      <c r="DPU271" s="136"/>
      <c r="DPV271" s="136"/>
      <c r="DPW271" s="136"/>
      <c r="DPX271" s="136"/>
      <c r="DPY271" s="136"/>
      <c r="DPZ271" s="136"/>
      <c r="DQA271" s="136"/>
      <c r="DQB271" s="136"/>
      <c r="DQC271" s="136"/>
      <c r="DQH271" s="136"/>
      <c r="DQI271" s="136"/>
      <c r="DQJ271" s="136"/>
      <c r="DQK271" s="136"/>
      <c r="DQL271" s="136"/>
      <c r="DQM271" s="136"/>
      <c r="DQN271" s="136"/>
      <c r="DQO271" s="136"/>
      <c r="DQP271" s="136"/>
      <c r="DQQ271" s="136"/>
      <c r="DQR271" s="136"/>
      <c r="DQS271" s="136"/>
      <c r="DQX271" s="136"/>
      <c r="DQY271" s="136"/>
      <c r="DQZ271" s="136"/>
      <c r="DRA271" s="136"/>
      <c r="DRB271" s="136"/>
      <c r="DRC271" s="136"/>
      <c r="DRD271" s="136"/>
      <c r="DRE271" s="136"/>
      <c r="DRF271" s="136"/>
      <c r="DRG271" s="136"/>
      <c r="DRH271" s="136"/>
      <c r="DRI271" s="136"/>
      <c r="DRN271" s="136"/>
      <c r="DRO271" s="136"/>
      <c r="DRP271" s="136"/>
      <c r="DRQ271" s="136"/>
      <c r="DRR271" s="136"/>
      <c r="DRS271" s="136"/>
      <c r="DRT271" s="136"/>
      <c r="DRU271" s="136"/>
      <c r="DRV271" s="136"/>
      <c r="DRW271" s="136"/>
      <c r="DRX271" s="136"/>
      <c r="DRY271" s="136"/>
      <c r="DSD271" s="136"/>
      <c r="DSE271" s="136"/>
      <c r="DSF271" s="136"/>
      <c r="DSG271" s="136"/>
      <c r="DSH271" s="136"/>
      <c r="DSI271" s="136"/>
      <c r="DSJ271" s="136"/>
      <c r="DSK271" s="136"/>
      <c r="DSL271" s="136"/>
      <c r="DSM271" s="136"/>
      <c r="DSN271" s="136"/>
      <c r="DSO271" s="136"/>
      <c r="DST271" s="136"/>
      <c r="DSU271" s="136"/>
      <c r="DSV271" s="136"/>
      <c r="DSW271" s="136"/>
      <c r="DSX271" s="136"/>
      <c r="DSY271" s="136"/>
      <c r="DSZ271" s="136"/>
      <c r="DTA271" s="136"/>
      <c r="DTB271" s="136"/>
      <c r="DTC271" s="136"/>
      <c r="DTD271" s="136"/>
      <c r="DTE271" s="136"/>
      <c r="DTJ271" s="136"/>
      <c r="DTK271" s="136"/>
      <c r="DTL271" s="136"/>
      <c r="DTM271" s="136"/>
      <c r="DTN271" s="136"/>
      <c r="DTO271" s="136"/>
      <c r="DTP271" s="136"/>
      <c r="DTQ271" s="136"/>
      <c r="DTR271" s="136"/>
      <c r="DTS271" s="136"/>
      <c r="DTT271" s="136"/>
      <c r="DTU271" s="136"/>
      <c r="DTZ271" s="136"/>
      <c r="DUA271" s="136"/>
      <c r="DUB271" s="136"/>
      <c r="DUC271" s="136"/>
      <c r="DUD271" s="136"/>
      <c r="DUE271" s="136"/>
      <c r="DUF271" s="136"/>
      <c r="DUG271" s="136"/>
      <c r="DUH271" s="136"/>
      <c r="DUI271" s="136"/>
      <c r="DUJ271" s="136"/>
      <c r="DUK271" s="136"/>
      <c r="DUP271" s="136"/>
      <c r="DUQ271" s="136"/>
      <c r="DUR271" s="136"/>
      <c r="DUS271" s="136"/>
      <c r="DUT271" s="136"/>
      <c r="DUU271" s="136"/>
      <c r="DUV271" s="136"/>
      <c r="DUW271" s="136"/>
      <c r="DUX271" s="136"/>
      <c r="DUY271" s="136"/>
      <c r="DUZ271" s="136"/>
      <c r="DVA271" s="136"/>
      <c r="DVF271" s="136"/>
      <c r="DVG271" s="136"/>
      <c r="DVH271" s="136"/>
      <c r="DVI271" s="136"/>
      <c r="DVJ271" s="136"/>
      <c r="DVK271" s="136"/>
      <c r="DVL271" s="136"/>
      <c r="DVM271" s="136"/>
      <c r="DVN271" s="136"/>
      <c r="DVO271" s="136"/>
      <c r="DVP271" s="136"/>
      <c r="DVQ271" s="136"/>
      <c r="DVV271" s="136"/>
      <c r="DVW271" s="136"/>
      <c r="DVX271" s="136"/>
      <c r="DVY271" s="136"/>
      <c r="DVZ271" s="136"/>
      <c r="DWA271" s="136"/>
      <c r="DWB271" s="136"/>
      <c r="DWC271" s="136"/>
      <c r="DWD271" s="136"/>
      <c r="DWE271" s="136"/>
      <c r="DWF271" s="136"/>
      <c r="DWG271" s="136"/>
      <c r="DWL271" s="136"/>
      <c r="DWM271" s="136"/>
      <c r="DWN271" s="136"/>
      <c r="DWO271" s="136"/>
      <c r="DWP271" s="136"/>
      <c r="DWQ271" s="136"/>
      <c r="DWR271" s="136"/>
      <c r="DWS271" s="136"/>
      <c r="DWT271" s="136"/>
      <c r="DWU271" s="136"/>
      <c r="DWV271" s="136"/>
      <c r="DWW271" s="136"/>
      <c r="DXB271" s="136"/>
      <c r="DXC271" s="136"/>
      <c r="DXD271" s="136"/>
      <c r="DXE271" s="136"/>
      <c r="DXF271" s="136"/>
      <c r="DXG271" s="136"/>
      <c r="DXH271" s="136"/>
      <c r="DXI271" s="136"/>
      <c r="DXJ271" s="136"/>
      <c r="DXK271" s="136"/>
      <c r="DXL271" s="136"/>
      <c r="DXM271" s="136"/>
      <c r="DXR271" s="136"/>
      <c r="DXS271" s="136"/>
      <c r="DXT271" s="136"/>
      <c r="DXU271" s="136"/>
      <c r="DXV271" s="136"/>
      <c r="DXW271" s="136"/>
      <c r="DXX271" s="136"/>
      <c r="DXY271" s="136"/>
      <c r="DXZ271" s="136"/>
      <c r="DYA271" s="136"/>
      <c r="DYB271" s="136"/>
      <c r="DYC271" s="136"/>
      <c r="DYH271" s="136"/>
      <c r="DYI271" s="136"/>
      <c r="DYJ271" s="136"/>
      <c r="DYK271" s="136"/>
      <c r="DYL271" s="136"/>
      <c r="DYM271" s="136"/>
      <c r="DYN271" s="136"/>
      <c r="DYO271" s="136"/>
      <c r="DYP271" s="136"/>
      <c r="DYQ271" s="136"/>
      <c r="DYR271" s="136"/>
      <c r="DYS271" s="136"/>
      <c r="DYX271" s="136"/>
      <c r="DYY271" s="136"/>
      <c r="DYZ271" s="136"/>
      <c r="DZA271" s="136"/>
      <c r="DZB271" s="136"/>
      <c r="DZC271" s="136"/>
      <c r="DZD271" s="136"/>
      <c r="DZE271" s="136"/>
      <c r="DZF271" s="136"/>
      <c r="DZG271" s="136"/>
      <c r="DZH271" s="136"/>
      <c r="DZI271" s="136"/>
      <c r="DZN271" s="136"/>
      <c r="DZO271" s="136"/>
      <c r="DZP271" s="136"/>
      <c r="DZQ271" s="136"/>
      <c r="DZR271" s="136"/>
      <c r="DZS271" s="136"/>
      <c r="DZT271" s="136"/>
      <c r="DZU271" s="136"/>
      <c r="DZV271" s="136"/>
      <c r="DZW271" s="136"/>
      <c r="DZX271" s="136"/>
      <c r="DZY271" s="136"/>
      <c r="EAD271" s="136"/>
      <c r="EAE271" s="136"/>
      <c r="EAF271" s="136"/>
      <c r="EAG271" s="136"/>
      <c r="EAH271" s="136"/>
      <c r="EAI271" s="136"/>
      <c r="EAJ271" s="136"/>
      <c r="EAK271" s="136"/>
      <c r="EAL271" s="136"/>
      <c r="EAM271" s="136"/>
      <c r="EAN271" s="136"/>
      <c r="EAO271" s="136"/>
      <c r="EAT271" s="136"/>
      <c r="EAU271" s="136"/>
      <c r="EAV271" s="136"/>
      <c r="EAW271" s="136"/>
      <c r="EAX271" s="136"/>
      <c r="EAY271" s="136"/>
      <c r="EAZ271" s="136"/>
      <c r="EBA271" s="136"/>
      <c r="EBB271" s="136"/>
      <c r="EBC271" s="136"/>
      <c r="EBD271" s="136"/>
      <c r="EBE271" s="136"/>
      <c r="EBJ271" s="136"/>
      <c r="EBK271" s="136"/>
      <c r="EBL271" s="136"/>
      <c r="EBM271" s="136"/>
      <c r="EBN271" s="136"/>
      <c r="EBO271" s="136"/>
      <c r="EBP271" s="136"/>
      <c r="EBQ271" s="136"/>
      <c r="EBR271" s="136"/>
      <c r="EBS271" s="136"/>
      <c r="EBT271" s="136"/>
      <c r="EBU271" s="136"/>
      <c r="EBZ271" s="136"/>
      <c r="ECA271" s="136"/>
      <c r="ECB271" s="136"/>
      <c r="ECC271" s="136"/>
      <c r="ECD271" s="136"/>
      <c r="ECE271" s="136"/>
      <c r="ECF271" s="136"/>
      <c r="ECG271" s="136"/>
      <c r="ECH271" s="136"/>
      <c r="ECI271" s="136"/>
      <c r="ECJ271" s="136"/>
      <c r="ECK271" s="136"/>
      <c r="ECP271" s="136"/>
      <c r="ECQ271" s="136"/>
      <c r="ECR271" s="136"/>
      <c r="ECS271" s="136"/>
      <c r="ECT271" s="136"/>
      <c r="ECU271" s="136"/>
      <c r="ECV271" s="136"/>
      <c r="ECW271" s="136"/>
      <c r="ECX271" s="136"/>
      <c r="ECY271" s="136"/>
      <c r="ECZ271" s="136"/>
      <c r="EDA271" s="136"/>
      <c r="EDF271" s="136"/>
      <c r="EDG271" s="136"/>
      <c r="EDH271" s="136"/>
      <c r="EDI271" s="136"/>
      <c r="EDJ271" s="136"/>
      <c r="EDK271" s="136"/>
      <c r="EDL271" s="136"/>
      <c r="EDM271" s="136"/>
      <c r="EDN271" s="136"/>
      <c r="EDO271" s="136"/>
      <c r="EDP271" s="136"/>
      <c r="EDQ271" s="136"/>
      <c r="EDV271" s="136"/>
      <c r="EDW271" s="136"/>
      <c r="EDX271" s="136"/>
      <c r="EDY271" s="136"/>
      <c r="EDZ271" s="136"/>
      <c r="EEA271" s="136"/>
      <c r="EEB271" s="136"/>
      <c r="EEC271" s="136"/>
      <c r="EED271" s="136"/>
      <c r="EEE271" s="136"/>
      <c r="EEF271" s="136"/>
      <c r="EEG271" s="136"/>
      <c r="EEL271" s="136"/>
      <c r="EEM271" s="136"/>
      <c r="EEN271" s="136"/>
      <c r="EEO271" s="136"/>
      <c r="EEP271" s="136"/>
      <c r="EEQ271" s="136"/>
      <c r="EER271" s="136"/>
      <c r="EES271" s="136"/>
      <c r="EET271" s="136"/>
      <c r="EEU271" s="136"/>
      <c r="EEV271" s="136"/>
      <c r="EEW271" s="136"/>
      <c r="EFB271" s="136"/>
      <c r="EFC271" s="136"/>
      <c r="EFD271" s="136"/>
      <c r="EFE271" s="136"/>
      <c r="EFF271" s="136"/>
      <c r="EFG271" s="136"/>
      <c r="EFH271" s="136"/>
      <c r="EFI271" s="136"/>
      <c r="EFJ271" s="136"/>
      <c r="EFK271" s="136"/>
      <c r="EFL271" s="136"/>
      <c r="EFM271" s="136"/>
      <c r="EFR271" s="136"/>
      <c r="EFS271" s="136"/>
      <c r="EFT271" s="136"/>
      <c r="EFU271" s="136"/>
      <c r="EFV271" s="136"/>
      <c r="EFW271" s="136"/>
      <c r="EFX271" s="136"/>
      <c r="EFY271" s="136"/>
      <c r="EFZ271" s="136"/>
      <c r="EGA271" s="136"/>
      <c r="EGB271" s="136"/>
      <c r="EGC271" s="136"/>
      <c r="EGH271" s="136"/>
      <c r="EGI271" s="136"/>
      <c r="EGJ271" s="136"/>
      <c r="EGK271" s="136"/>
      <c r="EGL271" s="136"/>
      <c r="EGM271" s="136"/>
      <c r="EGN271" s="136"/>
      <c r="EGO271" s="136"/>
      <c r="EGP271" s="136"/>
      <c r="EGQ271" s="136"/>
      <c r="EGR271" s="136"/>
      <c r="EGS271" s="136"/>
      <c r="EGX271" s="136"/>
      <c r="EGY271" s="136"/>
      <c r="EGZ271" s="136"/>
      <c r="EHA271" s="136"/>
      <c r="EHB271" s="136"/>
      <c r="EHC271" s="136"/>
      <c r="EHD271" s="136"/>
      <c r="EHE271" s="136"/>
      <c r="EHF271" s="136"/>
      <c r="EHG271" s="136"/>
      <c r="EHH271" s="136"/>
      <c r="EHI271" s="136"/>
      <c r="EHN271" s="136"/>
      <c r="EHO271" s="136"/>
      <c r="EHP271" s="136"/>
      <c r="EHQ271" s="136"/>
      <c r="EHR271" s="136"/>
      <c r="EHS271" s="136"/>
      <c r="EHT271" s="136"/>
      <c r="EHU271" s="136"/>
      <c r="EHV271" s="136"/>
      <c r="EHW271" s="136"/>
      <c r="EHX271" s="136"/>
      <c r="EHY271" s="136"/>
      <c r="EID271" s="136"/>
      <c r="EIE271" s="136"/>
      <c r="EIF271" s="136"/>
      <c r="EIG271" s="136"/>
      <c r="EIH271" s="136"/>
      <c r="EII271" s="136"/>
      <c r="EIJ271" s="136"/>
      <c r="EIK271" s="136"/>
      <c r="EIL271" s="136"/>
      <c r="EIM271" s="136"/>
      <c r="EIN271" s="136"/>
      <c r="EIO271" s="136"/>
      <c r="EIT271" s="136"/>
      <c r="EIU271" s="136"/>
      <c r="EIV271" s="136"/>
      <c r="EIW271" s="136"/>
      <c r="EIX271" s="136"/>
      <c r="EIY271" s="136"/>
      <c r="EIZ271" s="136"/>
      <c r="EJA271" s="136"/>
      <c r="EJB271" s="136"/>
      <c r="EJC271" s="136"/>
      <c r="EJD271" s="136"/>
      <c r="EJE271" s="136"/>
      <c r="EJJ271" s="136"/>
      <c r="EJK271" s="136"/>
      <c r="EJL271" s="136"/>
      <c r="EJM271" s="136"/>
      <c r="EJN271" s="136"/>
      <c r="EJO271" s="136"/>
      <c r="EJP271" s="136"/>
      <c r="EJQ271" s="136"/>
      <c r="EJR271" s="136"/>
      <c r="EJS271" s="136"/>
      <c r="EJT271" s="136"/>
      <c r="EJU271" s="136"/>
      <c r="EJZ271" s="136"/>
      <c r="EKA271" s="136"/>
      <c r="EKB271" s="136"/>
      <c r="EKC271" s="136"/>
      <c r="EKD271" s="136"/>
      <c r="EKE271" s="136"/>
      <c r="EKF271" s="136"/>
      <c r="EKG271" s="136"/>
      <c r="EKH271" s="136"/>
      <c r="EKI271" s="136"/>
      <c r="EKJ271" s="136"/>
      <c r="EKK271" s="136"/>
      <c r="EKP271" s="136"/>
      <c r="EKQ271" s="136"/>
      <c r="EKR271" s="136"/>
      <c r="EKS271" s="136"/>
      <c r="EKT271" s="136"/>
      <c r="EKU271" s="136"/>
      <c r="EKV271" s="136"/>
      <c r="EKW271" s="136"/>
      <c r="EKX271" s="136"/>
      <c r="EKY271" s="136"/>
      <c r="EKZ271" s="136"/>
      <c r="ELA271" s="136"/>
      <c r="ELF271" s="136"/>
      <c r="ELG271" s="136"/>
      <c r="ELH271" s="136"/>
      <c r="ELI271" s="136"/>
      <c r="ELJ271" s="136"/>
      <c r="ELK271" s="136"/>
      <c r="ELL271" s="136"/>
      <c r="ELM271" s="136"/>
      <c r="ELN271" s="136"/>
      <c r="ELO271" s="136"/>
      <c r="ELP271" s="136"/>
      <c r="ELQ271" s="136"/>
      <c r="ELV271" s="136"/>
      <c r="ELW271" s="136"/>
      <c r="ELX271" s="136"/>
      <c r="ELY271" s="136"/>
      <c r="ELZ271" s="136"/>
      <c r="EMA271" s="136"/>
      <c r="EMB271" s="136"/>
      <c r="EMC271" s="136"/>
      <c r="EMD271" s="136"/>
      <c r="EME271" s="136"/>
      <c r="EMF271" s="136"/>
      <c r="EMG271" s="136"/>
      <c r="EML271" s="136"/>
      <c r="EMM271" s="136"/>
      <c r="EMN271" s="136"/>
      <c r="EMO271" s="136"/>
      <c r="EMP271" s="136"/>
      <c r="EMQ271" s="136"/>
      <c r="EMR271" s="136"/>
      <c r="EMS271" s="136"/>
      <c r="EMT271" s="136"/>
      <c r="EMU271" s="136"/>
      <c r="EMV271" s="136"/>
      <c r="EMW271" s="136"/>
      <c r="ENB271" s="136"/>
      <c r="ENC271" s="136"/>
      <c r="END271" s="136"/>
      <c r="ENE271" s="136"/>
      <c r="ENF271" s="136"/>
      <c r="ENG271" s="136"/>
      <c r="ENH271" s="136"/>
      <c r="ENI271" s="136"/>
      <c r="ENJ271" s="136"/>
      <c r="ENK271" s="136"/>
      <c r="ENL271" s="136"/>
      <c r="ENM271" s="136"/>
      <c r="ENR271" s="136"/>
      <c r="ENS271" s="136"/>
      <c r="ENT271" s="136"/>
      <c r="ENU271" s="136"/>
      <c r="ENV271" s="136"/>
      <c r="ENW271" s="136"/>
      <c r="ENX271" s="136"/>
      <c r="ENY271" s="136"/>
      <c r="ENZ271" s="136"/>
      <c r="EOA271" s="136"/>
      <c r="EOB271" s="136"/>
      <c r="EOC271" s="136"/>
      <c r="EOH271" s="136"/>
      <c r="EOI271" s="136"/>
      <c r="EOJ271" s="136"/>
      <c r="EOK271" s="136"/>
      <c r="EOL271" s="136"/>
      <c r="EOM271" s="136"/>
      <c r="EON271" s="136"/>
      <c r="EOO271" s="136"/>
      <c r="EOP271" s="136"/>
      <c r="EOQ271" s="136"/>
      <c r="EOR271" s="136"/>
      <c r="EOS271" s="136"/>
      <c r="EOX271" s="136"/>
      <c r="EOY271" s="136"/>
      <c r="EOZ271" s="136"/>
      <c r="EPA271" s="136"/>
      <c r="EPB271" s="136"/>
      <c r="EPC271" s="136"/>
      <c r="EPD271" s="136"/>
      <c r="EPE271" s="136"/>
      <c r="EPF271" s="136"/>
      <c r="EPG271" s="136"/>
      <c r="EPH271" s="136"/>
      <c r="EPI271" s="136"/>
      <c r="EPN271" s="136"/>
      <c r="EPO271" s="136"/>
      <c r="EPP271" s="136"/>
      <c r="EPQ271" s="136"/>
      <c r="EPR271" s="136"/>
      <c r="EPS271" s="136"/>
      <c r="EPT271" s="136"/>
      <c r="EPU271" s="136"/>
      <c r="EPV271" s="136"/>
      <c r="EPW271" s="136"/>
      <c r="EPX271" s="136"/>
      <c r="EPY271" s="136"/>
      <c r="EQD271" s="136"/>
      <c r="EQE271" s="136"/>
      <c r="EQF271" s="136"/>
      <c r="EQG271" s="136"/>
      <c r="EQH271" s="136"/>
      <c r="EQI271" s="136"/>
      <c r="EQJ271" s="136"/>
      <c r="EQK271" s="136"/>
      <c r="EQL271" s="136"/>
      <c r="EQM271" s="136"/>
      <c r="EQN271" s="136"/>
      <c r="EQO271" s="136"/>
      <c r="EQT271" s="136"/>
      <c r="EQU271" s="136"/>
      <c r="EQV271" s="136"/>
      <c r="EQW271" s="136"/>
      <c r="EQX271" s="136"/>
      <c r="EQY271" s="136"/>
      <c r="EQZ271" s="136"/>
      <c r="ERA271" s="136"/>
      <c r="ERB271" s="136"/>
      <c r="ERC271" s="136"/>
      <c r="ERD271" s="136"/>
      <c r="ERE271" s="136"/>
      <c r="ERJ271" s="136"/>
      <c r="ERK271" s="136"/>
      <c r="ERL271" s="136"/>
      <c r="ERM271" s="136"/>
      <c r="ERN271" s="136"/>
      <c r="ERO271" s="136"/>
      <c r="ERP271" s="136"/>
      <c r="ERQ271" s="136"/>
      <c r="ERR271" s="136"/>
      <c r="ERS271" s="136"/>
      <c r="ERT271" s="136"/>
      <c r="ERU271" s="136"/>
      <c r="ERZ271" s="136"/>
      <c r="ESA271" s="136"/>
      <c r="ESB271" s="136"/>
      <c r="ESC271" s="136"/>
      <c r="ESD271" s="136"/>
      <c r="ESE271" s="136"/>
      <c r="ESF271" s="136"/>
      <c r="ESG271" s="136"/>
      <c r="ESH271" s="136"/>
      <c r="ESI271" s="136"/>
      <c r="ESJ271" s="136"/>
      <c r="ESK271" s="136"/>
      <c r="ESP271" s="136"/>
      <c r="ESQ271" s="136"/>
      <c r="ESR271" s="136"/>
      <c r="ESS271" s="136"/>
      <c r="EST271" s="136"/>
      <c r="ESU271" s="136"/>
      <c r="ESV271" s="136"/>
      <c r="ESW271" s="136"/>
      <c r="ESX271" s="136"/>
      <c r="ESY271" s="136"/>
      <c r="ESZ271" s="136"/>
      <c r="ETA271" s="136"/>
      <c r="ETF271" s="136"/>
      <c r="ETG271" s="136"/>
      <c r="ETH271" s="136"/>
      <c r="ETI271" s="136"/>
      <c r="ETJ271" s="136"/>
      <c r="ETK271" s="136"/>
      <c r="ETL271" s="136"/>
      <c r="ETM271" s="136"/>
      <c r="ETN271" s="136"/>
      <c r="ETO271" s="136"/>
      <c r="ETP271" s="136"/>
      <c r="ETQ271" s="136"/>
      <c r="ETV271" s="136"/>
      <c r="ETW271" s="136"/>
      <c r="ETX271" s="136"/>
      <c r="ETY271" s="136"/>
      <c r="ETZ271" s="136"/>
      <c r="EUA271" s="136"/>
      <c r="EUB271" s="136"/>
      <c r="EUC271" s="136"/>
      <c r="EUD271" s="136"/>
      <c r="EUE271" s="136"/>
      <c r="EUF271" s="136"/>
      <c r="EUG271" s="136"/>
      <c r="EUL271" s="136"/>
      <c r="EUM271" s="136"/>
      <c r="EUN271" s="136"/>
      <c r="EUO271" s="136"/>
      <c r="EUP271" s="136"/>
      <c r="EUQ271" s="136"/>
      <c r="EUR271" s="136"/>
      <c r="EUS271" s="136"/>
      <c r="EUT271" s="136"/>
      <c r="EUU271" s="136"/>
      <c r="EUV271" s="136"/>
      <c r="EUW271" s="136"/>
      <c r="EVB271" s="136"/>
      <c r="EVC271" s="136"/>
      <c r="EVD271" s="136"/>
      <c r="EVE271" s="136"/>
      <c r="EVF271" s="136"/>
      <c r="EVG271" s="136"/>
      <c r="EVH271" s="136"/>
      <c r="EVI271" s="136"/>
      <c r="EVJ271" s="136"/>
      <c r="EVK271" s="136"/>
      <c r="EVL271" s="136"/>
      <c r="EVM271" s="136"/>
      <c r="EVR271" s="136"/>
      <c r="EVS271" s="136"/>
      <c r="EVT271" s="136"/>
      <c r="EVU271" s="136"/>
      <c r="EVV271" s="136"/>
      <c r="EVW271" s="136"/>
      <c r="EVX271" s="136"/>
      <c r="EVY271" s="136"/>
      <c r="EVZ271" s="136"/>
      <c r="EWA271" s="136"/>
      <c r="EWB271" s="136"/>
      <c r="EWC271" s="136"/>
      <c r="EWH271" s="136"/>
      <c r="EWI271" s="136"/>
      <c r="EWJ271" s="136"/>
      <c r="EWK271" s="136"/>
      <c r="EWL271" s="136"/>
      <c r="EWM271" s="136"/>
      <c r="EWN271" s="136"/>
      <c r="EWO271" s="136"/>
      <c r="EWP271" s="136"/>
      <c r="EWQ271" s="136"/>
      <c r="EWR271" s="136"/>
      <c r="EWS271" s="136"/>
      <c r="EWX271" s="136"/>
      <c r="EWY271" s="136"/>
      <c r="EWZ271" s="136"/>
      <c r="EXA271" s="136"/>
      <c r="EXB271" s="136"/>
      <c r="EXC271" s="136"/>
      <c r="EXD271" s="136"/>
      <c r="EXE271" s="136"/>
      <c r="EXF271" s="136"/>
      <c r="EXG271" s="136"/>
      <c r="EXH271" s="136"/>
      <c r="EXI271" s="136"/>
      <c r="EXN271" s="136"/>
      <c r="EXO271" s="136"/>
      <c r="EXP271" s="136"/>
      <c r="EXQ271" s="136"/>
      <c r="EXR271" s="136"/>
      <c r="EXS271" s="136"/>
      <c r="EXT271" s="136"/>
      <c r="EXU271" s="136"/>
      <c r="EXV271" s="136"/>
      <c r="EXW271" s="136"/>
      <c r="EXX271" s="136"/>
      <c r="EXY271" s="136"/>
      <c r="EYD271" s="136"/>
      <c r="EYE271" s="136"/>
      <c r="EYF271" s="136"/>
      <c r="EYG271" s="136"/>
      <c r="EYH271" s="136"/>
      <c r="EYI271" s="136"/>
      <c r="EYJ271" s="136"/>
      <c r="EYK271" s="136"/>
      <c r="EYL271" s="136"/>
      <c r="EYM271" s="136"/>
      <c r="EYN271" s="136"/>
      <c r="EYO271" s="136"/>
      <c r="EYT271" s="136"/>
      <c r="EYU271" s="136"/>
      <c r="EYV271" s="136"/>
      <c r="EYW271" s="136"/>
      <c r="EYX271" s="136"/>
      <c r="EYY271" s="136"/>
      <c r="EYZ271" s="136"/>
      <c r="EZA271" s="136"/>
      <c r="EZB271" s="136"/>
      <c r="EZC271" s="136"/>
      <c r="EZD271" s="136"/>
      <c r="EZE271" s="136"/>
      <c r="EZJ271" s="136"/>
      <c r="EZK271" s="136"/>
      <c r="EZL271" s="136"/>
      <c r="EZM271" s="136"/>
      <c r="EZN271" s="136"/>
      <c r="EZO271" s="136"/>
      <c r="EZP271" s="136"/>
      <c r="EZQ271" s="136"/>
      <c r="EZR271" s="136"/>
      <c r="EZS271" s="136"/>
      <c r="EZT271" s="136"/>
      <c r="EZU271" s="136"/>
      <c r="EZZ271" s="136"/>
      <c r="FAA271" s="136"/>
      <c r="FAB271" s="136"/>
      <c r="FAC271" s="136"/>
      <c r="FAD271" s="136"/>
      <c r="FAE271" s="136"/>
      <c r="FAF271" s="136"/>
      <c r="FAG271" s="136"/>
      <c r="FAH271" s="136"/>
      <c r="FAI271" s="136"/>
      <c r="FAJ271" s="136"/>
      <c r="FAK271" s="136"/>
      <c r="FAP271" s="136"/>
      <c r="FAQ271" s="136"/>
      <c r="FAR271" s="136"/>
      <c r="FAS271" s="136"/>
      <c r="FAT271" s="136"/>
      <c r="FAU271" s="136"/>
      <c r="FAV271" s="136"/>
      <c r="FAW271" s="136"/>
      <c r="FAX271" s="136"/>
      <c r="FAY271" s="136"/>
      <c r="FAZ271" s="136"/>
      <c r="FBA271" s="136"/>
      <c r="FBF271" s="136"/>
      <c r="FBG271" s="136"/>
      <c r="FBH271" s="136"/>
      <c r="FBI271" s="136"/>
      <c r="FBJ271" s="136"/>
      <c r="FBK271" s="136"/>
      <c r="FBL271" s="136"/>
      <c r="FBM271" s="136"/>
      <c r="FBN271" s="136"/>
      <c r="FBO271" s="136"/>
      <c r="FBP271" s="136"/>
      <c r="FBQ271" s="136"/>
      <c r="FBV271" s="136"/>
      <c r="FBW271" s="136"/>
      <c r="FBX271" s="136"/>
      <c r="FBY271" s="136"/>
      <c r="FBZ271" s="136"/>
      <c r="FCA271" s="136"/>
      <c r="FCB271" s="136"/>
      <c r="FCC271" s="136"/>
      <c r="FCD271" s="136"/>
      <c r="FCE271" s="136"/>
      <c r="FCF271" s="136"/>
      <c r="FCG271" s="136"/>
      <c r="FCL271" s="136"/>
      <c r="FCM271" s="136"/>
      <c r="FCN271" s="136"/>
      <c r="FCO271" s="136"/>
      <c r="FCP271" s="136"/>
      <c r="FCQ271" s="136"/>
      <c r="FCR271" s="136"/>
      <c r="FCS271" s="136"/>
      <c r="FCT271" s="136"/>
      <c r="FCU271" s="136"/>
      <c r="FCV271" s="136"/>
      <c r="FCW271" s="136"/>
      <c r="FDB271" s="136"/>
      <c r="FDC271" s="136"/>
      <c r="FDD271" s="136"/>
      <c r="FDE271" s="136"/>
      <c r="FDF271" s="136"/>
      <c r="FDG271" s="136"/>
      <c r="FDH271" s="136"/>
      <c r="FDI271" s="136"/>
      <c r="FDJ271" s="136"/>
      <c r="FDK271" s="136"/>
      <c r="FDL271" s="136"/>
      <c r="FDM271" s="136"/>
      <c r="FDR271" s="136"/>
      <c r="FDS271" s="136"/>
      <c r="FDT271" s="136"/>
      <c r="FDU271" s="136"/>
      <c r="FDV271" s="136"/>
      <c r="FDW271" s="136"/>
      <c r="FDX271" s="136"/>
      <c r="FDY271" s="136"/>
      <c r="FDZ271" s="136"/>
      <c r="FEA271" s="136"/>
      <c r="FEB271" s="136"/>
      <c r="FEC271" s="136"/>
      <c r="FEH271" s="136"/>
      <c r="FEI271" s="136"/>
      <c r="FEJ271" s="136"/>
      <c r="FEK271" s="136"/>
      <c r="FEL271" s="136"/>
      <c r="FEM271" s="136"/>
      <c r="FEN271" s="136"/>
      <c r="FEO271" s="136"/>
      <c r="FEP271" s="136"/>
      <c r="FEQ271" s="136"/>
      <c r="FER271" s="136"/>
      <c r="FES271" s="136"/>
      <c r="FEX271" s="136"/>
      <c r="FEY271" s="136"/>
      <c r="FEZ271" s="136"/>
      <c r="FFA271" s="136"/>
      <c r="FFB271" s="136"/>
      <c r="FFC271" s="136"/>
      <c r="FFD271" s="136"/>
      <c r="FFE271" s="136"/>
      <c r="FFF271" s="136"/>
      <c r="FFG271" s="136"/>
      <c r="FFH271" s="136"/>
      <c r="FFI271" s="136"/>
      <c r="FFN271" s="136"/>
      <c r="FFO271" s="136"/>
      <c r="FFP271" s="136"/>
      <c r="FFQ271" s="136"/>
      <c r="FFR271" s="136"/>
      <c r="FFS271" s="136"/>
      <c r="FFT271" s="136"/>
      <c r="FFU271" s="136"/>
      <c r="FFV271" s="136"/>
      <c r="FFW271" s="136"/>
      <c r="FFX271" s="136"/>
      <c r="FFY271" s="136"/>
      <c r="FGD271" s="136"/>
      <c r="FGE271" s="136"/>
      <c r="FGF271" s="136"/>
      <c r="FGG271" s="136"/>
      <c r="FGH271" s="136"/>
      <c r="FGI271" s="136"/>
      <c r="FGJ271" s="136"/>
      <c r="FGK271" s="136"/>
      <c r="FGL271" s="136"/>
      <c r="FGM271" s="136"/>
      <c r="FGN271" s="136"/>
      <c r="FGO271" s="136"/>
      <c r="FGT271" s="136"/>
      <c r="FGU271" s="136"/>
      <c r="FGV271" s="136"/>
      <c r="FGW271" s="136"/>
      <c r="FGX271" s="136"/>
      <c r="FGY271" s="136"/>
      <c r="FGZ271" s="136"/>
      <c r="FHA271" s="136"/>
      <c r="FHB271" s="136"/>
      <c r="FHC271" s="136"/>
      <c r="FHD271" s="136"/>
      <c r="FHE271" s="136"/>
      <c r="FHJ271" s="136"/>
      <c r="FHK271" s="136"/>
      <c r="FHL271" s="136"/>
      <c r="FHM271" s="136"/>
      <c r="FHN271" s="136"/>
      <c r="FHO271" s="136"/>
      <c r="FHP271" s="136"/>
      <c r="FHQ271" s="136"/>
      <c r="FHR271" s="136"/>
      <c r="FHS271" s="136"/>
      <c r="FHT271" s="136"/>
      <c r="FHU271" s="136"/>
      <c r="FHZ271" s="136"/>
      <c r="FIA271" s="136"/>
      <c r="FIB271" s="136"/>
      <c r="FIC271" s="136"/>
      <c r="FID271" s="136"/>
      <c r="FIE271" s="136"/>
      <c r="FIF271" s="136"/>
      <c r="FIG271" s="136"/>
      <c r="FIH271" s="136"/>
      <c r="FII271" s="136"/>
      <c r="FIJ271" s="136"/>
      <c r="FIK271" s="136"/>
      <c r="FIP271" s="136"/>
      <c r="FIQ271" s="136"/>
      <c r="FIR271" s="136"/>
      <c r="FIS271" s="136"/>
      <c r="FIT271" s="136"/>
      <c r="FIU271" s="136"/>
      <c r="FIV271" s="136"/>
      <c r="FIW271" s="136"/>
      <c r="FIX271" s="136"/>
      <c r="FIY271" s="136"/>
      <c r="FIZ271" s="136"/>
      <c r="FJA271" s="136"/>
      <c r="FJF271" s="136"/>
      <c r="FJG271" s="136"/>
      <c r="FJH271" s="136"/>
      <c r="FJI271" s="136"/>
      <c r="FJJ271" s="136"/>
      <c r="FJK271" s="136"/>
      <c r="FJL271" s="136"/>
      <c r="FJM271" s="136"/>
      <c r="FJN271" s="136"/>
      <c r="FJO271" s="136"/>
      <c r="FJP271" s="136"/>
      <c r="FJQ271" s="136"/>
      <c r="FJV271" s="136"/>
      <c r="FJW271" s="136"/>
      <c r="FJX271" s="136"/>
      <c r="FJY271" s="136"/>
      <c r="FJZ271" s="136"/>
      <c r="FKA271" s="136"/>
      <c r="FKB271" s="136"/>
      <c r="FKC271" s="136"/>
      <c r="FKD271" s="136"/>
      <c r="FKE271" s="136"/>
      <c r="FKF271" s="136"/>
      <c r="FKG271" s="136"/>
      <c r="FKL271" s="136"/>
      <c r="FKM271" s="136"/>
      <c r="FKN271" s="136"/>
      <c r="FKO271" s="136"/>
      <c r="FKP271" s="136"/>
      <c r="FKQ271" s="136"/>
      <c r="FKR271" s="136"/>
      <c r="FKS271" s="136"/>
      <c r="FKT271" s="136"/>
      <c r="FKU271" s="136"/>
      <c r="FKV271" s="136"/>
      <c r="FKW271" s="136"/>
      <c r="FLB271" s="136"/>
      <c r="FLC271" s="136"/>
      <c r="FLD271" s="136"/>
      <c r="FLE271" s="136"/>
      <c r="FLF271" s="136"/>
      <c r="FLG271" s="136"/>
      <c r="FLH271" s="136"/>
      <c r="FLI271" s="136"/>
      <c r="FLJ271" s="136"/>
      <c r="FLK271" s="136"/>
      <c r="FLL271" s="136"/>
      <c r="FLM271" s="136"/>
      <c r="FLR271" s="136"/>
      <c r="FLS271" s="136"/>
      <c r="FLT271" s="136"/>
      <c r="FLU271" s="136"/>
      <c r="FLV271" s="136"/>
      <c r="FLW271" s="136"/>
      <c r="FLX271" s="136"/>
      <c r="FLY271" s="136"/>
      <c r="FLZ271" s="136"/>
      <c r="FMA271" s="136"/>
      <c r="FMB271" s="136"/>
      <c r="FMC271" s="136"/>
      <c r="FMH271" s="136"/>
      <c r="FMI271" s="136"/>
      <c r="FMJ271" s="136"/>
      <c r="FMK271" s="136"/>
      <c r="FML271" s="136"/>
      <c r="FMM271" s="136"/>
      <c r="FMN271" s="136"/>
      <c r="FMO271" s="136"/>
      <c r="FMP271" s="136"/>
      <c r="FMQ271" s="136"/>
      <c r="FMR271" s="136"/>
      <c r="FMS271" s="136"/>
      <c r="FMX271" s="136"/>
      <c r="FMY271" s="136"/>
      <c r="FMZ271" s="136"/>
      <c r="FNA271" s="136"/>
      <c r="FNB271" s="136"/>
      <c r="FNC271" s="136"/>
      <c r="FND271" s="136"/>
      <c r="FNE271" s="136"/>
      <c r="FNF271" s="136"/>
      <c r="FNG271" s="136"/>
      <c r="FNH271" s="136"/>
      <c r="FNI271" s="136"/>
      <c r="FNN271" s="136"/>
      <c r="FNO271" s="136"/>
      <c r="FNP271" s="136"/>
      <c r="FNQ271" s="136"/>
      <c r="FNR271" s="136"/>
      <c r="FNS271" s="136"/>
      <c r="FNT271" s="136"/>
      <c r="FNU271" s="136"/>
      <c r="FNV271" s="136"/>
      <c r="FNW271" s="136"/>
      <c r="FNX271" s="136"/>
      <c r="FNY271" s="136"/>
      <c r="FOD271" s="136"/>
      <c r="FOE271" s="136"/>
      <c r="FOF271" s="136"/>
      <c r="FOG271" s="136"/>
      <c r="FOH271" s="136"/>
      <c r="FOI271" s="136"/>
      <c r="FOJ271" s="136"/>
      <c r="FOK271" s="136"/>
      <c r="FOL271" s="136"/>
      <c r="FOM271" s="136"/>
      <c r="FON271" s="136"/>
      <c r="FOO271" s="136"/>
      <c r="FOT271" s="136"/>
      <c r="FOU271" s="136"/>
      <c r="FOV271" s="136"/>
      <c r="FOW271" s="136"/>
      <c r="FOX271" s="136"/>
      <c r="FOY271" s="136"/>
      <c r="FOZ271" s="136"/>
      <c r="FPA271" s="136"/>
      <c r="FPB271" s="136"/>
      <c r="FPC271" s="136"/>
      <c r="FPD271" s="136"/>
      <c r="FPE271" s="136"/>
      <c r="FPJ271" s="136"/>
      <c r="FPK271" s="136"/>
      <c r="FPL271" s="136"/>
      <c r="FPM271" s="136"/>
      <c r="FPN271" s="136"/>
      <c r="FPO271" s="136"/>
      <c r="FPP271" s="136"/>
      <c r="FPQ271" s="136"/>
      <c r="FPR271" s="136"/>
      <c r="FPS271" s="136"/>
      <c r="FPT271" s="136"/>
      <c r="FPU271" s="136"/>
      <c r="FPZ271" s="136"/>
      <c r="FQA271" s="136"/>
      <c r="FQB271" s="136"/>
      <c r="FQC271" s="136"/>
      <c r="FQD271" s="136"/>
      <c r="FQE271" s="136"/>
      <c r="FQF271" s="136"/>
      <c r="FQG271" s="136"/>
      <c r="FQH271" s="136"/>
      <c r="FQI271" s="136"/>
      <c r="FQJ271" s="136"/>
      <c r="FQK271" s="136"/>
      <c r="FQP271" s="136"/>
      <c r="FQQ271" s="136"/>
      <c r="FQR271" s="136"/>
      <c r="FQS271" s="136"/>
      <c r="FQT271" s="136"/>
      <c r="FQU271" s="136"/>
      <c r="FQV271" s="136"/>
      <c r="FQW271" s="136"/>
      <c r="FQX271" s="136"/>
      <c r="FQY271" s="136"/>
      <c r="FQZ271" s="136"/>
      <c r="FRA271" s="136"/>
      <c r="FRF271" s="136"/>
      <c r="FRG271" s="136"/>
      <c r="FRH271" s="136"/>
      <c r="FRI271" s="136"/>
      <c r="FRJ271" s="136"/>
      <c r="FRK271" s="136"/>
      <c r="FRL271" s="136"/>
      <c r="FRM271" s="136"/>
      <c r="FRN271" s="136"/>
      <c r="FRO271" s="136"/>
      <c r="FRP271" s="136"/>
      <c r="FRQ271" s="136"/>
      <c r="FRV271" s="136"/>
      <c r="FRW271" s="136"/>
      <c r="FRX271" s="136"/>
      <c r="FRY271" s="136"/>
      <c r="FRZ271" s="136"/>
      <c r="FSA271" s="136"/>
      <c r="FSB271" s="136"/>
      <c r="FSC271" s="136"/>
      <c r="FSD271" s="136"/>
      <c r="FSE271" s="136"/>
      <c r="FSF271" s="136"/>
      <c r="FSG271" s="136"/>
      <c r="FSL271" s="136"/>
      <c r="FSM271" s="136"/>
      <c r="FSN271" s="136"/>
      <c r="FSO271" s="136"/>
      <c r="FSP271" s="136"/>
      <c r="FSQ271" s="136"/>
      <c r="FSR271" s="136"/>
      <c r="FSS271" s="136"/>
      <c r="FST271" s="136"/>
      <c r="FSU271" s="136"/>
      <c r="FSV271" s="136"/>
      <c r="FSW271" s="136"/>
      <c r="FTB271" s="136"/>
      <c r="FTC271" s="136"/>
      <c r="FTD271" s="136"/>
      <c r="FTE271" s="136"/>
      <c r="FTF271" s="136"/>
      <c r="FTG271" s="136"/>
      <c r="FTH271" s="136"/>
      <c r="FTI271" s="136"/>
      <c r="FTJ271" s="136"/>
      <c r="FTK271" s="136"/>
      <c r="FTL271" s="136"/>
      <c r="FTM271" s="136"/>
      <c r="FTR271" s="136"/>
      <c r="FTS271" s="136"/>
      <c r="FTT271" s="136"/>
      <c r="FTU271" s="136"/>
      <c r="FTV271" s="136"/>
      <c r="FTW271" s="136"/>
      <c r="FTX271" s="136"/>
      <c r="FTY271" s="136"/>
      <c r="FTZ271" s="136"/>
      <c r="FUA271" s="136"/>
      <c r="FUB271" s="136"/>
      <c r="FUC271" s="136"/>
      <c r="FUH271" s="136"/>
      <c r="FUI271" s="136"/>
      <c r="FUJ271" s="136"/>
      <c r="FUK271" s="136"/>
      <c r="FUL271" s="136"/>
      <c r="FUM271" s="136"/>
      <c r="FUN271" s="136"/>
      <c r="FUO271" s="136"/>
      <c r="FUP271" s="136"/>
      <c r="FUQ271" s="136"/>
      <c r="FUR271" s="136"/>
      <c r="FUS271" s="136"/>
      <c r="FUX271" s="136"/>
      <c r="FUY271" s="136"/>
      <c r="FUZ271" s="136"/>
      <c r="FVA271" s="136"/>
      <c r="FVB271" s="136"/>
      <c r="FVC271" s="136"/>
      <c r="FVD271" s="136"/>
      <c r="FVE271" s="136"/>
      <c r="FVF271" s="136"/>
      <c r="FVG271" s="136"/>
      <c r="FVH271" s="136"/>
      <c r="FVI271" s="136"/>
      <c r="FVN271" s="136"/>
      <c r="FVO271" s="136"/>
      <c r="FVP271" s="136"/>
      <c r="FVQ271" s="136"/>
      <c r="FVR271" s="136"/>
      <c r="FVS271" s="136"/>
      <c r="FVT271" s="136"/>
      <c r="FVU271" s="136"/>
      <c r="FVV271" s="136"/>
      <c r="FVW271" s="136"/>
      <c r="FVX271" s="136"/>
      <c r="FVY271" s="136"/>
      <c r="FWD271" s="136"/>
      <c r="FWE271" s="136"/>
      <c r="FWF271" s="136"/>
      <c r="FWG271" s="136"/>
      <c r="FWH271" s="136"/>
      <c r="FWI271" s="136"/>
      <c r="FWJ271" s="136"/>
      <c r="FWK271" s="136"/>
      <c r="FWL271" s="136"/>
      <c r="FWM271" s="136"/>
      <c r="FWN271" s="136"/>
      <c r="FWO271" s="136"/>
      <c r="FWT271" s="136"/>
      <c r="FWU271" s="136"/>
      <c r="FWV271" s="136"/>
      <c r="FWW271" s="136"/>
      <c r="FWX271" s="136"/>
      <c r="FWY271" s="136"/>
      <c r="FWZ271" s="136"/>
      <c r="FXA271" s="136"/>
      <c r="FXB271" s="136"/>
      <c r="FXC271" s="136"/>
      <c r="FXD271" s="136"/>
      <c r="FXE271" s="136"/>
      <c r="FXJ271" s="136"/>
      <c r="FXK271" s="136"/>
      <c r="FXL271" s="136"/>
      <c r="FXM271" s="136"/>
      <c r="FXN271" s="136"/>
      <c r="FXO271" s="136"/>
      <c r="FXP271" s="136"/>
      <c r="FXQ271" s="136"/>
      <c r="FXR271" s="136"/>
      <c r="FXS271" s="136"/>
      <c r="FXT271" s="136"/>
      <c r="FXU271" s="136"/>
      <c r="FXZ271" s="136"/>
      <c r="FYA271" s="136"/>
      <c r="FYB271" s="136"/>
      <c r="FYC271" s="136"/>
      <c r="FYD271" s="136"/>
      <c r="FYE271" s="136"/>
      <c r="FYF271" s="136"/>
      <c r="FYG271" s="136"/>
      <c r="FYH271" s="136"/>
      <c r="FYI271" s="136"/>
      <c r="FYJ271" s="136"/>
      <c r="FYK271" s="136"/>
      <c r="FYP271" s="136"/>
      <c r="FYQ271" s="136"/>
      <c r="FYR271" s="136"/>
      <c r="FYS271" s="136"/>
      <c r="FYT271" s="136"/>
      <c r="FYU271" s="136"/>
      <c r="FYV271" s="136"/>
      <c r="FYW271" s="136"/>
      <c r="FYX271" s="136"/>
      <c r="FYY271" s="136"/>
      <c r="FYZ271" s="136"/>
      <c r="FZA271" s="136"/>
      <c r="FZF271" s="136"/>
      <c r="FZG271" s="136"/>
      <c r="FZH271" s="136"/>
      <c r="FZI271" s="136"/>
      <c r="FZJ271" s="136"/>
      <c r="FZK271" s="136"/>
      <c r="FZL271" s="136"/>
      <c r="FZM271" s="136"/>
      <c r="FZN271" s="136"/>
      <c r="FZO271" s="136"/>
      <c r="FZP271" s="136"/>
      <c r="FZQ271" s="136"/>
      <c r="FZV271" s="136"/>
      <c r="FZW271" s="136"/>
      <c r="FZX271" s="136"/>
      <c r="FZY271" s="136"/>
      <c r="FZZ271" s="136"/>
      <c r="GAA271" s="136"/>
      <c r="GAB271" s="136"/>
      <c r="GAC271" s="136"/>
      <c r="GAD271" s="136"/>
      <c r="GAE271" s="136"/>
      <c r="GAF271" s="136"/>
      <c r="GAG271" s="136"/>
      <c r="GAL271" s="136"/>
      <c r="GAM271" s="136"/>
      <c r="GAN271" s="136"/>
      <c r="GAO271" s="136"/>
      <c r="GAP271" s="136"/>
      <c r="GAQ271" s="136"/>
      <c r="GAR271" s="136"/>
      <c r="GAS271" s="136"/>
      <c r="GAT271" s="136"/>
      <c r="GAU271" s="136"/>
      <c r="GAV271" s="136"/>
      <c r="GAW271" s="136"/>
      <c r="GBB271" s="136"/>
      <c r="GBC271" s="136"/>
      <c r="GBD271" s="136"/>
      <c r="GBE271" s="136"/>
      <c r="GBF271" s="136"/>
      <c r="GBG271" s="136"/>
      <c r="GBH271" s="136"/>
      <c r="GBI271" s="136"/>
      <c r="GBJ271" s="136"/>
      <c r="GBK271" s="136"/>
      <c r="GBL271" s="136"/>
      <c r="GBM271" s="136"/>
      <c r="GBR271" s="136"/>
      <c r="GBS271" s="136"/>
      <c r="GBT271" s="136"/>
      <c r="GBU271" s="136"/>
      <c r="GBV271" s="136"/>
      <c r="GBW271" s="136"/>
      <c r="GBX271" s="136"/>
      <c r="GBY271" s="136"/>
      <c r="GBZ271" s="136"/>
      <c r="GCA271" s="136"/>
      <c r="GCB271" s="136"/>
      <c r="GCC271" s="136"/>
      <c r="GCH271" s="136"/>
      <c r="GCI271" s="136"/>
      <c r="GCJ271" s="136"/>
      <c r="GCK271" s="136"/>
      <c r="GCL271" s="136"/>
      <c r="GCM271" s="136"/>
      <c r="GCN271" s="136"/>
      <c r="GCO271" s="136"/>
      <c r="GCP271" s="136"/>
      <c r="GCQ271" s="136"/>
      <c r="GCR271" s="136"/>
      <c r="GCS271" s="136"/>
      <c r="GCX271" s="136"/>
      <c r="GCY271" s="136"/>
      <c r="GCZ271" s="136"/>
      <c r="GDA271" s="136"/>
      <c r="GDB271" s="136"/>
      <c r="GDC271" s="136"/>
      <c r="GDD271" s="136"/>
      <c r="GDE271" s="136"/>
      <c r="GDF271" s="136"/>
      <c r="GDG271" s="136"/>
      <c r="GDH271" s="136"/>
      <c r="GDI271" s="136"/>
      <c r="GDN271" s="136"/>
      <c r="GDO271" s="136"/>
      <c r="GDP271" s="136"/>
      <c r="GDQ271" s="136"/>
      <c r="GDR271" s="136"/>
      <c r="GDS271" s="136"/>
      <c r="GDT271" s="136"/>
      <c r="GDU271" s="136"/>
      <c r="GDV271" s="136"/>
      <c r="GDW271" s="136"/>
      <c r="GDX271" s="136"/>
      <c r="GDY271" s="136"/>
      <c r="GED271" s="136"/>
      <c r="GEE271" s="136"/>
      <c r="GEF271" s="136"/>
      <c r="GEG271" s="136"/>
      <c r="GEH271" s="136"/>
      <c r="GEI271" s="136"/>
      <c r="GEJ271" s="136"/>
      <c r="GEK271" s="136"/>
      <c r="GEL271" s="136"/>
      <c r="GEM271" s="136"/>
      <c r="GEN271" s="136"/>
      <c r="GEO271" s="136"/>
      <c r="GET271" s="136"/>
      <c r="GEU271" s="136"/>
      <c r="GEV271" s="136"/>
      <c r="GEW271" s="136"/>
      <c r="GEX271" s="136"/>
      <c r="GEY271" s="136"/>
      <c r="GEZ271" s="136"/>
      <c r="GFA271" s="136"/>
      <c r="GFB271" s="136"/>
      <c r="GFC271" s="136"/>
      <c r="GFD271" s="136"/>
      <c r="GFE271" s="136"/>
      <c r="GFJ271" s="136"/>
      <c r="GFK271" s="136"/>
      <c r="GFL271" s="136"/>
      <c r="GFM271" s="136"/>
      <c r="GFN271" s="136"/>
      <c r="GFO271" s="136"/>
      <c r="GFP271" s="136"/>
      <c r="GFQ271" s="136"/>
      <c r="GFR271" s="136"/>
      <c r="GFS271" s="136"/>
      <c r="GFT271" s="136"/>
      <c r="GFU271" s="136"/>
      <c r="GFZ271" s="136"/>
      <c r="GGA271" s="136"/>
      <c r="GGB271" s="136"/>
      <c r="GGC271" s="136"/>
      <c r="GGD271" s="136"/>
      <c r="GGE271" s="136"/>
      <c r="GGF271" s="136"/>
      <c r="GGG271" s="136"/>
      <c r="GGH271" s="136"/>
      <c r="GGI271" s="136"/>
      <c r="GGJ271" s="136"/>
      <c r="GGK271" s="136"/>
      <c r="GGP271" s="136"/>
      <c r="GGQ271" s="136"/>
      <c r="GGR271" s="136"/>
      <c r="GGS271" s="136"/>
      <c r="GGT271" s="136"/>
      <c r="GGU271" s="136"/>
      <c r="GGV271" s="136"/>
      <c r="GGW271" s="136"/>
      <c r="GGX271" s="136"/>
      <c r="GGY271" s="136"/>
      <c r="GGZ271" s="136"/>
      <c r="GHA271" s="136"/>
      <c r="GHF271" s="136"/>
      <c r="GHG271" s="136"/>
      <c r="GHH271" s="136"/>
      <c r="GHI271" s="136"/>
      <c r="GHJ271" s="136"/>
      <c r="GHK271" s="136"/>
      <c r="GHL271" s="136"/>
      <c r="GHM271" s="136"/>
      <c r="GHN271" s="136"/>
      <c r="GHO271" s="136"/>
      <c r="GHP271" s="136"/>
      <c r="GHQ271" s="136"/>
      <c r="GHV271" s="136"/>
      <c r="GHW271" s="136"/>
      <c r="GHX271" s="136"/>
      <c r="GHY271" s="136"/>
      <c r="GHZ271" s="136"/>
      <c r="GIA271" s="136"/>
      <c r="GIB271" s="136"/>
      <c r="GIC271" s="136"/>
      <c r="GID271" s="136"/>
      <c r="GIE271" s="136"/>
      <c r="GIF271" s="136"/>
      <c r="GIG271" s="136"/>
      <c r="GIL271" s="136"/>
      <c r="GIM271" s="136"/>
      <c r="GIN271" s="136"/>
      <c r="GIO271" s="136"/>
      <c r="GIP271" s="136"/>
      <c r="GIQ271" s="136"/>
      <c r="GIR271" s="136"/>
      <c r="GIS271" s="136"/>
      <c r="GIT271" s="136"/>
      <c r="GIU271" s="136"/>
      <c r="GIV271" s="136"/>
      <c r="GIW271" s="136"/>
      <c r="GJB271" s="136"/>
      <c r="GJC271" s="136"/>
      <c r="GJD271" s="136"/>
      <c r="GJE271" s="136"/>
      <c r="GJF271" s="136"/>
      <c r="GJG271" s="136"/>
      <c r="GJH271" s="136"/>
      <c r="GJI271" s="136"/>
      <c r="GJJ271" s="136"/>
      <c r="GJK271" s="136"/>
      <c r="GJL271" s="136"/>
      <c r="GJM271" s="136"/>
      <c r="GJR271" s="136"/>
      <c r="GJS271" s="136"/>
      <c r="GJT271" s="136"/>
      <c r="GJU271" s="136"/>
      <c r="GJV271" s="136"/>
      <c r="GJW271" s="136"/>
      <c r="GJX271" s="136"/>
      <c r="GJY271" s="136"/>
      <c r="GJZ271" s="136"/>
      <c r="GKA271" s="136"/>
      <c r="GKB271" s="136"/>
      <c r="GKC271" s="136"/>
      <c r="GKH271" s="136"/>
      <c r="GKI271" s="136"/>
      <c r="GKJ271" s="136"/>
      <c r="GKK271" s="136"/>
      <c r="GKL271" s="136"/>
      <c r="GKM271" s="136"/>
      <c r="GKN271" s="136"/>
      <c r="GKO271" s="136"/>
      <c r="GKP271" s="136"/>
      <c r="GKQ271" s="136"/>
      <c r="GKR271" s="136"/>
      <c r="GKS271" s="136"/>
      <c r="GKX271" s="136"/>
      <c r="GKY271" s="136"/>
      <c r="GKZ271" s="136"/>
      <c r="GLA271" s="136"/>
      <c r="GLB271" s="136"/>
      <c r="GLC271" s="136"/>
      <c r="GLD271" s="136"/>
      <c r="GLE271" s="136"/>
      <c r="GLF271" s="136"/>
      <c r="GLG271" s="136"/>
      <c r="GLH271" s="136"/>
      <c r="GLI271" s="136"/>
      <c r="GLN271" s="136"/>
      <c r="GLO271" s="136"/>
      <c r="GLP271" s="136"/>
      <c r="GLQ271" s="136"/>
      <c r="GLR271" s="136"/>
      <c r="GLS271" s="136"/>
      <c r="GLT271" s="136"/>
      <c r="GLU271" s="136"/>
      <c r="GLV271" s="136"/>
      <c r="GLW271" s="136"/>
      <c r="GLX271" s="136"/>
      <c r="GLY271" s="136"/>
      <c r="GMD271" s="136"/>
      <c r="GME271" s="136"/>
      <c r="GMF271" s="136"/>
      <c r="GMG271" s="136"/>
      <c r="GMH271" s="136"/>
      <c r="GMI271" s="136"/>
      <c r="GMJ271" s="136"/>
      <c r="GMK271" s="136"/>
      <c r="GML271" s="136"/>
      <c r="GMM271" s="136"/>
      <c r="GMN271" s="136"/>
      <c r="GMO271" s="136"/>
      <c r="GMT271" s="136"/>
      <c r="GMU271" s="136"/>
      <c r="GMV271" s="136"/>
      <c r="GMW271" s="136"/>
      <c r="GMX271" s="136"/>
      <c r="GMY271" s="136"/>
      <c r="GMZ271" s="136"/>
      <c r="GNA271" s="136"/>
      <c r="GNB271" s="136"/>
      <c r="GNC271" s="136"/>
      <c r="GND271" s="136"/>
      <c r="GNE271" s="136"/>
      <c r="GNJ271" s="136"/>
      <c r="GNK271" s="136"/>
      <c r="GNL271" s="136"/>
      <c r="GNM271" s="136"/>
      <c r="GNN271" s="136"/>
      <c r="GNO271" s="136"/>
      <c r="GNP271" s="136"/>
      <c r="GNQ271" s="136"/>
      <c r="GNR271" s="136"/>
      <c r="GNS271" s="136"/>
      <c r="GNT271" s="136"/>
      <c r="GNU271" s="136"/>
      <c r="GNZ271" s="136"/>
      <c r="GOA271" s="136"/>
      <c r="GOB271" s="136"/>
      <c r="GOC271" s="136"/>
      <c r="GOD271" s="136"/>
      <c r="GOE271" s="136"/>
      <c r="GOF271" s="136"/>
      <c r="GOG271" s="136"/>
      <c r="GOH271" s="136"/>
      <c r="GOI271" s="136"/>
      <c r="GOJ271" s="136"/>
      <c r="GOK271" s="136"/>
      <c r="GOP271" s="136"/>
      <c r="GOQ271" s="136"/>
      <c r="GOR271" s="136"/>
      <c r="GOS271" s="136"/>
      <c r="GOT271" s="136"/>
      <c r="GOU271" s="136"/>
      <c r="GOV271" s="136"/>
      <c r="GOW271" s="136"/>
      <c r="GOX271" s="136"/>
      <c r="GOY271" s="136"/>
      <c r="GOZ271" s="136"/>
      <c r="GPA271" s="136"/>
      <c r="GPF271" s="136"/>
      <c r="GPG271" s="136"/>
      <c r="GPH271" s="136"/>
      <c r="GPI271" s="136"/>
      <c r="GPJ271" s="136"/>
      <c r="GPK271" s="136"/>
      <c r="GPL271" s="136"/>
      <c r="GPM271" s="136"/>
      <c r="GPN271" s="136"/>
      <c r="GPO271" s="136"/>
      <c r="GPP271" s="136"/>
      <c r="GPQ271" s="136"/>
      <c r="GPV271" s="136"/>
      <c r="GPW271" s="136"/>
      <c r="GPX271" s="136"/>
      <c r="GPY271" s="136"/>
      <c r="GPZ271" s="136"/>
      <c r="GQA271" s="136"/>
      <c r="GQB271" s="136"/>
      <c r="GQC271" s="136"/>
      <c r="GQD271" s="136"/>
      <c r="GQE271" s="136"/>
      <c r="GQF271" s="136"/>
      <c r="GQG271" s="136"/>
      <c r="GQL271" s="136"/>
      <c r="GQM271" s="136"/>
      <c r="GQN271" s="136"/>
      <c r="GQO271" s="136"/>
      <c r="GQP271" s="136"/>
      <c r="GQQ271" s="136"/>
      <c r="GQR271" s="136"/>
      <c r="GQS271" s="136"/>
      <c r="GQT271" s="136"/>
      <c r="GQU271" s="136"/>
      <c r="GQV271" s="136"/>
      <c r="GQW271" s="136"/>
      <c r="GRB271" s="136"/>
      <c r="GRC271" s="136"/>
      <c r="GRD271" s="136"/>
      <c r="GRE271" s="136"/>
      <c r="GRF271" s="136"/>
      <c r="GRG271" s="136"/>
      <c r="GRH271" s="136"/>
      <c r="GRI271" s="136"/>
      <c r="GRJ271" s="136"/>
      <c r="GRK271" s="136"/>
      <c r="GRL271" s="136"/>
      <c r="GRM271" s="136"/>
      <c r="GRR271" s="136"/>
      <c r="GRS271" s="136"/>
      <c r="GRT271" s="136"/>
      <c r="GRU271" s="136"/>
      <c r="GRV271" s="136"/>
      <c r="GRW271" s="136"/>
      <c r="GRX271" s="136"/>
      <c r="GRY271" s="136"/>
      <c r="GRZ271" s="136"/>
      <c r="GSA271" s="136"/>
      <c r="GSB271" s="136"/>
      <c r="GSC271" s="136"/>
      <c r="GSH271" s="136"/>
      <c r="GSI271" s="136"/>
      <c r="GSJ271" s="136"/>
      <c r="GSK271" s="136"/>
      <c r="GSL271" s="136"/>
      <c r="GSM271" s="136"/>
      <c r="GSN271" s="136"/>
      <c r="GSO271" s="136"/>
      <c r="GSP271" s="136"/>
      <c r="GSQ271" s="136"/>
      <c r="GSR271" s="136"/>
      <c r="GSS271" s="136"/>
      <c r="GSX271" s="136"/>
      <c r="GSY271" s="136"/>
      <c r="GSZ271" s="136"/>
      <c r="GTA271" s="136"/>
      <c r="GTB271" s="136"/>
      <c r="GTC271" s="136"/>
      <c r="GTD271" s="136"/>
      <c r="GTE271" s="136"/>
      <c r="GTF271" s="136"/>
      <c r="GTG271" s="136"/>
      <c r="GTH271" s="136"/>
      <c r="GTI271" s="136"/>
      <c r="GTN271" s="136"/>
      <c r="GTO271" s="136"/>
      <c r="GTP271" s="136"/>
      <c r="GTQ271" s="136"/>
      <c r="GTR271" s="136"/>
      <c r="GTS271" s="136"/>
      <c r="GTT271" s="136"/>
      <c r="GTU271" s="136"/>
      <c r="GTV271" s="136"/>
      <c r="GTW271" s="136"/>
      <c r="GTX271" s="136"/>
      <c r="GTY271" s="136"/>
      <c r="GUD271" s="136"/>
      <c r="GUE271" s="136"/>
      <c r="GUF271" s="136"/>
      <c r="GUG271" s="136"/>
      <c r="GUH271" s="136"/>
      <c r="GUI271" s="136"/>
      <c r="GUJ271" s="136"/>
      <c r="GUK271" s="136"/>
      <c r="GUL271" s="136"/>
      <c r="GUM271" s="136"/>
      <c r="GUN271" s="136"/>
      <c r="GUO271" s="136"/>
      <c r="GUT271" s="136"/>
      <c r="GUU271" s="136"/>
      <c r="GUV271" s="136"/>
      <c r="GUW271" s="136"/>
      <c r="GUX271" s="136"/>
      <c r="GUY271" s="136"/>
      <c r="GUZ271" s="136"/>
      <c r="GVA271" s="136"/>
      <c r="GVB271" s="136"/>
      <c r="GVC271" s="136"/>
      <c r="GVD271" s="136"/>
      <c r="GVE271" s="136"/>
      <c r="GVJ271" s="136"/>
      <c r="GVK271" s="136"/>
      <c r="GVL271" s="136"/>
      <c r="GVM271" s="136"/>
      <c r="GVN271" s="136"/>
      <c r="GVO271" s="136"/>
      <c r="GVP271" s="136"/>
      <c r="GVQ271" s="136"/>
      <c r="GVR271" s="136"/>
      <c r="GVS271" s="136"/>
      <c r="GVT271" s="136"/>
      <c r="GVU271" s="136"/>
      <c r="GVZ271" s="136"/>
      <c r="GWA271" s="136"/>
      <c r="GWB271" s="136"/>
      <c r="GWC271" s="136"/>
      <c r="GWD271" s="136"/>
      <c r="GWE271" s="136"/>
      <c r="GWF271" s="136"/>
      <c r="GWG271" s="136"/>
      <c r="GWH271" s="136"/>
      <c r="GWI271" s="136"/>
      <c r="GWJ271" s="136"/>
      <c r="GWK271" s="136"/>
      <c r="GWP271" s="136"/>
      <c r="GWQ271" s="136"/>
      <c r="GWR271" s="136"/>
      <c r="GWS271" s="136"/>
      <c r="GWT271" s="136"/>
      <c r="GWU271" s="136"/>
      <c r="GWV271" s="136"/>
      <c r="GWW271" s="136"/>
      <c r="GWX271" s="136"/>
      <c r="GWY271" s="136"/>
      <c r="GWZ271" s="136"/>
      <c r="GXA271" s="136"/>
      <c r="GXF271" s="136"/>
      <c r="GXG271" s="136"/>
      <c r="GXH271" s="136"/>
      <c r="GXI271" s="136"/>
      <c r="GXJ271" s="136"/>
      <c r="GXK271" s="136"/>
      <c r="GXL271" s="136"/>
      <c r="GXM271" s="136"/>
      <c r="GXN271" s="136"/>
      <c r="GXO271" s="136"/>
      <c r="GXP271" s="136"/>
      <c r="GXQ271" s="136"/>
      <c r="GXV271" s="136"/>
      <c r="GXW271" s="136"/>
      <c r="GXX271" s="136"/>
      <c r="GXY271" s="136"/>
      <c r="GXZ271" s="136"/>
      <c r="GYA271" s="136"/>
      <c r="GYB271" s="136"/>
      <c r="GYC271" s="136"/>
      <c r="GYD271" s="136"/>
      <c r="GYE271" s="136"/>
      <c r="GYF271" s="136"/>
      <c r="GYG271" s="136"/>
      <c r="GYL271" s="136"/>
      <c r="GYM271" s="136"/>
      <c r="GYN271" s="136"/>
      <c r="GYO271" s="136"/>
      <c r="GYP271" s="136"/>
      <c r="GYQ271" s="136"/>
      <c r="GYR271" s="136"/>
      <c r="GYS271" s="136"/>
      <c r="GYT271" s="136"/>
      <c r="GYU271" s="136"/>
      <c r="GYV271" s="136"/>
      <c r="GYW271" s="136"/>
      <c r="GZB271" s="136"/>
      <c r="GZC271" s="136"/>
      <c r="GZD271" s="136"/>
      <c r="GZE271" s="136"/>
      <c r="GZF271" s="136"/>
      <c r="GZG271" s="136"/>
      <c r="GZH271" s="136"/>
      <c r="GZI271" s="136"/>
      <c r="GZJ271" s="136"/>
      <c r="GZK271" s="136"/>
      <c r="GZL271" s="136"/>
      <c r="GZM271" s="136"/>
      <c r="GZR271" s="136"/>
      <c r="GZS271" s="136"/>
      <c r="GZT271" s="136"/>
      <c r="GZU271" s="136"/>
      <c r="GZV271" s="136"/>
      <c r="GZW271" s="136"/>
      <c r="GZX271" s="136"/>
      <c r="GZY271" s="136"/>
      <c r="GZZ271" s="136"/>
      <c r="HAA271" s="136"/>
      <c r="HAB271" s="136"/>
      <c r="HAC271" s="136"/>
      <c r="HAH271" s="136"/>
      <c r="HAI271" s="136"/>
      <c r="HAJ271" s="136"/>
      <c r="HAK271" s="136"/>
      <c r="HAL271" s="136"/>
      <c r="HAM271" s="136"/>
      <c r="HAN271" s="136"/>
      <c r="HAO271" s="136"/>
      <c r="HAP271" s="136"/>
      <c r="HAQ271" s="136"/>
      <c r="HAR271" s="136"/>
      <c r="HAS271" s="136"/>
      <c r="HAX271" s="136"/>
      <c r="HAY271" s="136"/>
      <c r="HAZ271" s="136"/>
      <c r="HBA271" s="136"/>
      <c r="HBB271" s="136"/>
      <c r="HBC271" s="136"/>
      <c r="HBD271" s="136"/>
      <c r="HBE271" s="136"/>
      <c r="HBF271" s="136"/>
      <c r="HBG271" s="136"/>
      <c r="HBH271" s="136"/>
      <c r="HBI271" s="136"/>
      <c r="HBN271" s="136"/>
      <c r="HBO271" s="136"/>
      <c r="HBP271" s="136"/>
      <c r="HBQ271" s="136"/>
      <c r="HBR271" s="136"/>
      <c r="HBS271" s="136"/>
      <c r="HBT271" s="136"/>
      <c r="HBU271" s="136"/>
      <c r="HBV271" s="136"/>
      <c r="HBW271" s="136"/>
      <c r="HBX271" s="136"/>
      <c r="HBY271" s="136"/>
      <c r="HCD271" s="136"/>
      <c r="HCE271" s="136"/>
      <c r="HCF271" s="136"/>
      <c r="HCG271" s="136"/>
      <c r="HCH271" s="136"/>
      <c r="HCI271" s="136"/>
      <c r="HCJ271" s="136"/>
      <c r="HCK271" s="136"/>
      <c r="HCL271" s="136"/>
      <c r="HCM271" s="136"/>
      <c r="HCN271" s="136"/>
      <c r="HCO271" s="136"/>
      <c r="HCT271" s="136"/>
      <c r="HCU271" s="136"/>
      <c r="HCV271" s="136"/>
      <c r="HCW271" s="136"/>
      <c r="HCX271" s="136"/>
      <c r="HCY271" s="136"/>
      <c r="HCZ271" s="136"/>
      <c r="HDA271" s="136"/>
      <c r="HDB271" s="136"/>
      <c r="HDC271" s="136"/>
      <c r="HDD271" s="136"/>
      <c r="HDE271" s="136"/>
      <c r="HDJ271" s="136"/>
      <c r="HDK271" s="136"/>
      <c r="HDL271" s="136"/>
      <c r="HDM271" s="136"/>
      <c r="HDN271" s="136"/>
      <c r="HDO271" s="136"/>
      <c r="HDP271" s="136"/>
      <c r="HDQ271" s="136"/>
      <c r="HDR271" s="136"/>
      <c r="HDS271" s="136"/>
      <c r="HDT271" s="136"/>
      <c r="HDU271" s="136"/>
      <c r="HDZ271" s="136"/>
      <c r="HEA271" s="136"/>
      <c r="HEB271" s="136"/>
      <c r="HEC271" s="136"/>
      <c r="HED271" s="136"/>
      <c r="HEE271" s="136"/>
      <c r="HEF271" s="136"/>
      <c r="HEG271" s="136"/>
      <c r="HEH271" s="136"/>
      <c r="HEI271" s="136"/>
      <c r="HEJ271" s="136"/>
      <c r="HEK271" s="136"/>
      <c r="HEP271" s="136"/>
      <c r="HEQ271" s="136"/>
      <c r="HER271" s="136"/>
      <c r="HES271" s="136"/>
      <c r="HET271" s="136"/>
      <c r="HEU271" s="136"/>
      <c r="HEV271" s="136"/>
      <c r="HEW271" s="136"/>
      <c r="HEX271" s="136"/>
      <c r="HEY271" s="136"/>
      <c r="HEZ271" s="136"/>
      <c r="HFA271" s="136"/>
      <c r="HFF271" s="136"/>
      <c r="HFG271" s="136"/>
      <c r="HFH271" s="136"/>
      <c r="HFI271" s="136"/>
      <c r="HFJ271" s="136"/>
      <c r="HFK271" s="136"/>
      <c r="HFL271" s="136"/>
      <c r="HFM271" s="136"/>
      <c r="HFN271" s="136"/>
      <c r="HFO271" s="136"/>
      <c r="HFP271" s="136"/>
      <c r="HFQ271" s="136"/>
      <c r="HFV271" s="136"/>
      <c r="HFW271" s="136"/>
      <c r="HFX271" s="136"/>
      <c r="HFY271" s="136"/>
      <c r="HFZ271" s="136"/>
      <c r="HGA271" s="136"/>
      <c r="HGB271" s="136"/>
      <c r="HGC271" s="136"/>
      <c r="HGD271" s="136"/>
      <c r="HGE271" s="136"/>
      <c r="HGF271" s="136"/>
      <c r="HGG271" s="136"/>
      <c r="HGL271" s="136"/>
      <c r="HGM271" s="136"/>
      <c r="HGN271" s="136"/>
      <c r="HGO271" s="136"/>
      <c r="HGP271" s="136"/>
      <c r="HGQ271" s="136"/>
      <c r="HGR271" s="136"/>
      <c r="HGS271" s="136"/>
      <c r="HGT271" s="136"/>
      <c r="HGU271" s="136"/>
      <c r="HGV271" s="136"/>
      <c r="HGW271" s="136"/>
      <c r="HHB271" s="136"/>
      <c r="HHC271" s="136"/>
      <c r="HHD271" s="136"/>
      <c r="HHE271" s="136"/>
      <c r="HHF271" s="136"/>
      <c r="HHG271" s="136"/>
      <c r="HHH271" s="136"/>
      <c r="HHI271" s="136"/>
      <c r="HHJ271" s="136"/>
      <c r="HHK271" s="136"/>
      <c r="HHL271" s="136"/>
      <c r="HHM271" s="136"/>
      <c r="HHR271" s="136"/>
      <c r="HHS271" s="136"/>
      <c r="HHT271" s="136"/>
      <c r="HHU271" s="136"/>
      <c r="HHV271" s="136"/>
      <c r="HHW271" s="136"/>
      <c r="HHX271" s="136"/>
      <c r="HHY271" s="136"/>
      <c r="HHZ271" s="136"/>
      <c r="HIA271" s="136"/>
      <c r="HIB271" s="136"/>
      <c r="HIC271" s="136"/>
      <c r="HIH271" s="136"/>
      <c r="HII271" s="136"/>
      <c r="HIJ271" s="136"/>
      <c r="HIK271" s="136"/>
      <c r="HIL271" s="136"/>
      <c r="HIM271" s="136"/>
      <c r="HIN271" s="136"/>
      <c r="HIO271" s="136"/>
      <c r="HIP271" s="136"/>
      <c r="HIQ271" s="136"/>
      <c r="HIR271" s="136"/>
      <c r="HIS271" s="136"/>
      <c r="HIX271" s="136"/>
      <c r="HIY271" s="136"/>
      <c r="HIZ271" s="136"/>
      <c r="HJA271" s="136"/>
      <c r="HJB271" s="136"/>
      <c r="HJC271" s="136"/>
      <c r="HJD271" s="136"/>
      <c r="HJE271" s="136"/>
      <c r="HJF271" s="136"/>
      <c r="HJG271" s="136"/>
      <c r="HJH271" s="136"/>
      <c r="HJI271" s="136"/>
      <c r="HJN271" s="136"/>
      <c r="HJO271" s="136"/>
      <c r="HJP271" s="136"/>
      <c r="HJQ271" s="136"/>
      <c r="HJR271" s="136"/>
      <c r="HJS271" s="136"/>
      <c r="HJT271" s="136"/>
      <c r="HJU271" s="136"/>
      <c r="HJV271" s="136"/>
      <c r="HJW271" s="136"/>
      <c r="HJX271" s="136"/>
      <c r="HJY271" s="136"/>
      <c r="HKD271" s="136"/>
      <c r="HKE271" s="136"/>
      <c r="HKF271" s="136"/>
      <c r="HKG271" s="136"/>
      <c r="HKH271" s="136"/>
      <c r="HKI271" s="136"/>
      <c r="HKJ271" s="136"/>
      <c r="HKK271" s="136"/>
      <c r="HKL271" s="136"/>
      <c r="HKM271" s="136"/>
      <c r="HKN271" s="136"/>
      <c r="HKO271" s="136"/>
      <c r="HKT271" s="136"/>
      <c r="HKU271" s="136"/>
      <c r="HKV271" s="136"/>
      <c r="HKW271" s="136"/>
      <c r="HKX271" s="136"/>
      <c r="HKY271" s="136"/>
      <c r="HKZ271" s="136"/>
      <c r="HLA271" s="136"/>
      <c r="HLB271" s="136"/>
      <c r="HLC271" s="136"/>
      <c r="HLD271" s="136"/>
      <c r="HLE271" s="136"/>
      <c r="HLJ271" s="136"/>
      <c r="HLK271" s="136"/>
      <c r="HLL271" s="136"/>
      <c r="HLM271" s="136"/>
      <c r="HLN271" s="136"/>
      <c r="HLO271" s="136"/>
      <c r="HLP271" s="136"/>
      <c r="HLQ271" s="136"/>
      <c r="HLR271" s="136"/>
      <c r="HLS271" s="136"/>
      <c r="HLT271" s="136"/>
      <c r="HLU271" s="136"/>
      <c r="HLZ271" s="136"/>
      <c r="HMA271" s="136"/>
      <c r="HMB271" s="136"/>
      <c r="HMC271" s="136"/>
      <c r="HMD271" s="136"/>
      <c r="HME271" s="136"/>
      <c r="HMF271" s="136"/>
      <c r="HMG271" s="136"/>
      <c r="HMH271" s="136"/>
      <c r="HMI271" s="136"/>
      <c r="HMJ271" s="136"/>
      <c r="HMK271" s="136"/>
      <c r="HMP271" s="136"/>
      <c r="HMQ271" s="136"/>
      <c r="HMR271" s="136"/>
      <c r="HMS271" s="136"/>
      <c r="HMT271" s="136"/>
      <c r="HMU271" s="136"/>
      <c r="HMV271" s="136"/>
      <c r="HMW271" s="136"/>
      <c r="HMX271" s="136"/>
      <c r="HMY271" s="136"/>
      <c r="HMZ271" s="136"/>
      <c r="HNA271" s="136"/>
      <c r="HNF271" s="136"/>
      <c r="HNG271" s="136"/>
      <c r="HNH271" s="136"/>
      <c r="HNI271" s="136"/>
      <c r="HNJ271" s="136"/>
      <c r="HNK271" s="136"/>
      <c r="HNL271" s="136"/>
      <c r="HNM271" s="136"/>
      <c r="HNN271" s="136"/>
      <c r="HNO271" s="136"/>
      <c r="HNP271" s="136"/>
      <c r="HNQ271" s="136"/>
      <c r="HNV271" s="136"/>
      <c r="HNW271" s="136"/>
      <c r="HNX271" s="136"/>
      <c r="HNY271" s="136"/>
      <c r="HNZ271" s="136"/>
      <c r="HOA271" s="136"/>
      <c r="HOB271" s="136"/>
      <c r="HOC271" s="136"/>
      <c r="HOD271" s="136"/>
      <c r="HOE271" s="136"/>
      <c r="HOF271" s="136"/>
      <c r="HOG271" s="136"/>
      <c r="HOL271" s="136"/>
      <c r="HOM271" s="136"/>
      <c r="HON271" s="136"/>
      <c r="HOO271" s="136"/>
      <c r="HOP271" s="136"/>
      <c r="HOQ271" s="136"/>
      <c r="HOR271" s="136"/>
      <c r="HOS271" s="136"/>
      <c r="HOT271" s="136"/>
      <c r="HOU271" s="136"/>
      <c r="HOV271" s="136"/>
      <c r="HOW271" s="136"/>
      <c r="HPB271" s="136"/>
      <c r="HPC271" s="136"/>
      <c r="HPD271" s="136"/>
      <c r="HPE271" s="136"/>
      <c r="HPF271" s="136"/>
      <c r="HPG271" s="136"/>
      <c r="HPH271" s="136"/>
      <c r="HPI271" s="136"/>
      <c r="HPJ271" s="136"/>
      <c r="HPK271" s="136"/>
      <c r="HPL271" s="136"/>
      <c r="HPM271" s="136"/>
      <c r="HPR271" s="136"/>
      <c r="HPS271" s="136"/>
      <c r="HPT271" s="136"/>
      <c r="HPU271" s="136"/>
      <c r="HPV271" s="136"/>
      <c r="HPW271" s="136"/>
      <c r="HPX271" s="136"/>
      <c r="HPY271" s="136"/>
      <c r="HPZ271" s="136"/>
      <c r="HQA271" s="136"/>
      <c r="HQB271" s="136"/>
      <c r="HQC271" s="136"/>
      <c r="HQH271" s="136"/>
      <c r="HQI271" s="136"/>
      <c r="HQJ271" s="136"/>
      <c r="HQK271" s="136"/>
      <c r="HQL271" s="136"/>
      <c r="HQM271" s="136"/>
      <c r="HQN271" s="136"/>
      <c r="HQO271" s="136"/>
      <c r="HQP271" s="136"/>
      <c r="HQQ271" s="136"/>
      <c r="HQR271" s="136"/>
      <c r="HQS271" s="136"/>
      <c r="HQX271" s="136"/>
      <c r="HQY271" s="136"/>
      <c r="HQZ271" s="136"/>
      <c r="HRA271" s="136"/>
      <c r="HRB271" s="136"/>
      <c r="HRC271" s="136"/>
      <c r="HRD271" s="136"/>
      <c r="HRE271" s="136"/>
      <c r="HRF271" s="136"/>
      <c r="HRG271" s="136"/>
      <c r="HRH271" s="136"/>
      <c r="HRI271" s="136"/>
      <c r="HRN271" s="136"/>
      <c r="HRO271" s="136"/>
      <c r="HRP271" s="136"/>
      <c r="HRQ271" s="136"/>
      <c r="HRR271" s="136"/>
      <c r="HRS271" s="136"/>
      <c r="HRT271" s="136"/>
      <c r="HRU271" s="136"/>
      <c r="HRV271" s="136"/>
      <c r="HRW271" s="136"/>
      <c r="HRX271" s="136"/>
      <c r="HRY271" s="136"/>
      <c r="HSD271" s="136"/>
      <c r="HSE271" s="136"/>
      <c r="HSF271" s="136"/>
      <c r="HSG271" s="136"/>
      <c r="HSH271" s="136"/>
      <c r="HSI271" s="136"/>
      <c r="HSJ271" s="136"/>
      <c r="HSK271" s="136"/>
      <c r="HSL271" s="136"/>
      <c r="HSM271" s="136"/>
      <c r="HSN271" s="136"/>
      <c r="HSO271" s="136"/>
      <c r="HST271" s="136"/>
      <c r="HSU271" s="136"/>
      <c r="HSV271" s="136"/>
      <c r="HSW271" s="136"/>
      <c r="HSX271" s="136"/>
      <c r="HSY271" s="136"/>
      <c r="HSZ271" s="136"/>
      <c r="HTA271" s="136"/>
      <c r="HTB271" s="136"/>
      <c r="HTC271" s="136"/>
      <c r="HTD271" s="136"/>
      <c r="HTE271" s="136"/>
      <c r="HTJ271" s="136"/>
      <c r="HTK271" s="136"/>
      <c r="HTL271" s="136"/>
      <c r="HTM271" s="136"/>
      <c r="HTN271" s="136"/>
      <c r="HTO271" s="136"/>
      <c r="HTP271" s="136"/>
      <c r="HTQ271" s="136"/>
      <c r="HTR271" s="136"/>
      <c r="HTS271" s="136"/>
      <c r="HTT271" s="136"/>
      <c r="HTU271" s="136"/>
      <c r="HTZ271" s="136"/>
      <c r="HUA271" s="136"/>
      <c r="HUB271" s="136"/>
      <c r="HUC271" s="136"/>
      <c r="HUD271" s="136"/>
      <c r="HUE271" s="136"/>
      <c r="HUF271" s="136"/>
      <c r="HUG271" s="136"/>
      <c r="HUH271" s="136"/>
      <c r="HUI271" s="136"/>
      <c r="HUJ271" s="136"/>
      <c r="HUK271" s="136"/>
      <c r="HUP271" s="136"/>
      <c r="HUQ271" s="136"/>
      <c r="HUR271" s="136"/>
      <c r="HUS271" s="136"/>
      <c r="HUT271" s="136"/>
      <c r="HUU271" s="136"/>
      <c r="HUV271" s="136"/>
      <c r="HUW271" s="136"/>
      <c r="HUX271" s="136"/>
      <c r="HUY271" s="136"/>
      <c r="HUZ271" s="136"/>
      <c r="HVA271" s="136"/>
      <c r="HVF271" s="136"/>
      <c r="HVG271" s="136"/>
      <c r="HVH271" s="136"/>
      <c r="HVI271" s="136"/>
      <c r="HVJ271" s="136"/>
      <c r="HVK271" s="136"/>
      <c r="HVL271" s="136"/>
      <c r="HVM271" s="136"/>
      <c r="HVN271" s="136"/>
      <c r="HVO271" s="136"/>
      <c r="HVP271" s="136"/>
      <c r="HVQ271" s="136"/>
      <c r="HVV271" s="136"/>
      <c r="HVW271" s="136"/>
      <c r="HVX271" s="136"/>
      <c r="HVY271" s="136"/>
      <c r="HVZ271" s="136"/>
      <c r="HWA271" s="136"/>
      <c r="HWB271" s="136"/>
      <c r="HWC271" s="136"/>
      <c r="HWD271" s="136"/>
      <c r="HWE271" s="136"/>
      <c r="HWF271" s="136"/>
      <c r="HWG271" s="136"/>
      <c r="HWL271" s="136"/>
      <c r="HWM271" s="136"/>
      <c r="HWN271" s="136"/>
      <c r="HWO271" s="136"/>
      <c r="HWP271" s="136"/>
      <c r="HWQ271" s="136"/>
      <c r="HWR271" s="136"/>
      <c r="HWS271" s="136"/>
      <c r="HWT271" s="136"/>
      <c r="HWU271" s="136"/>
      <c r="HWV271" s="136"/>
      <c r="HWW271" s="136"/>
      <c r="HXB271" s="136"/>
      <c r="HXC271" s="136"/>
      <c r="HXD271" s="136"/>
      <c r="HXE271" s="136"/>
      <c r="HXF271" s="136"/>
      <c r="HXG271" s="136"/>
      <c r="HXH271" s="136"/>
      <c r="HXI271" s="136"/>
      <c r="HXJ271" s="136"/>
      <c r="HXK271" s="136"/>
      <c r="HXL271" s="136"/>
      <c r="HXM271" s="136"/>
      <c r="HXR271" s="136"/>
      <c r="HXS271" s="136"/>
      <c r="HXT271" s="136"/>
      <c r="HXU271" s="136"/>
      <c r="HXV271" s="136"/>
      <c r="HXW271" s="136"/>
      <c r="HXX271" s="136"/>
      <c r="HXY271" s="136"/>
      <c r="HXZ271" s="136"/>
      <c r="HYA271" s="136"/>
      <c r="HYB271" s="136"/>
      <c r="HYC271" s="136"/>
      <c r="HYH271" s="136"/>
      <c r="HYI271" s="136"/>
      <c r="HYJ271" s="136"/>
      <c r="HYK271" s="136"/>
      <c r="HYL271" s="136"/>
      <c r="HYM271" s="136"/>
      <c r="HYN271" s="136"/>
      <c r="HYO271" s="136"/>
      <c r="HYP271" s="136"/>
      <c r="HYQ271" s="136"/>
      <c r="HYR271" s="136"/>
      <c r="HYS271" s="136"/>
      <c r="HYX271" s="136"/>
      <c r="HYY271" s="136"/>
      <c r="HYZ271" s="136"/>
      <c r="HZA271" s="136"/>
      <c r="HZB271" s="136"/>
      <c r="HZC271" s="136"/>
      <c r="HZD271" s="136"/>
      <c r="HZE271" s="136"/>
      <c r="HZF271" s="136"/>
      <c r="HZG271" s="136"/>
      <c r="HZH271" s="136"/>
      <c r="HZI271" s="136"/>
      <c r="HZN271" s="136"/>
      <c r="HZO271" s="136"/>
      <c r="HZP271" s="136"/>
      <c r="HZQ271" s="136"/>
      <c r="HZR271" s="136"/>
      <c r="HZS271" s="136"/>
      <c r="HZT271" s="136"/>
      <c r="HZU271" s="136"/>
      <c r="HZV271" s="136"/>
      <c r="HZW271" s="136"/>
      <c r="HZX271" s="136"/>
      <c r="HZY271" s="136"/>
      <c r="IAD271" s="136"/>
      <c r="IAE271" s="136"/>
      <c r="IAF271" s="136"/>
      <c r="IAG271" s="136"/>
      <c r="IAH271" s="136"/>
      <c r="IAI271" s="136"/>
      <c r="IAJ271" s="136"/>
      <c r="IAK271" s="136"/>
      <c r="IAL271" s="136"/>
      <c r="IAM271" s="136"/>
      <c r="IAN271" s="136"/>
      <c r="IAO271" s="136"/>
      <c r="IAT271" s="136"/>
      <c r="IAU271" s="136"/>
      <c r="IAV271" s="136"/>
      <c r="IAW271" s="136"/>
      <c r="IAX271" s="136"/>
      <c r="IAY271" s="136"/>
      <c r="IAZ271" s="136"/>
      <c r="IBA271" s="136"/>
      <c r="IBB271" s="136"/>
      <c r="IBC271" s="136"/>
      <c r="IBD271" s="136"/>
      <c r="IBE271" s="136"/>
      <c r="IBJ271" s="136"/>
      <c r="IBK271" s="136"/>
      <c r="IBL271" s="136"/>
      <c r="IBM271" s="136"/>
      <c r="IBN271" s="136"/>
      <c r="IBO271" s="136"/>
      <c r="IBP271" s="136"/>
      <c r="IBQ271" s="136"/>
      <c r="IBR271" s="136"/>
      <c r="IBS271" s="136"/>
      <c r="IBT271" s="136"/>
      <c r="IBU271" s="136"/>
      <c r="IBZ271" s="136"/>
      <c r="ICA271" s="136"/>
      <c r="ICB271" s="136"/>
      <c r="ICC271" s="136"/>
      <c r="ICD271" s="136"/>
      <c r="ICE271" s="136"/>
      <c r="ICF271" s="136"/>
      <c r="ICG271" s="136"/>
      <c r="ICH271" s="136"/>
      <c r="ICI271" s="136"/>
      <c r="ICJ271" s="136"/>
      <c r="ICK271" s="136"/>
      <c r="ICP271" s="136"/>
      <c r="ICQ271" s="136"/>
      <c r="ICR271" s="136"/>
      <c r="ICS271" s="136"/>
      <c r="ICT271" s="136"/>
      <c r="ICU271" s="136"/>
      <c r="ICV271" s="136"/>
      <c r="ICW271" s="136"/>
      <c r="ICX271" s="136"/>
      <c r="ICY271" s="136"/>
      <c r="ICZ271" s="136"/>
      <c r="IDA271" s="136"/>
      <c r="IDF271" s="136"/>
      <c r="IDG271" s="136"/>
      <c r="IDH271" s="136"/>
      <c r="IDI271" s="136"/>
      <c r="IDJ271" s="136"/>
      <c r="IDK271" s="136"/>
      <c r="IDL271" s="136"/>
      <c r="IDM271" s="136"/>
      <c r="IDN271" s="136"/>
      <c r="IDO271" s="136"/>
      <c r="IDP271" s="136"/>
      <c r="IDQ271" s="136"/>
      <c r="IDV271" s="136"/>
      <c r="IDW271" s="136"/>
      <c r="IDX271" s="136"/>
      <c r="IDY271" s="136"/>
      <c r="IDZ271" s="136"/>
      <c r="IEA271" s="136"/>
      <c r="IEB271" s="136"/>
      <c r="IEC271" s="136"/>
      <c r="IED271" s="136"/>
      <c r="IEE271" s="136"/>
      <c r="IEF271" s="136"/>
      <c r="IEG271" s="136"/>
      <c r="IEL271" s="136"/>
      <c r="IEM271" s="136"/>
      <c r="IEN271" s="136"/>
      <c r="IEO271" s="136"/>
      <c r="IEP271" s="136"/>
      <c r="IEQ271" s="136"/>
      <c r="IER271" s="136"/>
      <c r="IES271" s="136"/>
      <c r="IET271" s="136"/>
      <c r="IEU271" s="136"/>
      <c r="IEV271" s="136"/>
      <c r="IEW271" s="136"/>
      <c r="IFB271" s="136"/>
      <c r="IFC271" s="136"/>
      <c r="IFD271" s="136"/>
      <c r="IFE271" s="136"/>
      <c r="IFF271" s="136"/>
      <c r="IFG271" s="136"/>
      <c r="IFH271" s="136"/>
      <c r="IFI271" s="136"/>
      <c r="IFJ271" s="136"/>
      <c r="IFK271" s="136"/>
      <c r="IFL271" s="136"/>
      <c r="IFM271" s="136"/>
      <c r="IFR271" s="136"/>
      <c r="IFS271" s="136"/>
      <c r="IFT271" s="136"/>
      <c r="IFU271" s="136"/>
      <c r="IFV271" s="136"/>
      <c r="IFW271" s="136"/>
      <c r="IFX271" s="136"/>
      <c r="IFY271" s="136"/>
      <c r="IFZ271" s="136"/>
      <c r="IGA271" s="136"/>
      <c r="IGB271" s="136"/>
      <c r="IGC271" s="136"/>
      <c r="IGH271" s="136"/>
      <c r="IGI271" s="136"/>
      <c r="IGJ271" s="136"/>
      <c r="IGK271" s="136"/>
      <c r="IGL271" s="136"/>
      <c r="IGM271" s="136"/>
      <c r="IGN271" s="136"/>
      <c r="IGO271" s="136"/>
      <c r="IGP271" s="136"/>
      <c r="IGQ271" s="136"/>
      <c r="IGR271" s="136"/>
      <c r="IGS271" s="136"/>
      <c r="IGX271" s="136"/>
      <c r="IGY271" s="136"/>
      <c r="IGZ271" s="136"/>
      <c r="IHA271" s="136"/>
      <c r="IHB271" s="136"/>
      <c r="IHC271" s="136"/>
      <c r="IHD271" s="136"/>
      <c r="IHE271" s="136"/>
      <c r="IHF271" s="136"/>
      <c r="IHG271" s="136"/>
      <c r="IHH271" s="136"/>
      <c r="IHI271" s="136"/>
      <c r="IHN271" s="136"/>
      <c r="IHO271" s="136"/>
      <c r="IHP271" s="136"/>
      <c r="IHQ271" s="136"/>
      <c r="IHR271" s="136"/>
      <c r="IHS271" s="136"/>
      <c r="IHT271" s="136"/>
      <c r="IHU271" s="136"/>
      <c r="IHV271" s="136"/>
      <c r="IHW271" s="136"/>
      <c r="IHX271" s="136"/>
      <c r="IHY271" s="136"/>
      <c r="IID271" s="136"/>
      <c r="IIE271" s="136"/>
      <c r="IIF271" s="136"/>
      <c r="IIG271" s="136"/>
      <c r="IIH271" s="136"/>
      <c r="III271" s="136"/>
      <c r="IIJ271" s="136"/>
      <c r="IIK271" s="136"/>
      <c r="IIL271" s="136"/>
      <c r="IIM271" s="136"/>
      <c r="IIN271" s="136"/>
      <c r="IIO271" s="136"/>
      <c r="IIT271" s="136"/>
      <c r="IIU271" s="136"/>
      <c r="IIV271" s="136"/>
      <c r="IIW271" s="136"/>
      <c r="IIX271" s="136"/>
      <c r="IIY271" s="136"/>
      <c r="IIZ271" s="136"/>
      <c r="IJA271" s="136"/>
      <c r="IJB271" s="136"/>
      <c r="IJC271" s="136"/>
      <c r="IJD271" s="136"/>
      <c r="IJE271" s="136"/>
      <c r="IJJ271" s="136"/>
      <c r="IJK271" s="136"/>
      <c r="IJL271" s="136"/>
      <c r="IJM271" s="136"/>
      <c r="IJN271" s="136"/>
      <c r="IJO271" s="136"/>
      <c r="IJP271" s="136"/>
      <c r="IJQ271" s="136"/>
      <c r="IJR271" s="136"/>
      <c r="IJS271" s="136"/>
      <c r="IJT271" s="136"/>
      <c r="IJU271" s="136"/>
      <c r="IJZ271" s="136"/>
      <c r="IKA271" s="136"/>
      <c r="IKB271" s="136"/>
      <c r="IKC271" s="136"/>
      <c r="IKD271" s="136"/>
      <c r="IKE271" s="136"/>
      <c r="IKF271" s="136"/>
      <c r="IKG271" s="136"/>
      <c r="IKH271" s="136"/>
      <c r="IKI271" s="136"/>
      <c r="IKJ271" s="136"/>
      <c r="IKK271" s="136"/>
      <c r="IKP271" s="136"/>
      <c r="IKQ271" s="136"/>
      <c r="IKR271" s="136"/>
      <c r="IKS271" s="136"/>
      <c r="IKT271" s="136"/>
      <c r="IKU271" s="136"/>
      <c r="IKV271" s="136"/>
      <c r="IKW271" s="136"/>
      <c r="IKX271" s="136"/>
      <c r="IKY271" s="136"/>
      <c r="IKZ271" s="136"/>
      <c r="ILA271" s="136"/>
      <c r="ILF271" s="136"/>
      <c r="ILG271" s="136"/>
      <c r="ILH271" s="136"/>
      <c r="ILI271" s="136"/>
      <c r="ILJ271" s="136"/>
      <c r="ILK271" s="136"/>
      <c r="ILL271" s="136"/>
      <c r="ILM271" s="136"/>
      <c r="ILN271" s="136"/>
      <c r="ILO271" s="136"/>
      <c r="ILP271" s="136"/>
      <c r="ILQ271" s="136"/>
      <c r="ILV271" s="136"/>
      <c r="ILW271" s="136"/>
      <c r="ILX271" s="136"/>
      <c r="ILY271" s="136"/>
      <c r="ILZ271" s="136"/>
      <c r="IMA271" s="136"/>
      <c r="IMB271" s="136"/>
      <c r="IMC271" s="136"/>
      <c r="IMD271" s="136"/>
      <c r="IME271" s="136"/>
      <c r="IMF271" s="136"/>
      <c r="IMG271" s="136"/>
      <c r="IML271" s="136"/>
      <c r="IMM271" s="136"/>
      <c r="IMN271" s="136"/>
      <c r="IMO271" s="136"/>
      <c r="IMP271" s="136"/>
      <c r="IMQ271" s="136"/>
      <c r="IMR271" s="136"/>
      <c r="IMS271" s="136"/>
      <c r="IMT271" s="136"/>
      <c r="IMU271" s="136"/>
      <c r="IMV271" s="136"/>
      <c r="IMW271" s="136"/>
      <c r="INB271" s="136"/>
      <c r="INC271" s="136"/>
      <c r="IND271" s="136"/>
      <c r="INE271" s="136"/>
      <c r="INF271" s="136"/>
      <c r="ING271" s="136"/>
      <c r="INH271" s="136"/>
      <c r="INI271" s="136"/>
      <c r="INJ271" s="136"/>
      <c r="INK271" s="136"/>
      <c r="INL271" s="136"/>
      <c r="INM271" s="136"/>
      <c r="INR271" s="136"/>
      <c r="INS271" s="136"/>
      <c r="INT271" s="136"/>
      <c r="INU271" s="136"/>
      <c r="INV271" s="136"/>
      <c r="INW271" s="136"/>
      <c r="INX271" s="136"/>
      <c r="INY271" s="136"/>
      <c r="INZ271" s="136"/>
      <c r="IOA271" s="136"/>
      <c r="IOB271" s="136"/>
      <c r="IOC271" s="136"/>
      <c r="IOH271" s="136"/>
      <c r="IOI271" s="136"/>
      <c r="IOJ271" s="136"/>
      <c r="IOK271" s="136"/>
      <c r="IOL271" s="136"/>
      <c r="IOM271" s="136"/>
      <c r="ION271" s="136"/>
      <c r="IOO271" s="136"/>
      <c r="IOP271" s="136"/>
      <c r="IOQ271" s="136"/>
      <c r="IOR271" s="136"/>
      <c r="IOS271" s="136"/>
      <c r="IOX271" s="136"/>
      <c r="IOY271" s="136"/>
      <c r="IOZ271" s="136"/>
      <c r="IPA271" s="136"/>
      <c r="IPB271" s="136"/>
      <c r="IPC271" s="136"/>
      <c r="IPD271" s="136"/>
      <c r="IPE271" s="136"/>
      <c r="IPF271" s="136"/>
      <c r="IPG271" s="136"/>
      <c r="IPH271" s="136"/>
      <c r="IPI271" s="136"/>
      <c r="IPN271" s="136"/>
      <c r="IPO271" s="136"/>
      <c r="IPP271" s="136"/>
      <c r="IPQ271" s="136"/>
      <c r="IPR271" s="136"/>
      <c r="IPS271" s="136"/>
      <c r="IPT271" s="136"/>
      <c r="IPU271" s="136"/>
      <c r="IPV271" s="136"/>
      <c r="IPW271" s="136"/>
      <c r="IPX271" s="136"/>
      <c r="IPY271" s="136"/>
      <c r="IQD271" s="136"/>
      <c r="IQE271" s="136"/>
      <c r="IQF271" s="136"/>
      <c r="IQG271" s="136"/>
      <c r="IQH271" s="136"/>
      <c r="IQI271" s="136"/>
      <c r="IQJ271" s="136"/>
      <c r="IQK271" s="136"/>
      <c r="IQL271" s="136"/>
      <c r="IQM271" s="136"/>
      <c r="IQN271" s="136"/>
      <c r="IQO271" s="136"/>
      <c r="IQT271" s="136"/>
      <c r="IQU271" s="136"/>
      <c r="IQV271" s="136"/>
      <c r="IQW271" s="136"/>
      <c r="IQX271" s="136"/>
      <c r="IQY271" s="136"/>
      <c r="IQZ271" s="136"/>
      <c r="IRA271" s="136"/>
      <c r="IRB271" s="136"/>
      <c r="IRC271" s="136"/>
      <c r="IRD271" s="136"/>
      <c r="IRE271" s="136"/>
      <c r="IRJ271" s="136"/>
      <c r="IRK271" s="136"/>
      <c r="IRL271" s="136"/>
      <c r="IRM271" s="136"/>
      <c r="IRN271" s="136"/>
      <c r="IRO271" s="136"/>
      <c r="IRP271" s="136"/>
      <c r="IRQ271" s="136"/>
      <c r="IRR271" s="136"/>
      <c r="IRS271" s="136"/>
      <c r="IRT271" s="136"/>
      <c r="IRU271" s="136"/>
      <c r="IRZ271" s="136"/>
      <c r="ISA271" s="136"/>
      <c r="ISB271" s="136"/>
      <c r="ISC271" s="136"/>
      <c r="ISD271" s="136"/>
      <c r="ISE271" s="136"/>
      <c r="ISF271" s="136"/>
      <c r="ISG271" s="136"/>
      <c r="ISH271" s="136"/>
      <c r="ISI271" s="136"/>
      <c r="ISJ271" s="136"/>
      <c r="ISK271" s="136"/>
      <c r="ISP271" s="136"/>
      <c r="ISQ271" s="136"/>
      <c r="ISR271" s="136"/>
      <c r="ISS271" s="136"/>
      <c r="IST271" s="136"/>
      <c r="ISU271" s="136"/>
      <c r="ISV271" s="136"/>
      <c r="ISW271" s="136"/>
      <c r="ISX271" s="136"/>
      <c r="ISY271" s="136"/>
      <c r="ISZ271" s="136"/>
      <c r="ITA271" s="136"/>
      <c r="ITF271" s="136"/>
      <c r="ITG271" s="136"/>
      <c r="ITH271" s="136"/>
      <c r="ITI271" s="136"/>
      <c r="ITJ271" s="136"/>
      <c r="ITK271" s="136"/>
      <c r="ITL271" s="136"/>
      <c r="ITM271" s="136"/>
      <c r="ITN271" s="136"/>
      <c r="ITO271" s="136"/>
      <c r="ITP271" s="136"/>
      <c r="ITQ271" s="136"/>
      <c r="ITV271" s="136"/>
      <c r="ITW271" s="136"/>
      <c r="ITX271" s="136"/>
      <c r="ITY271" s="136"/>
      <c r="ITZ271" s="136"/>
      <c r="IUA271" s="136"/>
      <c r="IUB271" s="136"/>
      <c r="IUC271" s="136"/>
      <c r="IUD271" s="136"/>
      <c r="IUE271" s="136"/>
      <c r="IUF271" s="136"/>
      <c r="IUG271" s="136"/>
      <c r="IUL271" s="136"/>
      <c r="IUM271" s="136"/>
      <c r="IUN271" s="136"/>
      <c r="IUO271" s="136"/>
      <c r="IUP271" s="136"/>
      <c r="IUQ271" s="136"/>
      <c r="IUR271" s="136"/>
      <c r="IUS271" s="136"/>
      <c r="IUT271" s="136"/>
      <c r="IUU271" s="136"/>
      <c r="IUV271" s="136"/>
      <c r="IUW271" s="136"/>
      <c r="IVB271" s="136"/>
      <c r="IVC271" s="136"/>
      <c r="IVD271" s="136"/>
      <c r="IVE271" s="136"/>
      <c r="IVF271" s="136"/>
      <c r="IVG271" s="136"/>
      <c r="IVH271" s="136"/>
      <c r="IVI271" s="136"/>
      <c r="IVJ271" s="136"/>
      <c r="IVK271" s="136"/>
      <c r="IVL271" s="136"/>
      <c r="IVM271" s="136"/>
      <c r="IVR271" s="136"/>
      <c r="IVS271" s="136"/>
      <c r="IVT271" s="136"/>
      <c r="IVU271" s="136"/>
      <c r="IVV271" s="136"/>
      <c r="IVW271" s="136"/>
      <c r="IVX271" s="136"/>
      <c r="IVY271" s="136"/>
      <c r="IVZ271" s="136"/>
      <c r="IWA271" s="136"/>
      <c r="IWB271" s="136"/>
      <c r="IWC271" s="136"/>
      <c r="IWH271" s="136"/>
      <c r="IWI271" s="136"/>
      <c r="IWJ271" s="136"/>
      <c r="IWK271" s="136"/>
      <c r="IWL271" s="136"/>
      <c r="IWM271" s="136"/>
      <c r="IWN271" s="136"/>
      <c r="IWO271" s="136"/>
      <c r="IWP271" s="136"/>
      <c r="IWQ271" s="136"/>
      <c r="IWR271" s="136"/>
      <c r="IWS271" s="136"/>
      <c r="IWX271" s="136"/>
      <c r="IWY271" s="136"/>
      <c r="IWZ271" s="136"/>
      <c r="IXA271" s="136"/>
      <c r="IXB271" s="136"/>
      <c r="IXC271" s="136"/>
      <c r="IXD271" s="136"/>
      <c r="IXE271" s="136"/>
      <c r="IXF271" s="136"/>
      <c r="IXG271" s="136"/>
      <c r="IXH271" s="136"/>
      <c r="IXI271" s="136"/>
      <c r="IXN271" s="136"/>
      <c r="IXO271" s="136"/>
      <c r="IXP271" s="136"/>
      <c r="IXQ271" s="136"/>
      <c r="IXR271" s="136"/>
      <c r="IXS271" s="136"/>
      <c r="IXT271" s="136"/>
      <c r="IXU271" s="136"/>
      <c r="IXV271" s="136"/>
      <c r="IXW271" s="136"/>
      <c r="IXX271" s="136"/>
      <c r="IXY271" s="136"/>
      <c r="IYD271" s="136"/>
      <c r="IYE271" s="136"/>
      <c r="IYF271" s="136"/>
      <c r="IYG271" s="136"/>
      <c r="IYH271" s="136"/>
      <c r="IYI271" s="136"/>
      <c r="IYJ271" s="136"/>
      <c r="IYK271" s="136"/>
      <c r="IYL271" s="136"/>
      <c r="IYM271" s="136"/>
      <c r="IYN271" s="136"/>
      <c r="IYO271" s="136"/>
      <c r="IYT271" s="136"/>
      <c r="IYU271" s="136"/>
      <c r="IYV271" s="136"/>
      <c r="IYW271" s="136"/>
      <c r="IYX271" s="136"/>
      <c r="IYY271" s="136"/>
      <c r="IYZ271" s="136"/>
      <c r="IZA271" s="136"/>
      <c r="IZB271" s="136"/>
      <c r="IZC271" s="136"/>
      <c r="IZD271" s="136"/>
      <c r="IZE271" s="136"/>
      <c r="IZJ271" s="136"/>
      <c r="IZK271" s="136"/>
      <c r="IZL271" s="136"/>
      <c r="IZM271" s="136"/>
      <c r="IZN271" s="136"/>
      <c r="IZO271" s="136"/>
      <c r="IZP271" s="136"/>
      <c r="IZQ271" s="136"/>
      <c r="IZR271" s="136"/>
      <c r="IZS271" s="136"/>
      <c r="IZT271" s="136"/>
      <c r="IZU271" s="136"/>
      <c r="IZZ271" s="136"/>
      <c r="JAA271" s="136"/>
      <c r="JAB271" s="136"/>
      <c r="JAC271" s="136"/>
      <c r="JAD271" s="136"/>
      <c r="JAE271" s="136"/>
      <c r="JAF271" s="136"/>
      <c r="JAG271" s="136"/>
      <c r="JAH271" s="136"/>
      <c r="JAI271" s="136"/>
      <c r="JAJ271" s="136"/>
      <c r="JAK271" s="136"/>
      <c r="JAP271" s="136"/>
      <c r="JAQ271" s="136"/>
      <c r="JAR271" s="136"/>
      <c r="JAS271" s="136"/>
      <c r="JAT271" s="136"/>
      <c r="JAU271" s="136"/>
      <c r="JAV271" s="136"/>
      <c r="JAW271" s="136"/>
      <c r="JAX271" s="136"/>
      <c r="JAY271" s="136"/>
      <c r="JAZ271" s="136"/>
      <c r="JBA271" s="136"/>
      <c r="JBF271" s="136"/>
      <c r="JBG271" s="136"/>
      <c r="JBH271" s="136"/>
      <c r="JBI271" s="136"/>
      <c r="JBJ271" s="136"/>
      <c r="JBK271" s="136"/>
      <c r="JBL271" s="136"/>
      <c r="JBM271" s="136"/>
      <c r="JBN271" s="136"/>
      <c r="JBO271" s="136"/>
      <c r="JBP271" s="136"/>
      <c r="JBQ271" s="136"/>
      <c r="JBV271" s="136"/>
      <c r="JBW271" s="136"/>
      <c r="JBX271" s="136"/>
      <c r="JBY271" s="136"/>
      <c r="JBZ271" s="136"/>
      <c r="JCA271" s="136"/>
      <c r="JCB271" s="136"/>
      <c r="JCC271" s="136"/>
      <c r="JCD271" s="136"/>
      <c r="JCE271" s="136"/>
      <c r="JCF271" s="136"/>
      <c r="JCG271" s="136"/>
      <c r="JCL271" s="136"/>
      <c r="JCM271" s="136"/>
      <c r="JCN271" s="136"/>
      <c r="JCO271" s="136"/>
      <c r="JCP271" s="136"/>
      <c r="JCQ271" s="136"/>
      <c r="JCR271" s="136"/>
      <c r="JCS271" s="136"/>
      <c r="JCT271" s="136"/>
      <c r="JCU271" s="136"/>
      <c r="JCV271" s="136"/>
      <c r="JCW271" s="136"/>
      <c r="JDB271" s="136"/>
      <c r="JDC271" s="136"/>
      <c r="JDD271" s="136"/>
      <c r="JDE271" s="136"/>
      <c r="JDF271" s="136"/>
      <c r="JDG271" s="136"/>
      <c r="JDH271" s="136"/>
      <c r="JDI271" s="136"/>
      <c r="JDJ271" s="136"/>
      <c r="JDK271" s="136"/>
      <c r="JDL271" s="136"/>
      <c r="JDM271" s="136"/>
      <c r="JDR271" s="136"/>
      <c r="JDS271" s="136"/>
      <c r="JDT271" s="136"/>
      <c r="JDU271" s="136"/>
      <c r="JDV271" s="136"/>
      <c r="JDW271" s="136"/>
      <c r="JDX271" s="136"/>
      <c r="JDY271" s="136"/>
      <c r="JDZ271" s="136"/>
      <c r="JEA271" s="136"/>
      <c r="JEB271" s="136"/>
      <c r="JEC271" s="136"/>
      <c r="JEH271" s="136"/>
      <c r="JEI271" s="136"/>
      <c r="JEJ271" s="136"/>
      <c r="JEK271" s="136"/>
      <c r="JEL271" s="136"/>
      <c r="JEM271" s="136"/>
      <c r="JEN271" s="136"/>
      <c r="JEO271" s="136"/>
      <c r="JEP271" s="136"/>
      <c r="JEQ271" s="136"/>
      <c r="JER271" s="136"/>
      <c r="JES271" s="136"/>
      <c r="JEX271" s="136"/>
      <c r="JEY271" s="136"/>
      <c r="JEZ271" s="136"/>
      <c r="JFA271" s="136"/>
      <c r="JFB271" s="136"/>
      <c r="JFC271" s="136"/>
      <c r="JFD271" s="136"/>
      <c r="JFE271" s="136"/>
      <c r="JFF271" s="136"/>
      <c r="JFG271" s="136"/>
      <c r="JFH271" s="136"/>
      <c r="JFI271" s="136"/>
      <c r="JFN271" s="136"/>
      <c r="JFO271" s="136"/>
      <c r="JFP271" s="136"/>
      <c r="JFQ271" s="136"/>
      <c r="JFR271" s="136"/>
      <c r="JFS271" s="136"/>
      <c r="JFT271" s="136"/>
      <c r="JFU271" s="136"/>
      <c r="JFV271" s="136"/>
      <c r="JFW271" s="136"/>
      <c r="JFX271" s="136"/>
      <c r="JFY271" s="136"/>
      <c r="JGD271" s="136"/>
      <c r="JGE271" s="136"/>
      <c r="JGF271" s="136"/>
      <c r="JGG271" s="136"/>
      <c r="JGH271" s="136"/>
      <c r="JGI271" s="136"/>
      <c r="JGJ271" s="136"/>
      <c r="JGK271" s="136"/>
      <c r="JGL271" s="136"/>
      <c r="JGM271" s="136"/>
      <c r="JGN271" s="136"/>
      <c r="JGO271" s="136"/>
      <c r="JGT271" s="136"/>
      <c r="JGU271" s="136"/>
      <c r="JGV271" s="136"/>
      <c r="JGW271" s="136"/>
      <c r="JGX271" s="136"/>
      <c r="JGY271" s="136"/>
      <c r="JGZ271" s="136"/>
      <c r="JHA271" s="136"/>
      <c r="JHB271" s="136"/>
      <c r="JHC271" s="136"/>
      <c r="JHD271" s="136"/>
      <c r="JHE271" s="136"/>
      <c r="JHJ271" s="136"/>
      <c r="JHK271" s="136"/>
      <c r="JHL271" s="136"/>
      <c r="JHM271" s="136"/>
      <c r="JHN271" s="136"/>
      <c r="JHO271" s="136"/>
      <c r="JHP271" s="136"/>
      <c r="JHQ271" s="136"/>
      <c r="JHR271" s="136"/>
      <c r="JHS271" s="136"/>
      <c r="JHT271" s="136"/>
      <c r="JHU271" s="136"/>
      <c r="JHZ271" s="136"/>
      <c r="JIA271" s="136"/>
      <c r="JIB271" s="136"/>
      <c r="JIC271" s="136"/>
      <c r="JID271" s="136"/>
      <c r="JIE271" s="136"/>
      <c r="JIF271" s="136"/>
      <c r="JIG271" s="136"/>
      <c r="JIH271" s="136"/>
      <c r="JII271" s="136"/>
      <c r="JIJ271" s="136"/>
      <c r="JIK271" s="136"/>
      <c r="JIP271" s="136"/>
      <c r="JIQ271" s="136"/>
      <c r="JIR271" s="136"/>
      <c r="JIS271" s="136"/>
      <c r="JIT271" s="136"/>
      <c r="JIU271" s="136"/>
      <c r="JIV271" s="136"/>
      <c r="JIW271" s="136"/>
      <c r="JIX271" s="136"/>
      <c r="JIY271" s="136"/>
      <c r="JIZ271" s="136"/>
      <c r="JJA271" s="136"/>
      <c r="JJF271" s="136"/>
      <c r="JJG271" s="136"/>
      <c r="JJH271" s="136"/>
      <c r="JJI271" s="136"/>
      <c r="JJJ271" s="136"/>
      <c r="JJK271" s="136"/>
      <c r="JJL271" s="136"/>
      <c r="JJM271" s="136"/>
      <c r="JJN271" s="136"/>
      <c r="JJO271" s="136"/>
      <c r="JJP271" s="136"/>
      <c r="JJQ271" s="136"/>
      <c r="JJV271" s="136"/>
      <c r="JJW271" s="136"/>
      <c r="JJX271" s="136"/>
      <c r="JJY271" s="136"/>
      <c r="JJZ271" s="136"/>
      <c r="JKA271" s="136"/>
      <c r="JKB271" s="136"/>
      <c r="JKC271" s="136"/>
      <c r="JKD271" s="136"/>
      <c r="JKE271" s="136"/>
      <c r="JKF271" s="136"/>
      <c r="JKG271" s="136"/>
      <c r="JKL271" s="136"/>
      <c r="JKM271" s="136"/>
      <c r="JKN271" s="136"/>
      <c r="JKO271" s="136"/>
      <c r="JKP271" s="136"/>
      <c r="JKQ271" s="136"/>
      <c r="JKR271" s="136"/>
      <c r="JKS271" s="136"/>
      <c r="JKT271" s="136"/>
      <c r="JKU271" s="136"/>
      <c r="JKV271" s="136"/>
      <c r="JKW271" s="136"/>
      <c r="JLB271" s="136"/>
      <c r="JLC271" s="136"/>
      <c r="JLD271" s="136"/>
      <c r="JLE271" s="136"/>
      <c r="JLF271" s="136"/>
      <c r="JLG271" s="136"/>
      <c r="JLH271" s="136"/>
      <c r="JLI271" s="136"/>
      <c r="JLJ271" s="136"/>
      <c r="JLK271" s="136"/>
      <c r="JLL271" s="136"/>
      <c r="JLM271" s="136"/>
      <c r="JLR271" s="136"/>
      <c r="JLS271" s="136"/>
      <c r="JLT271" s="136"/>
      <c r="JLU271" s="136"/>
      <c r="JLV271" s="136"/>
      <c r="JLW271" s="136"/>
      <c r="JLX271" s="136"/>
      <c r="JLY271" s="136"/>
      <c r="JLZ271" s="136"/>
      <c r="JMA271" s="136"/>
      <c r="JMB271" s="136"/>
      <c r="JMC271" s="136"/>
      <c r="JMH271" s="136"/>
      <c r="JMI271" s="136"/>
      <c r="JMJ271" s="136"/>
      <c r="JMK271" s="136"/>
      <c r="JML271" s="136"/>
      <c r="JMM271" s="136"/>
      <c r="JMN271" s="136"/>
      <c r="JMO271" s="136"/>
      <c r="JMP271" s="136"/>
      <c r="JMQ271" s="136"/>
      <c r="JMR271" s="136"/>
      <c r="JMS271" s="136"/>
      <c r="JMX271" s="136"/>
      <c r="JMY271" s="136"/>
      <c r="JMZ271" s="136"/>
      <c r="JNA271" s="136"/>
      <c r="JNB271" s="136"/>
      <c r="JNC271" s="136"/>
      <c r="JND271" s="136"/>
      <c r="JNE271" s="136"/>
      <c r="JNF271" s="136"/>
      <c r="JNG271" s="136"/>
      <c r="JNH271" s="136"/>
      <c r="JNI271" s="136"/>
      <c r="JNN271" s="136"/>
      <c r="JNO271" s="136"/>
      <c r="JNP271" s="136"/>
      <c r="JNQ271" s="136"/>
      <c r="JNR271" s="136"/>
      <c r="JNS271" s="136"/>
      <c r="JNT271" s="136"/>
      <c r="JNU271" s="136"/>
      <c r="JNV271" s="136"/>
      <c r="JNW271" s="136"/>
      <c r="JNX271" s="136"/>
      <c r="JNY271" s="136"/>
      <c r="JOD271" s="136"/>
      <c r="JOE271" s="136"/>
      <c r="JOF271" s="136"/>
      <c r="JOG271" s="136"/>
      <c r="JOH271" s="136"/>
      <c r="JOI271" s="136"/>
      <c r="JOJ271" s="136"/>
      <c r="JOK271" s="136"/>
      <c r="JOL271" s="136"/>
      <c r="JOM271" s="136"/>
      <c r="JON271" s="136"/>
      <c r="JOO271" s="136"/>
      <c r="JOT271" s="136"/>
      <c r="JOU271" s="136"/>
      <c r="JOV271" s="136"/>
      <c r="JOW271" s="136"/>
      <c r="JOX271" s="136"/>
      <c r="JOY271" s="136"/>
      <c r="JOZ271" s="136"/>
      <c r="JPA271" s="136"/>
      <c r="JPB271" s="136"/>
      <c r="JPC271" s="136"/>
      <c r="JPD271" s="136"/>
      <c r="JPE271" s="136"/>
      <c r="JPJ271" s="136"/>
      <c r="JPK271" s="136"/>
      <c r="JPL271" s="136"/>
      <c r="JPM271" s="136"/>
      <c r="JPN271" s="136"/>
      <c r="JPO271" s="136"/>
      <c r="JPP271" s="136"/>
      <c r="JPQ271" s="136"/>
      <c r="JPR271" s="136"/>
      <c r="JPS271" s="136"/>
      <c r="JPT271" s="136"/>
      <c r="JPU271" s="136"/>
      <c r="JPZ271" s="136"/>
      <c r="JQA271" s="136"/>
      <c r="JQB271" s="136"/>
      <c r="JQC271" s="136"/>
      <c r="JQD271" s="136"/>
      <c r="JQE271" s="136"/>
      <c r="JQF271" s="136"/>
      <c r="JQG271" s="136"/>
      <c r="JQH271" s="136"/>
      <c r="JQI271" s="136"/>
      <c r="JQJ271" s="136"/>
      <c r="JQK271" s="136"/>
      <c r="JQP271" s="136"/>
      <c r="JQQ271" s="136"/>
      <c r="JQR271" s="136"/>
      <c r="JQS271" s="136"/>
      <c r="JQT271" s="136"/>
      <c r="JQU271" s="136"/>
      <c r="JQV271" s="136"/>
      <c r="JQW271" s="136"/>
      <c r="JQX271" s="136"/>
      <c r="JQY271" s="136"/>
      <c r="JQZ271" s="136"/>
      <c r="JRA271" s="136"/>
      <c r="JRF271" s="136"/>
      <c r="JRG271" s="136"/>
      <c r="JRH271" s="136"/>
      <c r="JRI271" s="136"/>
      <c r="JRJ271" s="136"/>
      <c r="JRK271" s="136"/>
      <c r="JRL271" s="136"/>
      <c r="JRM271" s="136"/>
      <c r="JRN271" s="136"/>
      <c r="JRO271" s="136"/>
      <c r="JRP271" s="136"/>
      <c r="JRQ271" s="136"/>
      <c r="JRV271" s="136"/>
      <c r="JRW271" s="136"/>
      <c r="JRX271" s="136"/>
      <c r="JRY271" s="136"/>
      <c r="JRZ271" s="136"/>
      <c r="JSA271" s="136"/>
      <c r="JSB271" s="136"/>
      <c r="JSC271" s="136"/>
      <c r="JSD271" s="136"/>
      <c r="JSE271" s="136"/>
      <c r="JSF271" s="136"/>
      <c r="JSG271" s="136"/>
      <c r="JSL271" s="136"/>
      <c r="JSM271" s="136"/>
      <c r="JSN271" s="136"/>
      <c r="JSO271" s="136"/>
      <c r="JSP271" s="136"/>
      <c r="JSQ271" s="136"/>
      <c r="JSR271" s="136"/>
      <c r="JSS271" s="136"/>
      <c r="JST271" s="136"/>
      <c r="JSU271" s="136"/>
      <c r="JSV271" s="136"/>
      <c r="JSW271" s="136"/>
      <c r="JTB271" s="136"/>
      <c r="JTC271" s="136"/>
      <c r="JTD271" s="136"/>
      <c r="JTE271" s="136"/>
      <c r="JTF271" s="136"/>
      <c r="JTG271" s="136"/>
      <c r="JTH271" s="136"/>
      <c r="JTI271" s="136"/>
      <c r="JTJ271" s="136"/>
      <c r="JTK271" s="136"/>
      <c r="JTL271" s="136"/>
      <c r="JTM271" s="136"/>
      <c r="JTR271" s="136"/>
      <c r="JTS271" s="136"/>
      <c r="JTT271" s="136"/>
      <c r="JTU271" s="136"/>
      <c r="JTV271" s="136"/>
      <c r="JTW271" s="136"/>
      <c r="JTX271" s="136"/>
      <c r="JTY271" s="136"/>
      <c r="JTZ271" s="136"/>
      <c r="JUA271" s="136"/>
      <c r="JUB271" s="136"/>
      <c r="JUC271" s="136"/>
      <c r="JUH271" s="136"/>
      <c r="JUI271" s="136"/>
      <c r="JUJ271" s="136"/>
      <c r="JUK271" s="136"/>
      <c r="JUL271" s="136"/>
      <c r="JUM271" s="136"/>
      <c r="JUN271" s="136"/>
      <c r="JUO271" s="136"/>
      <c r="JUP271" s="136"/>
      <c r="JUQ271" s="136"/>
      <c r="JUR271" s="136"/>
      <c r="JUS271" s="136"/>
      <c r="JUX271" s="136"/>
      <c r="JUY271" s="136"/>
      <c r="JUZ271" s="136"/>
      <c r="JVA271" s="136"/>
      <c r="JVB271" s="136"/>
      <c r="JVC271" s="136"/>
      <c r="JVD271" s="136"/>
      <c r="JVE271" s="136"/>
      <c r="JVF271" s="136"/>
      <c r="JVG271" s="136"/>
      <c r="JVH271" s="136"/>
      <c r="JVI271" s="136"/>
      <c r="JVN271" s="136"/>
      <c r="JVO271" s="136"/>
      <c r="JVP271" s="136"/>
      <c r="JVQ271" s="136"/>
      <c r="JVR271" s="136"/>
      <c r="JVS271" s="136"/>
      <c r="JVT271" s="136"/>
      <c r="JVU271" s="136"/>
      <c r="JVV271" s="136"/>
      <c r="JVW271" s="136"/>
      <c r="JVX271" s="136"/>
      <c r="JVY271" s="136"/>
      <c r="JWD271" s="136"/>
      <c r="JWE271" s="136"/>
      <c r="JWF271" s="136"/>
      <c r="JWG271" s="136"/>
      <c r="JWH271" s="136"/>
      <c r="JWI271" s="136"/>
      <c r="JWJ271" s="136"/>
      <c r="JWK271" s="136"/>
      <c r="JWL271" s="136"/>
      <c r="JWM271" s="136"/>
      <c r="JWN271" s="136"/>
      <c r="JWO271" s="136"/>
      <c r="JWT271" s="136"/>
      <c r="JWU271" s="136"/>
      <c r="JWV271" s="136"/>
      <c r="JWW271" s="136"/>
      <c r="JWX271" s="136"/>
      <c r="JWY271" s="136"/>
      <c r="JWZ271" s="136"/>
      <c r="JXA271" s="136"/>
      <c r="JXB271" s="136"/>
      <c r="JXC271" s="136"/>
      <c r="JXD271" s="136"/>
      <c r="JXE271" s="136"/>
      <c r="JXJ271" s="136"/>
      <c r="JXK271" s="136"/>
      <c r="JXL271" s="136"/>
      <c r="JXM271" s="136"/>
      <c r="JXN271" s="136"/>
      <c r="JXO271" s="136"/>
      <c r="JXP271" s="136"/>
      <c r="JXQ271" s="136"/>
      <c r="JXR271" s="136"/>
      <c r="JXS271" s="136"/>
      <c r="JXT271" s="136"/>
      <c r="JXU271" s="136"/>
      <c r="JXZ271" s="136"/>
      <c r="JYA271" s="136"/>
      <c r="JYB271" s="136"/>
      <c r="JYC271" s="136"/>
      <c r="JYD271" s="136"/>
      <c r="JYE271" s="136"/>
      <c r="JYF271" s="136"/>
      <c r="JYG271" s="136"/>
      <c r="JYH271" s="136"/>
      <c r="JYI271" s="136"/>
      <c r="JYJ271" s="136"/>
      <c r="JYK271" s="136"/>
      <c r="JYP271" s="136"/>
      <c r="JYQ271" s="136"/>
      <c r="JYR271" s="136"/>
      <c r="JYS271" s="136"/>
      <c r="JYT271" s="136"/>
      <c r="JYU271" s="136"/>
      <c r="JYV271" s="136"/>
      <c r="JYW271" s="136"/>
      <c r="JYX271" s="136"/>
      <c r="JYY271" s="136"/>
      <c r="JYZ271" s="136"/>
      <c r="JZA271" s="136"/>
      <c r="JZF271" s="136"/>
      <c r="JZG271" s="136"/>
      <c r="JZH271" s="136"/>
      <c r="JZI271" s="136"/>
      <c r="JZJ271" s="136"/>
      <c r="JZK271" s="136"/>
      <c r="JZL271" s="136"/>
      <c r="JZM271" s="136"/>
      <c r="JZN271" s="136"/>
      <c r="JZO271" s="136"/>
      <c r="JZP271" s="136"/>
      <c r="JZQ271" s="136"/>
      <c r="JZV271" s="136"/>
      <c r="JZW271" s="136"/>
      <c r="JZX271" s="136"/>
      <c r="JZY271" s="136"/>
      <c r="JZZ271" s="136"/>
      <c r="KAA271" s="136"/>
      <c r="KAB271" s="136"/>
      <c r="KAC271" s="136"/>
      <c r="KAD271" s="136"/>
      <c r="KAE271" s="136"/>
      <c r="KAF271" s="136"/>
      <c r="KAG271" s="136"/>
      <c r="KAL271" s="136"/>
      <c r="KAM271" s="136"/>
      <c r="KAN271" s="136"/>
      <c r="KAO271" s="136"/>
      <c r="KAP271" s="136"/>
      <c r="KAQ271" s="136"/>
      <c r="KAR271" s="136"/>
      <c r="KAS271" s="136"/>
      <c r="KAT271" s="136"/>
      <c r="KAU271" s="136"/>
      <c r="KAV271" s="136"/>
      <c r="KAW271" s="136"/>
      <c r="KBB271" s="136"/>
      <c r="KBC271" s="136"/>
      <c r="KBD271" s="136"/>
      <c r="KBE271" s="136"/>
      <c r="KBF271" s="136"/>
      <c r="KBG271" s="136"/>
      <c r="KBH271" s="136"/>
      <c r="KBI271" s="136"/>
      <c r="KBJ271" s="136"/>
      <c r="KBK271" s="136"/>
      <c r="KBL271" s="136"/>
      <c r="KBM271" s="136"/>
      <c r="KBR271" s="136"/>
      <c r="KBS271" s="136"/>
      <c r="KBT271" s="136"/>
      <c r="KBU271" s="136"/>
      <c r="KBV271" s="136"/>
      <c r="KBW271" s="136"/>
      <c r="KBX271" s="136"/>
      <c r="KBY271" s="136"/>
      <c r="KBZ271" s="136"/>
      <c r="KCA271" s="136"/>
      <c r="KCB271" s="136"/>
      <c r="KCC271" s="136"/>
      <c r="KCH271" s="136"/>
      <c r="KCI271" s="136"/>
      <c r="KCJ271" s="136"/>
      <c r="KCK271" s="136"/>
      <c r="KCL271" s="136"/>
      <c r="KCM271" s="136"/>
      <c r="KCN271" s="136"/>
      <c r="KCO271" s="136"/>
      <c r="KCP271" s="136"/>
      <c r="KCQ271" s="136"/>
      <c r="KCR271" s="136"/>
      <c r="KCS271" s="136"/>
      <c r="KCX271" s="136"/>
      <c r="KCY271" s="136"/>
      <c r="KCZ271" s="136"/>
      <c r="KDA271" s="136"/>
      <c r="KDB271" s="136"/>
      <c r="KDC271" s="136"/>
      <c r="KDD271" s="136"/>
      <c r="KDE271" s="136"/>
      <c r="KDF271" s="136"/>
      <c r="KDG271" s="136"/>
      <c r="KDH271" s="136"/>
      <c r="KDI271" s="136"/>
      <c r="KDN271" s="136"/>
      <c r="KDO271" s="136"/>
      <c r="KDP271" s="136"/>
      <c r="KDQ271" s="136"/>
      <c r="KDR271" s="136"/>
      <c r="KDS271" s="136"/>
      <c r="KDT271" s="136"/>
      <c r="KDU271" s="136"/>
      <c r="KDV271" s="136"/>
      <c r="KDW271" s="136"/>
      <c r="KDX271" s="136"/>
      <c r="KDY271" s="136"/>
      <c r="KED271" s="136"/>
      <c r="KEE271" s="136"/>
      <c r="KEF271" s="136"/>
      <c r="KEG271" s="136"/>
      <c r="KEH271" s="136"/>
      <c r="KEI271" s="136"/>
      <c r="KEJ271" s="136"/>
      <c r="KEK271" s="136"/>
      <c r="KEL271" s="136"/>
      <c r="KEM271" s="136"/>
      <c r="KEN271" s="136"/>
      <c r="KEO271" s="136"/>
      <c r="KET271" s="136"/>
      <c r="KEU271" s="136"/>
      <c r="KEV271" s="136"/>
      <c r="KEW271" s="136"/>
      <c r="KEX271" s="136"/>
      <c r="KEY271" s="136"/>
      <c r="KEZ271" s="136"/>
      <c r="KFA271" s="136"/>
      <c r="KFB271" s="136"/>
      <c r="KFC271" s="136"/>
      <c r="KFD271" s="136"/>
      <c r="KFE271" s="136"/>
      <c r="KFJ271" s="136"/>
      <c r="KFK271" s="136"/>
      <c r="KFL271" s="136"/>
      <c r="KFM271" s="136"/>
      <c r="KFN271" s="136"/>
      <c r="KFO271" s="136"/>
      <c r="KFP271" s="136"/>
      <c r="KFQ271" s="136"/>
      <c r="KFR271" s="136"/>
      <c r="KFS271" s="136"/>
      <c r="KFT271" s="136"/>
      <c r="KFU271" s="136"/>
      <c r="KFZ271" s="136"/>
      <c r="KGA271" s="136"/>
      <c r="KGB271" s="136"/>
      <c r="KGC271" s="136"/>
      <c r="KGD271" s="136"/>
      <c r="KGE271" s="136"/>
      <c r="KGF271" s="136"/>
      <c r="KGG271" s="136"/>
      <c r="KGH271" s="136"/>
      <c r="KGI271" s="136"/>
      <c r="KGJ271" s="136"/>
      <c r="KGK271" s="136"/>
      <c r="KGP271" s="136"/>
      <c r="KGQ271" s="136"/>
      <c r="KGR271" s="136"/>
      <c r="KGS271" s="136"/>
      <c r="KGT271" s="136"/>
      <c r="KGU271" s="136"/>
      <c r="KGV271" s="136"/>
      <c r="KGW271" s="136"/>
      <c r="KGX271" s="136"/>
      <c r="KGY271" s="136"/>
      <c r="KGZ271" s="136"/>
      <c r="KHA271" s="136"/>
      <c r="KHF271" s="136"/>
      <c r="KHG271" s="136"/>
      <c r="KHH271" s="136"/>
      <c r="KHI271" s="136"/>
      <c r="KHJ271" s="136"/>
      <c r="KHK271" s="136"/>
      <c r="KHL271" s="136"/>
      <c r="KHM271" s="136"/>
      <c r="KHN271" s="136"/>
      <c r="KHO271" s="136"/>
      <c r="KHP271" s="136"/>
      <c r="KHQ271" s="136"/>
      <c r="KHV271" s="136"/>
      <c r="KHW271" s="136"/>
      <c r="KHX271" s="136"/>
      <c r="KHY271" s="136"/>
      <c r="KHZ271" s="136"/>
      <c r="KIA271" s="136"/>
      <c r="KIB271" s="136"/>
      <c r="KIC271" s="136"/>
      <c r="KID271" s="136"/>
      <c r="KIE271" s="136"/>
      <c r="KIF271" s="136"/>
      <c r="KIG271" s="136"/>
      <c r="KIL271" s="136"/>
      <c r="KIM271" s="136"/>
      <c r="KIN271" s="136"/>
      <c r="KIO271" s="136"/>
      <c r="KIP271" s="136"/>
      <c r="KIQ271" s="136"/>
      <c r="KIR271" s="136"/>
      <c r="KIS271" s="136"/>
      <c r="KIT271" s="136"/>
      <c r="KIU271" s="136"/>
      <c r="KIV271" s="136"/>
      <c r="KIW271" s="136"/>
      <c r="KJB271" s="136"/>
      <c r="KJC271" s="136"/>
      <c r="KJD271" s="136"/>
      <c r="KJE271" s="136"/>
      <c r="KJF271" s="136"/>
      <c r="KJG271" s="136"/>
      <c r="KJH271" s="136"/>
      <c r="KJI271" s="136"/>
      <c r="KJJ271" s="136"/>
      <c r="KJK271" s="136"/>
      <c r="KJL271" s="136"/>
      <c r="KJM271" s="136"/>
      <c r="KJR271" s="136"/>
      <c r="KJS271" s="136"/>
      <c r="KJT271" s="136"/>
      <c r="KJU271" s="136"/>
      <c r="KJV271" s="136"/>
      <c r="KJW271" s="136"/>
      <c r="KJX271" s="136"/>
      <c r="KJY271" s="136"/>
      <c r="KJZ271" s="136"/>
      <c r="KKA271" s="136"/>
      <c r="KKB271" s="136"/>
      <c r="KKC271" s="136"/>
      <c r="KKH271" s="136"/>
      <c r="KKI271" s="136"/>
      <c r="KKJ271" s="136"/>
      <c r="KKK271" s="136"/>
      <c r="KKL271" s="136"/>
      <c r="KKM271" s="136"/>
      <c r="KKN271" s="136"/>
      <c r="KKO271" s="136"/>
      <c r="KKP271" s="136"/>
      <c r="KKQ271" s="136"/>
      <c r="KKR271" s="136"/>
      <c r="KKS271" s="136"/>
      <c r="KKX271" s="136"/>
      <c r="KKY271" s="136"/>
      <c r="KKZ271" s="136"/>
      <c r="KLA271" s="136"/>
      <c r="KLB271" s="136"/>
      <c r="KLC271" s="136"/>
      <c r="KLD271" s="136"/>
      <c r="KLE271" s="136"/>
      <c r="KLF271" s="136"/>
      <c r="KLG271" s="136"/>
      <c r="KLH271" s="136"/>
      <c r="KLI271" s="136"/>
      <c r="KLN271" s="136"/>
      <c r="KLO271" s="136"/>
      <c r="KLP271" s="136"/>
      <c r="KLQ271" s="136"/>
      <c r="KLR271" s="136"/>
      <c r="KLS271" s="136"/>
      <c r="KLT271" s="136"/>
      <c r="KLU271" s="136"/>
      <c r="KLV271" s="136"/>
      <c r="KLW271" s="136"/>
      <c r="KLX271" s="136"/>
      <c r="KLY271" s="136"/>
      <c r="KMD271" s="136"/>
      <c r="KME271" s="136"/>
      <c r="KMF271" s="136"/>
      <c r="KMG271" s="136"/>
      <c r="KMH271" s="136"/>
      <c r="KMI271" s="136"/>
      <c r="KMJ271" s="136"/>
      <c r="KMK271" s="136"/>
      <c r="KML271" s="136"/>
      <c r="KMM271" s="136"/>
      <c r="KMN271" s="136"/>
      <c r="KMO271" s="136"/>
      <c r="KMT271" s="136"/>
      <c r="KMU271" s="136"/>
      <c r="KMV271" s="136"/>
      <c r="KMW271" s="136"/>
      <c r="KMX271" s="136"/>
      <c r="KMY271" s="136"/>
      <c r="KMZ271" s="136"/>
      <c r="KNA271" s="136"/>
      <c r="KNB271" s="136"/>
      <c r="KNC271" s="136"/>
      <c r="KND271" s="136"/>
      <c r="KNE271" s="136"/>
      <c r="KNJ271" s="136"/>
      <c r="KNK271" s="136"/>
      <c r="KNL271" s="136"/>
      <c r="KNM271" s="136"/>
      <c r="KNN271" s="136"/>
      <c r="KNO271" s="136"/>
      <c r="KNP271" s="136"/>
      <c r="KNQ271" s="136"/>
      <c r="KNR271" s="136"/>
      <c r="KNS271" s="136"/>
      <c r="KNT271" s="136"/>
      <c r="KNU271" s="136"/>
      <c r="KNZ271" s="136"/>
      <c r="KOA271" s="136"/>
      <c r="KOB271" s="136"/>
      <c r="KOC271" s="136"/>
      <c r="KOD271" s="136"/>
      <c r="KOE271" s="136"/>
      <c r="KOF271" s="136"/>
      <c r="KOG271" s="136"/>
      <c r="KOH271" s="136"/>
      <c r="KOI271" s="136"/>
      <c r="KOJ271" s="136"/>
      <c r="KOK271" s="136"/>
      <c r="KOP271" s="136"/>
      <c r="KOQ271" s="136"/>
      <c r="KOR271" s="136"/>
      <c r="KOS271" s="136"/>
      <c r="KOT271" s="136"/>
      <c r="KOU271" s="136"/>
      <c r="KOV271" s="136"/>
      <c r="KOW271" s="136"/>
      <c r="KOX271" s="136"/>
      <c r="KOY271" s="136"/>
      <c r="KOZ271" s="136"/>
      <c r="KPA271" s="136"/>
      <c r="KPF271" s="136"/>
      <c r="KPG271" s="136"/>
      <c r="KPH271" s="136"/>
      <c r="KPI271" s="136"/>
      <c r="KPJ271" s="136"/>
      <c r="KPK271" s="136"/>
      <c r="KPL271" s="136"/>
      <c r="KPM271" s="136"/>
      <c r="KPN271" s="136"/>
      <c r="KPO271" s="136"/>
      <c r="KPP271" s="136"/>
      <c r="KPQ271" s="136"/>
      <c r="KPV271" s="136"/>
      <c r="KPW271" s="136"/>
      <c r="KPX271" s="136"/>
      <c r="KPY271" s="136"/>
      <c r="KPZ271" s="136"/>
      <c r="KQA271" s="136"/>
      <c r="KQB271" s="136"/>
      <c r="KQC271" s="136"/>
      <c r="KQD271" s="136"/>
      <c r="KQE271" s="136"/>
      <c r="KQF271" s="136"/>
      <c r="KQG271" s="136"/>
      <c r="KQL271" s="136"/>
      <c r="KQM271" s="136"/>
      <c r="KQN271" s="136"/>
      <c r="KQO271" s="136"/>
      <c r="KQP271" s="136"/>
      <c r="KQQ271" s="136"/>
      <c r="KQR271" s="136"/>
      <c r="KQS271" s="136"/>
      <c r="KQT271" s="136"/>
      <c r="KQU271" s="136"/>
      <c r="KQV271" s="136"/>
      <c r="KQW271" s="136"/>
      <c r="KRB271" s="136"/>
      <c r="KRC271" s="136"/>
      <c r="KRD271" s="136"/>
      <c r="KRE271" s="136"/>
      <c r="KRF271" s="136"/>
      <c r="KRG271" s="136"/>
      <c r="KRH271" s="136"/>
      <c r="KRI271" s="136"/>
      <c r="KRJ271" s="136"/>
      <c r="KRK271" s="136"/>
      <c r="KRL271" s="136"/>
      <c r="KRM271" s="136"/>
      <c r="KRR271" s="136"/>
      <c r="KRS271" s="136"/>
      <c r="KRT271" s="136"/>
      <c r="KRU271" s="136"/>
      <c r="KRV271" s="136"/>
      <c r="KRW271" s="136"/>
      <c r="KRX271" s="136"/>
      <c r="KRY271" s="136"/>
      <c r="KRZ271" s="136"/>
      <c r="KSA271" s="136"/>
      <c r="KSB271" s="136"/>
      <c r="KSC271" s="136"/>
      <c r="KSH271" s="136"/>
      <c r="KSI271" s="136"/>
      <c r="KSJ271" s="136"/>
      <c r="KSK271" s="136"/>
      <c r="KSL271" s="136"/>
      <c r="KSM271" s="136"/>
      <c r="KSN271" s="136"/>
      <c r="KSO271" s="136"/>
      <c r="KSP271" s="136"/>
      <c r="KSQ271" s="136"/>
      <c r="KSR271" s="136"/>
      <c r="KSS271" s="136"/>
      <c r="KSX271" s="136"/>
      <c r="KSY271" s="136"/>
      <c r="KSZ271" s="136"/>
      <c r="KTA271" s="136"/>
      <c r="KTB271" s="136"/>
      <c r="KTC271" s="136"/>
      <c r="KTD271" s="136"/>
      <c r="KTE271" s="136"/>
      <c r="KTF271" s="136"/>
      <c r="KTG271" s="136"/>
      <c r="KTH271" s="136"/>
      <c r="KTI271" s="136"/>
      <c r="KTN271" s="136"/>
      <c r="KTO271" s="136"/>
      <c r="KTP271" s="136"/>
      <c r="KTQ271" s="136"/>
      <c r="KTR271" s="136"/>
      <c r="KTS271" s="136"/>
      <c r="KTT271" s="136"/>
      <c r="KTU271" s="136"/>
      <c r="KTV271" s="136"/>
      <c r="KTW271" s="136"/>
      <c r="KTX271" s="136"/>
      <c r="KTY271" s="136"/>
      <c r="KUD271" s="136"/>
      <c r="KUE271" s="136"/>
      <c r="KUF271" s="136"/>
      <c r="KUG271" s="136"/>
      <c r="KUH271" s="136"/>
      <c r="KUI271" s="136"/>
      <c r="KUJ271" s="136"/>
      <c r="KUK271" s="136"/>
      <c r="KUL271" s="136"/>
      <c r="KUM271" s="136"/>
      <c r="KUN271" s="136"/>
      <c r="KUO271" s="136"/>
      <c r="KUT271" s="136"/>
      <c r="KUU271" s="136"/>
      <c r="KUV271" s="136"/>
      <c r="KUW271" s="136"/>
      <c r="KUX271" s="136"/>
      <c r="KUY271" s="136"/>
      <c r="KUZ271" s="136"/>
      <c r="KVA271" s="136"/>
      <c r="KVB271" s="136"/>
      <c r="KVC271" s="136"/>
      <c r="KVD271" s="136"/>
      <c r="KVE271" s="136"/>
      <c r="KVJ271" s="136"/>
      <c r="KVK271" s="136"/>
      <c r="KVL271" s="136"/>
      <c r="KVM271" s="136"/>
      <c r="KVN271" s="136"/>
      <c r="KVO271" s="136"/>
      <c r="KVP271" s="136"/>
      <c r="KVQ271" s="136"/>
      <c r="KVR271" s="136"/>
      <c r="KVS271" s="136"/>
      <c r="KVT271" s="136"/>
      <c r="KVU271" s="136"/>
      <c r="KVZ271" s="136"/>
      <c r="KWA271" s="136"/>
      <c r="KWB271" s="136"/>
      <c r="KWC271" s="136"/>
      <c r="KWD271" s="136"/>
      <c r="KWE271" s="136"/>
      <c r="KWF271" s="136"/>
      <c r="KWG271" s="136"/>
      <c r="KWH271" s="136"/>
      <c r="KWI271" s="136"/>
      <c r="KWJ271" s="136"/>
      <c r="KWK271" s="136"/>
      <c r="KWP271" s="136"/>
      <c r="KWQ271" s="136"/>
      <c r="KWR271" s="136"/>
      <c r="KWS271" s="136"/>
      <c r="KWT271" s="136"/>
      <c r="KWU271" s="136"/>
      <c r="KWV271" s="136"/>
      <c r="KWW271" s="136"/>
      <c r="KWX271" s="136"/>
      <c r="KWY271" s="136"/>
      <c r="KWZ271" s="136"/>
      <c r="KXA271" s="136"/>
      <c r="KXF271" s="136"/>
      <c r="KXG271" s="136"/>
      <c r="KXH271" s="136"/>
      <c r="KXI271" s="136"/>
      <c r="KXJ271" s="136"/>
      <c r="KXK271" s="136"/>
      <c r="KXL271" s="136"/>
      <c r="KXM271" s="136"/>
      <c r="KXN271" s="136"/>
      <c r="KXO271" s="136"/>
      <c r="KXP271" s="136"/>
      <c r="KXQ271" s="136"/>
      <c r="KXV271" s="136"/>
      <c r="KXW271" s="136"/>
      <c r="KXX271" s="136"/>
      <c r="KXY271" s="136"/>
      <c r="KXZ271" s="136"/>
      <c r="KYA271" s="136"/>
      <c r="KYB271" s="136"/>
      <c r="KYC271" s="136"/>
      <c r="KYD271" s="136"/>
      <c r="KYE271" s="136"/>
      <c r="KYF271" s="136"/>
      <c r="KYG271" s="136"/>
      <c r="KYL271" s="136"/>
      <c r="KYM271" s="136"/>
      <c r="KYN271" s="136"/>
      <c r="KYO271" s="136"/>
      <c r="KYP271" s="136"/>
      <c r="KYQ271" s="136"/>
      <c r="KYR271" s="136"/>
      <c r="KYS271" s="136"/>
      <c r="KYT271" s="136"/>
      <c r="KYU271" s="136"/>
      <c r="KYV271" s="136"/>
      <c r="KYW271" s="136"/>
      <c r="KZB271" s="136"/>
      <c r="KZC271" s="136"/>
      <c r="KZD271" s="136"/>
      <c r="KZE271" s="136"/>
      <c r="KZF271" s="136"/>
      <c r="KZG271" s="136"/>
      <c r="KZH271" s="136"/>
      <c r="KZI271" s="136"/>
      <c r="KZJ271" s="136"/>
      <c r="KZK271" s="136"/>
      <c r="KZL271" s="136"/>
      <c r="KZM271" s="136"/>
      <c r="KZR271" s="136"/>
      <c r="KZS271" s="136"/>
      <c r="KZT271" s="136"/>
      <c r="KZU271" s="136"/>
      <c r="KZV271" s="136"/>
      <c r="KZW271" s="136"/>
      <c r="KZX271" s="136"/>
      <c r="KZY271" s="136"/>
      <c r="KZZ271" s="136"/>
      <c r="LAA271" s="136"/>
      <c r="LAB271" s="136"/>
      <c r="LAC271" s="136"/>
      <c r="LAH271" s="136"/>
      <c r="LAI271" s="136"/>
      <c r="LAJ271" s="136"/>
      <c r="LAK271" s="136"/>
      <c r="LAL271" s="136"/>
      <c r="LAM271" s="136"/>
      <c r="LAN271" s="136"/>
      <c r="LAO271" s="136"/>
      <c r="LAP271" s="136"/>
      <c r="LAQ271" s="136"/>
      <c r="LAR271" s="136"/>
      <c r="LAS271" s="136"/>
      <c r="LAX271" s="136"/>
      <c r="LAY271" s="136"/>
      <c r="LAZ271" s="136"/>
      <c r="LBA271" s="136"/>
      <c r="LBB271" s="136"/>
      <c r="LBC271" s="136"/>
      <c r="LBD271" s="136"/>
      <c r="LBE271" s="136"/>
      <c r="LBF271" s="136"/>
      <c r="LBG271" s="136"/>
      <c r="LBH271" s="136"/>
      <c r="LBI271" s="136"/>
      <c r="LBN271" s="136"/>
      <c r="LBO271" s="136"/>
      <c r="LBP271" s="136"/>
      <c r="LBQ271" s="136"/>
      <c r="LBR271" s="136"/>
      <c r="LBS271" s="136"/>
      <c r="LBT271" s="136"/>
      <c r="LBU271" s="136"/>
      <c r="LBV271" s="136"/>
      <c r="LBW271" s="136"/>
      <c r="LBX271" s="136"/>
      <c r="LBY271" s="136"/>
      <c r="LCD271" s="136"/>
      <c r="LCE271" s="136"/>
      <c r="LCF271" s="136"/>
      <c r="LCG271" s="136"/>
      <c r="LCH271" s="136"/>
      <c r="LCI271" s="136"/>
      <c r="LCJ271" s="136"/>
      <c r="LCK271" s="136"/>
      <c r="LCL271" s="136"/>
      <c r="LCM271" s="136"/>
      <c r="LCN271" s="136"/>
      <c r="LCO271" s="136"/>
      <c r="LCT271" s="136"/>
      <c r="LCU271" s="136"/>
      <c r="LCV271" s="136"/>
      <c r="LCW271" s="136"/>
      <c r="LCX271" s="136"/>
      <c r="LCY271" s="136"/>
      <c r="LCZ271" s="136"/>
      <c r="LDA271" s="136"/>
      <c r="LDB271" s="136"/>
      <c r="LDC271" s="136"/>
      <c r="LDD271" s="136"/>
      <c r="LDE271" s="136"/>
      <c r="LDJ271" s="136"/>
      <c r="LDK271" s="136"/>
      <c r="LDL271" s="136"/>
      <c r="LDM271" s="136"/>
      <c r="LDN271" s="136"/>
      <c r="LDO271" s="136"/>
      <c r="LDP271" s="136"/>
      <c r="LDQ271" s="136"/>
      <c r="LDR271" s="136"/>
      <c r="LDS271" s="136"/>
      <c r="LDT271" s="136"/>
      <c r="LDU271" s="136"/>
      <c r="LDZ271" s="136"/>
      <c r="LEA271" s="136"/>
      <c r="LEB271" s="136"/>
      <c r="LEC271" s="136"/>
      <c r="LED271" s="136"/>
      <c r="LEE271" s="136"/>
      <c r="LEF271" s="136"/>
      <c r="LEG271" s="136"/>
      <c r="LEH271" s="136"/>
      <c r="LEI271" s="136"/>
      <c r="LEJ271" s="136"/>
      <c r="LEK271" s="136"/>
      <c r="LEP271" s="136"/>
      <c r="LEQ271" s="136"/>
      <c r="LER271" s="136"/>
      <c r="LES271" s="136"/>
      <c r="LET271" s="136"/>
      <c r="LEU271" s="136"/>
      <c r="LEV271" s="136"/>
      <c r="LEW271" s="136"/>
      <c r="LEX271" s="136"/>
      <c r="LEY271" s="136"/>
      <c r="LEZ271" s="136"/>
      <c r="LFA271" s="136"/>
      <c r="LFF271" s="136"/>
      <c r="LFG271" s="136"/>
      <c r="LFH271" s="136"/>
      <c r="LFI271" s="136"/>
      <c r="LFJ271" s="136"/>
      <c r="LFK271" s="136"/>
      <c r="LFL271" s="136"/>
      <c r="LFM271" s="136"/>
      <c r="LFN271" s="136"/>
      <c r="LFO271" s="136"/>
      <c r="LFP271" s="136"/>
      <c r="LFQ271" s="136"/>
      <c r="LFV271" s="136"/>
      <c r="LFW271" s="136"/>
      <c r="LFX271" s="136"/>
      <c r="LFY271" s="136"/>
      <c r="LFZ271" s="136"/>
      <c r="LGA271" s="136"/>
      <c r="LGB271" s="136"/>
      <c r="LGC271" s="136"/>
      <c r="LGD271" s="136"/>
      <c r="LGE271" s="136"/>
      <c r="LGF271" s="136"/>
      <c r="LGG271" s="136"/>
      <c r="LGL271" s="136"/>
      <c r="LGM271" s="136"/>
      <c r="LGN271" s="136"/>
      <c r="LGO271" s="136"/>
      <c r="LGP271" s="136"/>
      <c r="LGQ271" s="136"/>
      <c r="LGR271" s="136"/>
      <c r="LGS271" s="136"/>
      <c r="LGT271" s="136"/>
      <c r="LGU271" s="136"/>
      <c r="LGV271" s="136"/>
      <c r="LGW271" s="136"/>
      <c r="LHB271" s="136"/>
      <c r="LHC271" s="136"/>
      <c r="LHD271" s="136"/>
      <c r="LHE271" s="136"/>
      <c r="LHF271" s="136"/>
      <c r="LHG271" s="136"/>
      <c r="LHH271" s="136"/>
      <c r="LHI271" s="136"/>
      <c r="LHJ271" s="136"/>
      <c r="LHK271" s="136"/>
      <c r="LHL271" s="136"/>
      <c r="LHM271" s="136"/>
      <c r="LHR271" s="136"/>
      <c r="LHS271" s="136"/>
      <c r="LHT271" s="136"/>
      <c r="LHU271" s="136"/>
      <c r="LHV271" s="136"/>
      <c r="LHW271" s="136"/>
      <c r="LHX271" s="136"/>
      <c r="LHY271" s="136"/>
      <c r="LHZ271" s="136"/>
      <c r="LIA271" s="136"/>
      <c r="LIB271" s="136"/>
      <c r="LIC271" s="136"/>
      <c r="LIH271" s="136"/>
      <c r="LII271" s="136"/>
      <c r="LIJ271" s="136"/>
      <c r="LIK271" s="136"/>
      <c r="LIL271" s="136"/>
      <c r="LIM271" s="136"/>
      <c r="LIN271" s="136"/>
      <c r="LIO271" s="136"/>
      <c r="LIP271" s="136"/>
      <c r="LIQ271" s="136"/>
      <c r="LIR271" s="136"/>
      <c r="LIS271" s="136"/>
      <c r="LIX271" s="136"/>
      <c r="LIY271" s="136"/>
      <c r="LIZ271" s="136"/>
      <c r="LJA271" s="136"/>
      <c r="LJB271" s="136"/>
      <c r="LJC271" s="136"/>
      <c r="LJD271" s="136"/>
      <c r="LJE271" s="136"/>
      <c r="LJF271" s="136"/>
      <c r="LJG271" s="136"/>
      <c r="LJH271" s="136"/>
      <c r="LJI271" s="136"/>
      <c r="LJN271" s="136"/>
      <c r="LJO271" s="136"/>
      <c r="LJP271" s="136"/>
      <c r="LJQ271" s="136"/>
      <c r="LJR271" s="136"/>
      <c r="LJS271" s="136"/>
      <c r="LJT271" s="136"/>
      <c r="LJU271" s="136"/>
      <c r="LJV271" s="136"/>
      <c r="LJW271" s="136"/>
      <c r="LJX271" s="136"/>
      <c r="LJY271" s="136"/>
      <c r="LKD271" s="136"/>
      <c r="LKE271" s="136"/>
      <c r="LKF271" s="136"/>
      <c r="LKG271" s="136"/>
      <c r="LKH271" s="136"/>
      <c r="LKI271" s="136"/>
      <c r="LKJ271" s="136"/>
      <c r="LKK271" s="136"/>
      <c r="LKL271" s="136"/>
      <c r="LKM271" s="136"/>
      <c r="LKN271" s="136"/>
      <c r="LKO271" s="136"/>
      <c r="LKT271" s="136"/>
      <c r="LKU271" s="136"/>
      <c r="LKV271" s="136"/>
      <c r="LKW271" s="136"/>
      <c r="LKX271" s="136"/>
      <c r="LKY271" s="136"/>
      <c r="LKZ271" s="136"/>
      <c r="LLA271" s="136"/>
      <c r="LLB271" s="136"/>
      <c r="LLC271" s="136"/>
      <c r="LLD271" s="136"/>
      <c r="LLE271" s="136"/>
      <c r="LLJ271" s="136"/>
      <c r="LLK271" s="136"/>
      <c r="LLL271" s="136"/>
      <c r="LLM271" s="136"/>
      <c r="LLN271" s="136"/>
      <c r="LLO271" s="136"/>
      <c r="LLP271" s="136"/>
      <c r="LLQ271" s="136"/>
      <c r="LLR271" s="136"/>
      <c r="LLS271" s="136"/>
      <c r="LLT271" s="136"/>
      <c r="LLU271" s="136"/>
      <c r="LLZ271" s="136"/>
      <c r="LMA271" s="136"/>
      <c r="LMB271" s="136"/>
      <c r="LMC271" s="136"/>
      <c r="LMD271" s="136"/>
      <c r="LME271" s="136"/>
      <c r="LMF271" s="136"/>
      <c r="LMG271" s="136"/>
      <c r="LMH271" s="136"/>
      <c r="LMI271" s="136"/>
      <c r="LMJ271" s="136"/>
      <c r="LMK271" s="136"/>
      <c r="LMP271" s="136"/>
      <c r="LMQ271" s="136"/>
      <c r="LMR271" s="136"/>
      <c r="LMS271" s="136"/>
      <c r="LMT271" s="136"/>
      <c r="LMU271" s="136"/>
      <c r="LMV271" s="136"/>
      <c r="LMW271" s="136"/>
      <c r="LMX271" s="136"/>
      <c r="LMY271" s="136"/>
      <c r="LMZ271" s="136"/>
      <c r="LNA271" s="136"/>
      <c r="LNF271" s="136"/>
      <c r="LNG271" s="136"/>
      <c r="LNH271" s="136"/>
      <c r="LNI271" s="136"/>
      <c r="LNJ271" s="136"/>
      <c r="LNK271" s="136"/>
      <c r="LNL271" s="136"/>
      <c r="LNM271" s="136"/>
      <c r="LNN271" s="136"/>
      <c r="LNO271" s="136"/>
      <c r="LNP271" s="136"/>
      <c r="LNQ271" s="136"/>
      <c r="LNV271" s="136"/>
      <c r="LNW271" s="136"/>
      <c r="LNX271" s="136"/>
      <c r="LNY271" s="136"/>
      <c r="LNZ271" s="136"/>
      <c r="LOA271" s="136"/>
      <c r="LOB271" s="136"/>
      <c r="LOC271" s="136"/>
      <c r="LOD271" s="136"/>
      <c r="LOE271" s="136"/>
      <c r="LOF271" s="136"/>
      <c r="LOG271" s="136"/>
      <c r="LOL271" s="136"/>
      <c r="LOM271" s="136"/>
      <c r="LON271" s="136"/>
      <c r="LOO271" s="136"/>
      <c r="LOP271" s="136"/>
      <c r="LOQ271" s="136"/>
      <c r="LOR271" s="136"/>
      <c r="LOS271" s="136"/>
      <c r="LOT271" s="136"/>
      <c r="LOU271" s="136"/>
      <c r="LOV271" s="136"/>
      <c r="LOW271" s="136"/>
      <c r="LPB271" s="136"/>
      <c r="LPC271" s="136"/>
      <c r="LPD271" s="136"/>
      <c r="LPE271" s="136"/>
      <c r="LPF271" s="136"/>
      <c r="LPG271" s="136"/>
      <c r="LPH271" s="136"/>
      <c r="LPI271" s="136"/>
      <c r="LPJ271" s="136"/>
      <c r="LPK271" s="136"/>
      <c r="LPL271" s="136"/>
      <c r="LPM271" s="136"/>
      <c r="LPR271" s="136"/>
      <c r="LPS271" s="136"/>
      <c r="LPT271" s="136"/>
      <c r="LPU271" s="136"/>
      <c r="LPV271" s="136"/>
      <c r="LPW271" s="136"/>
      <c r="LPX271" s="136"/>
      <c r="LPY271" s="136"/>
      <c r="LPZ271" s="136"/>
      <c r="LQA271" s="136"/>
      <c r="LQB271" s="136"/>
      <c r="LQC271" s="136"/>
      <c r="LQH271" s="136"/>
      <c r="LQI271" s="136"/>
      <c r="LQJ271" s="136"/>
      <c r="LQK271" s="136"/>
      <c r="LQL271" s="136"/>
      <c r="LQM271" s="136"/>
      <c r="LQN271" s="136"/>
      <c r="LQO271" s="136"/>
      <c r="LQP271" s="136"/>
      <c r="LQQ271" s="136"/>
      <c r="LQR271" s="136"/>
      <c r="LQS271" s="136"/>
      <c r="LQX271" s="136"/>
      <c r="LQY271" s="136"/>
      <c r="LQZ271" s="136"/>
      <c r="LRA271" s="136"/>
      <c r="LRB271" s="136"/>
      <c r="LRC271" s="136"/>
      <c r="LRD271" s="136"/>
      <c r="LRE271" s="136"/>
      <c r="LRF271" s="136"/>
      <c r="LRG271" s="136"/>
      <c r="LRH271" s="136"/>
      <c r="LRI271" s="136"/>
      <c r="LRN271" s="136"/>
      <c r="LRO271" s="136"/>
      <c r="LRP271" s="136"/>
      <c r="LRQ271" s="136"/>
      <c r="LRR271" s="136"/>
      <c r="LRS271" s="136"/>
      <c r="LRT271" s="136"/>
      <c r="LRU271" s="136"/>
      <c r="LRV271" s="136"/>
      <c r="LRW271" s="136"/>
      <c r="LRX271" s="136"/>
      <c r="LRY271" s="136"/>
      <c r="LSD271" s="136"/>
      <c r="LSE271" s="136"/>
      <c r="LSF271" s="136"/>
      <c r="LSG271" s="136"/>
      <c r="LSH271" s="136"/>
      <c r="LSI271" s="136"/>
      <c r="LSJ271" s="136"/>
      <c r="LSK271" s="136"/>
      <c r="LSL271" s="136"/>
      <c r="LSM271" s="136"/>
      <c r="LSN271" s="136"/>
      <c r="LSO271" s="136"/>
      <c r="LST271" s="136"/>
      <c r="LSU271" s="136"/>
      <c r="LSV271" s="136"/>
      <c r="LSW271" s="136"/>
      <c r="LSX271" s="136"/>
      <c r="LSY271" s="136"/>
      <c r="LSZ271" s="136"/>
      <c r="LTA271" s="136"/>
      <c r="LTB271" s="136"/>
      <c r="LTC271" s="136"/>
      <c r="LTD271" s="136"/>
      <c r="LTE271" s="136"/>
      <c r="LTJ271" s="136"/>
      <c r="LTK271" s="136"/>
      <c r="LTL271" s="136"/>
      <c r="LTM271" s="136"/>
      <c r="LTN271" s="136"/>
      <c r="LTO271" s="136"/>
      <c r="LTP271" s="136"/>
      <c r="LTQ271" s="136"/>
      <c r="LTR271" s="136"/>
      <c r="LTS271" s="136"/>
      <c r="LTT271" s="136"/>
      <c r="LTU271" s="136"/>
      <c r="LTZ271" s="136"/>
      <c r="LUA271" s="136"/>
      <c r="LUB271" s="136"/>
      <c r="LUC271" s="136"/>
      <c r="LUD271" s="136"/>
      <c r="LUE271" s="136"/>
      <c r="LUF271" s="136"/>
      <c r="LUG271" s="136"/>
      <c r="LUH271" s="136"/>
      <c r="LUI271" s="136"/>
      <c r="LUJ271" s="136"/>
      <c r="LUK271" s="136"/>
      <c r="LUP271" s="136"/>
      <c r="LUQ271" s="136"/>
      <c r="LUR271" s="136"/>
      <c r="LUS271" s="136"/>
      <c r="LUT271" s="136"/>
      <c r="LUU271" s="136"/>
      <c r="LUV271" s="136"/>
      <c r="LUW271" s="136"/>
      <c r="LUX271" s="136"/>
      <c r="LUY271" s="136"/>
      <c r="LUZ271" s="136"/>
      <c r="LVA271" s="136"/>
      <c r="LVF271" s="136"/>
      <c r="LVG271" s="136"/>
      <c r="LVH271" s="136"/>
      <c r="LVI271" s="136"/>
      <c r="LVJ271" s="136"/>
      <c r="LVK271" s="136"/>
      <c r="LVL271" s="136"/>
      <c r="LVM271" s="136"/>
      <c r="LVN271" s="136"/>
      <c r="LVO271" s="136"/>
      <c r="LVP271" s="136"/>
      <c r="LVQ271" s="136"/>
      <c r="LVV271" s="136"/>
      <c r="LVW271" s="136"/>
      <c r="LVX271" s="136"/>
      <c r="LVY271" s="136"/>
      <c r="LVZ271" s="136"/>
      <c r="LWA271" s="136"/>
      <c r="LWB271" s="136"/>
      <c r="LWC271" s="136"/>
      <c r="LWD271" s="136"/>
      <c r="LWE271" s="136"/>
      <c r="LWF271" s="136"/>
      <c r="LWG271" s="136"/>
      <c r="LWL271" s="136"/>
      <c r="LWM271" s="136"/>
      <c r="LWN271" s="136"/>
      <c r="LWO271" s="136"/>
      <c r="LWP271" s="136"/>
      <c r="LWQ271" s="136"/>
      <c r="LWR271" s="136"/>
      <c r="LWS271" s="136"/>
      <c r="LWT271" s="136"/>
      <c r="LWU271" s="136"/>
      <c r="LWV271" s="136"/>
      <c r="LWW271" s="136"/>
      <c r="LXB271" s="136"/>
      <c r="LXC271" s="136"/>
      <c r="LXD271" s="136"/>
      <c r="LXE271" s="136"/>
      <c r="LXF271" s="136"/>
      <c r="LXG271" s="136"/>
      <c r="LXH271" s="136"/>
      <c r="LXI271" s="136"/>
      <c r="LXJ271" s="136"/>
      <c r="LXK271" s="136"/>
      <c r="LXL271" s="136"/>
      <c r="LXM271" s="136"/>
      <c r="LXR271" s="136"/>
      <c r="LXS271" s="136"/>
      <c r="LXT271" s="136"/>
      <c r="LXU271" s="136"/>
      <c r="LXV271" s="136"/>
      <c r="LXW271" s="136"/>
      <c r="LXX271" s="136"/>
      <c r="LXY271" s="136"/>
      <c r="LXZ271" s="136"/>
      <c r="LYA271" s="136"/>
      <c r="LYB271" s="136"/>
      <c r="LYC271" s="136"/>
      <c r="LYH271" s="136"/>
      <c r="LYI271" s="136"/>
      <c r="LYJ271" s="136"/>
      <c r="LYK271" s="136"/>
      <c r="LYL271" s="136"/>
      <c r="LYM271" s="136"/>
      <c r="LYN271" s="136"/>
      <c r="LYO271" s="136"/>
      <c r="LYP271" s="136"/>
      <c r="LYQ271" s="136"/>
      <c r="LYR271" s="136"/>
      <c r="LYS271" s="136"/>
      <c r="LYX271" s="136"/>
      <c r="LYY271" s="136"/>
      <c r="LYZ271" s="136"/>
      <c r="LZA271" s="136"/>
      <c r="LZB271" s="136"/>
      <c r="LZC271" s="136"/>
      <c r="LZD271" s="136"/>
      <c r="LZE271" s="136"/>
      <c r="LZF271" s="136"/>
      <c r="LZG271" s="136"/>
      <c r="LZH271" s="136"/>
      <c r="LZI271" s="136"/>
      <c r="LZN271" s="136"/>
      <c r="LZO271" s="136"/>
      <c r="LZP271" s="136"/>
      <c r="LZQ271" s="136"/>
      <c r="LZR271" s="136"/>
      <c r="LZS271" s="136"/>
      <c r="LZT271" s="136"/>
      <c r="LZU271" s="136"/>
      <c r="LZV271" s="136"/>
      <c r="LZW271" s="136"/>
      <c r="LZX271" s="136"/>
      <c r="LZY271" s="136"/>
      <c r="MAD271" s="136"/>
      <c r="MAE271" s="136"/>
      <c r="MAF271" s="136"/>
      <c r="MAG271" s="136"/>
      <c r="MAH271" s="136"/>
      <c r="MAI271" s="136"/>
      <c r="MAJ271" s="136"/>
      <c r="MAK271" s="136"/>
      <c r="MAL271" s="136"/>
      <c r="MAM271" s="136"/>
      <c r="MAN271" s="136"/>
      <c r="MAO271" s="136"/>
      <c r="MAT271" s="136"/>
      <c r="MAU271" s="136"/>
      <c r="MAV271" s="136"/>
      <c r="MAW271" s="136"/>
      <c r="MAX271" s="136"/>
      <c r="MAY271" s="136"/>
      <c r="MAZ271" s="136"/>
      <c r="MBA271" s="136"/>
      <c r="MBB271" s="136"/>
      <c r="MBC271" s="136"/>
      <c r="MBD271" s="136"/>
      <c r="MBE271" s="136"/>
      <c r="MBJ271" s="136"/>
      <c r="MBK271" s="136"/>
      <c r="MBL271" s="136"/>
      <c r="MBM271" s="136"/>
      <c r="MBN271" s="136"/>
      <c r="MBO271" s="136"/>
      <c r="MBP271" s="136"/>
      <c r="MBQ271" s="136"/>
      <c r="MBR271" s="136"/>
      <c r="MBS271" s="136"/>
      <c r="MBT271" s="136"/>
      <c r="MBU271" s="136"/>
      <c r="MBZ271" s="136"/>
      <c r="MCA271" s="136"/>
      <c r="MCB271" s="136"/>
      <c r="MCC271" s="136"/>
      <c r="MCD271" s="136"/>
      <c r="MCE271" s="136"/>
      <c r="MCF271" s="136"/>
      <c r="MCG271" s="136"/>
      <c r="MCH271" s="136"/>
      <c r="MCI271" s="136"/>
      <c r="MCJ271" s="136"/>
      <c r="MCK271" s="136"/>
      <c r="MCP271" s="136"/>
      <c r="MCQ271" s="136"/>
      <c r="MCR271" s="136"/>
      <c r="MCS271" s="136"/>
      <c r="MCT271" s="136"/>
      <c r="MCU271" s="136"/>
      <c r="MCV271" s="136"/>
      <c r="MCW271" s="136"/>
      <c r="MCX271" s="136"/>
      <c r="MCY271" s="136"/>
      <c r="MCZ271" s="136"/>
      <c r="MDA271" s="136"/>
      <c r="MDF271" s="136"/>
      <c r="MDG271" s="136"/>
      <c r="MDH271" s="136"/>
      <c r="MDI271" s="136"/>
      <c r="MDJ271" s="136"/>
      <c r="MDK271" s="136"/>
      <c r="MDL271" s="136"/>
      <c r="MDM271" s="136"/>
      <c r="MDN271" s="136"/>
      <c r="MDO271" s="136"/>
      <c r="MDP271" s="136"/>
      <c r="MDQ271" s="136"/>
      <c r="MDV271" s="136"/>
      <c r="MDW271" s="136"/>
      <c r="MDX271" s="136"/>
      <c r="MDY271" s="136"/>
      <c r="MDZ271" s="136"/>
      <c r="MEA271" s="136"/>
      <c r="MEB271" s="136"/>
      <c r="MEC271" s="136"/>
      <c r="MED271" s="136"/>
      <c r="MEE271" s="136"/>
      <c r="MEF271" s="136"/>
      <c r="MEG271" s="136"/>
      <c r="MEL271" s="136"/>
      <c r="MEM271" s="136"/>
      <c r="MEN271" s="136"/>
      <c r="MEO271" s="136"/>
      <c r="MEP271" s="136"/>
      <c r="MEQ271" s="136"/>
      <c r="MER271" s="136"/>
      <c r="MES271" s="136"/>
      <c r="MET271" s="136"/>
      <c r="MEU271" s="136"/>
      <c r="MEV271" s="136"/>
      <c r="MEW271" s="136"/>
      <c r="MFB271" s="136"/>
      <c r="MFC271" s="136"/>
      <c r="MFD271" s="136"/>
      <c r="MFE271" s="136"/>
      <c r="MFF271" s="136"/>
      <c r="MFG271" s="136"/>
      <c r="MFH271" s="136"/>
      <c r="MFI271" s="136"/>
      <c r="MFJ271" s="136"/>
      <c r="MFK271" s="136"/>
      <c r="MFL271" s="136"/>
      <c r="MFM271" s="136"/>
      <c r="MFR271" s="136"/>
      <c r="MFS271" s="136"/>
      <c r="MFT271" s="136"/>
      <c r="MFU271" s="136"/>
      <c r="MFV271" s="136"/>
      <c r="MFW271" s="136"/>
      <c r="MFX271" s="136"/>
      <c r="MFY271" s="136"/>
      <c r="MFZ271" s="136"/>
      <c r="MGA271" s="136"/>
      <c r="MGB271" s="136"/>
      <c r="MGC271" s="136"/>
      <c r="MGH271" s="136"/>
      <c r="MGI271" s="136"/>
      <c r="MGJ271" s="136"/>
      <c r="MGK271" s="136"/>
      <c r="MGL271" s="136"/>
      <c r="MGM271" s="136"/>
      <c r="MGN271" s="136"/>
      <c r="MGO271" s="136"/>
      <c r="MGP271" s="136"/>
      <c r="MGQ271" s="136"/>
      <c r="MGR271" s="136"/>
      <c r="MGS271" s="136"/>
      <c r="MGX271" s="136"/>
      <c r="MGY271" s="136"/>
      <c r="MGZ271" s="136"/>
      <c r="MHA271" s="136"/>
      <c r="MHB271" s="136"/>
      <c r="MHC271" s="136"/>
      <c r="MHD271" s="136"/>
      <c r="MHE271" s="136"/>
      <c r="MHF271" s="136"/>
      <c r="MHG271" s="136"/>
      <c r="MHH271" s="136"/>
      <c r="MHI271" s="136"/>
      <c r="MHN271" s="136"/>
      <c r="MHO271" s="136"/>
      <c r="MHP271" s="136"/>
      <c r="MHQ271" s="136"/>
      <c r="MHR271" s="136"/>
      <c r="MHS271" s="136"/>
      <c r="MHT271" s="136"/>
      <c r="MHU271" s="136"/>
      <c r="MHV271" s="136"/>
      <c r="MHW271" s="136"/>
      <c r="MHX271" s="136"/>
      <c r="MHY271" s="136"/>
      <c r="MID271" s="136"/>
      <c r="MIE271" s="136"/>
      <c r="MIF271" s="136"/>
      <c r="MIG271" s="136"/>
      <c r="MIH271" s="136"/>
      <c r="MII271" s="136"/>
      <c r="MIJ271" s="136"/>
      <c r="MIK271" s="136"/>
      <c r="MIL271" s="136"/>
      <c r="MIM271" s="136"/>
      <c r="MIN271" s="136"/>
      <c r="MIO271" s="136"/>
      <c r="MIT271" s="136"/>
      <c r="MIU271" s="136"/>
      <c r="MIV271" s="136"/>
      <c r="MIW271" s="136"/>
      <c r="MIX271" s="136"/>
      <c r="MIY271" s="136"/>
      <c r="MIZ271" s="136"/>
      <c r="MJA271" s="136"/>
      <c r="MJB271" s="136"/>
      <c r="MJC271" s="136"/>
      <c r="MJD271" s="136"/>
      <c r="MJE271" s="136"/>
      <c r="MJJ271" s="136"/>
      <c r="MJK271" s="136"/>
      <c r="MJL271" s="136"/>
      <c r="MJM271" s="136"/>
      <c r="MJN271" s="136"/>
      <c r="MJO271" s="136"/>
      <c r="MJP271" s="136"/>
      <c r="MJQ271" s="136"/>
      <c r="MJR271" s="136"/>
      <c r="MJS271" s="136"/>
      <c r="MJT271" s="136"/>
      <c r="MJU271" s="136"/>
      <c r="MJZ271" s="136"/>
      <c r="MKA271" s="136"/>
      <c r="MKB271" s="136"/>
      <c r="MKC271" s="136"/>
      <c r="MKD271" s="136"/>
      <c r="MKE271" s="136"/>
      <c r="MKF271" s="136"/>
      <c r="MKG271" s="136"/>
      <c r="MKH271" s="136"/>
      <c r="MKI271" s="136"/>
      <c r="MKJ271" s="136"/>
      <c r="MKK271" s="136"/>
      <c r="MKP271" s="136"/>
      <c r="MKQ271" s="136"/>
      <c r="MKR271" s="136"/>
      <c r="MKS271" s="136"/>
      <c r="MKT271" s="136"/>
      <c r="MKU271" s="136"/>
      <c r="MKV271" s="136"/>
      <c r="MKW271" s="136"/>
      <c r="MKX271" s="136"/>
      <c r="MKY271" s="136"/>
      <c r="MKZ271" s="136"/>
      <c r="MLA271" s="136"/>
      <c r="MLF271" s="136"/>
      <c r="MLG271" s="136"/>
      <c r="MLH271" s="136"/>
      <c r="MLI271" s="136"/>
      <c r="MLJ271" s="136"/>
      <c r="MLK271" s="136"/>
      <c r="MLL271" s="136"/>
      <c r="MLM271" s="136"/>
      <c r="MLN271" s="136"/>
      <c r="MLO271" s="136"/>
      <c r="MLP271" s="136"/>
      <c r="MLQ271" s="136"/>
      <c r="MLV271" s="136"/>
      <c r="MLW271" s="136"/>
      <c r="MLX271" s="136"/>
      <c r="MLY271" s="136"/>
      <c r="MLZ271" s="136"/>
      <c r="MMA271" s="136"/>
      <c r="MMB271" s="136"/>
      <c r="MMC271" s="136"/>
      <c r="MMD271" s="136"/>
      <c r="MME271" s="136"/>
      <c r="MMF271" s="136"/>
      <c r="MMG271" s="136"/>
      <c r="MML271" s="136"/>
      <c r="MMM271" s="136"/>
      <c r="MMN271" s="136"/>
      <c r="MMO271" s="136"/>
      <c r="MMP271" s="136"/>
      <c r="MMQ271" s="136"/>
      <c r="MMR271" s="136"/>
      <c r="MMS271" s="136"/>
      <c r="MMT271" s="136"/>
      <c r="MMU271" s="136"/>
      <c r="MMV271" s="136"/>
      <c r="MMW271" s="136"/>
      <c r="MNB271" s="136"/>
      <c r="MNC271" s="136"/>
      <c r="MND271" s="136"/>
      <c r="MNE271" s="136"/>
      <c r="MNF271" s="136"/>
      <c r="MNG271" s="136"/>
      <c r="MNH271" s="136"/>
      <c r="MNI271" s="136"/>
      <c r="MNJ271" s="136"/>
      <c r="MNK271" s="136"/>
      <c r="MNL271" s="136"/>
      <c r="MNM271" s="136"/>
      <c r="MNR271" s="136"/>
      <c r="MNS271" s="136"/>
      <c r="MNT271" s="136"/>
      <c r="MNU271" s="136"/>
      <c r="MNV271" s="136"/>
      <c r="MNW271" s="136"/>
      <c r="MNX271" s="136"/>
      <c r="MNY271" s="136"/>
      <c r="MNZ271" s="136"/>
      <c r="MOA271" s="136"/>
      <c r="MOB271" s="136"/>
      <c r="MOC271" s="136"/>
      <c r="MOH271" s="136"/>
      <c r="MOI271" s="136"/>
      <c r="MOJ271" s="136"/>
      <c r="MOK271" s="136"/>
      <c r="MOL271" s="136"/>
      <c r="MOM271" s="136"/>
      <c r="MON271" s="136"/>
      <c r="MOO271" s="136"/>
      <c r="MOP271" s="136"/>
      <c r="MOQ271" s="136"/>
      <c r="MOR271" s="136"/>
      <c r="MOS271" s="136"/>
      <c r="MOX271" s="136"/>
      <c r="MOY271" s="136"/>
      <c r="MOZ271" s="136"/>
      <c r="MPA271" s="136"/>
      <c r="MPB271" s="136"/>
      <c r="MPC271" s="136"/>
      <c r="MPD271" s="136"/>
      <c r="MPE271" s="136"/>
      <c r="MPF271" s="136"/>
      <c r="MPG271" s="136"/>
      <c r="MPH271" s="136"/>
      <c r="MPI271" s="136"/>
      <c r="MPN271" s="136"/>
      <c r="MPO271" s="136"/>
      <c r="MPP271" s="136"/>
      <c r="MPQ271" s="136"/>
      <c r="MPR271" s="136"/>
      <c r="MPS271" s="136"/>
      <c r="MPT271" s="136"/>
      <c r="MPU271" s="136"/>
      <c r="MPV271" s="136"/>
      <c r="MPW271" s="136"/>
      <c r="MPX271" s="136"/>
      <c r="MPY271" s="136"/>
      <c r="MQD271" s="136"/>
      <c r="MQE271" s="136"/>
      <c r="MQF271" s="136"/>
      <c r="MQG271" s="136"/>
      <c r="MQH271" s="136"/>
      <c r="MQI271" s="136"/>
      <c r="MQJ271" s="136"/>
      <c r="MQK271" s="136"/>
      <c r="MQL271" s="136"/>
      <c r="MQM271" s="136"/>
      <c r="MQN271" s="136"/>
      <c r="MQO271" s="136"/>
      <c r="MQT271" s="136"/>
      <c r="MQU271" s="136"/>
      <c r="MQV271" s="136"/>
      <c r="MQW271" s="136"/>
      <c r="MQX271" s="136"/>
      <c r="MQY271" s="136"/>
      <c r="MQZ271" s="136"/>
      <c r="MRA271" s="136"/>
      <c r="MRB271" s="136"/>
      <c r="MRC271" s="136"/>
      <c r="MRD271" s="136"/>
      <c r="MRE271" s="136"/>
      <c r="MRJ271" s="136"/>
      <c r="MRK271" s="136"/>
      <c r="MRL271" s="136"/>
      <c r="MRM271" s="136"/>
      <c r="MRN271" s="136"/>
      <c r="MRO271" s="136"/>
      <c r="MRP271" s="136"/>
      <c r="MRQ271" s="136"/>
      <c r="MRR271" s="136"/>
      <c r="MRS271" s="136"/>
      <c r="MRT271" s="136"/>
      <c r="MRU271" s="136"/>
      <c r="MRZ271" s="136"/>
      <c r="MSA271" s="136"/>
      <c r="MSB271" s="136"/>
      <c r="MSC271" s="136"/>
      <c r="MSD271" s="136"/>
      <c r="MSE271" s="136"/>
      <c r="MSF271" s="136"/>
      <c r="MSG271" s="136"/>
      <c r="MSH271" s="136"/>
      <c r="MSI271" s="136"/>
      <c r="MSJ271" s="136"/>
      <c r="MSK271" s="136"/>
      <c r="MSP271" s="136"/>
      <c r="MSQ271" s="136"/>
      <c r="MSR271" s="136"/>
      <c r="MSS271" s="136"/>
      <c r="MST271" s="136"/>
      <c r="MSU271" s="136"/>
      <c r="MSV271" s="136"/>
      <c r="MSW271" s="136"/>
      <c r="MSX271" s="136"/>
      <c r="MSY271" s="136"/>
      <c r="MSZ271" s="136"/>
      <c r="MTA271" s="136"/>
      <c r="MTF271" s="136"/>
      <c r="MTG271" s="136"/>
      <c r="MTH271" s="136"/>
      <c r="MTI271" s="136"/>
      <c r="MTJ271" s="136"/>
      <c r="MTK271" s="136"/>
      <c r="MTL271" s="136"/>
      <c r="MTM271" s="136"/>
      <c r="MTN271" s="136"/>
      <c r="MTO271" s="136"/>
      <c r="MTP271" s="136"/>
      <c r="MTQ271" s="136"/>
      <c r="MTV271" s="136"/>
      <c r="MTW271" s="136"/>
      <c r="MTX271" s="136"/>
      <c r="MTY271" s="136"/>
      <c r="MTZ271" s="136"/>
      <c r="MUA271" s="136"/>
      <c r="MUB271" s="136"/>
      <c r="MUC271" s="136"/>
      <c r="MUD271" s="136"/>
      <c r="MUE271" s="136"/>
      <c r="MUF271" s="136"/>
      <c r="MUG271" s="136"/>
      <c r="MUL271" s="136"/>
      <c r="MUM271" s="136"/>
      <c r="MUN271" s="136"/>
      <c r="MUO271" s="136"/>
      <c r="MUP271" s="136"/>
      <c r="MUQ271" s="136"/>
      <c r="MUR271" s="136"/>
      <c r="MUS271" s="136"/>
      <c r="MUT271" s="136"/>
      <c r="MUU271" s="136"/>
      <c r="MUV271" s="136"/>
      <c r="MUW271" s="136"/>
      <c r="MVB271" s="136"/>
      <c r="MVC271" s="136"/>
      <c r="MVD271" s="136"/>
      <c r="MVE271" s="136"/>
      <c r="MVF271" s="136"/>
      <c r="MVG271" s="136"/>
      <c r="MVH271" s="136"/>
      <c r="MVI271" s="136"/>
      <c r="MVJ271" s="136"/>
      <c r="MVK271" s="136"/>
      <c r="MVL271" s="136"/>
      <c r="MVM271" s="136"/>
      <c r="MVR271" s="136"/>
      <c r="MVS271" s="136"/>
      <c r="MVT271" s="136"/>
      <c r="MVU271" s="136"/>
      <c r="MVV271" s="136"/>
      <c r="MVW271" s="136"/>
      <c r="MVX271" s="136"/>
      <c r="MVY271" s="136"/>
      <c r="MVZ271" s="136"/>
      <c r="MWA271" s="136"/>
      <c r="MWB271" s="136"/>
      <c r="MWC271" s="136"/>
      <c r="MWH271" s="136"/>
      <c r="MWI271" s="136"/>
      <c r="MWJ271" s="136"/>
      <c r="MWK271" s="136"/>
      <c r="MWL271" s="136"/>
      <c r="MWM271" s="136"/>
      <c r="MWN271" s="136"/>
      <c r="MWO271" s="136"/>
      <c r="MWP271" s="136"/>
      <c r="MWQ271" s="136"/>
      <c r="MWR271" s="136"/>
      <c r="MWS271" s="136"/>
      <c r="MWX271" s="136"/>
      <c r="MWY271" s="136"/>
      <c r="MWZ271" s="136"/>
      <c r="MXA271" s="136"/>
      <c r="MXB271" s="136"/>
      <c r="MXC271" s="136"/>
      <c r="MXD271" s="136"/>
      <c r="MXE271" s="136"/>
      <c r="MXF271" s="136"/>
      <c r="MXG271" s="136"/>
      <c r="MXH271" s="136"/>
      <c r="MXI271" s="136"/>
      <c r="MXN271" s="136"/>
      <c r="MXO271" s="136"/>
      <c r="MXP271" s="136"/>
      <c r="MXQ271" s="136"/>
      <c r="MXR271" s="136"/>
      <c r="MXS271" s="136"/>
      <c r="MXT271" s="136"/>
      <c r="MXU271" s="136"/>
      <c r="MXV271" s="136"/>
      <c r="MXW271" s="136"/>
      <c r="MXX271" s="136"/>
      <c r="MXY271" s="136"/>
      <c r="MYD271" s="136"/>
      <c r="MYE271" s="136"/>
      <c r="MYF271" s="136"/>
      <c r="MYG271" s="136"/>
      <c r="MYH271" s="136"/>
      <c r="MYI271" s="136"/>
      <c r="MYJ271" s="136"/>
      <c r="MYK271" s="136"/>
      <c r="MYL271" s="136"/>
      <c r="MYM271" s="136"/>
      <c r="MYN271" s="136"/>
      <c r="MYO271" s="136"/>
      <c r="MYT271" s="136"/>
      <c r="MYU271" s="136"/>
      <c r="MYV271" s="136"/>
      <c r="MYW271" s="136"/>
      <c r="MYX271" s="136"/>
      <c r="MYY271" s="136"/>
      <c r="MYZ271" s="136"/>
      <c r="MZA271" s="136"/>
      <c r="MZB271" s="136"/>
      <c r="MZC271" s="136"/>
      <c r="MZD271" s="136"/>
      <c r="MZE271" s="136"/>
      <c r="MZJ271" s="136"/>
      <c r="MZK271" s="136"/>
      <c r="MZL271" s="136"/>
      <c r="MZM271" s="136"/>
      <c r="MZN271" s="136"/>
      <c r="MZO271" s="136"/>
      <c r="MZP271" s="136"/>
      <c r="MZQ271" s="136"/>
      <c r="MZR271" s="136"/>
      <c r="MZS271" s="136"/>
      <c r="MZT271" s="136"/>
      <c r="MZU271" s="136"/>
      <c r="MZZ271" s="136"/>
      <c r="NAA271" s="136"/>
      <c r="NAB271" s="136"/>
      <c r="NAC271" s="136"/>
      <c r="NAD271" s="136"/>
      <c r="NAE271" s="136"/>
      <c r="NAF271" s="136"/>
      <c r="NAG271" s="136"/>
      <c r="NAH271" s="136"/>
      <c r="NAI271" s="136"/>
      <c r="NAJ271" s="136"/>
      <c r="NAK271" s="136"/>
      <c r="NAP271" s="136"/>
      <c r="NAQ271" s="136"/>
      <c r="NAR271" s="136"/>
      <c r="NAS271" s="136"/>
      <c r="NAT271" s="136"/>
      <c r="NAU271" s="136"/>
      <c r="NAV271" s="136"/>
      <c r="NAW271" s="136"/>
      <c r="NAX271" s="136"/>
      <c r="NAY271" s="136"/>
      <c r="NAZ271" s="136"/>
      <c r="NBA271" s="136"/>
      <c r="NBF271" s="136"/>
      <c r="NBG271" s="136"/>
      <c r="NBH271" s="136"/>
      <c r="NBI271" s="136"/>
      <c r="NBJ271" s="136"/>
      <c r="NBK271" s="136"/>
      <c r="NBL271" s="136"/>
      <c r="NBM271" s="136"/>
      <c r="NBN271" s="136"/>
      <c r="NBO271" s="136"/>
      <c r="NBP271" s="136"/>
      <c r="NBQ271" s="136"/>
      <c r="NBV271" s="136"/>
      <c r="NBW271" s="136"/>
      <c r="NBX271" s="136"/>
      <c r="NBY271" s="136"/>
      <c r="NBZ271" s="136"/>
      <c r="NCA271" s="136"/>
      <c r="NCB271" s="136"/>
      <c r="NCC271" s="136"/>
      <c r="NCD271" s="136"/>
      <c r="NCE271" s="136"/>
      <c r="NCF271" s="136"/>
      <c r="NCG271" s="136"/>
      <c r="NCL271" s="136"/>
      <c r="NCM271" s="136"/>
      <c r="NCN271" s="136"/>
      <c r="NCO271" s="136"/>
      <c r="NCP271" s="136"/>
      <c r="NCQ271" s="136"/>
      <c r="NCR271" s="136"/>
      <c r="NCS271" s="136"/>
      <c r="NCT271" s="136"/>
      <c r="NCU271" s="136"/>
      <c r="NCV271" s="136"/>
      <c r="NCW271" s="136"/>
      <c r="NDB271" s="136"/>
      <c r="NDC271" s="136"/>
      <c r="NDD271" s="136"/>
      <c r="NDE271" s="136"/>
      <c r="NDF271" s="136"/>
      <c r="NDG271" s="136"/>
      <c r="NDH271" s="136"/>
      <c r="NDI271" s="136"/>
      <c r="NDJ271" s="136"/>
      <c r="NDK271" s="136"/>
      <c r="NDL271" s="136"/>
      <c r="NDM271" s="136"/>
      <c r="NDR271" s="136"/>
      <c r="NDS271" s="136"/>
      <c r="NDT271" s="136"/>
      <c r="NDU271" s="136"/>
      <c r="NDV271" s="136"/>
      <c r="NDW271" s="136"/>
      <c r="NDX271" s="136"/>
      <c r="NDY271" s="136"/>
      <c r="NDZ271" s="136"/>
      <c r="NEA271" s="136"/>
      <c r="NEB271" s="136"/>
      <c r="NEC271" s="136"/>
      <c r="NEH271" s="136"/>
      <c r="NEI271" s="136"/>
      <c r="NEJ271" s="136"/>
      <c r="NEK271" s="136"/>
      <c r="NEL271" s="136"/>
      <c r="NEM271" s="136"/>
      <c r="NEN271" s="136"/>
      <c r="NEO271" s="136"/>
      <c r="NEP271" s="136"/>
      <c r="NEQ271" s="136"/>
      <c r="NER271" s="136"/>
      <c r="NES271" s="136"/>
      <c r="NEX271" s="136"/>
      <c r="NEY271" s="136"/>
      <c r="NEZ271" s="136"/>
      <c r="NFA271" s="136"/>
      <c r="NFB271" s="136"/>
      <c r="NFC271" s="136"/>
      <c r="NFD271" s="136"/>
      <c r="NFE271" s="136"/>
      <c r="NFF271" s="136"/>
      <c r="NFG271" s="136"/>
      <c r="NFH271" s="136"/>
      <c r="NFI271" s="136"/>
      <c r="NFN271" s="136"/>
      <c r="NFO271" s="136"/>
      <c r="NFP271" s="136"/>
      <c r="NFQ271" s="136"/>
      <c r="NFR271" s="136"/>
      <c r="NFS271" s="136"/>
      <c r="NFT271" s="136"/>
      <c r="NFU271" s="136"/>
      <c r="NFV271" s="136"/>
      <c r="NFW271" s="136"/>
      <c r="NFX271" s="136"/>
      <c r="NFY271" s="136"/>
      <c r="NGD271" s="136"/>
      <c r="NGE271" s="136"/>
      <c r="NGF271" s="136"/>
      <c r="NGG271" s="136"/>
      <c r="NGH271" s="136"/>
      <c r="NGI271" s="136"/>
      <c r="NGJ271" s="136"/>
      <c r="NGK271" s="136"/>
      <c r="NGL271" s="136"/>
      <c r="NGM271" s="136"/>
      <c r="NGN271" s="136"/>
      <c r="NGO271" s="136"/>
      <c r="NGT271" s="136"/>
      <c r="NGU271" s="136"/>
      <c r="NGV271" s="136"/>
      <c r="NGW271" s="136"/>
      <c r="NGX271" s="136"/>
      <c r="NGY271" s="136"/>
      <c r="NGZ271" s="136"/>
      <c r="NHA271" s="136"/>
      <c r="NHB271" s="136"/>
      <c r="NHC271" s="136"/>
      <c r="NHD271" s="136"/>
      <c r="NHE271" s="136"/>
      <c r="NHJ271" s="136"/>
      <c r="NHK271" s="136"/>
      <c r="NHL271" s="136"/>
      <c r="NHM271" s="136"/>
      <c r="NHN271" s="136"/>
      <c r="NHO271" s="136"/>
      <c r="NHP271" s="136"/>
      <c r="NHQ271" s="136"/>
      <c r="NHR271" s="136"/>
      <c r="NHS271" s="136"/>
      <c r="NHT271" s="136"/>
      <c r="NHU271" s="136"/>
      <c r="NHZ271" s="136"/>
      <c r="NIA271" s="136"/>
      <c r="NIB271" s="136"/>
      <c r="NIC271" s="136"/>
      <c r="NID271" s="136"/>
      <c r="NIE271" s="136"/>
      <c r="NIF271" s="136"/>
      <c r="NIG271" s="136"/>
      <c r="NIH271" s="136"/>
      <c r="NII271" s="136"/>
      <c r="NIJ271" s="136"/>
      <c r="NIK271" s="136"/>
      <c r="NIP271" s="136"/>
      <c r="NIQ271" s="136"/>
      <c r="NIR271" s="136"/>
      <c r="NIS271" s="136"/>
      <c r="NIT271" s="136"/>
      <c r="NIU271" s="136"/>
      <c r="NIV271" s="136"/>
      <c r="NIW271" s="136"/>
      <c r="NIX271" s="136"/>
      <c r="NIY271" s="136"/>
      <c r="NIZ271" s="136"/>
      <c r="NJA271" s="136"/>
      <c r="NJF271" s="136"/>
      <c r="NJG271" s="136"/>
      <c r="NJH271" s="136"/>
      <c r="NJI271" s="136"/>
      <c r="NJJ271" s="136"/>
      <c r="NJK271" s="136"/>
      <c r="NJL271" s="136"/>
      <c r="NJM271" s="136"/>
      <c r="NJN271" s="136"/>
      <c r="NJO271" s="136"/>
      <c r="NJP271" s="136"/>
      <c r="NJQ271" s="136"/>
      <c r="NJV271" s="136"/>
      <c r="NJW271" s="136"/>
      <c r="NJX271" s="136"/>
      <c r="NJY271" s="136"/>
      <c r="NJZ271" s="136"/>
      <c r="NKA271" s="136"/>
      <c r="NKB271" s="136"/>
      <c r="NKC271" s="136"/>
      <c r="NKD271" s="136"/>
      <c r="NKE271" s="136"/>
      <c r="NKF271" s="136"/>
      <c r="NKG271" s="136"/>
      <c r="NKL271" s="136"/>
      <c r="NKM271" s="136"/>
      <c r="NKN271" s="136"/>
      <c r="NKO271" s="136"/>
      <c r="NKP271" s="136"/>
      <c r="NKQ271" s="136"/>
      <c r="NKR271" s="136"/>
      <c r="NKS271" s="136"/>
      <c r="NKT271" s="136"/>
      <c r="NKU271" s="136"/>
      <c r="NKV271" s="136"/>
      <c r="NKW271" s="136"/>
      <c r="NLB271" s="136"/>
      <c r="NLC271" s="136"/>
      <c r="NLD271" s="136"/>
      <c r="NLE271" s="136"/>
      <c r="NLF271" s="136"/>
      <c r="NLG271" s="136"/>
      <c r="NLH271" s="136"/>
      <c r="NLI271" s="136"/>
      <c r="NLJ271" s="136"/>
      <c r="NLK271" s="136"/>
      <c r="NLL271" s="136"/>
      <c r="NLM271" s="136"/>
      <c r="NLR271" s="136"/>
      <c r="NLS271" s="136"/>
      <c r="NLT271" s="136"/>
      <c r="NLU271" s="136"/>
      <c r="NLV271" s="136"/>
      <c r="NLW271" s="136"/>
      <c r="NLX271" s="136"/>
      <c r="NLY271" s="136"/>
      <c r="NLZ271" s="136"/>
      <c r="NMA271" s="136"/>
      <c r="NMB271" s="136"/>
      <c r="NMC271" s="136"/>
      <c r="NMH271" s="136"/>
      <c r="NMI271" s="136"/>
      <c r="NMJ271" s="136"/>
      <c r="NMK271" s="136"/>
      <c r="NML271" s="136"/>
      <c r="NMM271" s="136"/>
      <c r="NMN271" s="136"/>
      <c r="NMO271" s="136"/>
      <c r="NMP271" s="136"/>
      <c r="NMQ271" s="136"/>
      <c r="NMR271" s="136"/>
      <c r="NMS271" s="136"/>
      <c r="NMX271" s="136"/>
      <c r="NMY271" s="136"/>
      <c r="NMZ271" s="136"/>
      <c r="NNA271" s="136"/>
      <c r="NNB271" s="136"/>
      <c r="NNC271" s="136"/>
      <c r="NND271" s="136"/>
      <c r="NNE271" s="136"/>
      <c r="NNF271" s="136"/>
      <c r="NNG271" s="136"/>
      <c r="NNH271" s="136"/>
      <c r="NNI271" s="136"/>
      <c r="NNN271" s="136"/>
      <c r="NNO271" s="136"/>
      <c r="NNP271" s="136"/>
      <c r="NNQ271" s="136"/>
      <c r="NNR271" s="136"/>
      <c r="NNS271" s="136"/>
      <c r="NNT271" s="136"/>
      <c r="NNU271" s="136"/>
      <c r="NNV271" s="136"/>
      <c r="NNW271" s="136"/>
      <c r="NNX271" s="136"/>
      <c r="NNY271" s="136"/>
      <c r="NOD271" s="136"/>
      <c r="NOE271" s="136"/>
      <c r="NOF271" s="136"/>
      <c r="NOG271" s="136"/>
      <c r="NOH271" s="136"/>
      <c r="NOI271" s="136"/>
      <c r="NOJ271" s="136"/>
      <c r="NOK271" s="136"/>
      <c r="NOL271" s="136"/>
      <c r="NOM271" s="136"/>
      <c r="NON271" s="136"/>
      <c r="NOO271" s="136"/>
      <c r="NOT271" s="136"/>
      <c r="NOU271" s="136"/>
      <c r="NOV271" s="136"/>
      <c r="NOW271" s="136"/>
      <c r="NOX271" s="136"/>
      <c r="NOY271" s="136"/>
      <c r="NOZ271" s="136"/>
      <c r="NPA271" s="136"/>
      <c r="NPB271" s="136"/>
      <c r="NPC271" s="136"/>
      <c r="NPD271" s="136"/>
      <c r="NPE271" s="136"/>
      <c r="NPJ271" s="136"/>
      <c r="NPK271" s="136"/>
      <c r="NPL271" s="136"/>
      <c r="NPM271" s="136"/>
      <c r="NPN271" s="136"/>
      <c r="NPO271" s="136"/>
      <c r="NPP271" s="136"/>
      <c r="NPQ271" s="136"/>
      <c r="NPR271" s="136"/>
      <c r="NPS271" s="136"/>
      <c r="NPT271" s="136"/>
      <c r="NPU271" s="136"/>
      <c r="NPZ271" s="136"/>
      <c r="NQA271" s="136"/>
      <c r="NQB271" s="136"/>
      <c r="NQC271" s="136"/>
      <c r="NQD271" s="136"/>
      <c r="NQE271" s="136"/>
      <c r="NQF271" s="136"/>
      <c r="NQG271" s="136"/>
      <c r="NQH271" s="136"/>
      <c r="NQI271" s="136"/>
      <c r="NQJ271" s="136"/>
      <c r="NQK271" s="136"/>
      <c r="NQP271" s="136"/>
      <c r="NQQ271" s="136"/>
      <c r="NQR271" s="136"/>
      <c r="NQS271" s="136"/>
      <c r="NQT271" s="136"/>
      <c r="NQU271" s="136"/>
      <c r="NQV271" s="136"/>
      <c r="NQW271" s="136"/>
      <c r="NQX271" s="136"/>
      <c r="NQY271" s="136"/>
      <c r="NQZ271" s="136"/>
      <c r="NRA271" s="136"/>
      <c r="NRF271" s="136"/>
      <c r="NRG271" s="136"/>
      <c r="NRH271" s="136"/>
      <c r="NRI271" s="136"/>
      <c r="NRJ271" s="136"/>
      <c r="NRK271" s="136"/>
      <c r="NRL271" s="136"/>
      <c r="NRM271" s="136"/>
      <c r="NRN271" s="136"/>
      <c r="NRO271" s="136"/>
      <c r="NRP271" s="136"/>
      <c r="NRQ271" s="136"/>
      <c r="NRV271" s="136"/>
      <c r="NRW271" s="136"/>
      <c r="NRX271" s="136"/>
      <c r="NRY271" s="136"/>
      <c r="NRZ271" s="136"/>
      <c r="NSA271" s="136"/>
      <c r="NSB271" s="136"/>
      <c r="NSC271" s="136"/>
      <c r="NSD271" s="136"/>
      <c r="NSE271" s="136"/>
      <c r="NSF271" s="136"/>
      <c r="NSG271" s="136"/>
      <c r="NSL271" s="136"/>
      <c r="NSM271" s="136"/>
      <c r="NSN271" s="136"/>
      <c r="NSO271" s="136"/>
      <c r="NSP271" s="136"/>
      <c r="NSQ271" s="136"/>
      <c r="NSR271" s="136"/>
      <c r="NSS271" s="136"/>
      <c r="NST271" s="136"/>
      <c r="NSU271" s="136"/>
      <c r="NSV271" s="136"/>
      <c r="NSW271" s="136"/>
      <c r="NTB271" s="136"/>
      <c r="NTC271" s="136"/>
      <c r="NTD271" s="136"/>
      <c r="NTE271" s="136"/>
      <c r="NTF271" s="136"/>
      <c r="NTG271" s="136"/>
      <c r="NTH271" s="136"/>
      <c r="NTI271" s="136"/>
      <c r="NTJ271" s="136"/>
      <c r="NTK271" s="136"/>
      <c r="NTL271" s="136"/>
      <c r="NTM271" s="136"/>
      <c r="NTR271" s="136"/>
      <c r="NTS271" s="136"/>
      <c r="NTT271" s="136"/>
      <c r="NTU271" s="136"/>
      <c r="NTV271" s="136"/>
      <c r="NTW271" s="136"/>
      <c r="NTX271" s="136"/>
      <c r="NTY271" s="136"/>
      <c r="NTZ271" s="136"/>
      <c r="NUA271" s="136"/>
      <c r="NUB271" s="136"/>
      <c r="NUC271" s="136"/>
      <c r="NUH271" s="136"/>
      <c r="NUI271" s="136"/>
      <c r="NUJ271" s="136"/>
      <c r="NUK271" s="136"/>
      <c r="NUL271" s="136"/>
      <c r="NUM271" s="136"/>
      <c r="NUN271" s="136"/>
      <c r="NUO271" s="136"/>
      <c r="NUP271" s="136"/>
      <c r="NUQ271" s="136"/>
      <c r="NUR271" s="136"/>
      <c r="NUS271" s="136"/>
      <c r="NUX271" s="136"/>
      <c r="NUY271" s="136"/>
      <c r="NUZ271" s="136"/>
      <c r="NVA271" s="136"/>
      <c r="NVB271" s="136"/>
      <c r="NVC271" s="136"/>
      <c r="NVD271" s="136"/>
      <c r="NVE271" s="136"/>
      <c r="NVF271" s="136"/>
      <c r="NVG271" s="136"/>
      <c r="NVH271" s="136"/>
      <c r="NVI271" s="136"/>
      <c r="NVN271" s="136"/>
      <c r="NVO271" s="136"/>
      <c r="NVP271" s="136"/>
      <c r="NVQ271" s="136"/>
      <c r="NVR271" s="136"/>
      <c r="NVS271" s="136"/>
      <c r="NVT271" s="136"/>
      <c r="NVU271" s="136"/>
      <c r="NVV271" s="136"/>
      <c r="NVW271" s="136"/>
      <c r="NVX271" s="136"/>
      <c r="NVY271" s="136"/>
      <c r="NWD271" s="136"/>
      <c r="NWE271" s="136"/>
      <c r="NWF271" s="136"/>
      <c r="NWG271" s="136"/>
      <c r="NWH271" s="136"/>
      <c r="NWI271" s="136"/>
      <c r="NWJ271" s="136"/>
      <c r="NWK271" s="136"/>
      <c r="NWL271" s="136"/>
      <c r="NWM271" s="136"/>
      <c r="NWN271" s="136"/>
      <c r="NWO271" s="136"/>
      <c r="NWT271" s="136"/>
      <c r="NWU271" s="136"/>
      <c r="NWV271" s="136"/>
      <c r="NWW271" s="136"/>
      <c r="NWX271" s="136"/>
      <c r="NWY271" s="136"/>
      <c r="NWZ271" s="136"/>
      <c r="NXA271" s="136"/>
      <c r="NXB271" s="136"/>
      <c r="NXC271" s="136"/>
      <c r="NXD271" s="136"/>
      <c r="NXE271" s="136"/>
      <c r="NXJ271" s="136"/>
      <c r="NXK271" s="136"/>
      <c r="NXL271" s="136"/>
      <c r="NXM271" s="136"/>
      <c r="NXN271" s="136"/>
      <c r="NXO271" s="136"/>
      <c r="NXP271" s="136"/>
      <c r="NXQ271" s="136"/>
      <c r="NXR271" s="136"/>
      <c r="NXS271" s="136"/>
      <c r="NXT271" s="136"/>
      <c r="NXU271" s="136"/>
      <c r="NXZ271" s="136"/>
      <c r="NYA271" s="136"/>
      <c r="NYB271" s="136"/>
      <c r="NYC271" s="136"/>
      <c r="NYD271" s="136"/>
      <c r="NYE271" s="136"/>
      <c r="NYF271" s="136"/>
      <c r="NYG271" s="136"/>
      <c r="NYH271" s="136"/>
      <c r="NYI271" s="136"/>
      <c r="NYJ271" s="136"/>
      <c r="NYK271" s="136"/>
      <c r="NYP271" s="136"/>
      <c r="NYQ271" s="136"/>
      <c r="NYR271" s="136"/>
      <c r="NYS271" s="136"/>
      <c r="NYT271" s="136"/>
      <c r="NYU271" s="136"/>
      <c r="NYV271" s="136"/>
      <c r="NYW271" s="136"/>
      <c r="NYX271" s="136"/>
      <c r="NYY271" s="136"/>
      <c r="NYZ271" s="136"/>
      <c r="NZA271" s="136"/>
      <c r="NZF271" s="136"/>
      <c r="NZG271" s="136"/>
      <c r="NZH271" s="136"/>
      <c r="NZI271" s="136"/>
      <c r="NZJ271" s="136"/>
      <c r="NZK271" s="136"/>
      <c r="NZL271" s="136"/>
      <c r="NZM271" s="136"/>
      <c r="NZN271" s="136"/>
      <c r="NZO271" s="136"/>
      <c r="NZP271" s="136"/>
      <c r="NZQ271" s="136"/>
      <c r="NZV271" s="136"/>
      <c r="NZW271" s="136"/>
      <c r="NZX271" s="136"/>
      <c r="NZY271" s="136"/>
      <c r="NZZ271" s="136"/>
      <c r="OAA271" s="136"/>
      <c r="OAB271" s="136"/>
      <c r="OAC271" s="136"/>
      <c r="OAD271" s="136"/>
      <c r="OAE271" s="136"/>
      <c r="OAF271" s="136"/>
      <c r="OAG271" s="136"/>
      <c r="OAL271" s="136"/>
      <c r="OAM271" s="136"/>
      <c r="OAN271" s="136"/>
      <c r="OAO271" s="136"/>
      <c r="OAP271" s="136"/>
      <c r="OAQ271" s="136"/>
      <c r="OAR271" s="136"/>
      <c r="OAS271" s="136"/>
      <c r="OAT271" s="136"/>
      <c r="OAU271" s="136"/>
      <c r="OAV271" s="136"/>
      <c r="OAW271" s="136"/>
      <c r="OBB271" s="136"/>
      <c r="OBC271" s="136"/>
      <c r="OBD271" s="136"/>
      <c r="OBE271" s="136"/>
      <c r="OBF271" s="136"/>
      <c r="OBG271" s="136"/>
      <c r="OBH271" s="136"/>
      <c r="OBI271" s="136"/>
      <c r="OBJ271" s="136"/>
      <c r="OBK271" s="136"/>
      <c r="OBL271" s="136"/>
      <c r="OBM271" s="136"/>
      <c r="OBR271" s="136"/>
      <c r="OBS271" s="136"/>
      <c r="OBT271" s="136"/>
      <c r="OBU271" s="136"/>
      <c r="OBV271" s="136"/>
      <c r="OBW271" s="136"/>
      <c r="OBX271" s="136"/>
      <c r="OBY271" s="136"/>
      <c r="OBZ271" s="136"/>
      <c r="OCA271" s="136"/>
      <c r="OCB271" s="136"/>
      <c r="OCC271" s="136"/>
      <c r="OCH271" s="136"/>
      <c r="OCI271" s="136"/>
      <c r="OCJ271" s="136"/>
      <c r="OCK271" s="136"/>
      <c r="OCL271" s="136"/>
      <c r="OCM271" s="136"/>
      <c r="OCN271" s="136"/>
      <c r="OCO271" s="136"/>
      <c r="OCP271" s="136"/>
      <c r="OCQ271" s="136"/>
      <c r="OCR271" s="136"/>
      <c r="OCS271" s="136"/>
      <c r="OCX271" s="136"/>
      <c r="OCY271" s="136"/>
      <c r="OCZ271" s="136"/>
      <c r="ODA271" s="136"/>
      <c r="ODB271" s="136"/>
      <c r="ODC271" s="136"/>
      <c r="ODD271" s="136"/>
      <c r="ODE271" s="136"/>
      <c r="ODF271" s="136"/>
      <c r="ODG271" s="136"/>
      <c r="ODH271" s="136"/>
      <c r="ODI271" s="136"/>
      <c r="ODN271" s="136"/>
      <c r="ODO271" s="136"/>
      <c r="ODP271" s="136"/>
      <c r="ODQ271" s="136"/>
      <c r="ODR271" s="136"/>
      <c r="ODS271" s="136"/>
      <c r="ODT271" s="136"/>
      <c r="ODU271" s="136"/>
      <c r="ODV271" s="136"/>
      <c r="ODW271" s="136"/>
      <c r="ODX271" s="136"/>
      <c r="ODY271" s="136"/>
      <c r="OED271" s="136"/>
      <c r="OEE271" s="136"/>
      <c r="OEF271" s="136"/>
      <c r="OEG271" s="136"/>
      <c r="OEH271" s="136"/>
      <c r="OEI271" s="136"/>
      <c r="OEJ271" s="136"/>
      <c r="OEK271" s="136"/>
      <c r="OEL271" s="136"/>
      <c r="OEM271" s="136"/>
      <c r="OEN271" s="136"/>
      <c r="OEO271" s="136"/>
      <c r="OET271" s="136"/>
      <c r="OEU271" s="136"/>
      <c r="OEV271" s="136"/>
      <c r="OEW271" s="136"/>
      <c r="OEX271" s="136"/>
      <c r="OEY271" s="136"/>
      <c r="OEZ271" s="136"/>
      <c r="OFA271" s="136"/>
      <c r="OFB271" s="136"/>
      <c r="OFC271" s="136"/>
      <c r="OFD271" s="136"/>
      <c r="OFE271" s="136"/>
      <c r="OFJ271" s="136"/>
      <c r="OFK271" s="136"/>
      <c r="OFL271" s="136"/>
      <c r="OFM271" s="136"/>
      <c r="OFN271" s="136"/>
      <c r="OFO271" s="136"/>
      <c r="OFP271" s="136"/>
      <c r="OFQ271" s="136"/>
      <c r="OFR271" s="136"/>
      <c r="OFS271" s="136"/>
      <c r="OFT271" s="136"/>
      <c r="OFU271" s="136"/>
      <c r="OFZ271" s="136"/>
      <c r="OGA271" s="136"/>
      <c r="OGB271" s="136"/>
      <c r="OGC271" s="136"/>
      <c r="OGD271" s="136"/>
      <c r="OGE271" s="136"/>
      <c r="OGF271" s="136"/>
      <c r="OGG271" s="136"/>
      <c r="OGH271" s="136"/>
      <c r="OGI271" s="136"/>
      <c r="OGJ271" s="136"/>
      <c r="OGK271" s="136"/>
      <c r="OGP271" s="136"/>
      <c r="OGQ271" s="136"/>
      <c r="OGR271" s="136"/>
      <c r="OGS271" s="136"/>
      <c r="OGT271" s="136"/>
      <c r="OGU271" s="136"/>
      <c r="OGV271" s="136"/>
      <c r="OGW271" s="136"/>
      <c r="OGX271" s="136"/>
      <c r="OGY271" s="136"/>
      <c r="OGZ271" s="136"/>
      <c r="OHA271" s="136"/>
      <c r="OHF271" s="136"/>
      <c r="OHG271" s="136"/>
      <c r="OHH271" s="136"/>
      <c r="OHI271" s="136"/>
      <c r="OHJ271" s="136"/>
      <c r="OHK271" s="136"/>
      <c r="OHL271" s="136"/>
      <c r="OHM271" s="136"/>
      <c r="OHN271" s="136"/>
      <c r="OHO271" s="136"/>
      <c r="OHP271" s="136"/>
      <c r="OHQ271" s="136"/>
      <c r="OHV271" s="136"/>
      <c r="OHW271" s="136"/>
      <c r="OHX271" s="136"/>
      <c r="OHY271" s="136"/>
      <c r="OHZ271" s="136"/>
      <c r="OIA271" s="136"/>
      <c r="OIB271" s="136"/>
      <c r="OIC271" s="136"/>
      <c r="OID271" s="136"/>
      <c r="OIE271" s="136"/>
      <c r="OIF271" s="136"/>
      <c r="OIG271" s="136"/>
      <c r="OIL271" s="136"/>
      <c r="OIM271" s="136"/>
      <c r="OIN271" s="136"/>
      <c r="OIO271" s="136"/>
      <c r="OIP271" s="136"/>
      <c r="OIQ271" s="136"/>
      <c r="OIR271" s="136"/>
      <c r="OIS271" s="136"/>
      <c r="OIT271" s="136"/>
      <c r="OIU271" s="136"/>
      <c r="OIV271" s="136"/>
      <c r="OIW271" s="136"/>
      <c r="OJB271" s="136"/>
      <c r="OJC271" s="136"/>
      <c r="OJD271" s="136"/>
      <c r="OJE271" s="136"/>
      <c r="OJF271" s="136"/>
      <c r="OJG271" s="136"/>
      <c r="OJH271" s="136"/>
      <c r="OJI271" s="136"/>
      <c r="OJJ271" s="136"/>
      <c r="OJK271" s="136"/>
      <c r="OJL271" s="136"/>
      <c r="OJM271" s="136"/>
      <c r="OJR271" s="136"/>
      <c r="OJS271" s="136"/>
      <c r="OJT271" s="136"/>
      <c r="OJU271" s="136"/>
      <c r="OJV271" s="136"/>
      <c r="OJW271" s="136"/>
      <c r="OJX271" s="136"/>
      <c r="OJY271" s="136"/>
      <c r="OJZ271" s="136"/>
      <c r="OKA271" s="136"/>
      <c r="OKB271" s="136"/>
      <c r="OKC271" s="136"/>
      <c r="OKH271" s="136"/>
      <c r="OKI271" s="136"/>
      <c r="OKJ271" s="136"/>
      <c r="OKK271" s="136"/>
      <c r="OKL271" s="136"/>
      <c r="OKM271" s="136"/>
      <c r="OKN271" s="136"/>
      <c r="OKO271" s="136"/>
      <c r="OKP271" s="136"/>
      <c r="OKQ271" s="136"/>
      <c r="OKR271" s="136"/>
      <c r="OKS271" s="136"/>
      <c r="OKX271" s="136"/>
      <c r="OKY271" s="136"/>
      <c r="OKZ271" s="136"/>
      <c r="OLA271" s="136"/>
      <c r="OLB271" s="136"/>
      <c r="OLC271" s="136"/>
      <c r="OLD271" s="136"/>
      <c r="OLE271" s="136"/>
      <c r="OLF271" s="136"/>
      <c r="OLG271" s="136"/>
      <c r="OLH271" s="136"/>
      <c r="OLI271" s="136"/>
      <c r="OLN271" s="136"/>
      <c r="OLO271" s="136"/>
      <c r="OLP271" s="136"/>
      <c r="OLQ271" s="136"/>
      <c r="OLR271" s="136"/>
      <c r="OLS271" s="136"/>
      <c r="OLT271" s="136"/>
      <c r="OLU271" s="136"/>
      <c r="OLV271" s="136"/>
      <c r="OLW271" s="136"/>
      <c r="OLX271" s="136"/>
      <c r="OLY271" s="136"/>
      <c r="OMD271" s="136"/>
      <c r="OME271" s="136"/>
      <c r="OMF271" s="136"/>
      <c r="OMG271" s="136"/>
      <c r="OMH271" s="136"/>
      <c r="OMI271" s="136"/>
      <c r="OMJ271" s="136"/>
      <c r="OMK271" s="136"/>
      <c r="OML271" s="136"/>
      <c r="OMM271" s="136"/>
      <c r="OMN271" s="136"/>
      <c r="OMO271" s="136"/>
      <c r="OMT271" s="136"/>
      <c r="OMU271" s="136"/>
      <c r="OMV271" s="136"/>
      <c r="OMW271" s="136"/>
      <c r="OMX271" s="136"/>
      <c r="OMY271" s="136"/>
      <c r="OMZ271" s="136"/>
      <c r="ONA271" s="136"/>
      <c r="ONB271" s="136"/>
      <c r="ONC271" s="136"/>
      <c r="OND271" s="136"/>
      <c r="ONE271" s="136"/>
      <c r="ONJ271" s="136"/>
      <c r="ONK271" s="136"/>
      <c r="ONL271" s="136"/>
      <c r="ONM271" s="136"/>
      <c r="ONN271" s="136"/>
      <c r="ONO271" s="136"/>
      <c r="ONP271" s="136"/>
      <c r="ONQ271" s="136"/>
      <c r="ONR271" s="136"/>
      <c r="ONS271" s="136"/>
      <c r="ONT271" s="136"/>
      <c r="ONU271" s="136"/>
      <c r="ONZ271" s="136"/>
      <c r="OOA271" s="136"/>
      <c r="OOB271" s="136"/>
      <c r="OOC271" s="136"/>
      <c r="OOD271" s="136"/>
      <c r="OOE271" s="136"/>
      <c r="OOF271" s="136"/>
      <c r="OOG271" s="136"/>
      <c r="OOH271" s="136"/>
      <c r="OOI271" s="136"/>
      <c r="OOJ271" s="136"/>
      <c r="OOK271" s="136"/>
      <c r="OOP271" s="136"/>
      <c r="OOQ271" s="136"/>
      <c r="OOR271" s="136"/>
      <c r="OOS271" s="136"/>
      <c r="OOT271" s="136"/>
      <c r="OOU271" s="136"/>
      <c r="OOV271" s="136"/>
      <c r="OOW271" s="136"/>
      <c r="OOX271" s="136"/>
      <c r="OOY271" s="136"/>
      <c r="OOZ271" s="136"/>
      <c r="OPA271" s="136"/>
      <c r="OPF271" s="136"/>
      <c r="OPG271" s="136"/>
      <c r="OPH271" s="136"/>
      <c r="OPI271" s="136"/>
      <c r="OPJ271" s="136"/>
      <c r="OPK271" s="136"/>
      <c r="OPL271" s="136"/>
      <c r="OPM271" s="136"/>
      <c r="OPN271" s="136"/>
      <c r="OPO271" s="136"/>
      <c r="OPP271" s="136"/>
      <c r="OPQ271" s="136"/>
      <c r="OPV271" s="136"/>
      <c r="OPW271" s="136"/>
      <c r="OPX271" s="136"/>
      <c r="OPY271" s="136"/>
      <c r="OPZ271" s="136"/>
      <c r="OQA271" s="136"/>
      <c r="OQB271" s="136"/>
      <c r="OQC271" s="136"/>
      <c r="OQD271" s="136"/>
      <c r="OQE271" s="136"/>
      <c r="OQF271" s="136"/>
      <c r="OQG271" s="136"/>
      <c r="OQL271" s="136"/>
      <c r="OQM271" s="136"/>
      <c r="OQN271" s="136"/>
      <c r="OQO271" s="136"/>
      <c r="OQP271" s="136"/>
      <c r="OQQ271" s="136"/>
      <c r="OQR271" s="136"/>
      <c r="OQS271" s="136"/>
      <c r="OQT271" s="136"/>
      <c r="OQU271" s="136"/>
      <c r="OQV271" s="136"/>
      <c r="OQW271" s="136"/>
      <c r="ORB271" s="136"/>
      <c r="ORC271" s="136"/>
      <c r="ORD271" s="136"/>
      <c r="ORE271" s="136"/>
      <c r="ORF271" s="136"/>
      <c r="ORG271" s="136"/>
      <c r="ORH271" s="136"/>
      <c r="ORI271" s="136"/>
      <c r="ORJ271" s="136"/>
      <c r="ORK271" s="136"/>
      <c r="ORL271" s="136"/>
      <c r="ORM271" s="136"/>
      <c r="ORR271" s="136"/>
      <c r="ORS271" s="136"/>
      <c r="ORT271" s="136"/>
      <c r="ORU271" s="136"/>
      <c r="ORV271" s="136"/>
      <c r="ORW271" s="136"/>
      <c r="ORX271" s="136"/>
      <c r="ORY271" s="136"/>
      <c r="ORZ271" s="136"/>
      <c r="OSA271" s="136"/>
      <c r="OSB271" s="136"/>
      <c r="OSC271" s="136"/>
      <c r="OSH271" s="136"/>
      <c r="OSI271" s="136"/>
      <c r="OSJ271" s="136"/>
      <c r="OSK271" s="136"/>
      <c r="OSL271" s="136"/>
      <c r="OSM271" s="136"/>
      <c r="OSN271" s="136"/>
      <c r="OSO271" s="136"/>
      <c r="OSP271" s="136"/>
      <c r="OSQ271" s="136"/>
      <c r="OSR271" s="136"/>
      <c r="OSS271" s="136"/>
      <c r="OSX271" s="136"/>
      <c r="OSY271" s="136"/>
      <c r="OSZ271" s="136"/>
      <c r="OTA271" s="136"/>
      <c r="OTB271" s="136"/>
      <c r="OTC271" s="136"/>
      <c r="OTD271" s="136"/>
      <c r="OTE271" s="136"/>
      <c r="OTF271" s="136"/>
      <c r="OTG271" s="136"/>
      <c r="OTH271" s="136"/>
      <c r="OTI271" s="136"/>
      <c r="OTN271" s="136"/>
      <c r="OTO271" s="136"/>
      <c r="OTP271" s="136"/>
      <c r="OTQ271" s="136"/>
      <c r="OTR271" s="136"/>
      <c r="OTS271" s="136"/>
      <c r="OTT271" s="136"/>
      <c r="OTU271" s="136"/>
      <c r="OTV271" s="136"/>
      <c r="OTW271" s="136"/>
      <c r="OTX271" s="136"/>
      <c r="OTY271" s="136"/>
      <c r="OUD271" s="136"/>
      <c r="OUE271" s="136"/>
      <c r="OUF271" s="136"/>
      <c r="OUG271" s="136"/>
      <c r="OUH271" s="136"/>
      <c r="OUI271" s="136"/>
      <c r="OUJ271" s="136"/>
      <c r="OUK271" s="136"/>
      <c r="OUL271" s="136"/>
      <c r="OUM271" s="136"/>
      <c r="OUN271" s="136"/>
      <c r="OUO271" s="136"/>
      <c r="OUT271" s="136"/>
      <c r="OUU271" s="136"/>
      <c r="OUV271" s="136"/>
      <c r="OUW271" s="136"/>
      <c r="OUX271" s="136"/>
      <c r="OUY271" s="136"/>
      <c r="OUZ271" s="136"/>
      <c r="OVA271" s="136"/>
      <c r="OVB271" s="136"/>
      <c r="OVC271" s="136"/>
      <c r="OVD271" s="136"/>
      <c r="OVE271" s="136"/>
      <c r="OVJ271" s="136"/>
      <c r="OVK271" s="136"/>
      <c r="OVL271" s="136"/>
      <c r="OVM271" s="136"/>
      <c r="OVN271" s="136"/>
      <c r="OVO271" s="136"/>
      <c r="OVP271" s="136"/>
      <c r="OVQ271" s="136"/>
      <c r="OVR271" s="136"/>
      <c r="OVS271" s="136"/>
      <c r="OVT271" s="136"/>
      <c r="OVU271" s="136"/>
      <c r="OVZ271" s="136"/>
      <c r="OWA271" s="136"/>
      <c r="OWB271" s="136"/>
      <c r="OWC271" s="136"/>
      <c r="OWD271" s="136"/>
      <c r="OWE271" s="136"/>
      <c r="OWF271" s="136"/>
      <c r="OWG271" s="136"/>
      <c r="OWH271" s="136"/>
      <c r="OWI271" s="136"/>
      <c r="OWJ271" s="136"/>
      <c r="OWK271" s="136"/>
      <c r="OWP271" s="136"/>
      <c r="OWQ271" s="136"/>
      <c r="OWR271" s="136"/>
      <c r="OWS271" s="136"/>
      <c r="OWT271" s="136"/>
      <c r="OWU271" s="136"/>
      <c r="OWV271" s="136"/>
      <c r="OWW271" s="136"/>
      <c r="OWX271" s="136"/>
      <c r="OWY271" s="136"/>
      <c r="OWZ271" s="136"/>
      <c r="OXA271" s="136"/>
      <c r="OXF271" s="136"/>
      <c r="OXG271" s="136"/>
      <c r="OXH271" s="136"/>
      <c r="OXI271" s="136"/>
      <c r="OXJ271" s="136"/>
      <c r="OXK271" s="136"/>
      <c r="OXL271" s="136"/>
      <c r="OXM271" s="136"/>
      <c r="OXN271" s="136"/>
      <c r="OXO271" s="136"/>
      <c r="OXP271" s="136"/>
      <c r="OXQ271" s="136"/>
      <c r="OXV271" s="136"/>
      <c r="OXW271" s="136"/>
      <c r="OXX271" s="136"/>
      <c r="OXY271" s="136"/>
      <c r="OXZ271" s="136"/>
      <c r="OYA271" s="136"/>
      <c r="OYB271" s="136"/>
      <c r="OYC271" s="136"/>
      <c r="OYD271" s="136"/>
      <c r="OYE271" s="136"/>
      <c r="OYF271" s="136"/>
      <c r="OYG271" s="136"/>
      <c r="OYL271" s="136"/>
      <c r="OYM271" s="136"/>
      <c r="OYN271" s="136"/>
      <c r="OYO271" s="136"/>
      <c r="OYP271" s="136"/>
      <c r="OYQ271" s="136"/>
      <c r="OYR271" s="136"/>
      <c r="OYS271" s="136"/>
      <c r="OYT271" s="136"/>
      <c r="OYU271" s="136"/>
      <c r="OYV271" s="136"/>
      <c r="OYW271" s="136"/>
      <c r="OZB271" s="136"/>
      <c r="OZC271" s="136"/>
      <c r="OZD271" s="136"/>
      <c r="OZE271" s="136"/>
      <c r="OZF271" s="136"/>
      <c r="OZG271" s="136"/>
      <c r="OZH271" s="136"/>
      <c r="OZI271" s="136"/>
      <c r="OZJ271" s="136"/>
      <c r="OZK271" s="136"/>
      <c r="OZL271" s="136"/>
      <c r="OZM271" s="136"/>
      <c r="OZR271" s="136"/>
      <c r="OZS271" s="136"/>
      <c r="OZT271" s="136"/>
      <c r="OZU271" s="136"/>
      <c r="OZV271" s="136"/>
      <c r="OZW271" s="136"/>
      <c r="OZX271" s="136"/>
      <c r="OZY271" s="136"/>
      <c r="OZZ271" s="136"/>
      <c r="PAA271" s="136"/>
      <c r="PAB271" s="136"/>
      <c r="PAC271" s="136"/>
      <c r="PAH271" s="136"/>
      <c r="PAI271" s="136"/>
      <c r="PAJ271" s="136"/>
      <c r="PAK271" s="136"/>
      <c r="PAL271" s="136"/>
      <c r="PAM271" s="136"/>
      <c r="PAN271" s="136"/>
      <c r="PAO271" s="136"/>
      <c r="PAP271" s="136"/>
      <c r="PAQ271" s="136"/>
      <c r="PAR271" s="136"/>
      <c r="PAS271" s="136"/>
      <c r="PAX271" s="136"/>
      <c r="PAY271" s="136"/>
      <c r="PAZ271" s="136"/>
      <c r="PBA271" s="136"/>
      <c r="PBB271" s="136"/>
      <c r="PBC271" s="136"/>
      <c r="PBD271" s="136"/>
      <c r="PBE271" s="136"/>
      <c r="PBF271" s="136"/>
      <c r="PBG271" s="136"/>
      <c r="PBH271" s="136"/>
      <c r="PBI271" s="136"/>
      <c r="PBN271" s="136"/>
      <c r="PBO271" s="136"/>
      <c r="PBP271" s="136"/>
      <c r="PBQ271" s="136"/>
      <c r="PBR271" s="136"/>
      <c r="PBS271" s="136"/>
      <c r="PBT271" s="136"/>
      <c r="PBU271" s="136"/>
      <c r="PBV271" s="136"/>
      <c r="PBW271" s="136"/>
      <c r="PBX271" s="136"/>
      <c r="PBY271" s="136"/>
      <c r="PCD271" s="136"/>
      <c r="PCE271" s="136"/>
      <c r="PCF271" s="136"/>
      <c r="PCG271" s="136"/>
      <c r="PCH271" s="136"/>
      <c r="PCI271" s="136"/>
      <c r="PCJ271" s="136"/>
      <c r="PCK271" s="136"/>
      <c r="PCL271" s="136"/>
      <c r="PCM271" s="136"/>
      <c r="PCN271" s="136"/>
      <c r="PCO271" s="136"/>
      <c r="PCT271" s="136"/>
      <c r="PCU271" s="136"/>
      <c r="PCV271" s="136"/>
      <c r="PCW271" s="136"/>
      <c r="PCX271" s="136"/>
      <c r="PCY271" s="136"/>
      <c r="PCZ271" s="136"/>
      <c r="PDA271" s="136"/>
      <c r="PDB271" s="136"/>
      <c r="PDC271" s="136"/>
      <c r="PDD271" s="136"/>
      <c r="PDE271" s="136"/>
      <c r="PDJ271" s="136"/>
      <c r="PDK271" s="136"/>
      <c r="PDL271" s="136"/>
      <c r="PDM271" s="136"/>
      <c r="PDN271" s="136"/>
      <c r="PDO271" s="136"/>
      <c r="PDP271" s="136"/>
      <c r="PDQ271" s="136"/>
      <c r="PDR271" s="136"/>
      <c r="PDS271" s="136"/>
      <c r="PDT271" s="136"/>
      <c r="PDU271" s="136"/>
      <c r="PDZ271" s="136"/>
      <c r="PEA271" s="136"/>
      <c r="PEB271" s="136"/>
      <c r="PEC271" s="136"/>
      <c r="PED271" s="136"/>
      <c r="PEE271" s="136"/>
      <c r="PEF271" s="136"/>
      <c r="PEG271" s="136"/>
      <c r="PEH271" s="136"/>
      <c r="PEI271" s="136"/>
      <c r="PEJ271" s="136"/>
      <c r="PEK271" s="136"/>
      <c r="PEP271" s="136"/>
      <c r="PEQ271" s="136"/>
      <c r="PER271" s="136"/>
      <c r="PES271" s="136"/>
      <c r="PET271" s="136"/>
      <c r="PEU271" s="136"/>
      <c r="PEV271" s="136"/>
      <c r="PEW271" s="136"/>
      <c r="PEX271" s="136"/>
      <c r="PEY271" s="136"/>
      <c r="PEZ271" s="136"/>
      <c r="PFA271" s="136"/>
      <c r="PFF271" s="136"/>
      <c r="PFG271" s="136"/>
      <c r="PFH271" s="136"/>
      <c r="PFI271" s="136"/>
      <c r="PFJ271" s="136"/>
      <c r="PFK271" s="136"/>
      <c r="PFL271" s="136"/>
      <c r="PFM271" s="136"/>
      <c r="PFN271" s="136"/>
      <c r="PFO271" s="136"/>
      <c r="PFP271" s="136"/>
      <c r="PFQ271" s="136"/>
      <c r="PFV271" s="136"/>
      <c r="PFW271" s="136"/>
      <c r="PFX271" s="136"/>
      <c r="PFY271" s="136"/>
      <c r="PFZ271" s="136"/>
      <c r="PGA271" s="136"/>
      <c r="PGB271" s="136"/>
      <c r="PGC271" s="136"/>
      <c r="PGD271" s="136"/>
      <c r="PGE271" s="136"/>
      <c r="PGF271" s="136"/>
      <c r="PGG271" s="136"/>
      <c r="PGL271" s="136"/>
      <c r="PGM271" s="136"/>
      <c r="PGN271" s="136"/>
      <c r="PGO271" s="136"/>
      <c r="PGP271" s="136"/>
      <c r="PGQ271" s="136"/>
      <c r="PGR271" s="136"/>
      <c r="PGS271" s="136"/>
      <c r="PGT271" s="136"/>
      <c r="PGU271" s="136"/>
      <c r="PGV271" s="136"/>
      <c r="PGW271" s="136"/>
      <c r="PHB271" s="136"/>
      <c r="PHC271" s="136"/>
      <c r="PHD271" s="136"/>
      <c r="PHE271" s="136"/>
      <c r="PHF271" s="136"/>
      <c r="PHG271" s="136"/>
      <c r="PHH271" s="136"/>
      <c r="PHI271" s="136"/>
      <c r="PHJ271" s="136"/>
      <c r="PHK271" s="136"/>
      <c r="PHL271" s="136"/>
      <c r="PHM271" s="136"/>
      <c r="PHR271" s="136"/>
      <c r="PHS271" s="136"/>
      <c r="PHT271" s="136"/>
      <c r="PHU271" s="136"/>
      <c r="PHV271" s="136"/>
      <c r="PHW271" s="136"/>
      <c r="PHX271" s="136"/>
      <c r="PHY271" s="136"/>
      <c r="PHZ271" s="136"/>
      <c r="PIA271" s="136"/>
      <c r="PIB271" s="136"/>
      <c r="PIC271" s="136"/>
      <c r="PIH271" s="136"/>
      <c r="PII271" s="136"/>
      <c r="PIJ271" s="136"/>
      <c r="PIK271" s="136"/>
      <c r="PIL271" s="136"/>
      <c r="PIM271" s="136"/>
      <c r="PIN271" s="136"/>
      <c r="PIO271" s="136"/>
      <c r="PIP271" s="136"/>
      <c r="PIQ271" s="136"/>
      <c r="PIR271" s="136"/>
      <c r="PIS271" s="136"/>
      <c r="PIX271" s="136"/>
      <c r="PIY271" s="136"/>
      <c r="PIZ271" s="136"/>
      <c r="PJA271" s="136"/>
      <c r="PJB271" s="136"/>
      <c r="PJC271" s="136"/>
      <c r="PJD271" s="136"/>
      <c r="PJE271" s="136"/>
      <c r="PJF271" s="136"/>
      <c r="PJG271" s="136"/>
      <c r="PJH271" s="136"/>
      <c r="PJI271" s="136"/>
      <c r="PJN271" s="136"/>
      <c r="PJO271" s="136"/>
      <c r="PJP271" s="136"/>
      <c r="PJQ271" s="136"/>
      <c r="PJR271" s="136"/>
      <c r="PJS271" s="136"/>
      <c r="PJT271" s="136"/>
      <c r="PJU271" s="136"/>
      <c r="PJV271" s="136"/>
      <c r="PJW271" s="136"/>
      <c r="PJX271" s="136"/>
      <c r="PJY271" s="136"/>
      <c r="PKD271" s="136"/>
      <c r="PKE271" s="136"/>
      <c r="PKF271" s="136"/>
      <c r="PKG271" s="136"/>
      <c r="PKH271" s="136"/>
      <c r="PKI271" s="136"/>
      <c r="PKJ271" s="136"/>
      <c r="PKK271" s="136"/>
      <c r="PKL271" s="136"/>
      <c r="PKM271" s="136"/>
      <c r="PKN271" s="136"/>
      <c r="PKO271" s="136"/>
      <c r="PKT271" s="136"/>
      <c r="PKU271" s="136"/>
      <c r="PKV271" s="136"/>
      <c r="PKW271" s="136"/>
      <c r="PKX271" s="136"/>
      <c r="PKY271" s="136"/>
      <c r="PKZ271" s="136"/>
      <c r="PLA271" s="136"/>
      <c r="PLB271" s="136"/>
      <c r="PLC271" s="136"/>
      <c r="PLD271" s="136"/>
      <c r="PLE271" s="136"/>
      <c r="PLJ271" s="136"/>
      <c r="PLK271" s="136"/>
      <c r="PLL271" s="136"/>
      <c r="PLM271" s="136"/>
      <c r="PLN271" s="136"/>
      <c r="PLO271" s="136"/>
      <c r="PLP271" s="136"/>
      <c r="PLQ271" s="136"/>
      <c r="PLR271" s="136"/>
      <c r="PLS271" s="136"/>
      <c r="PLT271" s="136"/>
      <c r="PLU271" s="136"/>
      <c r="PLZ271" s="136"/>
      <c r="PMA271" s="136"/>
      <c r="PMB271" s="136"/>
      <c r="PMC271" s="136"/>
      <c r="PMD271" s="136"/>
      <c r="PME271" s="136"/>
      <c r="PMF271" s="136"/>
      <c r="PMG271" s="136"/>
      <c r="PMH271" s="136"/>
      <c r="PMI271" s="136"/>
      <c r="PMJ271" s="136"/>
      <c r="PMK271" s="136"/>
      <c r="PMP271" s="136"/>
      <c r="PMQ271" s="136"/>
      <c r="PMR271" s="136"/>
      <c r="PMS271" s="136"/>
      <c r="PMT271" s="136"/>
      <c r="PMU271" s="136"/>
      <c r="PMV271" s="136"/>
      <c r="PMW271" s="136"/>
      <c r="PMX271" s="136"/>
      <c r="PMY271" s="136"/>
      <c r="PMZ271" s="136"/>
      <c r="PNA271" s="136"/>
      <c r="PNF271" s="136"/>
      <c r="PNG271" s="136"/>
      <c r="PNH271" s="136"/>
      <c r="PNI271" s="136"/>
      <c r="PNJ271" s="136"/>
      <c r="PNK271" s="136"/>
      <c r="PNL271" s="136"/>
      <c r="PNM271" s="136"/>
      <c r="PNN271" s="136"/>
      <c r="PNO271" s="136"/>
      <c r="PNP271" s="136"/>
      <c r="PNQ271" s="136"/>
      <c r="PNV271" s="136"/>
      <c r="PNW271" s="136"/>
      <c r="PNX271" s="136"/>
      <c r="PNY271" s="136"/>
      <c r="PNZ271" s="136"/>
      <c r="POA271" s="136"/>
      <c r="POB271" s="136"/>
      <c r="POC271" s="136"/>
      <c r="POD271" s="136"/>
      <c r="POE271" s="136"/>
      <c r="POF271" s="136"/>
      <c r="POG271" s="136"/>
      <c r="POL271" s="136"/>
      <c r="POM271" s="136"/>
      <c r="PON271" s="136"/>
      <c r="POO271" s="136"/>
      <c r="POP271" s="136"/>
      <c r="POQ271" s="136"/>
      <c r="POR271" s="136"/>
      <c r="POS271" s="136"/>
      <c r="POT271" s="136"/>
      <c r="POU271" s="136"/>
      <c r="POV271" s="136"/>
      <c r="POW271" s="136"/>
      <c r="PPB271" s="136"/>
      <c r="PPC271" s="136"/>
      <c r="PPD271" s="136"/>
      <c r="PPE271" s="136"/>
      <c r="PPF271" s="136"/>
      <c r="PPG271" s="136"/>
      <c r="PPH271" s="136"/>
      <c r="PPI271" s="136"/>
      <c r="PPJ271" s="136"/>
      <c r="PPK271" s="136"/>
      <c r="PPL271" s="136"/>
      <c r="PPM271" s="136"/>
      <c r="PPR271" s="136"/>
      <c r="PPS271" s="136"/>
      <c r="PPT271" s="136"/>
      <c r="PPU271" s="136"/>
      <c r="PPV271" s="136"/>
      <c r="PPW271" s="136"/>
      <c r="PPX271" s="136"/>
      <c r="PPY271" s="136"/>
      <c r="PPZ271" s="136"/>
      <c r="PQA271" s="136"/>
      <c r="PQB271" s="136"/>
      <c r="PQC271" s="136"/>
      <c r="PQH271" s="136"/>
      <c r="PQI271" s="136"/>
      <c r="PQJ271" s="136"/>
      <c r="PQK271" s="136"/>
      <c r="PQL271" s="136"/>
      <c r="PQM271" s="136"/>
      <c r="PQN271" s="136"/>
      <c r="PQO271" s="136"/>
      <c r="PQP271" s="136"/>
      <c r="PQQ271" s="136"/>
      <c r="PQR271" s="136"/>
      <c r="PQS271" s="136"/>
      <c r="PQX271" s="136"/>
      <c r="PQY271" s="136"/>
      <c r="PQZ271" s="136"/>
      <c r="PRA271" s="136"/>
      <c r="PRB271" s="136"/>
      <c r="PRC271" s="136"/>
      <c r="PRD271" s="136"/>
      <c r="PRE271" s="136"/>
      <c r="PRF271" s="136"/>
      <c r="PRG271" s="136"/>
      <c r="PRH271" s="136"/>
      <c r="PRI271" s="136"/>
      <c r="PRN271" s="136"/>
      <c r="PRO271" s="136"/>
      <c r="PRP271" s="136"/>
      <c r="PRQ271" s="136"/>
      <c r="PRR271" s="136"/>
      <c r="PRS271" s="136"/>
      <c r="PRT271" s="136"/>
      <c r="PRU271" s="136"/>
      <c r="PRV271" s="136"/>
      <c r="PRW271" s="136"/>
      <c r="PRX271" s="136"/>
      <c r="PRY271" s="136"/>
      <c r="PSD271" s="136"/>
      <c r="PSE271" s="136"/>
      <c r="PSF271" s="136"/>
      <c r="PSG271" s="136"/>
      <c r="PSH271" s="136"/>
      <c r="PSI271" s="136"/>
      <c r="PSJ271" s="136"/>
      <c r="PSK271" s="136"/>
      <c r="PSL271" s="136"/>
      <c r="PSM271" s="136"/>
      <c r="PSN271" s="136"/>
      <c r="PSO271" s="136"/>
      <c r="PST271" s="136"/>
      <c r="PSU271" s="136"/>
      <c r="PSV271" s="136"/>
      <c r="PSW271" s="136"/>
      <c r="PSX271" s="136"/>
      <c r="PSY271" s="136"/>
      <c r="PSZ271" s="136"/>
      <c r="PTA271" s="136"/>
      <c r="PTB271" s="136"/>
      <c r="PTC271" s="136"/>
      <c r="PTD271" s="136"/>
      <c r="PTE271" s="136"/>
      <c r="PTJ271" s="136"/>
      <c r="PTK271" s="136"/>
      <c r="PTL271" s="136"/>
      <c r="PTM271" s="136"/>
      <c r="PTN271" s="136"/>
      <c r="PTO271" s="136"/>
      <c r="PTP271" s="136"/>
      <c r="PTQ271" s="136"/>
      <c r="PTR271" s="136"/>
      <c r="PTS271" s="136"/>
      <c r="PTT271" s="136"/>
      <c r="PTU271" s="136"/>
      <c r="PTZ271" s="136"/>
      <c r="PUA271" s="136"/>
      <c r="PUB271" s="136"/>
      <c r="PUC271" s="136"/>
      <c r="PUD271" s="136"/>
      <c r="PUE271" s="136"/>
      <c r="PUF271" s="136"/>
      <c r="PUG271" s="136"/>
      <c r="PUH271" s="136"/>
      <c r="PUI271" s="136"/>
      <c r="PUJ271" s="136"/>
      <c r="PUK271" s="136"/>
      <c r="PUP271" s="136"/>
      <c r="PUQ271" s="136"/>
      <c r="PUR271" s="136"/>
      <c r="PUS271" s="136"/>
      <c r="PUT271" s="136"/>
      <c r="PUU271" s="136"/>
      <c r="PUV271" s="136"/>
      <c r="PUW271" s="136"/>
      <c r="PUX271" s="136"/>
      <c r="PUY271" s="136"/>
      <c r="PUZ271" s="136"/>
      <c r="PVA271" s="136"/>
      <c r="PVF271" s="136"/>
      <c r="PVG271" s="136"/>
      <c r="PVH271" s="136"/>
      <c r="PVI271" s="136"/>
      <c r="PVJ271" s="136"/>
      <c r="PVK271" s="136"/>
      <c r="PVL271" s="136"/>
      <c r="PVM271" s="136"/>
      <c r="PVN271" s="136"/>
      <c r="PVO271" s="136"/>
      <c r="PVP271" s="136"/>
      <c r="PVQ271" s="136"/>
      <c r="PVV271" s="136"/>
      <c r="PVW271" s="136"/>
      <c r="PVX271" s="136"/>
      <c r="PVY271" s="136"/>
      <c r="PVZ271" s="136"/>
      <c r="PWA271" s="136"/>
      <c r="PWB271" s="136"/>
      <c r="PWC271" s="136"/>
      <c r="PWD271" s="136"/>
      <c r="PWE271" s="136"/>
      <c r="PWF271" s="136"/>
      <c r="PWG271" s="136"/>
      <c r="PWL271" s="136"/>
      <c r="PWM271" s="136"/>
      <c r="PWN271" s="136"/>
      <c r="PWO271" s="136"/>
      <c r="PWP271" s="136"/>
      <c r="PWQ271" s="136"/>
      <c r="PWR271" s="136"/>
      <c r="PWS271" s="136"/>
      <c r="PWT271" s="136"/>
      <c r="PWU271" s="136"/>
      <c r="PWV271" s="136"/>
      <c r="PWW271" s="136"/>
      <c r="PXB271" s="136"/>
      <c r="PXC271" s="136"/>
      <c r="PXD271" s="136"/>
      <c r="PXE271" s="136"/>
      <c r="PXF271" s="136"/>
      <c r="PXG271" s="136"/>
      <c r="PXH271" s="136"/>
      <c r="PXI271" s="136"/>
      <c r="PXJ271" s="136"/>
      <c r="PXK271" s="136"/>
      <c r="PXL271" s="136"/>
      <c r="PXM271" s="136"/>
      <c r="PXR271" s="136"/>
      <c r="PXS271" s="136"/>
      <c r="PXT271" s="136"/>
      <c r="PXU271" s="136"/>
      <c r="PXV271" s="136"/>
      <c r="PXW271" s="136"/>
      <c r="PXX271" s="136"/>
      <c r="PXY271" s="136"/>
      <c r="PXZ271" s="136"/>
      <c r="PYA271" s="136"/>
      <c r="PYB271" s="136"/>
      <c r="PYC271" s="136"/>
      <c r="PYH271" s="136"/>
      <c r="PYI271" s="136"/>
      <c r="PYJ271" s="136"/>
      <c r="PYK271" s="136"/>
      <c r="PYL271" s="136"/>
      <c r="PYM271" s="136"/>
      <c r="PYN271" s="136"/>
      <c r="PYO271" s="136"/>
      <c r="PYP271" s="136"/>
      <c r="PYQ271" s="136"/>
      <c r="PYR271" s="136"/>
      <c r="PYS271" s="136"/>
      <c r="PYX271" s="136"/>
      <c r="PYY271" s="136"/>
      <c r="PYZ271" s="136"/>
      <c r="PZA271" s="136"/>
      <c r="PZB271" s="136"/>
      <c r="PZC271" s="136"/>
      <c r="PZD271" s="136"/>
      <c r="PZE271" s="136"/>
      <c r="PZF271" s="136"/>
      <c r="PZG271" s="136"/>
      <c r="PZH271" s="136"/>
      <c r="PZI271" s="136"/>
      <c r="PZN271" s="136"/>
      <c r="PZO271" s="136"/>
      <c r="PZP271" s="136"/>
      <c r="PZQ271" s="136"/>
      <c r="PZR271" s="136"/>
      <c r="PZS271" s="136"/>
      <c r="PZT271" s="136"/>
      <c r="PZU271" s="136"/>
      <c r="PZV271" s="136"/>
      <c r="PZW271" s="136"/>
      <c r="PZX271" s="136"/>
      <c r="PZY271" s="136"/>
      <c r="QAD271" s="136"/>
      <c r="QAE271" s="136"/>
      <c r="QAF271" s="136"/>
      <c r="QAG271" s="136"/>
      <c r="QAH271" s="136"/>
      <c r="QAI271" s="136"/>
      <c r="QAJ271" s="136"/>
      <c r="QAK271" s="136"/>
      <c r="QAL271" s="136"/>
      <c r="QAM271" s="136"/>
      <c r="QAN271" s="136"/>
      <c r="QAO271" s="136"/>
      <c r="QAT271" s="136"/>
      <c r="QAU271" s="136"/>
      <c r="QAV271" s="136"/>
      <c r="QAW271" s="136"/>
      <c r="QAX271" s="136"/>
      <c r="QAY271" s="136"/>
      <c r="QAZ271" s="136"/>
      <c r="QBA271" s="136"/>
      <c r="QBB271" s="136"/>
      <c r="QBC271" s="136"/>
      <c r="QBD271" s="136"/>
      <c r="QBE271" s="136"/>
      <c r="QBJ271" s="136"/>
      <c r="QBK271" s="136"/>
      <c r="QBL271" s="136"/>
      <c r="QBM271" s="136"/>
      <c r="QBN271" s="136"/>
      <c r="QBO271" s="136"/>
      <c r="QBP271" s="136"/>
      <c r="QBQ271" s="136"/>
      <c r="QBR271" s="136"/>
      <c r="QBS271" s="136"/>
      <c r="QBT271" s="136"/>
      <c r="QBU271" s="136"/>
      <c r="QBZ271" s="136"/>
      <c r="QCA271" s="136"/>
      <c r="QCB271" s="136"/>
      <c r="QCC271" s="136"/>
      <c r="QCD271" s="136"/>
      <c r="QCE271" s="136"/>
      <c r="QCF271" s="136"/>
      <c r="QCG271" s="136"/>
      <c r="QCH271" s="136"/>
      <c r="QCI271" s="136"/>
      <c r="QCJ271" s="136"/>
      <c r="QCK271" s="136"/>
      <c r="QCP271" s="136"/>
      <c r="QCQ271" s="136"/>
      <c r="QCR271" s="136"/>
      <c r="QCS271" s="136"/>
      <c r="QCT271" s="136"/>
      <c r="QCU271" s="136"/>
      <c r="QCV271" s="136"/>
      <c r="QCW271" s="136"/>
      <c r="QCX271" s="136"/>
      <c r="QCY271" s="136"/>
      <c r="QCZ271" s="136"/>
      <c r="QDA271" s="136"/>
      <c r="QDF271" s="136"/>
      <c r="QDG271" s="136"/>
      <c r="QDH271" s="136"/>
      <c r="QDI271" s="136"/>
      <c r="QDJ271" s="136"/>
      <c r="QDK271" s="136"/>
      <c r="QDL271" s="136"/>
      <c r="QDM271" s="136"/>
      <c r="QDN271" s="136"/>
      <c r="QDO271" s="136"/>
      <c r="QDP271" s="136"/>
      <c r="QDQ271" s="136"/>
      <c r="QDV271" s="136"/>
      <c r="QDW271" s="136"/>
      <c r="QDX271" s="136"/>
      <c r="QDY271" s="136"/>
      <c r="QDZ271" s="136"/>
      <c r="QEA271" s="136"/>
      <c r="QEB271" s="136"/>
      <c r="QEC271" s="136"/>
      <c r="QED271" s="136"/>
      <c r="QEE271" s="136"/>
      <c r="QEF271" s="136"/>
      <c r="QEG271" s="136"/>
      <c r="QEL271" s="136"/>
      <c r="QEM271" s="136"/>
      <c r="QEN271" s="136"/>
      <c r="QEO271" s="136"/>
      <c r="QEP271" s="136"/>
      <c r="QEQ271" s="136"/>
      <c r="QER271" s="136"/>
      <c r="QES271" s="136"/>
      <c r="QET271" s="136"/>
      <c r="QEU271" s="136"/>
      <c r="QEV271" s="136"/>
      <c r="QEW271" s="136"/>
      <c r="QFB271" s="136"/>
      <c r="QFC271" s="136"/>
      <c r="QFD271" s="136"/>
      <c r="QFE271" s="136"/>
      <c r="QFF271" s="136"/>
      <c r="QFG271" s="136"/>
      <c r="QFH271" s="136"/>
      <c r="QFI271" s="136"/>
      <c r="QFJ271" s="136"/>
      <c r="QFK271" s="136"/>
      <c r="QFL271" s="136"/>
      <c r="QFM271" s="136"/>
      <c r="QFR271" s="136"/>
      <c r="QFS271" s="136"/>
      <c r="QFT271" s="136"/>
      <c r="QFU271" s="136"/>
      <c r="QFV271" s="136"/>
      <c r="QFW271" s="136"/>
      <c r="QFX271" s="136"/>
      <c r="QFY271" s="136"/>
      <c r="QFZ271" s="136"/>
      <c r="QGA271" s="136"/>
      <c r="QGB271" s="136"/>
      <c r="QGC271" s="136"/>
      <c r="QGH271" s="136"/>
      <c r="QGI271" s="136"/>
      <c r="QGJ271" s="136"/>
      <c r="QGK271" s="136"/>
      <c r="QGL271" s="136"/>
      <c r="QGM271" s="136"/>
      <c r="QGN271" s="136"/>
      <c r="QGO271" s="136"/>
      <c r="QGP271" s="136"/>
      <c r="QGQ271" s="136"/>
      <c r="QGR271" s="136"/>
      <c r="QGS271" s="136"/>
      <c r="QGX271" s="136"/>
      <c r="QGY271" s="136"/>
      <c r="QGZ271" s="136"/>
      <c r="QHA271" s="136"/>
      <c r="QHB271" s="136"/>
      <c r="QHC271" s="136"/>
      <c r="QHD271" s="136"/>
      <c r="QHE271" s="136"/>
      <c r="QHF271" s="136"/>
      <c r="QHG271" s="136"/>
      <c r="QHH271" s="136"/>
      <c r="QHI271" s="136"/>
      <c r="QHN271" s="136"/>
      <c r="QHO271" s="136"/>
      <c r="QHP271" s="136"/>
      <c r="QHQ271" s="136"/>
      <c r="QHR271" s="136"/>
      <c r="QHS271" s="136"/>
      <c r="QHT271" s="136"/>
      <c r="QHU271" s="136"/>
      <c r="QHV271" s="136"/>
      <c r="QHW271" s="136"/>
      <c r="QHX271" s="136"/>
      <c r="QHY271" s="136"/>
      <c r="QID271" s="136"/>
      <c r="QIE271" s="136"/>
      <c r="QIF271" s="136"/>
      <c r="QIG271" s="136"/>
      <c r="QIH271" s="136"/>
      <c r="QII271" s="136"/>
      <c r="QIJ271" s="136"/>
      <c r="QIK271" s="136"/>
      <c r="QIL271" s="136"/>
      <c r="QIM271" s="136"/>
      <c r="QIN271" s="136"/>
      <c r="QIO271" s="136"/>
      <c r="QIT271" s="136"/>
      <c r="QIU271" s="136"/>
      <c r="QIV271" s="136"/>
      <c r="QIW271" s="136"/>
      <c r="QIX271" s="136"/>
      <c r="QIY271" s="136"/>
      <c r="QIZ271" s="136"/>
      <c r="QJA271" s="136"/>
      <c r="QJB271" s="136"/>
      <c r="QJC271" s="136"/>
      <c r="QJD271" s="136"/>
      <c r="QJE271" s="136"/>
      <c r="QJJ271" s="136"/>
      <c r="QJK271" s="136"/>
      <c r="QJL271" s="136"/>
      <c r="QJM271" s="136"/>
      <c r="QJN271" s="136"/>
      <c r="QJO271" s="136"/>
      <c r="QJP271" s="136"/>
      <c r="QJQ271" s="136"/>
      <c r="QJR271" s="136"/>
      <c r="QJS271" s="136"/>
      <c r="QJT271" s="136"/>
      <c r="QJU271" s="136"/>
      <c r="QJZ271" s="136"/>
      <c r="QKA271" s="136"/>
      <c r="QKB271" s="136"/>
      <c r="QKC271" s="136"/>
      <c r="QKD271" s="136"/>
      <c r="QKE271" s="136"/>
      <c r="QKF271" s="136"/>
      <c r="QKG271" s="136"/>
      <c r="QKH271" s="136"/>
      <c r="QKI271" s="136"/>
      <c r="QKJ271" s="136"/>
      <c r="QKK271" s="136"/>
      <c r="QKP271" s="136"/>
      <c r="QKQ271" s="136"/>
      <c r="QKR271" s="136"/>
      <c r="QKS271" s="136"/>
      <c r="QKT271" s="136"/>
      <c r="QKU271" s="136"/>
      <c r="QKV271" s="136"/>
      <c r="QKW271" s="136"/>
      <c r="QKX271" s="136"/>
      <c r="QKY271" s="136"/>
      <c r="QKZ271" s="136"/>
      <c r="QLA271" s="136"/>
      <c r="QLF271" s="136"/>
      <c r="QLG271" s="136"/>
      <c r="QLH271" s="136"/>
      <c r="QLI271" s="136"/>
      <c r="QLJ271" s="136"/>
      <c r="QLK271" s="136"/>
      <c r="QLL271" s="136"/>
      <c r="QLM271" s="136"/>
      <c r="QLN271" s="136"/>
      <c r="QLO271" s="136"/>
      <c r="QLP271" s="136"/>
      <c r="QLQ271" s="136"/>
      <c r="QLV271" s="136"/>
      <c r="QLW271" s="136"/>
      <c r="QLX271" s="136"/>
      <c r="QLY271" s="136"/>
      <c r="QLZ271" s="136"/>
      <c r="QMA271" s="136"/>
      <c r="QMB271" s="136"/>
      <c r="QMC271" s="136"/>
      <c r="QMD271" s="136"/>
      <c r="QME271" s="136"/>
      <c r="QMF271" s="136"/>
      <c r="QMG271" s="136"/>
      <c r="QML271" s="136"/>
      <c r="QMM271" s="136"/>
      <c r="QMN271" s="136"/>
      <c r="QMO271" s="136"/>
      <c r="QMP271" s="136"/>
      <c r="QMQ271" s="136"/>
      <c r="QMR271" s="136"/>
      <c r="QMS271" s="136"/>
      <c r="QMT271" s="136"/>
      <c r="QMU271" s="136"/>
      <c r="QMV271" s="136"/>
      <c r="QMW271" s="136"/>
      <c r="QNB271" s="136"/>
      <c r="QNC271" s="136"/>
      <c r="QND271" s="136"/>
      <c r="QNE271" s="136"/>
      <c r="QNF271" s="136"/>
      <c r="QNG271" s="136"/>
      <c r="QNH271" s="136"/>
      <c r="QNI271" s="136"/>
      <c r="QNJ271" s="136"/>
      <c r="QNK271" s="136"/>
      <c r="QNL271" s="136"/>
      <c r="QNM271" s="136"/>
      <c r="QNR271" s="136"/>
      <c r="QNS271" s="136"/>
      <c r="QNT271" s="136"/>
      <c r="QNU271" s="136"/>
      <c r="QNV271" s="136"/>
      <c r="QNW271" s="136"/>
      <c r="QNX271" s="136"/>
      <c r="QNY271" s="136"/>
      <c r="QNZ271" s="136"/>
      <c r="QOA271" s="136"/>
      <c r="QOB271" s="136"/>
      <c r="QOC271" s="136"/>
      <c r="QOH271" s="136"/>
      <c r="QOI271" s="136"/>
      <c r="QOJ271" s="136"/>
      <c r="QOK271" s="136"/>
      <c r="QOL271" s="136"/>
      <c r="QOM271" s="136"/>
      <c r="QON271" s="136"/>
      <c r="QOO271" s="136"/>
      <c r="QOP271" s="136"/>
      <c r="QOQ271" s="136"/>
      <c r="QOR271" s="136"/>
      <c r="QOS271" s="136"/>
      <c r="QOX271" s="136"/>
      <c r="QOY271" s="136"/>
      <c r="QOZ271" s="136"/>
      <c r="QPA271" s="136"/>
      <c r="QPB271" s="136"/>
      <c r="QPC271" s="136"/>
      <c r="QPD271" s="136"/>
      <c r="QPE271" s="136"/>
      <c r="QPF271" s="136"/>
      <c r="QPG271" s="136"/>
      <c r="QPH271" s="136"/>
      <c r="QPI271" s="136"/>
      <c r="QPN271" s="136"/>
      <c r="QPO271" s="136"/>
      <c r="QPP271" s="136"/>
      <c r="QPQ271" s="136"/>
      <c r="QPR271" s="136"/>
      <c r="QPS271" s="136"/>
      <c r="QPT271" s="136"/>
      <c r="QPU271" s="136"/>
      <c r="QPV271" s="136"/>
      <c r="QPW271" s="136"/>
      <c r="QPX271" s="136"/>
      <c r="QPY271" s="136"/>
      <c r="QQD271" s="136"/>
      <c r="QQE271" s="136"/>
      <c r="QQF271" s="136"/>
      <c r="QQG271" s="136"/>
      <c r="QQH271" s="136"/>
      <c r="QQI271" s="136"/>
      <c r="QQJ271" s="136"/>
      <c r="QQK271" s="136"/>
      <c r="QQL271" s="136"/>
      <c r="QQM271" s="136"/>
      <c r="QQN271" s="136"/>
      <c r="QQO271" s="136"/>
      <c r="QQT271" s="136"/>
      <c r="QQU271" s="136"/>
      <c r="QQV271" s="136"/>
      <c r="QQW271" s="136"/>
      <c r="QQX271" s="136"/>
      <c r="QQY271" s="136"/>
      <c r="QQZ271" s="136"/>
      <c r="QRA271" s="136"/>
      <c r="QRB271" s="136"/>
      <c r="QRC271" s="136"/>
      <c r="QRD271" s="136"/>
      <c r="QRE271" s="136"/>
      <c r="QRJ271" s="136"/>
      <c r="QRK271" s="136"/>
      <c r="QRL271" s="136"/>
      <c r="QRM271" s="136"/>
      <c r="QRN271" s="136"/>
      <c r="QRO271" s="136"/>
      <c r="QRP271" s="136"/>
      <c r="QRQ271" s="136"/>
      <c r="QRR271" s="136"/>
      <c r="QRS271" s="136"/>
      <c r="QRT271" s="136"/>
      <c r="QRU271" s="136"/>
      <c r="QRZ271" s="136"/>
      <c r="QSA271" s="136"/>
      <c r="QSB271" s="136"/>
      <c r="QSC271" s="136"/>
      <c r="QSD271" s="136"/>
      <c r="QSE271" s="136"/>
      <c r="QSF271" s="136"/>
      <c r="QSG271" s="136"/>
      <c r="QSH271" s="136"/>
      <c r="QSI271" s="136"/>
      <c r="QSJ271" s="136"/>
      <c r="QSK271" s="136"/>
      <c r="QSP271" s="136"/>
      <c r="QSQ271" s="136"/>
      <c r="QSR271" s="136"/>
      <c r="QSS271" s="136"/>
      <c r="QST271" s="136"/>
      <c r="QSU271" s="136"/>
      <c r="QSV271" s="136"/>
      <c r="QSW271" s="136"/>
      <c r="QSX271" s="136"/>
      <c r="QSY271" s="136"/>
      <c r="QSZ271" s="136"/>
      <c r="QTA271" s="136"/>
      <c r="QTF271" s="136"/>
      <c r="QTG271" s="136"/>
      <c r="QTH271" s="136"/>
      <c r="QTI271" s="136"/>
      <c r="QTJ271" s="136"/>
      <c r="QTK271" s="136"/>
      <c r="QTL271" s="136"/>
      <c r="QTM271" s="136"/>
      <c r="QTN271" s="136"/>
      <c r="QTO271" s="136"/>
      <c r="QTP271" s="136"/>
      <c r="QTQ271" s="136"/>
      <c r="QTV271" s="136"/>
      <c r="QTW271" s="136"/>
      <c r="QTX271" s="136"/>
      <c r="QTY271" s="136"/>
      <c r="QTZ271" s="136"/>
      <c r="QUA271" s="136"/>
      <c r="QUB271" s="136"/>
      <c r="QUC271" s="136"/>
      <c r="QUD271" s="136"/>
      <c r="QUE271" s="136"/>
      <c r="QUF271" s="136"/>
      <c r="QUG271" s="136"/>
      <c r="QUL271" s="136"/>
      <c r="QUM271" s="136"/>
      <c r="QUN271" s="136"/>
      <c r="QUO271" s="136"/>
      <c r="QUP271" s="136"/>
      <c r="QUQ271" s="136"/>
      <c r="QUR271" s="136"/>
      <c r="QUS271" s="136"/>
      <c r="QUT271" s="136"/>
      <c r="QUU271" s="136"/>
      <c r="QUV271" s="136"/>
      <c r="QUW271" s="136"/>
      <c r="QVB271" s="136"/>
      <c r="QVC271" s="136"/>
      <c r="QVD271" s="136"/>
      <c r="QVE271" s="136"/>
      <c r="QVF271" s="136"/>
      <c r="QVG271" s="136"/>
      <c r="QVH271" s="136"/>
      <c r="QVI271" s="136"/>
      <c r="QVJ271" s="136"/>
      <c r="QVK271" s="136"/>
      <c r="QVL271" s="136"/>
      <c r="QVM271" s="136"/>
      <c r="QVR271" s="136"/>
      <c r="QVS271" s="136"/>
      <c r="QVT271" s="136"/>
      <c r="QVU271" s="136"/>
      <c r="QVV271" s="136"/>
      <c r="QVW271" s="136"/>
      <c r="QVX271" s="136"/>
      <c r="QVY271" s="136"/>
      <c r="QVZ271" s="136"/>
      <c r="QWA271" s="136"/>
      <c r="QWB271" s="136"/>
      <c r="QWC271" s="136"/>
      <c r="QWH271" s="136"/>
      <c r="QWI271" s="136"/>
      <c r="QWJ271" s="136"/>
      <c r="QWK271" s="136"/>
      <c r="QWL271" s="136"/>
      <c r="QWM271" s="136"/>
      <c r="QWN271" s="136"/>
      <c r="QWO271" s="136"/>
      <c r="QWP271" s="136"/>
      <c r="QWQ271" s="136"/>
      <c r="QWR271" s="136"/>
      <c r="QWS271" s="136"/>
      <c r="QWX271" s="136"/>
      <c r="QWY271" s="136"/>
      <c r="QWZ271" s="136"/>
      <c r="QXA271" s="136"/>
      <c r="QXB271" s="136"/>
      <c r="QXC271" s="136"/>
      <c r="QXD271" s="136"/>
      <c r="QXE271" s="136"/>
      <c r="QXF271" s="136"/>
      <c r="QXG271" s="136"/>
      <c r="QXH271" s="136"/>
      <c r="QXI271" s="136"/>
      <c r="QXN271" s="136"/>
      <c r="QXO271" s="136"/>
      <c r="QXP271" s="136"/>
      <c r="QXQ271" s="136"/>
      <c r="QXR271" s="136"/>
      <c r="QXS271" s="136"/>
      <c r="QXT271" s="136"/>
      <c r="QXU271" s="136"/>
      <c r="QXV271" s="136"/>
      <c r="QXW271" s="136"/>
      <c r="QXX271" s="136"/>
      <c r="QXY271" s="136"/>
      <c r="QYD271" s="136"/>
      <c r="QYE271" s="136"/>
      <c r="QYF271" s="136"/>
      <c r="QYG271" s="136"/>
      <c r="QYH271" s="136"/>
      <c r="QYI271" s="136"/>
      <c r="QYJ271" s="136"/>
      <c r="QYK271" s="136"/>
      <c r="QYL271" s="136"/>
      <c r="QYM271" s="136"/>
      <c r="QYN271" s="136"/>
      <c r="QYO271" s="136"/>
      <c r="QYT271" s="136"/>
      <c r="QYU271" s="136"/>
      <c r="QYV271" s="136"/>
      <c r="QYW271" s="136"/>
      <c r="QYX271" s="136"/>
      <c r="QYY271" s="136"/>
      <c r="QYZ271" s="136"/>
      <c r="QZA271" s="136"/>
      <c r="QZB271" s="136"/>
      <c r="QZC271" s="136"/>
      <c r="QZD271" s="136"/>
      <c r="QZE271" s="136"/>
      <c r="QZJ271" s="136"/>
      <c r="QZK271" s="136"/>
      <c r="QZL271" s="136"/>
      <c r="QZM271" s="136"/>
      <c r="QZN271" s="136"/>
      <c r="QZO271" s="136"/>
      <c r="QZP271" s="136"/>
      <c r="QZQ271" s="136"/>
      <c r="QZR271" s="136"/>
      <c r="QZS271" s="136"/>
      <c r="QZT271" s="136"/>
      <c r="QZU271" s="136"/>
      <c r="QZZ271" s="136"/>
      <c r="RAA271" s="136"/>
      <c r="RAB271" s="136"/>
      <c r="RAC271" s="136"/>
      <c r="RAD271" s="136"/>
      <c r="RAE271" s="136"/>
      <c r="RAF271" s="136"/>
      <c r="RAG271" s="136"/>
      <c r="RAH271" s="136"/>
      <c r="RAI271" s="136"/>
      <c r="RAJ271" s="136"/>
      <c r="RAK271" s="136"/>
      <c r="RAP271" s="136"/>
      <c r="RAQ271" s="136"/>
      <c r="RAR271" s="136"/>
      <c r="RAS271" s="136"/>
      <c r="RAT271" s="136"/>
      <c r="RAU271" s="136"/>
      <c r="RAV271" s="136"/>
      <c r="RAW271" s="136"/>
      <c r="RAX271" s="136"/>
      <c r="RAY271" s="136"/>
      <c r="RAZ271" s="136"/>
      <c r="RBA271" s="136"/>
      <c r="RBF271" s="136"/>
      <c r="RBG271" s="136"/>
      <c r="RBH271" s="136"/>
      <c r="RBI271" s="136"/>
      <c r="RBJ271" s="136"/>
      <c r="RBK271" s="136"/>
      <c r="RBL271" s="136"/>
      <c r="RBM271" s="136"/>
      <c r="RBN271" s="136"/>
      <c r="RBO271" s="136"/>
      <c r="RBP271" s="136"/>
      <c r="RBQ271" s="136"/>
      <c r="RBV271" s="136"/>
      <c r="RBW271" s="136"/>
      <c r="RBX271" s="136"/>
      <c r="RBY271" s="136"/>
      <c r="RBZ271" s="136"/>
      <c r="RCA271" s="136"/>
      <c r="RCB271" s="136"/>
      <c r="RCC271" s="136"/>
      <c r="RCD271" s="136"/>
      <c r="RCE271" s="136"/>
      <c r="RCF271" s="136"/>
      <c r="RCG271" s="136"/>
      <c r="RCL271" s="136"/>
      <c r="RCM271" s="136"/>
      <c r="RCN271" s="136"/>
      <c r="RCO271" s="136"/>
      <c r="RCP271" s="136"/>
      <c r="RCQ271" s="136"/>
      <c r="RCR271" s="136"/>
      <c r="RCS271" s="136"/>
      <c r="RCT271" s="136"/>
      <c r="RCU271" s="136"/>
      <c r="RCV271" s="136"/>
      <c r="RCW271" s="136"/>
      <c r="RDB271" s="136"/>
      <c r="RDC271" s="136"/>
      <c r="RDD271" s="136"/>
      <c r="RDE271" s="136"/>
      <c r="RDF271" s="136"/>
      <c r="RDG271" s="136"/>
      <c r="RDH271" s="136"/>
      <c r="RDI271" s="136"/>
      <c r="RDJ271" s="136"/>
      <c r="RDK271" s="136"/>
      <c r="RDL271" s="136"/>
      <c r="RDM271" s="136"/>
      <c r="RDR271" s="136"/>
      <c r="RDS271" s="136"/>
      <c r="RDT271" s="136"/>
      <c r="RDU271" s="136"/>
      <c r="RDV271" s="136"/>
      <c r="RDW271" s="136"/>
      <c r="RDX271" s="136"/>
      <c r="RDY271" s="136"/>
      <c r="RDZ271" s="136"/>
      <c r="REA271" s="136"/>
      <c r="REB271" s="136"/>
      <c r="REC271" s="136"/>
      <c r="REH271" s="136"/>
      <c r="REI271" s="136"/>
      <c r="REJ271" s="136"/>
      <c r="REK271" s="136"/>
      <c r="REL271" s="136"/>
      <c r="REM271" s="136"/>
      <c r="REN271" s="136"/>
      <c r="REO271" s="136"/>
      <c r="REP271" s="136"/>
      <c r="REQ271" s="136"/>
      <c r="RER271" s="136"/>
      <c r="RES271" s="136"/>
      <c r="REX271" s="136"/>
      <c r="REY271" s="136"/>
      <c r="REZ271" s="136"/>
      <c r="RFA271" s="136"/>
      <c r="RFB271" s="136"/>
      <c r="RFC271" s="136"/>
      <c r="RFD271" s="136"/>
      <c r="RFE271" s="136"/>
      <c r="RFF271" s="136"/>
      <c r="RFG271" s="136"/>
      <c r="RFH271" s="136"/>
      <c r="RFI271" s="136"/>
      <c r="RFN271" s="136"/>
      <c r="RFO271" s="136"/>
      <c r="RFP271" s="136"/>
      <c r="RFQ271" s="136"/>
      <c r="RFR271" s="136"/>
      <c r="RFS271" s="136"/>
      <c r="RFT271" s="136"/>
      <c r="RFU271" s="136"/>
      <c r="RFV271" s="136"/>
      <c r="RFW271" s="136"/>
      <c r="RFX271" s="136"/>
      <c r="RFY271" s="136"/>
      <c r="RGD271" s="136"/>
      <c r="RGE271" s="136"/>
      <c r="RGF271" s="136"/>
      <c r="RGG271" s="136"/>
      <c r="RGH271" s="136"/>
      <c r="RGI271" s="136"/>
      <c r="RGJ271" s="136"/>
      <c r="RGK271" s="136"/>
      <c r="RGL271" s="136"/>
      <c r="RGM271" s="136"/>
      <c r="RGN271" s="136"/>
      <c r="RGO271" s="136"/>
      <c r="RGT271" s="136"/>
      <c r="RGU271" s="136"/>
      <c r="RGV271" s="136"/>
      <c r="RGW271" s="136"/>
      <c r="RGX271" s="136"/>
      <c r="RGY271" s="136"/>
      <c r="RGZ271" s="136"/>
      <c r="RHA271" s="136"/>
      <c r="RHB271" s="136"/>
      <c r="RHC271" s="136"/>
      <c r="RHD271" s="136"/>
      <c r="RHE271" s="136"/>
      <c r="RHJ271" s="136"/>
      <c r="RHK271" s="136"/>
      <c r="RHL271" s="136"/>
      <c r="RHM271" s="136"/>
      <c r="RHN271" s="136"/>
      <c r="RHO271" s="136"/>
      <c r="RHP271" s="136"/>
      <c r="RHQ271" s="136"/>
      <c r="RHR271" s="136"/>
      <c r="RHS271" s="136"/>
      <c r="RHT271" s="136"/>
      <c r="RHU271" s="136"/>
      <c r="RHZ271" s="136"/>
      <c r="RIA271" s="136"/>
      <c r="RIB271" s="136"/>
      <c r="RIC271" s="136"/>
      <c r="RID271" s="136"/>
      <c r="RIE271" s="136"/>
      <c r="RIF271" s="136"/>
      <c r="RIG271" s="136"/>
      <c r="RIH271" s="136"/>
      <c r="RII271" s="136"/>
      <c r="RIJ271" s="136"/>
      <c r="RIK271" s="136"/>
      <c r="RIP271" s="136"/>
      <c r="RIQ271" s="136"/>
      <c r="RIR271" s="136"/>
      <c r="RIS271" s="136"/>
      <c r="RIT271" s="136"/>
      <c r="RIU271" s="136"/>
      <c r="RIV271" s="136"/>
      <c r="RIW271" s="136"/>
      <c r="RIX271" s="136"/>
      <c r="RIY271" s="136"/>
      <c r="RIZ271" s="136"/>
      <c r="RJA271" s="136"/>
      <c r="RJF271" s="136"/>
      <c r="RJG271" s="136"/>
      <c r="RJH271" s="136"/>
      <c r="RJI271" s="136"/>
      <c r="RJJ271" s="136"/>
      <c r="RJK271" s="136"/>
      <c r="RJL271" s="136"/>
      <c r="RJM271" s="136"/>
      <c r="RJN271" s="136"/>
      <c r="RJO271" s="136"/>
      <c r="RJP271" s="136"/>
      <c r="RJQ271" s="136"/>
      <c r="RJV271" s="136"/>
      <c r="RJW271" s="136"/>
      <c r="RJX271" s="136"/>
      <c r="RJY271" s="136"/>
      <c r="RJZ271" s="136"/>
      <c r="RKA271" s="136"/>
      <c r="RKB271" s="136"/>
      <c r="RKC271" s="136"/>
      <c r="RKD271" s="136"/>
      <c r="RKE271" s="136"/>
      <c r="RKF271" s="136"/>
      <c r="RKG271" s="136"/>
      <c r="RKL271" s="136"/>
      <c r="RKM271" s="136"/>
      <c r="RKN271" s="136"/>
      <c r="RKO271" s="136"/>
      <c r="RKP271" s="136"/>
      <c r="RKQ271" s="136"/>
      <c r="RKR271" s="136"/>
      <c r="RKS271" s="136"/>
      <c r="RKT271" s="136"/>
      <c r="RKU271" s="136"/>
      <c r="RKV271" s="136"/>
      <c r="RKW271" s="136"/>
      <c r="RLB271" s="136"/>
      <c r="RLC271" s="136"/>
      <c r="RLD271" s="136"/>
      <c r="RLE271" s="136"/>
      <c r="RLF271" s="136"/>
      <c r="RLG271" s="136"/>
      <c r="RLH271" s="136"/>
      <c r="RLI271" s="136"/>
      <c r="RLJ271" s="136"/>
      <c r="RLK271" s="136"/>
      <c r="RLL271" s="136"/>
      <c r="RLM271" s="136"/>
      <c r="RLR271" s="136"/>
      <c r="RLS271" s="136"/>
      <c r="RLT271" s="136"/>
      <c r="RLU271" s="136"/>
      <c r="RLV271" s="136"/>
      <c r="RLW271" s="136"/>
      <c r="RLX271" s="136"/>
      <c r="RLY271" s="136"/>
      <c r="RLZ271" s="136"/>
      <c r="RMA271" s="136"/>
      <c r="RMB271" s="136"/>
      <c r="RMC271" s="136"/>
      <c r="RMH271" s="136"/>
      <c r="RMI271" s="136"/>
      <c r="RMJ271" s="136"/>
      <c r="RMK271" s="136"/>
      <c r="RML271" s="136"/>
      <c r="RMM271" s="136"/>
      <c r="RMN271" s="136"/>
      <c r="RMO271" s="136"/>
      <c r="RMP271" s="136"/>
      <c r="RMQ271" s="136"/>
      <c r="RMR271" s="136"/>
      <c r="RMS271" s="136"/>
      <c r="RMX271" s="136"/>
      <c r="RMY271" s="136"/>
      <c r="RMZ271" s="136"/>
      <c r="RNA271" s="136"/>
      <c r="RNB271" s="136"/>
      <c r="RNC271" s="136"/>
      <c r="RND271" s="136"/>
      <c r="RNE271" s="136"/>
      <c r="RNF271" s="136"/>
      <c r="RNG271" s="136"/>
      <c r="RNH271" s="136"/>
      <c r="RNI271" s="136"/>
      <c r="RNN271" s="136"/>
      <c r="RNO271" s="136"/>
      <c r="RNP271" s="136"/>
      <c r="RNQ271" s="136"/>
      <c r="RNR271" s="136"/>
      <c r="RNS271" s="136"/>
      <c r="RNT271" s="136"/>
      <c r="RNU271" s="136"/>
      <c r="RNV271" s="136"/>
      <c r="RNW271" s="136"/>
      <c r="RNX271" s="136"/>
      <c r="RNY271" s="136"/>
      <c r="ROD271" s="136"/>
      <c r="ROE271" s="136"/>
      <c r="ROF271" s="136"/>
      <c r="ROG271" s="136"/>
      <c r="ROH271" s="136"/>
      <c r="ROI271" s="136"/>
      <c r="ROJ271" s="136"/>
      <c r="ROK271" s="136"/>
      <c r="ROL271" s="136"/>
      <c r="ROM271" s="136"/>
      <c r="RON271" s="136"/>
      <c r="ROO271" s="136"/>
      <c r="ROT271" s="136"/>
      <c r="ROU271" s="136"/>
      <c r="ROV271" s="136"/>
      <c r="ROW271" s="136"/>
      <c r="ROX271" s="136"/>
      <c r="ROY271" s="136"/>
      <c r="ROZ271" s="136"/>
      <c r="RPA271" s="136"/>
      <c r="RPB271" s="136"/>
      <c r="RPC271" s="136"/>
      <c r="RPD271" s="136"/>
      <c r="RPE271" s="136"/>
      <c r="RPJ271" s="136"/>
      <c r="RPK271" s="136"/>
      <c r="RPL271" s="136"/>
      <c r="RPM271" s="136"/>
      <c r="RPN271" s="136"/>
      <c r="RPO271" s="136"/>
      <c r="RPP271" s="136"/>
      <c r="RPQ271" s="136"/>
      <c r="RPR271" s="136"/>
      <c r="RPS271" s="136"/>
      <c r="RPT271" s="136"/>
      <c r="RPU271" s="136"/>
      <c r="RPZ271" s="136"/>
      <c r="RQA271" s="136"/>
      <c r="RQB271" s="136"/>
      <c r="RQC271" s="136"/>
      <c r="RQD271" s="136"/>
      <c r="RQE271" s="136"/>
      <c r="RQF271" s="136"/>
      <c r="RQG271" s="136"/>
      <c r="RQH271" s="136"/>
      <c r="RQI271" s="136"/>
      <c r="RQJ271" s="136"/>
      <c r="RQK271" s="136"/>
      <c r="RQP271" s="136"/>
      <c r="RQQ271" s="136"/>
      <c r="RQR271" s="136"/>
      <c r="RQS271" s="136"/>
      <c r="RQT271" s="136"/>
      <c r="RQU271" s="136"/>
      <c r="RQV271" s="136"/>
      <c r="RQW271" s="136"/>
      <c r="RQX271" s="136"/>
      <c r="RQY271" s="136"/>
      <c r="RQZ271" s="136"/>
      <c r="RRA271" s="136"/>
      <c r="RRF271" s="136"/>
      <c r="RRG271" s="136"/>
      <c r="RRH271" s="136"/>
      <c r="RRI271" s="136"/>
      <c r="RRJ271" s="136"/>
      <c r="RRK271" s="136"/>
      <c r="RRL271" s="136"/>
      <c r="RRM271" s="136"/>
      <c r="RRN271" s="136"/>
      <c r="RRO271" s="136"/>
      <c r="RRP271" s="136"/>
      <c r="RRQ271" s="136"/>
      <c r="RRV271" s="136"/>
      <c r="RRW271" s="136"/>
      <c r="RRX271" s="136"/>
      <c r="RRY271" s="136"/>
      <c r="RRZ271" s="136"/>
      <c r="RSA271" s="136"/>
      <c r="RSB271" s="136"/>
      <c r="RSC271" s="136"/>
      <c r="RSD271" s="136"/>
      <c r="RSE271" s="136"/>
      <c r="RSF271" s="136"/>
      <c r="RSG271" s="136"/>
      <c r="RSL271" s="136"/>
      <c r="RSM271" s="136"/>
      <c r="RSN271" s="136"/>
      <c r="RSO271" s="136"/>
      <c r="RSP271" s="136"/>
      <c r="RSQ271" s="136"/>
      <c r="RSR271" s="136"/>
      <c r="RSS271" s="136"/>
      <c r="RST271" s="136"/>
      <c r="RSU271" s="136"/>
      <c r="RSV271" s="136"/>
      <c r="RSW271" s="136"/>
      <c r="RTB271" s="136"/>
      <c r="RTC271" s="136"/>
      <c r="RTD271" s="136"/>
      <c r="RTE271" s="136"/>
      <c r="RTF271" s="136"/>
      <c r="RTG271" s="136"/>
      <c r="RTH271" s="136"/>
      <c r="RTI271" s="136"/>
      <c r="RTJ271" s="136"/>
      <c r="RTK271" s="136"/>
      <c r="RTL271" s="136"/>
      <c r="RTM271" s="136"/>
      <c r="RTR271" s="136"/>
      <c r="RTS271" s="136"/>
      <c r="RTT271" s="136"/>
      <c r="RTU271" s="136"/>
      <c r="RTV271" s="136"/>
      <c r="RTW271" s="136"/>
      <c r="RTX271" s="136"/>
      <c r="RTY271" s="136"/>
      <c r="RTZ271" s="136"/>
      <c r="RUA271" s="136"/>
      <c r="RUB271" s="136"/>
      <c r="RUC271" s="136"/>
      <c r="RUH271" s="136"/>
      <c r="RUI271" s="136"/>
      <c r="RUJ271" s="136"/>
      <c r="RUK271" s="136"/>
      <c r="RUL271" s="136"/>
      <c r="RUM271" s="136"/>
      <c r="RUN271" s="136"/>
      <c r="RUO271" s="136"/>
      <c r="RUP271" s="136"/>
      <c r="RUQ271" s="136"/>
      <c r="RUR271" s="136"/>
      <c r="RUS271" s="136"/>
      <c r="RUX271" s="136"/>
      <c r="RUY271" s="136"/>
      <c r="RUZ271" s="136"/>
      <c r="RVA271" s="136"/>
      <c r="RVB271" s="136"/>
      <c r="RVC271" s="136"/>
      <c r="RVD271" s="136"/>
      <c r="RVE271" s="136"/>
      <c r="RVF271" s="136"/>
      <c r="RVG271" s="136"/>
      <c r="RVH271" s="136"/>
      <c r="RVI271" s="136"/>
      <c r="RVN271" s="136"/>
      <c r="RVO271" s="136"/>
      <c r="RVP271" s="136"/>
      <c r="RVQ271" s="136"/>
      <c r="RVR271" s="136"/>
      <c r="RVS271" s="136"/>
      <c r="RVT271" s="136"/>
      <c r="RVU271" s="136"/>
      <c r="RVV271" s="136"/>
      <c r="RVW271" s="136"/>
      <c r="RVX271" s="136"/>
      <c r="RVY271" s="136"/>
      <c r="RWD271" s="136"/>
      <c r="RWE271" s="136"/>
      <c r="RWF271" s="136"/>
      <c r="RWG271" s="136"/>
      <c r="RWH271" s="136"/>
      <c r="RWI271" s="136"/>
      <c r="RWJ271" s="136"/>
      <c r="RWK271" s="136"/>
      <c r="RWL271" s="136"/>
      <c r="RWM271" s="136"/>
      <c r="RWN271" s="136"/>
      <c r="RWO271" s="136"/>
      <c r="RWT271" s="136"/>
      <c r="RWU271" s="136"/>
      <c r="RWV271" s="136"/>
      <c r="RWW271" s="136"/>
      <c r="RWX271" s="136"/>
      <c r="RWY271" s="136"/>
      <c r="RWZ271" s="136"/>
      <c r="RXA271" s="136"/>
      <c r="RXB271" s="136"/>
      <c r="RXC271" s="136"/>
      <c r="RXD271" s="136"/>
      <c r="RXE271" s="136"/>
      <c r="RXJ271" s="136"/>
      <c r="RXK271" s="136"/>
      <c r="RXL271" s="136"/>
      <c r="RXM271" s="136"/>
      <c r="RXN271" s="136"/>
      <c r="RXO271" s="136"/>
      <c r="RXP271" s="136"/>
      <c r="RXQ271" s="136"/>
      <c r="RXR271" s="136"/>
      <c r="RXS271" s="136"/>
      <c r="RXT271" s="136"/>
      <c r="RXU271" s="136"/>
      <c r="RXZ271" s="136"/>
      <c r="RYA271" s="136"/>
      <c r="RYB271" s="136"/>
      <c r="RYC271" s="136"/>
      <c r="RYD271" s="136"/>
      <c r="RYE271" s="136"/>
      <c r="RYF271" s="136"/>
      <c r="RYG271" s="136"/>
      <c r="RYH271" s="136"/>
      <c r="RYI271" s="136"/>
      <c r="RYJ271" s="136"/>
      <c r="RYK271" s="136"/>
      <c r="RYP271" s="136"/>
      <c r="RYQ271" s="136"/>
      <c r="RYR271" s="136"/>
      <c r="RYS271" s="136"/>
      <c r="RYT271" s="136"/>
      <c r="RYU271" s="136"/>
      <c r="RYV271" s="136"/>
      <c r="RYW271" s="136"/>
      <c r="RYX271" s="136"/>
      <c r="RYY271" s="136"/>
      <c r="RYZ271" s="136"/>
      <c r="RZA271" s="136"/>
      <c r="RZF271" s="136"/>
      <c r="RZG271" s="136"/>
      <c r="RZH271" s="136"/>
      <c r="RZI271" s="136"/>
      <c r="RZJ271" s="136"/>
      <c r="RZK271" s="136"/>
      <c r="RZL271" s="136"/>
      <c r="RZM271" s="136"/>
      <c r="RZN271" s="136"/>
      <c r="RZO271" s="136"/>
      <c r="RZP271" s="136"/>
      <c r="RZQ271" s="136"/>
      <c r="RZV271" s="136"/>
      <c r="RZW271" s="136"/>
      <c r="RZX271" s="136"/>
      <c r="RZY271" s="136"/>
      <c r="RZZ271" s="136"/>
      <c r="SAA271" s="136"/>
      <c r="SAB271" s="136"/>
      <c r="SAC271" s="136"/>
      <c r="SAD271" s="136"/>
      <c r="SAE271" s="136"/>
      <c r="SAF271" s="136"/>
      <c r="SAG271" s="136"/>
      <c r="SAL271" s="136"/>
      <c r="SAM271" s="136"/>
      <c r="SAN271" s="136"/>
      <c r="SAO271" s="136"/>
      <c r="SAP271" s="136"/>
      <c r="SAQ271" s="136"/>
      <c r="SAR271" s="136"/>
      <c r="SAS271" s="136"/>
      <c r="SAT271" s="136"/>
      <c r="SAU271" s="136"/>
      <c r="SAV271" s="136"/>
      <c r="SAW271" s="136"/>
      <c r="SBB271" s="136"/>
      <c r="SBC271" s="136"/>
      <c r="SBD271" s="136"/>
      <c r="SBE271" s="136"/>
      <c r="SBF271" s="136"/>
      <c r="SBG271" s="136"/>
      <c r="SBH271" s="136"/>
      <c r="SBI271" s="136"/>
      <c r="SBJ271" s="136"/>
      <c r="SBK271" s="136"/>
      <c r="SBL271" s="136"/>
      <c r="SBM271" s="136"/>
      <c r="SBR271" s="136"/>
      <c r="SBS271" s="136"/>
      <c r="SBT271" s="136"/>
      <c r="SBU271" s="136"/>
      <c r="SBV271" s="136"/>
      <c r="SBW271" s="136"/>
      <c r="SBX271" s="136"/>
      <c r="SBY271" s="136"/>
      <c r="SBZ271" s="136"/>
      <c r="SCA271" s="136"/>
      <c r="SCB271" s="136"/>
      <c r="SCC271" s="136"/>
      <c r="SCH271" s="136"/>
      <c r="SCI271" s="136"/>
      <c r="SCJ271" s="136"/>
      <c r="SCK271" s="136"/>
      <c r="SCL271" s="136"/>
      <c r="SCM271" s="136"/>
      <c r="SCN271" s="136"/>
      <c r="SCO271" s="136"/>
      <c r="SCP271" s="136"/>
      <c r="SCQ271" s="136"/>
      <c r="SCR271" s="136"/>
      <c r="SCS271" s="136"/>
      <c r="SCX271" s="136"/>
      <c r="SCY271" s="136"/>
      <c r="SCZ271" s="136"/>
      <c r="SDA271" s="136"/>
      <c r="SDB271" s="136"/>
      <c r="SDC271" s="136"/>
      <c r="SDD271" s="136"/>
      <c r="SDE271" s="136"/>
      <c r="SDF271" s="136"/>
      <c r="SDG271" s="136"/>
      <c r="SDH271" s="136"/>
      <c r="SDI271" s="136"/>
      <c r="SDN271" s="136"/>
      <c r="SDO271" s="136"/>
      <c r="SDP271" s="136"/>
      <c r="SDQ271" s="136"/>
      <c r="SDR271" s="136"/>
      <c r="SDS271" s="136"/>
      <c r="SDT271" s="136"/>
      <c r="SDU271" s="136"/>
      <c r="SDV271" s="136"/>
      <c r="SDW271" s="136"/>
      <c r="SDX271" s="136"/>
      <c r="SDY271" s="136"/>
      <c r="SED271" s="136"/>
      <c r="SEE271" s="136"/>
      <c r="SEF271" s="136"/>
      <c r="SEG271" s="136"/>
      <c r="SEH271" s="136"/>
      <c r="SEI271" s="136"/>
      <c r="SEJ271" s="136"/>
      <c r="SEK271" s="136"/>
      <c r="SEL271" s="136"/>
      <c r="SEM271" s="136"/>
      <c r="SEN271" s="136"/>
      <c r="SEO271" s="136"/>
      <c r="SET271" s="136"/>
      <c r="SEU271" s="136"/>
      <c r="SEV271" s="136"/>
      <c r="SEW271" s="136"/>
      <c r="SEX271" s="136"/>
      <c r="SEY271" s="136"/>
      <c r="SEZ271" s="136"/>
      <c r="SFA271" s="136"/>
      <c r="SFB271" s="136"/>
      <c r="SFC271" s="136"/>
      <c r="SFD271" s="136"/>
      <c r="SFE271" s="136"/>
      <c r="SFJ271" s="136"/>
      <c r="SFK271" s="136"/>
      <c r="SFL271" s="136"/>
      <c r="SFM271" s="136"/>
      <c r="SFN271" s="136"/>
      <c r="SFO271" s="136"/>
      <c r="SFP271" s="136"/>
      <c r="SFQ271" s="136"/>
      <c r="SFR271" s="136"/>
      <c r="SFS271" s="136"/>
      <c r="SFT271" s="136"/>
      <c r="SFU271" s="136"/>
      <c r="SFZ271" s="136"/>
      <c r="SGA271" s="136"/>
      <c r="SGB271" s="136"/>
      <c r="SGC271" s="136"/>
      <c r="SGD271" s="136"/>
      <c r="SGE271" s="136"/>
      <c r="SGF271" s="136"/>
      <c r="SGG271" s="136"/>
      <c r="SGH271" s="136"/>
      <c r="SGI271" s="136"/>
      <c r="SGJ271" s="136"/>
      <c r="SGK271" s="136"/>
      <c r="SGP271" s="136"/>
      <c r="SGQ271" s="136"/>
      <c r="SGR271" s="136"/>
      <c r="SGS271" s="136"/>
      <c r="SGT271" s="136"/>
      <c r="SGU271" s="136"/>
      <c r="SGV271" s="136"/>
      <c r="SGW271" s="136"/>
      <c r="SGX271" s="136"/>
      <c r="SGY271" s="136"/>
      <c r="SGZ271" s="136"/>
      <c r="SHA271" s="136"/>
      <c r="SHF271" s="136"/>
      <c r="SHG271" s="136"/>
      <c r="SHH271" s="136"/>
      <c r="SHI271" s="136"/>
      <c r="SHJ271" s="136"/>
      <c r="SHK271" s="136"/>
      <c r="SHL271" s="136"/>
      <c r="SHM271" s="136"/>
      <c r="SHN271" s="136"/>
      <c r="SHO271" s="136"/>
      <c r="SHP271" s="136"/>
      <c r="SHQ271" s="136"/>
      <c r="SHV271" s="136"/>
      <c r="SHW271" s="136"/>
      <c r="SHX271" s="136"/>
      <c r="SHY271" s="136"/>
      <c r="SHZ271" s="136"/>
      <c r="SIA271" s="136"/>
      <c r="SIB271" s="136"/>
      <c r="SIC271" s="136"/>
      <c r="SID271" s="136"/>
      <c r="SIE271" s="136"/>
      <c r="SIF271" s="136"/>
      <c r="SIG271" s="136"/>
      <c r="SIL271" s="136"/>
      <c r="SIM271" s="136"/>
      <c r="SIN271" s="136"/>
      <c r="SIO271" s="136"/>
      <c r="SIP271" s="136"/>
      <c r="SIQ271" s="136"/>
      <c r="SIR271" s="136"/>
      <c r="SIS271" s="136"/>
      <c r="SIT271" s="136"/>
      <c r="SIU271" s="136"/>
      <c r="SIV271" s="136"/>
      <c r="SIW271" s="136"/>
      <c r="SJB271" s="136"/>
      <c r="SJC271" s="136"/>
      <c r="SJD271" s="136"/>
      <c r="SJE271" s="136"/>
      <c r="SJF271" s="136"/>
      <c r="SJG271" s="136"/>
      <c r="SJH271" s="136"/>
      <c r="SJI271" s="136"/>
      <c r="SJJ271" s="136"/>
      <c r="SJK271" s="136"/>
      <c r="SJL271" s="136"/>
      <c r="SJM271" s="136"/>
      <c r="SJR271" s="136"/>
      <c r="SJS271" s="136"/>
      <c r="SJT271" s="136"/>
      <c r="SJU271" s="136"/>
      <c r="SJV271" s="136"/>
      <c r="SJW271" s="136"/>
      <c r="SJX271" s="136"/>
      <c r="SJY271" s="136"/>
      <c r="SJZ271" s="136"/>
      <c r="SKA271" s="136"/>
      <c r="SKB271" s="136"/>
      <c r="SKC271" s="136"/>
      <c r="SKH271" s="136"/>
      <c r="SKI271" s="136"/>
      <c r="SKJ271" s="136"/>
      <c r="SKK271" s="136"/>
      <c r="SKL271" s="136"/>
      <c r="SKM271" s="136"/>
      <c r="SKN271" s="136"/>
      <c r="SKO271" s="136"/>
      <c r="SKP271" s="136"/>
      <c r="SKQ271" s="136"/>
      <c r="SKR271" s="136"/>
      <c r="SKS271" s="136"/>
      <c r="SKX271" s="136"/>
      <c r="SKY271" s="136"/>
      <c r="SKZ271" s="136"/>
      <c r="SLA271" s="136"/>
      <c r="SLB271" s="136"/>
      <c r="SLC271" s="136"/>
      <c r="SLD271" s="136"/>
      <c r="SLE271" s="136"/>
      <c r="SLF271" s="136"/>
      <c r="SLG271" s="136"/>
      <c r="SLH271" s="136"/>
      <c r="SLI271" s="136"/>
      <c r="SLN271" s="136"/>
      <c r="SLO271" s="136"/>
      <c r="SLP271" s="136"/>
      <c r="SLQ271" s="136"/>
      <c r="SLR271" s="136"/>
      <c r="SLS271" s="136"/>
      <c r="SLT271" s="136"/>
      <c r="SLU271" s="136"/>
      <c r="SLV271" s="136"/>
      <c r="SLW271" s="136"/>
      <c r="SLX271" s="136"/>
      <c r="SLY271" s="136"/>
      <c r="SMD271" s="136"/>
      <c r="SME271" s="136"/>
      <c r="SMF271" s="136"/>
      <c r="SMG271" s="136"/>
      <c r="SMH271" s="136"/>
      <c r="SMI271" s="136"/>
      <c r="SMJ271" s="136"/>
      <c r="SMK271" s="136"/>
      <c r="SML271" s="136"/>
      <c r="SMM271" s="136"/>
      <c r="SMN271" s="136"/>
      <c r="SMO271" s="136"/>
      <c r="SMT271" s="136"/>
      <c r="SMU271" s="136"/>
      <c r="SMV271" s="136"/>
      <c r="SMW271" s="136"/>
      <c r="SMX271" s="136"/>
      <c r="SMY271" s="136"/>
      <c r="SMZ271" s="136"/>
      <c r="SNA271" s="136"/>
      <c r="SNB271" s="136"/>
      <c r="SNC271" s="136"/>
      <c r="SND271" s="136"/>
      <c r="SNE271" s="136"/>
      <c r="SNJ271" s="136"/>
      <c r="SNK271" s="136"/>
      <c r="SNL271" s="136"/>
      <c r="SNM271" s="136"/>
      <c r="SNN271" s="136"/>
      <c r="SNO271" s="136"/>
      <c r="SNP271" s="136"/>
      <c r="SNQ271" s="136"/>
      <c r="SNR271" s="136"/>
      <c r="SNS271" s="136"/>
      <c r="SNT271" s="136"/>
      <c r="SNU271" s="136"/>
      <c r="SNZ271" s="136"/>
      <c r="SOA271" s="136"/>
      <c r="SOB271" s="136"/>
      <c r="SOC271" s="136"/>
      <c r="SOD271" s="136"/>
      <c r="SOE271" s="136"/>
      <c r="SOF271" s="136"/>
      <c r="SOG271" s="136"/>
      <c r="SOH271" s="136"/>
      <c r="SOI271" s="136"/>
      <c r="SOJ271" s="136"/>
      <c r="SOK271" s="136"/>
      <c r="SOP271" s="136"/>
      <c r="SOQ271" s="136"/>
      <c r="SOR271" s="136"/>
      <c r="SOS271" s="136"/>
      <c r="SOT271" s="136"/>
      <c r="SOU271" s="136"/>
      <c r="SOV271" s="136"/>
      <c r="SOW271" s="136"/>
      <c r="SOX271" s="136"/>
      <c r="SOY271" s="136"/>
      <c r="SOZ271" s="136"/>
      <c r="SPA271" s="136"/>
      <c r="SPF271" s="136"/>
      <c r="SPG271" s="136"/>
      <c r="SPH271" s="136"/>
      <c r="SPI271" s="136"/>
      <c r="SPJ271" s="136"/>
      <c r="SPK271" s="136"/>
      <c r="SPL271" s="136"/>
      <c r="SPM271" s="136"/>
      <c r="SPN271" s="136"/>
      <c r="SPO271" s="136"/>
      <c r="SPP271" s="136"/>
      <c r="SPQ271" s="136"/>
      <c r="SPV271" s="136"/>
      <c r="SPW271" s="136"/>
      <c r="SPX271" s="136"/>
      <c r="SPY271" s="136"/>
      <c r="SPZ271" s="136"/>
      <c r="SQA271" s="136"/>
      <c r="SQB271" s="136"/>
      <c r="SQC271" s="136"/>
      <c r="SQD271" s="136"/>
      <c r="SQE271" s="136"/>
      <c r="SQF271" s="136"/>
      <c r="SQG271" s="136"/>
      <c r="SQL271" s="136"/>
      <c r="SQM271" s="136"/>
      <c r="SQN271" s="136"/>
      <c r="SQO271" s="136"/>
      <c r="SQP271" s="136"/>
      <c r="SQQ271" s="136"/>
      <c r="SQR271" s="136"/>
      <c r="SQS271" s="136"/>
      <c r="SQT271" s="136"/>
      <c r="SQU271" s="136"/>
      <c r="SQV271" s="136"/>
      <c r="SQW271" s="136"/>
      <c r="SRB271" s="136"/>
      <c r="SRC271" s="136"/>
      <c r="SRD271" s="136"/>
      <c r="SRE271" s="136"/>
      <c r="SRF271" s="136"/>
      <c r="SRG271" s="136"/>
      <c r="SRH271" s="136"/>
      <c r="SRI271" s="136"/>
      <c r="SRJ271" s="136"/>
      <c r="SRK271" s="136"/>
      <c r="SRL271" s="136"/>
      <c r="SRM271" s="136"/>
      <c r="SRR271" s="136"/>
      <c r="SRS271" s="136"/>
      <c r="SRT271" s="136"/>
      <c r="SRU271" s="136"/>
      <c r="SRV271" s="136"/>
      <c r="SRW271" s="136"/>
      <c r="SRX271" s="136"/>
      <c r="SRY271" s="136"/>
      <c r="SRZ271" s="136"/>
      <c r="SSA271" s="136"/>
      <c r="SSB271" s="136"/>
      <c r="SSC271" s="136"/>
      <c r="SSH271" s="136"/>
      <c r="SSI271" s="136"/>
      <c r="SSJ271" s="136"/>
      <c r="SSK271" s="136"/>
      <c r="SSL271" s="136"/>
      <c r="SSM271" s="136"/>
      <c r="SSN271" s="136"/>
      <c r="SSO271" s="136"/>
      <c r="SSP271" s="136"/>
      <c r="SSQ271" s="136"/>
      <c r="SSR271" s="136"/>
      <c r="SSS271" s="136"/>
      <c r="SSX271" s="136"/>
      <c r="SSY271" s="136"/>
      <c r="SSZ271" s="136"/>
      <c r="STA271" s="136"/>
      <c r="STB271" s="136"/>
      <c r="STC271" s="136"/>
      <c r="STD271" s="136"/>
      <c r="STE271" s="136"/>
      <c r="STF271" s="136"/>
      <c r="STG271" s="136"/>
      <c r="STH271" s="136"/>
      <c r="STI271" s="136"/>
      <c r="STN271" s="136"/>
      <c r="STO271" s="136"/>
      <c r="STP271" s="136"/>
      <c r="STQ271" s="136"/>
      <c r="STR271" s="136"/>
      <c r="STS271" s="136"/>
      <c r="STT271" s="136"/>
      <c r="STU271" s="136"/>
      <c r="STV271" s="136"/>
      <c r="STW271" s="136"/>
      <c r="STX271" s="136"/>
      <c r="STY271" s="136"/>
      <c r="SUD271" s="136"/>
      <c r="SUE271" s="136"/>
      <c r="SUF271" s="136"/>
      <c r="SUG271" s="136"/>
      <c r="SUH271" s="136"/>
      <c r="SUI271" s="136"/>
      <c r="SUJ271" s="136"/>
      <c r="SUK271" s="136"/>
      <c r="SUL271" s="136"/>
      <c r="SUM271" s="136"/>
      <c r="SUN271" s="136"/>
      <c r="SUO271" s="136"/>
      <c r="SUT271" s="136"/>
      <c r="SUU271" s="136"/>
      <c r="SUV271" s="136"/>
      <c r="SUW271" s="136"/>
      <c r="SUX271" s="136"/>
      <c r="SUY271" s="136"/>
      <c r="SUZ271" s="136"/>
      <c r="SVA271" s="136"/>
      <c r="SVB271" s="136"/>
      <c r="SVC271" s="136"/>
      <c r="SVD271" s="136"/>
      <c r="SVE271" s="136"/>
      <c r="SVJ271" s="136"/>
      <c r="SVK271" s="136"/>
      <c r="SVL271" s="136"/>
      <c r="SVM271" s="136"/>
      <c r="SVN271" s="136"/>
      <c r="SVO271" s="136"/>
      <c r="SVP271" s="136"/>
      <c r="SVQ271" s="136"/>
      <c r="SVR271" s="136"/>
      <c r="SVS271" s="136"/>
      <c r="SVT271" s="136"/>
      <c r="SVU271" s="136"/>
      <c r="SVZ271" s="136"/>
      <c r="SWA271" s="136"/>
      <c r="SWB271" s="136"/>
      <c r="SWC271" s="136"/>
      <c r="SWD271" s="136"/>
      <c r="SWE271" s="136"/>
      <c r="SWF271" s="136"/>
      <c r="SWG271" s="136"/>
      <c r="SWH271" s="136"/>
      <c r="SWI271" s="136"/>
      <c r="SWJ271" s="136"/>
      <c r="SWK271" s="136"/>
      <c r="SWP271" s="136"/>
      <c r="SWQ271" s="136"/>
      <c r="SWR271" s="136"/>
      <c r="SWS271" s="136"/>
      <c r="SWT271" s="136"/>
      <c r="SWU271" s="136"/>
      <c r="SWV271" s="136"/>
      <c r="SWW271" s="136"/>
      <c r="SWX271" s="136"/>
      <c r="SWY271" s="136"/>
      <c r="SWZ271" s="136"/>
      <c r="SXA271" s="136"/>
      <c r="SXF271" s="136"/>
      <c r="SXG271" s="136"/>
      <c r="SXH271" s="136"/>
      <c r="SXI271" s="136"/>
      <c r="SXJ271" s="136"/>
      <c r="SXK271" s="136"/>
      <c r="SXL271" s="136"/>
      <c r="SXM271" s="136"/>
      <c r="SXN271" s="136"/>
      <c r="SXO271" s="136"/>
      <c r="SXP271" s="136"/>
      <c r="SXQ271" s="136"/>
      <c r="SXV271" s="136"/>
      <c r="SXW271" s="136"/>
      <c r="SXX271" s="136"/>
      <c r="SXY271" s="136"/>
      <c r="SXZ271" s="136"/>
      <c r="SYA271" s="136"/>
      <c r="SYB271" s="136"/>
      <c r="SYC271" s="136"/>
      <c r="SYD271" s="136"/>
      <c r="SYE271" s="136"/>
      <c r="SYF271" s="136"/>
      <c r="SYG271" s="136"/>
      <c r="SYL271" s="136"/>
      <c r="SYM271" s="136"/>
      <c r="SYN271" s="136"/>
      <c r="SYO271" s="136"/>
      <c r="SYP271" s="136"/>
      <c r="SYQ271" s="136"/>
      <c r="SYR271" s="136"/>
      <c r="SYS271" s="136"/>
      <c r="SYT271" s="136"/>
      <c r="SYU271" s="136"/>
      <c r="SYV271" s="136"/>
      <c r="SYW271" s="136"/>
      <c r="SZB271" s="136"/>
      <c r="SZC271" s="136"/>
      <c r="SZD271" s="136"/>
      <c r="SZE271" s="136"/>
      <c r="SZF271" s="136"/>
      <c r="SZG271" s="136"/>
      <c r="SZH271" s="136"/>
      <c r="SZI271" s="136"/>
      <c r="SZJ271" s="136"/>
      <c r="SZK271" s="136"/>
      <c r="SZL271" s="136"/>
      <c r="SZM271" s="136"/>
      <c r="SZR271" s="136"/>
      <c r="SZS271" s="136"/>
      <c r="SZT271" s="136"/>
      <c r="SZU271" s="136"/>
      <c r="SZV271" s="136"/>
      <c r="SZW271" s="136"/>
      <c r="SZX271" s="136"/>
      <c r="SZY271" s="136"/>
      <c r="SZZ271" s="136"/>
      <c r="TAA271" s="136"/>
      <c r="TAB271" s="136"/>
      <c r="TAC271" s="136"/>
      <c r="TAH271" s="136"/>
      <c r="TAI271" s="136"/>
      <c r="TAJ271" s="136"/>
      <c r="TAK271" s="136"/>
      <c r="TAL271" s="136"/>
      <c r="TAM271" s="136"/>
      <c r="TAN271" s="136"/>
      <c r="TAO271" s="136"/>
      <c r="TAP271" s="136"/>
      <c r="TAQ271" s="136"/>
      <c r="TAR271" s="136"/>
      <c r="TAS271" s="136"/>
      <c r="TAX271" s="136"/>
      <c r="TAY271" s="136"/>
      <c r="TAZ271" s="136"/>
      <c r="TBA271" s="136"/>
      <c r="TBB271" s="136"/>
      <c r="TBC271" s="136"/>
      <c r="TBD271" s="136"/>
      <c r="TBE271" s="136"/>
      <c r="TBF271" s="136"/>
      <c r="TBG271" s="136"/>
      <c r="TBH271" s="136"/>
      <c r="TBI271" s="136"/>
      <c r="TBN271" s="136"/>
      <c r="TBO271" s="136"/>
      <c r="TBP271" s="136"/>
      <c r="TBQ271" s="136"/>
      <c r="TBR271" s="136"/>
      <c r="TBS271" s="136"/>
      <c r="TBT271" s="136"/>
      <c r="TBU271" s="136"/>
      <c r="TBV271" s="136"/>
      <c r="TBW271" s="136"/>
      <c r="TBX271" s="136"/>
      <c r="TBY271" s="136"/>
      <c r="TCD271" s="136"/>
      <c r="TCE271" s="136"/>
      <c r="TCF271" s="136"/>
      <c r="TCG271" s="136"/>
      <c r="TCH271" s="136"/>
      <c r="TCI271" s="136"/>
      <c r="TCJ271" s="136"/>
      <c r="TCK271" s="136"/>
      <c r="TCL271" s="136"/>
      <c r="TCM271" s="136"/>
      <c r="TCN271" s="136"/>
      <c r="TCO271" s="136"/>
      <c r="TCT271" s="136"/>
      <c r="TCU271" s="136"/>
      <c r="TCV271" s="136"/>
      <c r="TCW271" s="136"/>
      <c r="TCX271" s="136"/>
      <c r="TCY271" s="136"/>
      <c r="TCZ271" s="136"/>
      <c r="TDA271" s="136"/>
      <c r="TDB271" s="136"/>
      <c r="TDC271" s="136"/>
      <c r="TDD271" s="136"/>
      <c r="TDE271" s="136"/>
      <c r="TDJ271" s="136"/>
      <c r="TDK271" s="136"/>
      <c r="TDL271" s="136"/>
      <c r="TDM271" s="136"/>
      <c r="TDN271" s="136"/>
      <c r="TDO271" s="136"/>
      <c r="TDP271" s="136"/>
      <c r="TDQ271" s="136"/>
      <c r="TDR271" s="136"/>
      <c r="TDS271" s="136"/>
      <c r="TDT271" s="136"/>
      <c r="TDU271" s="136"/>
      <c r="TDZ271" s="136"/>
      <c r="TEA271" s="136"/>
      <c r="TEB271" s="136"/>
      <c r="TEC271" s="136"/>
      <c r="TED271" s="136"/>
      <c r="TEE271" s="136"/>
      <c r="TEF271" s="136"/>
      <c r="TEG271" s="136"/>
      <c r="TEH271" s="136"/>
      <c r="TEI271" s="136"/>
      <c r="TEJ271" s="136"/>
      <c r="TEK271" s="136"/>
      <c r="TEP271" s="136"/>
      <c r="TEQ271" s="136"/>
      <c r="TER271" s="136"/>
      <c r="TES271" s="136"/>
      <c r="TET271" s="136"/>
      <c r="TEU271" s="136"/>
      <c r="TEV271" s="136"/>
      <c r="TEW271" s="136"/>
      <c r="TEX271" s="136"/>
      <c r="TEY271" s="136"/>
      <c r="TEZ271" s="136"/>
      <c r="TFA271" s="136"/>
      <c r="TFF271" s="136"/>
      <c r="TFG271" s="136"/>
      <c r="TFH271" s="136"/>
      <c r="TFI271" s="136"/>
      <c r="TFJ271" s="136"/>
      <c r="TFK271" s="136"/>
      <c r="TFL271" s="136"/>
      <c r="TFM271" s="136"/>
      <c r="TFN271" s="136"/>
      <c r="TFO271" s="136"/>
      <c r="TFP271" s="136"/>
      <c r="TFQ271" s="136"/>
      <c r="TFV271" s="136"/>
      <c r="TFW271" s="136"/>
      <c r="TFX271" s="136"/>
      <c r="TFY271" s="136"/>
      <c r="TFZ271" s="136"/>
      <c r="TGA271" s="136"/>
      <c r="TGB271" s="136"/>
      <c r="TGC271" s="136"/>
      <c r="TGD271" s="136"/>
      <c r="TGE271" s="136"/>
      <c r="TGF271" s="136"/>
      <c r="TGG271" s="136"/>
      <c r="TGL271" s="136"/>
      <c r="TGM271" s="136"/>
      <c r="TGN271" s="136"/>
      <c r="TGO271" s="136"/>
      <c r="TGP271" s="136"/>
      <c r="TGQ271" s="136"/>
      <c r="TGR271" s="136"/>
      <c r="TGS271" s="136"/>
      <c r="TGT271" s="136"/>
      <c r="TGU271" s="136"/>
      <c r="TGV271" s="136"/>
      <c r="TGW271" s="136"/>
      <c r="THB271" s="136"/>
      <c r="THC271" s="136"/>
      <c r="THD271" s="136"/>
      <c r="THE271" s="136"/>
      <c r="THF271" s="136"/>
      <c r="THG271" s="136"/>
      <c r="THH271" s="136"/>
      <c r="THI271" s="136"/>
      <c r="THJ271" s="136"/>
      <c r="THK271" s="136"/>
      <c r="THL271" s="136"/>
      <c r="THM271" s="136"/>
      <c r="THR271" s="136"/>
      <c r="THS271" s="136"/>
      <c r="THT271" s="136"/>
      <c r="THU271" s="136"/>
      <c r="THV271" s="136"/>
      <c r="THW271" s="136"/>
      <c r="THX271" s="136"/>
      <c r="THY271" s="136"/>
      <c r="THZ271" s="136"/>
      <c r="TIA271" s="136"/>
      <c r="TIB271" s="136"/>
      <c r="TIC271" s="136"/>
      <c r="TIH271" s="136"/>
      <c r="TII271" s="136"/>
      <c r="TIJ271" s="136"/>
      <c r="TIK271" s="136"/>
      <c r="TIL271" s="136"/>
      <c r="TIM271" s="136"/>
      <c r="TIN271" s="136"/>
      <c r="TIO271" s="136"/>
      <c r="TIP271" s="136"/>
      <c r="TIQ271" s="136"/>
      <c r="TIR271" s="136"/>
      <c r="TIS271" s="136"/>
      <c r="TIX271" s="136"/>
      <c r="TIY271" s="136"/>
      <c r="TIZ271" s="136"/>
      <c r="TJA271" s="136"/>
      <c r="TJB271" s="136"/>
      <c r="TJC271" s="136"/>
      <c r="TJD271" s="136"/>
      <c r="TJE271" s="136"/>
      <c r="TJF271" s="136"/>
      <c r="TJG271" s="136"/>
      <c r="TJH271" s="136"/>
      <c r="TJI271" s="136"/>
      <c r="TJN271" s="136"/>
      <c r="TJO271" s="136"/>
      <c r="TJP271" s="136"/>
      <c r="TJQ271" s="136"/>
      <c r="TJR271" s="136"/>
      <c r="TJS271" s="136"/>
      <c r="TJT271" s="136"/>
      <c r="TJU271" s="136"/>
      <c r="TJV271" s="136"/>
      <c r="TJW271" s="136"/>
      <c r="TJX271" s="136"/>
      <c r="TJY271" s="136"/>
      <c r="TKD271" s="136"/>
      <c r="TKE271" s="136"/>
      <c r="TKF271" s="136"/>
      <c r="TKG271" s="136"/>
      <c r="TKH271" s="136"/>
      <c r="TKI271" s="136"/>
      <c r="TKJ271" s="136"/>
      <c r="TKK271" s="136"/>
      <c r="TKL271" s="136"/>
      <c r="TKM271" s="136"/>
      <c r="TKN271" s="136"/>
      <c r="TKO271" s="136"/>
      <c r="TKT271" s="136"/>
      <c r="TKU271" s="136"/>
      <c r="TKV271" s="136"/>
      <c r="TKW271" s="136"/>
      <c r="TKX271" s="136"/>
      <c r="TKY271" s="136"/>
      <c r="TKZ271" s="136"/>
      <c r="TLA271" s="136"/>
      <c r="TLB271" s="136"/>
      <c r="TLC271" s="136"/>
      <c r="TLD271" s="136"/>
      <c r="TLE271" s="136"/>
      <c r="TLJ271" s="136"/>
      <c r="TLK271" s="136"/>
      <c r="TLL271" s="136"/>
      <c r="TLM271" s="136"/>
      <c r="TLN271" s="136"/>
      <c r="TLO271" s="136"/>
      <c r="TLP271" s="136"/>
      <c r="TLQ271" s="136"/>
      <c r="TLR271" s="136"/>
      <c r="TLS271" s="136"/>
      <c r="TLT271" s="136"/>
      <c r="TLU271" s="136"/>
      <c r="TLZ271" s="136"/>
      <c r="TMA271" s="136"/>
      <c r="TMB271" s="136"/>
      <c r="TMC271" s="136"/>
      <c r="TMD271" s="136"/>
      <c r="TME271" s="136"/>
      <c r="TMF271" s="136"/>
      <c r="TMG271" s="136"/>
      <c r="TMH271" s="136"/>
      <c r="TMI271" s="136"/>
      <c r="TMJ271" s="136"/>
      <c r="TMK271" s="136"/>
      <c r="TMP271" s="136"/>
      <c r="TMQ271" s="136"/>
      <c r="TMR271" s="136"/>
      <c r="TMS271" s="136"/>
      <c r="TMT271" s="136"/>
      <c r="TMU271" s="136"/>
      <c r="TMV271" s="136"/>
      <c r="TMW271" s="136"/>
      <c r="TMX271" s="136"/>
      <c r="TMY271" s="136"/>
      <c r="TMZ271" s="136"/>
      <c r="TNA271" s="136"/>
      <c r="TNF271" s="136"/>
      <c r="TNG271" s="136"/>
      <c r="TNH271" s="136"/>
      <c r="TNI271" s="136"/>
      <c r="TNJ271" s="136"/>
      <c r="TNK271" s="136"/>
      <c r="TNL271" s="136"/>
      <c r="TNM271" s="136"/>
      <c r="TNN271" s="136"/>
      <c r="TNO271" s="136"/>
      <c r="TNP271" s="136"/>
      <c r="TNQ271" s="136"/>
      <c r="TNV271" s="136"/>
      <c r="TNW271" s="136"/>
      <c r="TNX271" s="136"/>
      <c r="TNY271" s="136"/>
      <c r="TNZ271" s="136"/>
      <c r="TOA271" s="136"/>
      <c r="TOB271" s="136"/>
      <c r="TOC271" s="136"/>
      <c r="TOD271" s="136"/>
      <c r="TOE271" s="136"/>
      <c r="TOF271" s="136"/>
      <c r="TOG271" s="136"/>
      <c r="TOL271" s="136"/>
      <c r="TOM271" s="136"/>
      <c r="TON271" s="136"/>
      <c r="TOO271" s="136"/>
      <c r="TOP271" s="136"/>
      <c r="TOQ271" s="136"/>
      <c r="TOR271" s="136"/>
      <c r="TOS271" s="136"/>
      <c r="TOT271" s="136"/>
      <c r="TOU271" s="136"/>
      <c r="TOV271" s="136"/>
      <c r="TOW271" s="136"/>
      <c r="TPB271" s="136"/>
      <c r="TPC271" s="136"/>
      <c r="TPD271" s="136"/>
      <c r="TPE271" s="136"/>
      <c r="TPF271" s="136"/>
      <c r="TPG271" s="136"/>
      <c r="TPH271" s="136"/>
      <c r="TPI271" s="136"/>
      <c r="TPJ271" s="136"/>
      <c r="TPK271" s="136"/>
      <c r="TPL271" s="136"/>
      <c r="TPM271" s="136"/>
      <c r="TPR271" s="136"/>
      <c r="TPS271" s="136"/>
      <c r="TPT271" s="136"/>
      <c r="TPU271" s="136"/>
      <c r="TPV271" s="136"/>
      <c r="TPW271" s="136"/>
      <c r="TPX271" s="136"/>
      <c r="TPY271" s="136"/>
      <c r="TPZ271" s="136"/>
      <c r="TQA271" s="136"/>
      <c r="TQB271" s="136"/>
      <c r="TQC271" s="136"/>
      <c r="TQH271" s="136"/>
      <c r="TQI271" s="136"/>
      <c r="TQJ271" s="136"/>
      <c r="TQK271" s="136"/>
      <c r="TQL271" s="136"/>
      <c r="TQM271" s="136"/>
      <c r="TQN271" s="136"/>
      <c r="TQO271" s="136"/>
      <c r="TQP271" s="136"/>
      <c r="TQQ271" s="136"/>
      <c r="TQR271" s="136"/>
      <c r="TQS271" s="136"/>
      <c r="TQX271" s="136"/>
      <c r="TQY271" s="136"/>
      <c r="TQZ271" s="136"/>
      <c r="TRA271" s="136"/>
      <c r="TRB271" s="136"/>
      <c r="TRC271" s="136"/>
      <c r="TRD271" s="136"/>
      <c r="TRE271" s="136"/>
      <c r="TRF271" s="136"/>
      <c r="TRG271" s="136"/>
      <c r="TRH271" s="136"/>
      <c r="TRI271" s="136"/>
      <c r="TRN271" s="136"/>
      <c r="TRO271" s="136"/>
      <c r="TRP271" s="136"/>
      <c r="TRQ271" s="136"/>
      <c r="TRR271" s="136"/>
      <c r="TRS271" s="136"/>
      <c r="TRT271" s="136"/>
      <c r="TRU271" s="136"/>
      <c r="TRV271" s="136"/>
      <c r="TRW271" s="136"/>
      <c r="TRX271" s="136"/>
      <c r="TRY271" s="136"/>
      <c r="TSD271" s="136"/>
      <c r="TSE271" s="136"/>
      <c r="TSF271" s="136"/>
      <c r="TSG271" s="136"/>
      <c r="TSH271" s="136"/>
      <c r="TSI271" s="136"/>
      <c r="TSJ271" s="136"/>
      <c r="TSK271" s="136"/>
      <c r="TSL271" s="136"/>
      <c r="TSM271" s="136"/>
      <c r="TSN271" s="136"/>
      <c r="TSO271" s="136"/>
      <c r="TST271" s="136"/>
      <c r="TSU271" s="136"/>
      <c r="TSV271" s="136"/>
      <c r="TSW271" s="136"/>
      <c r="TSX271" s="136"/>
      <c r="TSY271" s="136"/>
      <c r="TSZ271" s="136"/>
      <c r="TTA271" s="136"/>
      <c r="TTB271" s="136"/>
      <c r="TTC271" s="136"/>
      <c r="TTD271" s="136"/>
      <c r="TTE271" s="136"/>
      <c r="TTJ271" s="136"/>
      <c r="TTK271" s="136"/>
      <c r="TTL271" s="136"/>
      <c r="TTM271" s="136"/>
      <c r="TTN271" s="136"/>
      <c r="TTO271" s="136"/>
      <c r="TTP271" s="136"/>
      <c r="TTQ271" s="136"/>
      <c r="TTR271" s="136"/>
      <c r="TTS271" s="136"/>
      <c r="TTT271" s="136"/>
      <c r="TTU271" s="136"/>
      <c r="TTZ271" s="136"/>
      <c r="TUA271" s="136"/>
      <c r="TUB271" s="136"/>
      <c r="TUC271" s="136"/>
      <c r="TUD271" s="136"/>
      <c r="TUE271" s="136"/>
      <c r="TUF271" s="136"/>
      <c r="TUG271" s="136"/>
      <c r="TUH271" s="136"/>
      <c r="TUI271" s="136"/>
      <c r="TUJ271" s="136"/>
      <c r="TUK271" s="136"/>
      <c r="TUP271" s="136"/>
      <c r="TUQ271" s="136"/>
      <c r="TUR271" s="136"/>
      <c r="TUS271" s="136"/>
      <c r="TUT271" s="136"/>
      <c r="TUU271" s="136"/>
      <c r="TUV271" s="136"/>
      <c r="TUW271" s="136"/>
      <c r="TUX271" s="136"/>
      <c r="TUY271" s="136"/>
      <c r="TUZ271" s="136"/>
      <c r="TVA271" s="136"/>
      <c r="TVF271" s="136"/>
      <c r="TVG271" s="136"/>
      <c r="TVH271" s="136"/>
      <c r="TVI271" s="136"/>
      <c r="TVJ271" s="136"/>
      <c r="TVK271" s="136"/>
      <c r="TVL271" s="136"/>
      <c r="TVM271" s="136"/>
      <c r="TVN271" s="136"/>
      <c r="TVO271" s="136"/>
      <c r="TVP271" s="136"/>
      <c r="TVQ271" s="136"/>
      <c r="TVV271" s="136"/>
      <c r="TVW271" s="136"/>
      <c r="TVX271" s="136"/>
      <c r="TVY271" s="136"/>
      <c r="TVZ271" s="136"/>
      <c r="TWA271" s="136"/>
      <c r="TWB271" s="136"/>
      <c r="TWC271" s="136"/>
      <c r="TWD271" s="136"/>
      <c r="TWE271" s="136"/>
      <c r="TWF271" s="136"/>
      <c r="TWG271" s="136"/>
      <c r="TWL271" s="136"/>
      <c r="TWM271" s="136"/>
      <c r="TWN271" s="136"/>
      <c r="TWO271" s="136"/>
      <c r="TWP271" s="136"/>
      <c r="TWQ271" s="136"/>
      <c r="TWR271" s="136"/>
      <c r="TWS271" s="136"/>
      <c r="TWT271" s="136"/>
      <c r="TWU271" s="136"/>
      <c r="TWV271" s="136"/>
      <c r="TWW271" s="136"/>
      <c r="TXB271" s="136"/>
      <c r="TXC271" s="136"/>
      <c r="TXD271" s="136"/>
      <c r="TXE271" s="136"/>
      <c r="TXF271" s="136"/>
      <c r="TXG271" s="136"/>
      <c r="TXH271" s="136"/>
      <c r="TXI271" s="136"/>
      <c r="TXJ271" s="136"/>
      <c r="TXK271" s="136"/>
      <c r="TXL271" s="136"/>
      <c r="TXM271" s="136"/>
      <c r="TXR271" s="136"/>
      <c r="TXS271" s="136"/>
      <c r="TXT271" s="136"/>
      <c r="TXU271" s="136"/>
      <c r="TXV271" s="136"/>
      <c r="TXW271" s="136"/>
      <c r="TXX271" s="136"/>
      <c r="TXY271" s="136"/>
      <c r="TXZ271" s="136"/>
      <c r="TYA271" s="136"/>
      <c r="TYB271" s="136"/>
      <c r="TYC271" s="136"/>
      <c r="TYH271" s="136"/>
      <c r="TYI271" s="136"/>
      <c r="TYJ271" s="136"/>
      <c r="TYK271" s="136"/>
      <c r="TYL271" s="136"/>
      <c r="TYM271" s="136"/>
      <c r="TYN271" s="136"/>
      <c r="TYO271" s="136"/>
      <c r="TYP271" s="136"/>
      <c r="TYQ271" s="136"/>
      <c r="TYR271" s="136"/>
      <c r="TYS271" s="136"/>
      <c r="TYX271" s="136"/>
      <c r="TYY271" s="136"/>
      <c r="TYZ271" s="136"/>
      <c r="TZA271" s="136"/>
      <c r="TZB271" s="136"/>
      <c r="TZC271" s="136"/>
      <c r="TZD271" s="136"/>
      <c r="TZE271" s="136"/>
      <c r="TZF271" s="136"/>
      <c r="TZG271" s="136"/>
      <c r="TZH271" s="136"/>
      <c r="TZI271" s="136"/>
      <c r="TZN271" s="136"/>
      <c r="TZO271" s="136"/>
      <c r="TZP271" s="136"/>
      <c r="TZQ271" s="136"/>
      <c r="TZR271" s="136"/>
      <c r="TZS271" s="136"/>
      <c r="TZT271" s="136"/>
      <c r="TZU271" s="136"/>
      <c r="TZV271" s="136"/>
      <c r="TZW271" s="136"/>
      <c r="TZX271" s="136"/>
      <c r="TZY271" s="136"/>
      <c r="UAD271" s="136"/>
      <c r="UAE271" s="136"/>
      <c r="UAF271" s="136"/>
      <c r="UAG271" s="136"/>
      <c r="UAH271" s="136"/>
      <c r="UAI271" s="136"/>
      <c r="UAJ271" s="136"/>
      <c r="UAK271" s="136"/>
      <c r="UAL271" s="136"/>
      <c r="UAM271" s="136"/>
      <c r="UAN271" s="136"/>
      <c r="UAO271" s="136"/>
      <c r="UAT271" s="136"/>
      <c r="UAU271" s="136"/>
      <c r="UAV271" s="136"/>
      <c r="UAW271" s="136"/>
      <c r="UAX271" s="136"/>
      <c r="UAY271" s="136"/>
      <c r="UAZ271" s="136"/>
      <c r="UBA271" s="136"/>
      <c r="UBB271" s="136"/>
      <c r="UBC271" s="136"/>
      <c r="UBD271" s="136"/>
      <c r="UBE271" s="136"/>
      <c r="UBJ271" s="136"/>
      <c r="UBK271" s="136"/>
      <c r="UBL271" s="136"/>
      <c r="UBM271" s="136"/>
      <c r="UBN271" s="136"/>
      <c r="UBO271" s="136"/>
      <c r="UBP271" s="136"/>
      <c r="UBQ271" s="136"/>
      <c r="UBR271" s="136"/>
      <c r="UBS271" s="136"/>
      <c r="UBT271" s="136"/>
      <c r="UBU271" s="136"/>
      <c r="UBZ271" s="136"/>
      <c r="UCA271" s="136"/>
      <c r="UCB271" s="136"/>
      <c r="UCC271" s="136"/>
      <c r="UCD271" s="136"/>
      <c r="UCE271" s="136"/>
      <c r="UCF271" s="136"/>
      <c r="UCG271" s="136"/>
      <c r="UCH271" s="136"/>
      <c r="UCI271" s="136"/>
      <c r="UCJ271" s="136"/>
      <c r="UCK271" s="136"/>
      <c r="UCP271" s="136"/>
      <c r="UCQ271" s="136"/>
      <c r="UCR271" s="136"/>
      <c r="UCS271" s="136"/>
      <c r="UCT271" s="136"/>
      <c r="UCU271" s="136"/>
      <c r="UCV271" s="136"/>
      <c r="UCW271" s="136"/>
      <c r="UCX271" s="136"/>
      <c r="UCY271" s="136"/>
      <c r="UCZ271" s="136"/>
      <c r="UDA271" s="136"/>
      <c r="UDF271" s="136"/>
      <c r="UDG271" s="136"/>
      <c r="UDH271" s="136"/>
      <c r="UDI271" s="136"/>
      <c r="UDJ271" s="136"/>
      <c r="UDK271" s="136"/>
      <c r="UDL271" s="136"/>
      <c r="UDM271" s="136"/>
      <c r="UDN271" s="136"/>
      <c r="UDO271" s="136"/>
      <c r="UDP271" s="136"/>
      <c r="UDQ271" s="136"/>
      <c r="UDV271" s="136"/>
      <c r="UDW271" s="136"/>
      <c r="UDX271" s="136"/>
      <c r="UDY271" s="136"/>
      <c r="UDZ271" s="136"/>
      <c r="UEA271" s="136"/>
      <c r="UEB271" s="136"/>
      <c r="UEC271" s="136"/>
      <c r="UED271" s="136"/>
      <c r="UEE271" s="136"/>
      <c r="UEF271" s="136"/>
      <c r="UEG271" s="136"/>
      <c r="UEL271" s="136"/>
      <c r="UEM271" s="136"/>
      <c r="UEN271" s="136"/>
      <c r="UEO271" s="136"/>
      <c r="UEP271" s="136"/>
      <c r="UEQ271" s="136"/>
      <c r="UER271" s="136"/>
      <c r="UES271" s="136"/>
      <c r="UET271" s="136"/>
      <c r="UEU271" s="136"/>
      <c r="UEV271" s="136"/>
      <c r="UEW271" s="136"/>
      <c r="UFB271" s="136"/>
      <c r="UFC271" s="136"/>
      <c r="UFD271" s="136"/>
      <c r="UFE271" s="136"/>
      <c r="UFF271" s="136"/>
      <c r="UFG271" s="136"/>
      <c r="UFH271" s="136"/>
      <c r="UFI271" s="136"/>
      <c r="UFJ271" s="136"/>
      <c r="UFK271" s="136"/>
      <c r="UFL271" s="136"/>
      <c r="UFM271" s="136"/>
      <c r="UFR271" s="136"/>
      <c r="UFS271" s="136"/>
      <c r="UFT271" s="136"/>
      <c r="UFU271" s="136"/>
      <c r="UFV271" s="136"/>
      <c r="UFW271" s="136"/>
      <c r="UFX271" s="136"/>
      <c r="UFY271" s="136"/>
      <c r="UFZ271" s="136"/>
      <c r="UGA271" s="136"/>
      <c r="UGB271" s="136"/>
      <c r="UGC271" s="136"/>
      <c r="UGH271" s="136"/>
      <c r="UGI271" s="136"/>
      <c r="UGJ271" s="136"/>
      <c r="UGK271" s="136"/>
      <c r="UGL271" s="136"/>
      <c r="UGM271" s="136"/>
      <c r="UGN271" s="136"/>
      <c r="UGO271" s="136"/>
      <c r="UGP271" s="136"/>
      <c r="UGQ271" s="136"/>
      <c r="UGR271" s="136"/>
      <c r="UGS271" s="136"/>
      <c r="UGX271" s="136"/>
      <c r="UGY271" s="136"/>
      <c r="UGZ271" s="136"/>
      <c r="UHA271" s="136"/>
      <c r="UHB271" s="136"/>
      <c r="UHC271" s="136"/>
      <c r="UHD271" s="136"/>
      <c r="UHE271" s="136"/>
      <c r="UHF271" s="136"/>
      <c r="UHG271" s="136"/>
      <c r="UHH271" s="136"/>
      <c r="UHI271" s="136"/>
      <c r="UHN271" s="136"/>
      <c r="UHO271" s="136"/>
      <c r="UHP271" s="136"/>
      <c r="UHQ271" s="136"/>
      <c r="UHR271" s="136"/>
      <c r="UHS271" s="136"/>
      <c r="UHT271" s="136"/>
      <c r="UHU271" s="136"/>
      <c r="UHV271" s="136"/>
      <c r="UHW271" s="136"/>
      <c r="UHX271" s="136"/>
      <c r="UHY271" s="136"/>
      <c r="UID271" s="136"/>
      <c r="UIE271" s="136"/>
      <c r="UIF271" s="136"/>
      <c r="UIG271" s="136"/>
      <c r="UIH271" s="136"/>
      <c r="UII271" s="136"/>
      <c r="UIJ271" s="136"/>
      <c r="UIK271" s="136"/>
      <c r="UIL271" s="136"/>
      <c r="UIM271" s="136"/>
      <c r="UIN271" s="136"/>
      <c r="UIO271" s="136"/>
      <c r="UIT271" s="136"/>
      <c r="UIU271" s="136"/>
      <c r="UIV271" s="136"/>
      <c r="UIW271" s="136"/>
      <c r="UIX271" s="136"/>
      <c r="UIY271" s="136"/>
      <c r="UIZ271" s="136"/>
      <c r="UJA271" s="136"/>
      <c r="UJB271" s="136"/>
      <c r="UJC271" s="136"/>
      <c r="UJD271" s="136"/>
      <c r="UJE271" s="136"/>
      <c r="UJJ271" s="136"/>
      <c r="UJK271" s="136"/>
      <c r="UJL271" s="136"/>
      <c r="UJM271" s="136"/>
      <c r="UJN271" s="136"/>
      <c r="UJO271" s="136"/>
      <c r="UJP271" s="136"/>
      <c r="UJQ271" s="136"/>
      <c r="UJR271" s="136"/>
      <c r="UJS271" s="136"/>
      <c r="UJT271" s="136"/>
      <c r="UJU271" s="136"/>
      <c r="UJZ271" s="136"/>
      <c r="UKA271" s="136"/>
      <c r="UKB271" s="136"/>
      <c r="UKC271" s="136"/>
      <c r="UKD271" s="136"/>
      <c r="UKE271" s="136"/>
      <c r="UKF271" s="136"/>
      <c r="UKG271" s="136"/>
      <c r="UKH271" s="136"/>
      <c r="UKI271" s="136"/>
      <c r="UKJ271" s="136"/>
      <c r="UKK271" s="136"/>
      <c r="UKP271" s="136"/>
      <c r="UKQ271" s="136"/>
      <c r="UKR271" s="136"/>
      <c r="UKS271" s="136"/>
      <c r="UKT271" s="136"/>
      <c r="UKU271" s="136"/>
      <c r="UKV271" s="136"/>
      <c r="UKW271" s="136"/>
      <c r="UKX271" s="136"/>
      <c r="UKY271" s="136"/>
      <c r="UKZ271" s="136"/>
      <c r="ULA271" s="136"/>
      <c r="ULF271" s="136"/>
      <c r="ULG271" s="136"/>
      <c r="ULH271" s="136"/>
      <c r="ULI271" s="136"/>
      <c r="ULJ271" s="136"/>
      <c r="ULK271" s="136"/>
      <c r="ULL271" s="136"/>
      <c r="ULM271" s="136"/>
      <c r="ULN271" s="136"/>
      <c r="ULO271" s="136"/>
      <c r="ULP271" s="136"/>
      <c r="ULQ271" s="136"/>
      <c r="ULV271" s="136"/>
      <c r="ULW271" s="136"/>
      <c r="ULX271" s="136"/>
      <c r="ULY271" s="136"/>
      <c r="ULZ271" s="136"/>
      <c r="UMA271" s="136"/>
      <c r="UMB271" s="136"/>
      <c r="UMC271" s="136"/>
      <c r="UMD271" s="136"/>
      <c r="UME271" s="136"/>
      <c r="UMF271" s="136"/>
      <c r="UMG271" s="136"/>
      <c r="UML271" s="136"/>
      <c r="UMM271" s="136"/>
      <c r="UMN271" s="136"/>
      <c r="UMO271" s="136"/>
      <c r="UMP271" s="136"/>
      <c r="UMQ271" s="136"/>
      <c r="UMR271" s="136"/>
      <c r="UMS271" s="136"/>
      <c r="UMT271" s="136"/>
      <c r="UMU271" s="136"/>
      <c r="UMV271" s="136"/>
      <c r="UMW271" s="136"/>
      <c r="UNB271" s="136"/>
      <c r="UNC271" s="136"/>
      <c r="UND271" s="136"/>
      <c r="UNE271" s="136"/>
      <c r="UNF271" s="136"/>
      <c r="UNG271" s="136"/>
      <c r="UNH271" s="136"/>
      <c r="UNI271" s="136"/>
      <c r="UNJ271" s="136"/>
      <c r="UNK271" s="136"/>
      <c r="UNL271" s="136"/>
      <c r="UNM271" s="136"/>
      <c r="UNR271" s="136"/>
      <c r="UNS271" s="136"/>
      <c r="UNT271" s="136"/>
      <c r="UNU271" s="136"/>
      <c r="UNV271" s="136"/>
      <c r="UNW271" s="136"/>
      <c r="UNX271" s="136"/>
      <c r="UNY271" s="136"/>
      <c r="UNZ271" s="136"/>
      <c r="UOA271" s="136"/>
      <c r="UOB271" s="136"/>
      <c r="UOC271" s="136"/>
      <c r="UOH271" s="136"/>
      <c r="UOI271" s="136"/>
      <c r="UOJ271" s="136"/>
      <c r="UOK271" s="136"/>
      <c r="UOL271" s="136"/>
      <c r="UOM271" s="136"/>
      <c r="UON271" s="136"/>
      <c r="UOO271" s="136"/>
      <c r="UOP271" s="136"/>
      <c r="UOQ271" s="136"/>
      <c r="UOR271" s="136"/>
      <c r="UOS271" s="136"/>
      <c r="UOX271" s="136"/>
      <c r="UOY271" s="136"/>
      <c r="UOZ271" s="136"/>
      <c r="UPA271" s="136"/>
      <c r="UPB271" s="136"/>
      <c r="UPC271" s="136"/>
      <c r="UPD271" s="136"/>
      <c r="UPE271" s="136"/>
      <c r="UPF271" s="136"/>
      <c r="UPG271" s="136"/>
      <c r="UPH271" s="136"/>
      <c r="UPI271" s="136"/>
      <c r="UPN271" s="136"/>
      <c r="UPO271" s="136"/>
      <c r="UPP271" s="136"/>
      <c r="UPQ271" s="136"/>
      <c r="UPR271" s="136"/>
      <c r="UPS271" s="136"/>
      <c r="UPT271" s="136"/>
      <c r="UPU271" s="136"/>
      <c r="UPV271" s="136"/>
      <c r="UPW271" s="136"/>
      <c r="UPX271" s="136"/>
      <c r="UPY271" s="136"/>
      <c r="UQD271" s="136"/>
      <c r="UQE271" s="136"/>
      <c r="UQF271" s="136"/>
      <c r="UQG271" s="136"/>
      <c r="UQH271" s="136"/>
      <c r="UQI271" s="136"/>
      <c r="UQJ271" s="136"/>
      <c r="UQK271" s="136"/>
      <c r="UQL271" s="136"/>
      <c r="UQM271" s="136"/>
      <c r="UQN271" s="136"/>
      <c r="UQO271" s="136"/>
      <c r="UQT271" s="136"/>
      <c r="UQU271" s="136"/>
      <c r="UQV271" s="136"/>
      <c r="UQW271" s="136"/>
      <c r="UQX271" s="136"/>
      <c r="UQY271" s="136"/>
      <c r="UQZ271" s="136"/>
      <c r="URA271" s="136"/>
      <c r="URB271" s="136"/>
      <c r="URC271" s="136"/>
      <c r="URD271" s="136"/>
      <c r="URE271" s="136"/>
      <c r="URJ271" s="136"/>
      <c r="URK271" s="136"/>
      <c r="URL271" s="136"/>
      <c r="URM271" s="136"/>
      <c r="URN271" s="136"/>
      <c r="URO271" s="136"/>
      <c r="URP271" s="136"/>
      <c r="URQ271" s="136"/>
      <c r="URR271" s="136"/>
      <c r="URS271" s="136"/>
      <c r="URT271" s="136"/>
      <c r="URU271" s="136"/>
      <c r="URZ271" s="136"/>
      <c r="USA271" s="136"/>
      <c r="USB271" s="136"/>
      <c r="USC271" s="136"/>
      <c r="USD271" s="136"/>
      <c r="USE271" s="136"/>
      <c r="USF271" s="136"/>
      <c r="USG271" s="136"/>
      <c r="USH271" s="136"/>
      <c r="USI271" s="136"/>
      <c r="USJ271" s="136"/>
      <c r="USK271" s="136"/>
      <c r="USP271" s="136"/>
      <c r="USQ271" s="136"/>
      <c r="USR271" s="136"/>
      <c r="USS271" s="136"/>
      <c r="UST271" s="136"/>
      <c r="USU271" s="136"/>
      <c r="USV271" s="136"/>
      <c r="USW271" s="136"/>
      <c r="USX271" s="136"/>
      <c r="USY271" s="136"/>
      <c r="USZ271" s="136"/>
      <c r="UTA271" s="136"/>
      <c r="UTF271" s="136"/>
      <c r="UTG271" s="136"/>
      <c r="UTH271" s="136"/>
      <c r="UTI271" s="136"/>
      <c r="UTJ271" s="136"/>
      <c r="UTK271" s="136"/>
      <c r="UTL271" s="136"/>
      <c r="UTM271" s="136"/>
      <c r="UTN271" s="136"/>
      <c r="UTO271" s="136"/>
      <c r="UTP271" s="136"/>
      <c r="UTQ271" s="136"/>
      <c r="UTV271" s="136"/>
      <c r="UTW271" s="136"/>
      <c r="UTX271" s="136"/>
      <c r="UTY271" s="136"/>
      <c r="UTZ271" s="136"/>
      <c r="UUA271" s="136"/>
      <c r="UUB271" s="136"/>
      <c r="UUC271" s="136"/>
      <c r="UUD271" s="136"/>
      <c r="UUE271" s="136"/>
      <c r="UUF271" s="136"/>
      <c r="UUG271" s="136"/>
      <c r="UUL271" s="136"/>
      <c r="UUM271" s="136"/>
      <c r="UUN271" s="136"/>
      <c r="UUO271" s="136"/>
      <c r="UUP271" s="136"/>
      <c r="UUQ271" s="136"/>
      <c r="UUR271" s="136"/>
      <c r="UUS271" s="136"/>
      <c r="UUT271" s="136"/>
      <c r="UUU271" s="136"/>
      <c r="UUV271" s="136"/>
      <c r="UUW271" s="136"/>
      <c r="UVB271" s="136"/>
      <c r="UVC271" s="136"/>
      <c r="UVD271" s="136"/>
      <c r="UVE271" s="136"/>
      <c r="UVF271" s="136"/>
      <c r="UVG271" s="136"/>
      <c r="UVH271" s="136"/>
      <c r="UVI271" s="136"/>
      <c r="UVJ271" s="136"/>
      <c r="UVK271" s="136"/>
      <c r="UVL271" s="136"/>
      <c r="UVM271" s="136"/>
      <c r="UVR271" s="136"/>
      <c r="UVS271" s="136"/>
      <c r="UVT271" s="136"/>
      <c r="UVU271" s="136"/>
      <c r="UVV271" s="136"/>
      <c r="UVW271" s="136"/>
      <c r="UVX271" s="136"/>
      <c r="UVY271" s="136"/>
      <c r="UVZ271" s="136"/>
      <c r="UWA271" s="136"/>
      <c r="UWB271" s="136"/>
      <c r="UWC271" s="136"/>
      <c r="UWH271" s="136"/>
      <c r="UWI271" s="136"/>
      <c r="UWJ271" s="136"/>
      <c r="UWK271" s="136"/>
      <c r="UWL271" s="136"/>
      <c r="UWM271" s="136"/>
      <c r="UWN271" s="136"/>
      <c r="UWO271" s="136"/>
      <c r="UWP271" s="136"/>
      <c r="UWQ271" s="136"/>
      <c r="UWR271" s="136"/>
      <c r="UWS271" s="136"/>
      <c r="UWX271" s="136"/>
      <c r="UWY271" s="136"/>
      <c r="UWZ271" s="136"/>
      <c r="UXA271" s="136"/>
      <c r="UXB271" s="136"/>
      <c r="UXC271" s="136"/>
      <c r="UXD271" s="136"/>
      <c r="UXE271" s="136"/>
      <c r="UXF271" s="136"/>
      <c r="UXG271" s="136"/>
      <c r="UXH271" s="136"/>
      <c r="UXI271" s="136"/>
      <c r="UXN271" s="136"/>
      <c r="UXO271" s="136"/>
      <c r="UXP271" s="136"/>
      <c r="UXQ271" s="136"/>
      <c r="UXR271" s="136"/>
      <c r="UXS271" s="136"/>
      <c r="UXT271" s="136"/>
      <c r="UXU271" s="136"/>
      <c r="UXV271" s="136"/>
      <c r="UXW271" s="136"/>
      <c r="UXX271" s="136"/>
      <c r="UXY271" s="136"/>
      <c r="UYD271" s="136"/>
      <c r="UYE271" s="136"/>
      <c r="UYF271" s="136"/>
      <c r="UYG271" s="136"/>
      <c r="UYH271" s="136"/>
      <c r="UYI271" s="136"/>
      <c r="UYJ271" s="136"/>
      <c r="UYK271" s="136"/>
      <c r="UYL271" s="136"/>
      <c r="UYM271" s="136"/>
      <c r="UYN271" s="136"/>
      <c r="UYO271" s="136"/>
      <c r="UYT271" s="136"/>
      <c r="UYU271" s="136"/>
      <c r="UYV271" s="136"/>
      <c r="UYW271" s="136"/>
      <c r="UYX271" s="136"/>
      <c r="UYY271" s="136"/>
      <c r="UYZ271" s="136"/>
      <c r="UZA271" s="136"/>
      <c r="UZB271" s="136"/>
      <c r="UZC271" s="136"/>
      <c r="UZD271" s="136"/>
      <c r="UZE271" s="136"/>
      <c r="UZJ271" s="136"/>
      <c r="UZK271" s="136"/>
      <c r="UZL271" s="136"/>
      <c r="UZM271" s="136"/>
      <c r="UZN271" s="136"/>
      <c r="UZO271" s="136"/>
      <c r="UZP271" s="136"/>
      <c r="UZQ271" s="136"/>
      <c r="UZR271" s="136"/>
      <c r="UZS271" s="136"/>
      <c r="UZT271" s="136"/>
      <c r="UZU271" s="136"/>
      <c r="UZZ271" s="136"/>
      <c r="VAA271" s="136"/>
      <c r="VAB271" s="136"/>
      <c r="VAC271" s="136"/>
      <c r="VAD271" s="136"/>
      <c r="VAE271" s="136"/>
      <c r="VAF271" s="136"/>
      <c r="VAG271" s="136"/>
      <c r="VAH271" s="136"/>
      <c r="VAI271" s="136"/>
      <c r="VAJ271" s="136"/>
      <c r="VAK271" s="136"/>
      <c r="VAP271" s="136"/>
      <c r="VAQ271" s="136"/>
      <c r="VAR271" s="136"/>
      <c r="VAS271" s="136"/>
      <c r="VAT271" s="136"/>
      <c r="VAU271" s="136"/>
      <c r="VAV271" s="136"/>
      <c r="VAW271" s="136"/>
      <c r="VAX271" s="136"/>
      <c r="VAY271" s="136"/>
      <c r="VAZ271" s="136"/>
      <c r="VBA271" s="136"/>
      <c r="VBF271" s="136"/>
      <c r="VBG271" s="136"/>
      <c r="VBH271" s="136"/>
      <c r="VBI271" s="136"/>
      <c r="VBJ271" s="136"/>
      <c r="VBK271" s="136"/>
      <c r="VBL271" s="136"/>
      <c r="VBM271" s="136"/>
      <c r="VBN271" s="136"/>
      <c r="VBO271" s="136"/>
      <c r="VBP271" s="136"/>
      <c r="VBQ271" s="136"/>
      <c r="VBV271" s="136"/>
      <c r="VBW271" s="136"/>
      <c r="VBX271" s="136"/>
      <c r="VBY271" s="136"/>
      <c r="VBZ271" s="136"/>
      <c r="VCA271" s="136"/>
      <c r="VCB271" s="136"/>
      <c r="VCC271" s="136"/>
      <c r="VCD271" s="136"/>
      <c r="VCE271" s="136"/>
      <c r="VCF271" s="136"/>
      <c r="VCG271" s="136"/>
      <c r="VCL271" s="136"/>
      <c r="VCM271" s="136"/>
      <c r="VCN271" s="136"/>
      <c r="VCO271" s="136"/>
      <c r="VCP271" s="136"/>
      <c r="VCQ271" s="136"/>
      <c r="VCR271" s="136"/>
      <c r="VCS271" s="136"/>
      <c r="VCT271" s="136"/>
      <c r="VCU271" s="136"/>
      <c r="VCV271" s="136"/>
      <c r="VCW271" s="136"/>
      <c r="VDB271" s="136"/>
      <c r="VDC271" s="136"/>
      <c r="VDD271" s="136"/>
      <c r="VDE271" s="136"/>
      <c r="VDF271" s="136"/>
      <c r="VDG271" s="136"/>
      <c r="VDH271" s="136"/>
      <c r="VDI271" s="136"/>
      <c r="VDJ271" s="136"/>
      <c r="VDK271" s="136"/>
      <c r="VDL271" s="136"/>
      <c r="VDM271" s="136"/>
      <c r="VDR271" s="136"/>
      <c r="VDS271" s="136"/>
      <c r="VDT271" s="136"/>
      <c r="VDU271" s="136"/>
      <c r="VDV271" s="136"/>
      <c r="VDW271" s="136"/>
      <c r="VDX271" s="136"/>
      <c r="VDY271" s="136"/>
      <c r="VDZ271" s="136"/>
      <c r="VEA271" s="136"/>
      <c r="VEB271" s="136"/>
      <c r="VEC271" s="136"/>
      <c r="VEH271" s="136"/>
      <c r="VEI271" s="136"/>
      <c r="VEJ271" s="136"/>
      <c r="VEK271" s="136"/>
      <c r="VEL271" s="136"/>
      <c r="VEM271" s="136"/>
      <c r="VEN271" s="136"/>
      <c r="VEO271" s="136"/>
      <c r="VEP271" s="136"/>
      <c r="VEQ271" s="136"/>
      <c r="VER271" s="136"/>
      <c r="VES271" s="136"/>
      <c r="VEX271" s="136"/>
      <c r="VEY271" s="136"/>
      <c r="VEZ271" s="136"/>
      <c r="VFA271" s="136"/>
      <c r="VFB271" s="136"/>
      <c r="VFC271" s="136"/>
      <c r="VFD271" s="136"/>
      <c r="VFE271" s="136"/>
      <c r="VFF271" s="136"/>
      <c r="VFG271" s="136"/>
      <c r="VFH271" s="136"/>
      <c r="VFI271" s="136"/>
      <c r="VFN271" s="136"/>
      <c r="VFO271" s="136"/>
      <c r="VFP271" s="136"/>
      <c r="VFQ271" s="136"/>
      <c r="VFR271" s="136"/>
      <c r="VFS271" s="136"/>
      <c r="VFT271" s="136"/>
      <c r="VFU271" s="136"/>
      <c r="VFV271" s="136"/>
      <c r="VFW271" s="136"/>
      <c r="VFX271" s="136"/>
      <c r="VFY271" s="136"/>
      <c r="VGD271" s="136"/>
      <c r="VGE271" s="136"/>
      <c r="VGF271" s="136"/>
      <c r="VGG271" s="136"/>
      <c r="VGH271" s="136"/>
      <c r="VGI271" s="136"/>
      <c r="VGJ271" s="136"/>
      <c r="VGK271" s="136"/>
      <c r="VGL271" s="136"/>
      <c r="VGM271" s="136"/>
      <c r="VGN271" s="136"/>
      <c r="VGO271" s="136"/>
      <c r="VGT271" s="136"/>
      <c r="VGU271" s="136"/>
      <c r="VGV271" s="136"/>
      <c r="VGW271" s="136"/>
      <c r="VGX271" s="136"/>
      <c r="VGY271" s="136"/>
      <c r="VGZ271" s="136"/>
      <c r="VHA271" s="136"/>
      <c r="VHB271" s="136"/>
      <c r="VHC271" s="136"/>
      <c r="VHD271" s="136"/>
      <c r="VHE271" s="136"/>
      <c r="VHJ271" s="136"/>
      <c r="VHK271" s="136"/>
      <c r="VHL271" s="136"/>
      <c r="VHM271" s="136"/>
      <c r="VHN271" s="136"/>
      <c r="VHO271" s="136"/>
      <c r="VHP271" s="136"/>
      <c r="VHQ271" s="136"/>
      <c r="VHR271" s="136"/>
      <c r="VHS271" s="136"/>
      <c r="VHT271" s="136"/>
      <c r="VHU271" s="136"/>
      <c r="VHZ271" s="136"/>
      <c r="VIA271" s="136"/>
      <c r="VIB271" s="136"/>
      <c r="VIC271" s="136"/>
      <c r="VID271" s="136"/>
      <c r="VIE271" s="136"/>
      <c r="VIF271" s="136"/>
      <c r="VIG271" s="136"/>
      <c r="VIH271" s="136"/>
      <c r="VII271" s="136"/>
      <c r="VIJ271" s="136"/>
      <c r="VIK271" s="136"/>
      <c r="VIP271" s="136"/>
      <c r="VIQ271" s="136"/>
      <c r="VIR271" s="136"/>
      <c r="VIS271" s="136"/>
      <c r="VIT271" s="136"/>
      <c r="VIU271" s="136"/>
      <c r="VIV271" s="136"/>
      <c r="VIW271" s="136"/>
      <c r="VIX271" s="136"/>
      <c r="VIY271" s="136"/>
      <c r="VIZ271" s="136"/>
      <c r="VJA271" s="136"/>
      <c r="VJF271" s="136"/>
      <c r="VJG271" s="136"/>
      <c r="VJH271" s="136"/>
      <c r="VJI271" s="136"/>
      <c r="VJJ271" s="136"/>
      <c r="VJK271" s="136"/>
      <c r="VJL271" s="136"/>
      <c r="VJM271" s="136"/>
      <c r="VJN271" s="136"/>
      <c r="VJO271" s="136"/>
      <c r="VJP271" s="136"/>
      <c r="VJQ271" s="136"/>
      <c r="VJV271" s="136"/>
      <c r="VJW271" s="136"/>
      <c r="VJX271" s="136"/>
      <c r="VJY271" s="136"/>
      <c r="VJZ271" s="136"/>
      <c r="VKA271" s="136"/>
      <c r="VKB271" s="136"/>
      <c r="VKC271" s="136"/>
      <c r="VKD271" s="136"/>
      <c r="VKE271" s="136"/>
      <c r="VKF271" s="136"/>
      <c r="VKG271" s="136"/>
      <c r="VKL271" s="136"/>
      <c r="VKM271" s="136"/>
      <c r="VKN271" s="136"/>
      <c r="VKO271" s="136"/>
      <c r="VKP271" s="136"/>
      <c r="VKQ271" s="136"/>
      <c r="VKR271" s="136"/>
      <c r="VKS271" s="136"/>
      <c r="VKT271" s="136"/>
      <c r="VKU271" s="136"/>
      <c r="VKV271" s="136"/>
      <c r="VKW271" s="136"/>
      <c r="VLB271" s="136"/>
      <c r="VLC271" s="136"/>
      <c r="VLD271" s="136"/>
      <c r="VLE271" s="136"/>
      <c r="VLF271" s="136"/>
      <c r="VLG271" s="136"/>
      <c r="VLH271" s="136"/>
      <c r="VLI271" s="136"/>
      <c r="VLJ271" s="136"/>
      <c r="VLK271" s="136"/>
      <c r="VLL271" s="136"/>
      <c r="VLM271" s="136"/>
      <c r="VLR271" s="136"/>
      <c r="VLS271" s="136"/>
      <c r="VLT271" s="136"/>
      <c r="VLU271" s="136"/>
      <c r="VLV271" s="136"/>
      <c r="VLW271" s="136"/>
      <c r="VLX271" s="136"/>
      <c r="VLY271" s="136"/>
      <c r="VLZ271" s="136"/>
      <c r="VMA271" s="136"/>
      <c r="VMB271" s="136"/>
      <c r="VMC271" s="136"/>
      <c r="VMH271" s="136"/>
      <c r="VMI271" s="136"/>
      <c r="VMJ271" s="136"/>
      <c r="VMK271" s="136"/>
      <c r="VML271" s="136"/>
      <c r="VMM271" s="136"/>
      <c r="VMN271" s="136"/>
      <c r="VMO271" s="136"/>
      <c r="VMP271" s="136"/>
      <c r="VMQ271" s="136"/>
      <c r="VMR271" s="136"/>
      <c r="VMS271" s="136"/>
      <c r="VMX271" s="136"/>
      <c r="VMY271" s="136"/>
      <c r="VMZ271" s="136"/>
      <c r="VNA271" s="136"/>
      <c r="VNB271" s="136"/>
      <c r="VNC271" s="136"/>
      <c r="VND271" s="136"/>
      <c r="VNE271" s="136"/>
      <c r="VNF271" s="136"/>
      <c r="VNG271" s="136"/>
      <c r="VNH271" s="136"/>
      <c r="VNI271" s="136"/>
      <c r="VNN271" s="136"/>
      <c r="VNO271" s="136"/>
      <c r="VNP271" s="136"/>
      <c r="VNQ271" s="136"/>
      <c r="VNR271" s="136"/>
      <c r="VNS271" s="136"/>
      <c r="VNT271" s="136"/>
      <c r="VNU271" s="136"/>
      <c r="VNV271" s="136"/>
      <c r="VNW271" s="136"/>
      <c r="VNX271" s="136"/>
      <c r="VNY271" s="136"/>
      <c r="VOD271" s="136"/>
      <c r="VOE271" s="136"/>
      <c r="VOF271" s="136"/>
      <c r="VOG271" s="136"/>
      <c r="VOH271" s="136"/>
      <c r="VOI271" s="136"/>
      <c r="VOJ271" s="136"/>
      <c r="VOK271" s="136"/>
      <c r="VOL271" s="136"/>
      <c r="VOM271" s="136"/>
      <c r="VON271" s="136"/>
      <c r="VOO271" s="136"/>
      <c r="VOT271" s="136"/>
      <c r="VOU271" s="136"/>
      <c r="VOV271" s="136"/>
      <c r="VOW271" s="136"/>
      <c r="VOX271" s="136"/>
      <c r="VOY271" s="136"/>
      <c r="VOZ271" s="136"/>
      <c r="VPA271" s="136"/>
      <c r="VPB271" s="136"/>
      <c r="VPC271" s="136"/>
      <c r="VPD271" s="136"/>
      <c r="VPE271" s="136"/>
      <c r="VPJ271" s="136"/>
      <c r="VPK271" s="136"/>
      <c r="VPL271" s="136"/>
      <c r="VPM271" s="136"/>
      <c r="VPN271" s="136"/>
      <c r="VPO271" s="136"/>
      <c r="VPP271" s="136"/>
      <c r="VPQ271" s="136"/>
      <c r="VPR271" s="136"/>
      <c r="VPS271" s="136"/>
      <c r="VPT271" s="136"/>
      <c r="VPU271" s="136"/>
      <c r="VPZ271" s="136"/>
      <c r="VQA271" s="136"/>
      <c r="VQB271" s="136"/>
      <c r="VQC271" s="136"/>
      <c r="VQD271" s="136"/>
      <c r="VQE271" s="136"/>
      <c r="VQF271" s="136"/>
      <c r="VQG271" s="136"/>
      <c r="VQH271" s="136"/>
      <c r="VQI271" s="136"/>
      <c r="VQJ271" s="136"/>
      <c r="VQK271" s="136"/>
      <c r="VQP271" s="136"/>
      <c r="VQQ271" s="136"/>
      <c r="VQR271" s="136"/>
      <c r="VQS271" s="136"/>
      <c r="VQT271" s="136"/>
      <c r="VQU271" s="136"/>
      <c r="VQV271" s="136"/>
      <c r="VQW271" s="136"/>
      <c r="VQX271" s="136"/>
      <c r="VQY271" s="136"/>
      <c r="VQZ271" s="136"/>
      <c r="VRA271" s="136"/>
      <c r="VRF271" s="136"/>
      <c r="VRG271" s="136"/>
      <c r="VRH271" s="136"/>
      <c r="VRI271" s="136"/>
      <c r="VRJ271" s="136"/>
      <c r="VRK271" s="136"/>
      <c r="VRL271" s="136"/>
      <c r="VRM271" s="136"/>
      <c r="VRN271" s="136"/>
      <c r="VRO271" s="136"/>
      <c r="VRP271" s="136"/>
      <c r="VRQ271" s="136"/>
      <c r="VRV271" s="136"/>
      <c r="VRW271" s="136"/>
      <c r="VRX271" s="136"/>
      <c r="VRY271" s="136"/>
      <c r="VRZ271" s="136"/>
      <c r="VSA271" s="136"/>
      <c r="VSB271" s="136"/>
      <c r="VSC271" s="136"/>
      <c r="VSD271" s="136"/>
      <c r="VSE271" s="136"/>
      <c r="VSF271" s="136"/>
      <c r="VSG271" s="136"/>
      <c r="VSL271" s="136"/>
      <c r="VSM271" s="136"/>
      <c r="VSN271" s="136"/>
      <c r="VSO271" s="136"/>
      <c r="VSP271" s="136"/>
      <c r="VSQ271" s="136"/>
      <c r="VSR271" s="136"/>
      <c r="VSS271" s="136"/>
      <c r="VST271" s="136"/>
      <c r="VSU271" s="136"/>
      <c r="VSV271" s="136"/>
      <c r="VSW271" s="136"/>
      <c r="VTB271" s="136"/>
      <c r="VTC271" s="136"/>
      <c r="VTD271" s="136"/>
      <c r="VTE271" s="136"/>
      <c r="VTF271" s="136"/>
      <c r="VTG271" s="136"/>
      <c r="VTH271" s="136"/>
      <c r="VTI271" s="136"/>
      <c r="VTJ271" s="136"/>
      <c r="VTK271" s="136"/>
      <c r="VTL271" s="136"/>
      <c r="VTM271" s="136"/>
      <c r="VTR271" s="136"/>
      <c r="VTS271" s="136"/>
      <c r="VTT271" s="136"/>
      <c r="VTU271" s="136"/>
      <c r="VTV271" s="136"/>
      <c r="VTW271" s="136"/>
      <c r="VTX271" s="136"/>
      <c r="VTY271" s="136"/>
      <c r="VTZ271" s="136"/>
      <c r="VUA271" s="136"/>
      <c r="VUB271" s="136"/>
      <c r="VUC271" s="136"/>
      <c r="VUH271" s="136"/>
      <c r="VUI271" s="136"/>
      <c r="VUJ271" s="136"/>
      <c r="VUK271" s="136"/>
      <c r="VUL271" s="136"/>
      <c r="VUM271" s="136"/>
      <c r="VUN271" s="136"/>
      <c r="VUO271" s="136"/>
      <c r="VUP271" s="136"/>
      <c r="VUQ271" s="136"/>
      <c r="VUR271" s="136"/>
      <c r="VUS271" s="136"/>
      <c r="VUX271" s="136"/>
      <c r="VUY271" s="136"/>
      <c r="VUZ271" s="136"/>
      <c r="VVA271" s="136"/>
      <c r="VVB271" s="136"/>
      <c r="VVC271" s="136"/>
      <c r="VVD271" s="136"/>
      <c r="VVE271" s="136"/>
      <c r="VVF271" s="136"/>
      <c r="VVG271" s="136"/>
      <c r="VVH271" s="136"/>
      <c r="VVI271" s="136"/>
      <c r="VVN271" s="136"/>
      <c r="VVO271" s="136"/>
      <c r="VVP271" s="136"/>
      <c r="VVQ271" s="136"/>
      <c r="VVR271" s="136"/>
      <c r="VVS271" s="136"/>
      <c r="VVT271" s="136"/>
      <c r="VVU271" s="136"/>
      <c r="VVV271" s="136"/>
      <c r="VVW271" s="136"/>
      <c r="VVX271" s="136"/>
      <c r="VVY271" s="136"/>
      <c r="VWD271" s="136"/>
      <c r="VWE271" s="136"/>
      <c r="VWF271" s="136"/>
      <c r="VWG271" s="136"/>
      <c r="VWH271" s="136"/>
      <c r="VWI271" s="136"/>
      <c r="VWJ271" s="136"/>
      <c r="VWK271" s="136"/>
      <c r="VWL271" s="136"/>
      <c r="VWM271" s="136"/>
      <c r="VWN271" s="136"/>
      <c r="VWO271" s="136"/>
      <c r="VWT271" s="136"/>
      <c r="VWU271" s="136"/>
      <c r="VWV271" s="136"/>
      <c r="VWW271" s="136"/>
      <c r="VWX271" s="136"/>
      <c r="VWY271" s="136"/>
      <c r="VWZ271" s="136"/>
      <c r="VXA271" s="136"/>
      <c r="VXB271" s="136"/>
      <c r="VXC271" s="136"/>
      <c r="VXD271" s="136"/>
      <c r="VXE271" s="136"/>
      <c r="VXJ271" s="136"/>
      <c r="VXK271" s="136"/>
      <c r="VXL271" s="136"/>
      <c r="VXM271" s="136"/>
      <c r="VXN271" s="136"/>
      <c r="VXO271" s="136"/>
      <c r="VXP271" s="136"/>
      <c r="VXQ271" s="136"/>
      <c r="VXR271" s="136"/>
      <c r="VXS271" s="136"/>
      <c r="VXT271" s="136"/>
      <c r="VXU271" s="136"/>
      <c r="VXZ271" s="136"/>
      <c r="VYA271" s="136"/>
      <c r="VYB271" s="136"/>
      <c r="VYC271" s="136"/>
      <c r="VYD271" s="136"/>
      <c r="VYE271" s="136"/>
      <c r="VYF271" s="136"/>
      <c r="VYG271" s="136"/>
      <c r="VYH271" s="136"/>
      <c r="VYI271" s="136"/>
      <c r="VYJ271" s="136"/>
      <c r="VYK271" s="136"/>
      <c r="VYP271" s="136"/>
      <c r="VYQ271" s="136"/>
      <c r="VYR271" s="136"/>
      <c r="VYS271" s="136"/>
      <c r="VYT271" s="136"/>
      <c r="VYU271" s="136"/>
      <c r="VYV271" s="136"/>
      <c r="VYW271" s="136"/>
      <c r="VYX271" s="136"/>
      <c r="VYY271" s="136"/>
      <c r="VYZ271" s="136"/>
      <c r="VZA271" s="136"/>
      <c r="VZF271" s="136"/>
      <c r="VZG271" s="136"/>
      <c r="VZH271" s="136"/>
      <c r="VZI271" s="136"/>
      <c r="VZJ271" s="136"/>
      <c r="VZK271" s="136"/>
      <c r="VZL271" s="136"/>
      <c r="VZM271" s="136"/>
      <c r="VZN271" s="136"/>
      <c r="VZO271" s="136"/>
      <c r="VZP271" s="136"/>
      <c r="VZQ271" s="136"/>
      <c r="VZV271" s="136"/>
      <c r="VZW271" s="136"/>
      <c r="VZX271" s="136"/>
      <c r="VZY271" s="136"/>
      <c r="VZZ271" s="136"/>
      <c r="WAA271" s="136"/>
      <c r="WAB271" s="136"/>
      <c r="WAC271" s="136"/>
      <c r="WAD271" s="136"/>
      <c r="WAE271" s="136"/>
      <c r="WAF271" s="136"/>
      <c r="WAG271" s="136"/>
      <c r="WAL271" s="136"/>
      <c r="WAM271" s="136"/>
      <c r="WAN271" s="136"/>
      <c r="WAO271" s="136"/>
      <c r="WAP271" s="136"/>
      <c r="WAQ271" s="136"/>
      <c r="WAR271" s="136"/>
      <c r="WAS271" s="136"/>
      <c r="WAT271" s="136"/>
      <c r="WAU271" s="136"/>
      <c r="WAV271" s="136"/>
      <c r="WAW271" s="136"/>
      <c r="WBB271" s="136"/>
      <c r="WBC271" s="136"/>
      <c r="WBD271" s="136"/>
      <c r="WBE271" s="136"/>
      <c r="WBF271" s="136"/>
      <c r="WBG271" s="136"/>
      <c r="WBH271" s="136"/>
      <c r="WBI271" s="136"/>
      <c r="WBJ271" s="136"/>
      <c r="WBK271" s="136"/>
      <c r="WBL271" s="136"/>
      <c r="WBM271" s="136"/>
      <c r="WBR271" s="136"/>
      <c r="WBS271" s="136"/>
      <c r="WBT271" s="136"/>
      <c r="WBU271" s="136"/>
      <c r="WBV271" s="136"/>
      <c r="WBW271" s="136"/>
      <c r="WBX271" s="136"/>
      <c r="WBY271" s="136"/>
      <c r="WBZ271" s="136"/>
      <c r="WCA271" s="136"/>
      <c r="WCB271" s="136"/>
      <c r="WCC271" s="136"/>
      <c r="WCH271" s="136"/>
      <c r="WCI271" s="136"/>
      <c r="WCJ271" s="136"/>
      <c r="WCK271" s="136"/>
      <c r="WCL271" s="136"/>
      <c r="WCM271" s="136"/>
      <c r="WCN271" s="136"/>
      <c r="WCO271" s="136"/>
      <c r="WCP271" s="136"/>
      <c r="WCQ271" s="136"/>
      <c r="WCR271" s="136"/>
      <c r="WCS271" s="136"/>
      <c r="WCX271" s="136"/>
      <c r="WCY271" s="136"/>
      <c r="WCZ271" s="136"/>
      <c r="WDA271" s="136"/>
      <c r="WDB271" s="136"/>
      <c r="WDC271" s="136"/>
      <c r="WDD271" s="136"/>
      <c r="WDE271" s="136"/>
      <c r="WDF271" s="136"/>
      <c r="WDG271" s="136"/>
      <c r="WDH271" s="136"/>
      <c r="WDI271" s="136"/>
      <c r="WDN271" s="136"/>
      <c r="WDO271" s="136"/>
      <c r="WDP271" s="136"/>
      <c r="WDQ271" s="136"/>
      <c r="WDR271" s="136"/>
      <c r="WDS271" s="136"/>
      <c r="WDT271" s="136"/>
      <c r="WDU271" s="136"/>
      <c r="WDV271" s="136"/>
      <c r="WDW271" s="136"/>
      <c r="WDX271" s="136"/>
      <c r="WDY271" s="136"/>
      <c r="WED271" s="136"/>
      <c r="WEE271" s="136"/>
      <c r="WEF271" s="136"/>
      <c r="WEG271" s="136"/>
      <c r="WEH271" s="136"/>
      <c r="WEI271" s="136"/>
      <c r="WEJ271" s="136"/>
      <c r="WEK271" s="136"/>
      <c r="WEL271" s="136"/>
      <c r="WEM271" s="136"/>
      <c r="WEN271" s="136"/>
      <c r="WEO271" s="136"/>
      <c r="WET271" s="136"/>
      <c r="WEU271" s="136"/>
      <c r="WEV271" s="136"/>
      <c r="WEW271" s="136"/>
      <c r="WEX271" s="136"/>
      <c r="WEY271" s="136"/>
      <c r="WEZ271" s="136"/>
      <c r="WFA271" s="136"/>
      <c r="WFB271" s="136"/>
      <c r="WFC271" s="136"/>
      <c r="WFD271" s="136"/>
      <c r="WFE271" s="136"/>
      <c r="WFJ271" s="136"/>
      <c r="WFK271" s="136"/>
      <c r="WFL271" s="136"/>
      <c r="WFM271" s="136"/>
      <c r="WFN271" s="136"/>
      <c r="WFO271" s="136"/>
      <c r="WFP271" s="136"/>
      <c r="WFQ271" s="136"/>
      <c r="WFR271" s="136"/>
      <c r="WFS271" s="136"/>
      <c r="WFT271" s="136"/>
      <c r="WFU271" s="136"/>
      <c r="WFZ271" s="136"/>
      <c r="WGA271" s="136"/>
      <c r="WGB271" s="136"/>
      <c r="WGC271" s="136"/>
      <c r="WGD271" s="136"/>
      <c r="WGE271" s="136"/>
      <c r="WGF271" s="136"/>
      <c r="WGG271" s="136"/>
      <c r="WGH271" s="136"/>
      <c r="WGI271" s="136"/>
      <c r="WGJ271" s="136"/>
      <c r="WGK271" s="136"/>
      <c r="WGP271" s="136"/>
      <c r="WGQ271" s="136"/>
      <c r="WGR271" s="136"/>
      <c r="WGS271" s="136"/>
      <c r="WGT271" s="136"/>
      <c r="WGU271" s="136"/>
      <c r="WGV271" s="136"/>
      <c r="WGW271" s="136"/>
      <c r="WGX271" s="136"/>
      <c r="WGY271" s="136"/>
      <c r="WGZ271" s="136"/>
      <c r="WHA271" s="136"/>
      <c r="WHF271" s="136"/>
      <c r="WHG271" s="136"/>
      <c r="WHH271" s="136"/>
      <c r="WHI271" s="136"/>
      <c r="WHJ271" s="136"/>
      <c r="WHK271" s="136"/>
      <c r="WHL271" s="136"/>
      <c r="WHM271" s="136"/>
      <c r="WHN271" s="136"/>
      <c r="WHO271" s="136"/>
      <c r="WHP271" s="136"/>
      <c r="WHQ271" s="136"/>
      <c r="WHV271" s="136"/>
      <c r="WHW271" s="136"/>
      <c r="WHX271" s="136"/>
      <c r="WHY271" s="136"/>
      <c r="WHZ271" s="136"/>
      <c r="WIA271" s="136"/>
      <c r="WIB271" s="136"/>
      <c r="WIC271" s="136"/>
      <c r="WID271" s="136"/>
      <c r="WIE271" s="136"/>
      <c r="WIF271" s="136"/>
      <c r="WIG271" s="136"/>
      <c r="WIL271" s="136"/>
      <c r="WIM271" s="136"/>
      <c r="WIN271" s="136"/>
      <c r="WIO271" s="136"/>
      <c r="WIP271" s="136"/>
      <c r="WIQ271" s="136"/>
      <c r="WIR271" s="136"/>
      <c r="WIS271" s="136"/>
      <c r="WIT271" s="136"/>
      <c r="WIU271" s="136"/>
      <c r="WIV271" s="136"/>
      <c r="WIW271" s="136"/>
      <c r="WJB271" s="136"/>
      <c r="WJC271" s="136"/>
      <c r="WJD271" s="136"/>
      <c r="WJE271" s="136"/>
      <c r="WJF271" s="136"/>
      <c r="WJG271" s="136"/>
      <c r="WJH271" s="136"/>
      <c r="WJI271" s="136"/>
      <c r="WJJ271" s="136"/>
      <c r="WJK271" s="136"/>
      <c r="WJL271" s="136"/>
      <c r="WJM271" s="136"/>
      <c r="WJR271" s="136"/>
      <c r="WJS271" s="136"/>
      <c r="WJT271" s="136"/>
      <c r="WJU271" s="136"/>
      <c r="WJV271" s="136"/>
      <c r="WJW271" s="136"/>
      <c r="WJX271" s="136"/>
      <c r="WJY271" s="136"/>
      <c r="WJZ271" s="136"/>
      <c r="WKA271" s="136"/>
      <c r="WKB271" s="136"/>
      <c r="WKC271" s="136"/>
      <c r="WKH271" s="136"/>
      <c r="WKI271" s="136"/>
      <c r="WKJ271" s="136"/>
      <c r="WKK271" s="136"/>
      <c r="WKL271" s="136"/>
      <c r="WKM271" s="136"/>
      <c r="WKN271" s="136"/>
      <c r="WKO271" s="136"/>
      <c r="WKP271" s="136"/>
      <c r="WKQ271" s="136"/>
      <c r="WKR271" s="136"/>
      <c r="WKS271" s="136"/>
      <c r="WKX271" s="136"/>
      <c r="WKY271" s="136"/>
      <c r="WKZ271" s="136"/>
      <c r="WLA271" s="136"/>
      <c r="WLB271" s="136"/>
      <c r="WLC271" s="136"/>
      <c r="WLD271" s="136"/>
      <c r="WLE271" s="136"/>
      <c r="WLF271" s="136"/>
      <c r="WLG271" s="136"/>
      <c r="WLH271" s="136"/>
      <c r="WLI271" s="136"/>
      <c r="WLN271" s="136"/>
      <c r="WLO271" s="136"/>
      <c r="WLP271" s="136"/>
      <c r="WLQ271" s="136"/>
      <c r="WLR271" s="136"/>
      <c r="WLS271" s="136"/>
      <c r="WLT271" s="136"/>
      <c r="WLU271" s="136"/>
      <c r="WLV271" s="136"/>
      <c r="WLW271" s="136"/>
      <c r="WLX271" s="136"/>
      <c r="WLY271" s="136"/>
      <c r="WMD271" s="136"/>
      <c r="WME271" s="136"/>
      <c r="WMF271" s="136"/>
      <c r="WMG271" s="136"/>
      <c r="WMH271" s="136"/>
      <c r="WMI271" s="136"/>
      <c r="WMJ271" s="136"/>
      <c r="WMK271" s="136"/>
      <c r="WML271" s="136"/>
      <c r="WMM271" s="136"/>
      <c r="WMN271" s="136"/>
      <c r="WMO271" s="136"/>
      <c r="WMT271" s="136"/>
      <c r="WMU271" s="136"/>
      <c r="WMV271" s="136"/>
      <c r="WMW271" s="136"/>
      <c r="WMX271" s="136"/>
      <c r="WMY271" s="136"/>
      <c r="WMZ271" s="136"/>
      <c r="WNA271" s="136"/>
      <c r="WNB271" s="136"/>
      <c r="WNC271" s="136"/>
      <c r="WND271" s="136"/>
      <c r="WNE271" s="136"/>
      <c r="WNJ271" s="136"/>
      <c r="WNK271" s="136"/>
      <c r="WNL271" s="136"/>
      <c r="WNM271" s="136"/>
      <c r="WNN271" s="136"/>
      <c r="WNO271" s="136"/>
      <c r="WNP271" s="136"/>
      <c r="WNQ271" s="136"/>
      <c r="WNR271" s="136"/>
      <c r="WNS271" s="136"/>
      <c r="WNT271" s="136"/>
      <c r="WNU271" s="136"/>
      <c r="WNZ271" s="136"/>
      <c r="WOA271" s="136"/>
      <c r="WOB271" s="136"/>
      <c r="WOC271" s="136"/>
      <c r="WOD271" s="136"/>
      <c r="WOE271" s="136"/>
      <c r="WOF271" s="136"/>
      <c r="WOG271" s="136"/>
      <c r="WOH271" s="136"/>
      <c r="WOI271" s="136"/>
      <c r="WOJ271" s="136"/>
      <c r="WOK271" s="136"/>
      <c r="WOP271" s="136"/>
      <c r="WOQ271" s="136"/>
      <c r="WOR271" s="136"/>
      <c r="WOS271" s="136"/>
      <c r="WOT271" s="136"/>
      <c r="WOU271" s="136"/>
      <c r="WOV271" s="136"/>
      <c r="WOW271" s="136"/>
      <c r="WOX271" s="136"/>
      <c r="WOY271" s="136"/>
      <c r="WOZ271" s="136"/>
      <c r="WPA271" s="136"/>
      <c r="WPF271" s="136"/>
      <c r="WPG271" s="136"/>
      <c r="WPH271" s="136"/>
      <c r="WPI271" s="136"/>
      <c r="WPJ271" s="136"/>
      <c r="WPK271" s="136"/>
      <c r="WPL271" s="136"/>
      <c r="WPM271" s="136"/>
      <c r="WPN271" s="136"/>
      <c r="WPO271" s="136"/>
      <c r="WPP271" s="136"/>
      <c r="WPQ271" s="136"/>
      <c r="WPV271" s="136"/>
      <c r="WPW271" s="136"/>
      <c r="WPX271" s="136"/>
      <c r="WPY271" s="136"/>
      <c r="WPZ271" s="136"/>
      <c r="WQA271" s="136"/>
      <c r="WQB271" s="136"/>
      <c r="WQC271" s="136"/>
      <c r="WQD271" s="136"/>
      <c r="WQE271" s="136"/>
      <c r="WQF271" s="136"/>
      <c r="WQG271" s="136"/>
      <c r="WQL271" s="136"/>
      <c r="WQM271" s="136"/>
      <c r="WQN271" s="136"/>
      <c r="WQO271" s="136"/>
      <c r="WQP271" s="136"/>
      <c r="WQQ271" s="136"/>
      <c r="WQR271" s="136"/>
      <c r="WQS271" s="136"/>
      <c r="WQT271" s="136"/>
      <c r="WQU271" s="136"/>
      <c r="WQV271" s="136"/>
      <c r="WQW271" s="136"/>
      <c r="WRB271" s="136"/>
      <c r="WRC271" s="136"/>
      <c r="WRD271" s="136"/>
      <c r="WRE271" s="136"/>
      <c r="WRF271" s="136"/>
      <c r="WRG271" s="136"/>
      <c r="WRH271" s="136"/>
      <c r="WRI271" s="136"/>
      <c r="WRJ271" s="136"/>
      <c r="WRK271" s="136"/>
      <c r="WRL271" s="136"/>
      <c r="WRM271" s="136"/>
      <c r="WRR271" s="136"/>
      <c r="WRS271" s="136"/>
      <c r="WRT271" s="136"/>
      <c r="WRU271" s="136"/>
      <c r="WRV271" s="136"/>
      <c r="WRW271" s="136"/>
      <c r="WRX271" s="136"/>
      <c r="WRY271" s="136"/>
      <c r="WRZ271" s="136"/>
      <c r="WSA271" s="136"/>
      <c r="WSB271" s="136"/>
      <c r="WSC271" s="136"/>
      <c r="WSH271" s="136"/>
      <c r="WSI271" s="136"/>
      <c r="WSJ271" s="136"/>
      <c r="WSK271" s="136"/>
      <c r="WSL271" s="136"/>
      <c r="WSM271" s="136"/>
      <c r="WSN271" s="136"/>
      <c r="WSO271" s="136"/>
      <c r="WSP271" s="136"/>
      <c r="WSQ271" s="136"/>
      <c r="WSR271" s="136"/>
      <c r="WSS271" s="136"/>
      <c r="WSX271" s="136"/>
      <c r="WSY271" s="136"/>
      <c r="WSZ271" s="136"/>
      <c r="WTA271" s="136"/>
      <c r="WTB271" s="136"/>
      <c r="WTC271" s="136"/>
      <c r="WTD271" s="136"/>
      <c r="WTE271" s="136"/>
      <c r="WTF271" s="136"/>
      <c r="WTG271" s="136"/>
      <c r="WTH271" s="136"/>
      <c r="WTI271" s="136"/>
      <c r="WTN271" s="136"/>
      <c r="WTO271" s="136"/>
      <c r="WTP271" s="136"/>
      <c r="WTQ271" s="136"/>
      <c r="WTR271" s="136"/>
      <c r="WTS271" s="136"/>
      <c r="WTT271" s="136"/>
      <c r="WTU271" s="136"/>
      <c r="WTV271" s="136"/>
      <c r="WTW271" s="136"/>
      <c r="WTX271" s="136"/>
      <c r="WTY271" s="136"/>
      <c r="WUD271" s="136"/>
      <c r="WUE271" s="136"/>
      <c r="WUF271" s="136"/>
      <c r="WUG271" s="136"/>
      <c r="WUH271" s="136"/>
      <c r="WUI271" s="136"/>
      <c r="WUJ271" s="136"/>
      <c r="WUK271" s="136"/>
      <c r="WUL271" s="136"/>
      <c r="WUM271" s="136"/>
      <c r="WUN271" s="136"/>
      <c r="WUO271" s="136"/>
      <c r="WUT271" s="136"/>
      <c r="WUU271" s="136"/>
      <c r="WUV271" s="136"/>
      <c r="WUW271" s="136"/>
      <c r="WUX271" s="136"/>
      <c r="WUY271" s="136"/>
      <c r="WUZ271" s="136"/>
      <c r="WVA271" s="136"/>
      <c r="WVB271" s="136"/>
      <c r="WVC271" s="136"/>
      <c r="WVD271" s="136"/>
      <c r="WVE271" s="136"/>
      <c r="WVJ271" s="136"/>
      <c r="WVK271" s="136"/>
      <c r="WVL271" s="136"/>
      <c r="WVM271" s="136"/>
      <c r="WVN271" s="136"/>
      <c r="WVO271" s="136"/>
      <c r="WVP271" s="136"/>
      <c r="WVQ271" s="136"/>
      <c r="WVR271" s="136"/>
      <c r="WVS271" s="136"/>
      <c r="WVT271" s="136"/>
      <c r="WVU271" s="136"/>
      <c r="WVZ271" s="136"/>
      <c r="WWA271" s="136"/>
      <c r="WWB271" s="136"/>
      <c r="WWC271" s="136"/>
      <c r="WWD271" s="136"/>
      <c r="WWE271" s="136"/>
      <c r="WWF271" s="136"/>
      <c r="WWG271" s="136"/>
      <c r="WWH271" s="136"/>
      <c r="WWI271" s="136"/>
      <c r="WWJ271" s="136"/>
      <c r="WWK271" s="136"/>
      <c r="WWP271" s="136"/>
      <c r="WWQ271" s="136"/>
      <c r="WWR271" s="136"/>
      <c r="WWS271" s="136"/>
      <c r="WWT271" s="136"/>
      <c r="WWU271" s="136"/>
      <c r="WWV271" s="136"/>
      <c r="WWW271" s="136"/>
      <c r="WWX271" s="136"/>
      <c r="WWY271" s="136"/>
      <c r="WWZ271" s="136"/>
      <c r="WXA271" s="136"/>
      <c r="WXF271" s="136"/>
      <c r="WXG271" s="136"/>
      <c r="WXH271" s="136"/>
      <c r="WXI271" s="136"/>
      <c r="WXJ271" s="136"/>
      <c r="WXK271" s="136"/>
      <c r="WXL271" s="136"/>
      <c r="WXM271" s="136"/>
      <c r="WXN271" s="136"/>
      <c r="WXO271" s="136"/>
      <c r="WXP271" s="136"/>
      <c r="WXQ271" s="136"/>
      <c r="WXV271" s="136"/>
      <c r="WXW271" s="136"/>
      <c r="WXX271" s="136"/>
      <c r="WXY271" s="136"/>
      <c r="WXZ271" s="136"/>
      <c r="WYA271" s="136"/>
      <c r="WYB271" s="136"/>
      <c r="WYC271" s="136"/>
      <c r="WYD271" s="136"/>
      <c r="WYE271" s="136"/>
      <c r="WYF271" s="136"/>
      <c r="WYG271" s="136"/>
      <c r="WYL271" s="136"/>
      <c r="WYM271" s="136"/>
      <c r="WYN271" s="136"/>
      <c r="WYO271" s="136"/>
      <c r="WYP271" s="136"/>
      <c r="WYQ271" s="136"/>
      <c r="WYR271" s="136"/>
      <c r="WYS271" s="136"/>
      <c r="WYT271" s="136"/>
      <c r="WYU271" s="136"/>
      <c r="WYV271" s="136"/>
      <c r="WYW271" s="136"/>
      <c r="WZB271" s="136"/>
      <c r="WZC271" s="136"/>
      <c r="WZD271" s="136"/>
      <c r="WZE271" s="136"/>
      <c r="WZF271" s="136"/>
      <c r="WZG271" s="136"/>
      <c r="WZH271" s="136"/>
      <c r="WZI271" s="136"/>
      <c r="WZJ271" s="136"/>
      <c r="WZK271" s="136"/>
      <c r="WZL271" s="136"/>
      <c r="WZM271" s="136"/>
      <c r="WZR271" s="136"/>
      <c r="WZS271" s="136"/>
      <c r="WZT271" s="136"/>
      <c r="WZU271" s="136"/>
      <c r="WZV271" s="136"/>
      <c r="WZW271" s="136"/>
      <c r="WZX271" s="136"/>
      <c r="WZY271" s="136"/>
      <c r="WZZ271" s="136"/>
      <c r="XAA271" s="136"/>
      <c r="XAB271" s="136"/>
      <c r="XAC271" s="136"/>
      <c r="XAH271" s="136"/>
      <c r="XAI271" s="136"/>
      <c r="XAJ271" s="136"/>
      <c r="XAK271" s="136"/>
      <c r="XAL271" s="136"/>
      <c r="XAM271" s="136"/>
      <c r="XAN271" s="136"/>
      <c r="XAO271" s="136"/>
      <c r="XAP271" s="136"/>
      <c r="XAQ271" s="136"/>
      <c r="XAR271" s="136"/>
      <c r="XAS271" s="136"/>
      <c r="XAX271" s="136"/>
      <c r="XAY271" s="136"/>
      <c r="XAZ271" s="136"/>
      <c r="XBA271" s="136"/>
      <c r="XBB271" s="136"/>
      <c r="XBC271" s="136"/>
      <c r="XBD271" s="136"/>
      <c r="XBE271" s="136"/>
      <c r="XBF271" s="136"/>
      <c r="XBG271" s="136"/>
      <c r="XBH271" s="136"/>
      <c r="XBI271" s="136"/>
      <c r="XBN271" s="136"/>
      <c r="XBO271" s="136"/>
      <c r="XBP271" s="136"/>
      <c r="XBQ271" s="136"/>
      <c r="XBR271" s="136"/>
      <c r="XBS271" s="136"/>
      <c r="XBT271" s="136"/>
      <c r="XBU271" s="136"/>
      <c r="XBV271" s="136"/>
      <c r="XBW271" s="136"/>
      <c r="XBX271" s="136"/>
      <c r="XBY271" s="136"/>
      <c r="XCD271" s="136"/>
      <c r="XCE271" s="136"/>
      <c r="XCF271" s="136"/>
      <c r="XCG271" s="136"/>
      <c r="XCH271" s="136"/>
      <c r="XCI271" s="136"/>
      <c r="XCJ271" s="136"/>
      <c r="XCK271" s="136"/>
      <c r="XCL271" s="136"/>
      <c r="XCM271" s="136"/>
      <c r="XCN271" s="136"/>
      <c r="XCO271" s="136"/>
      <c r="XCT271" s="136"/>
      <c r="XCU271" s="136"/>
      <c r="XCV271" s="136"/>
      <c r="XCW271" s="136"/>
      <c r="XCX271" s="136"/>
      <c r="XCY271" s="136"/>
      <c r="XCZ271" s="136"/>
      <c r="XDA271" s="136"/>
      <c r="XDB271" s="136"/>
      <c r="XDC271" s="136"/>
      <c r="XDD271" s="136"/>
      <c r="XDE271" s="136"/>
      <c r="XDJ271" s="136"/>
      <c r="XDK271" s="136"/>
      <c r="XDL271" s="136"/>
      <c r="XDM271" s="136"/>
      <c r="XDN271" s="136"/>
      <c r="XDO271" s="136"/>
      <c r="XDP271" s="136"/>
      <c r="XDQ271" s="136"/>
      <c r="XDR271" s="136"/>
      <c r="XDS271" s="136"/>
      <c r="XDT271" s="136"/>
      <c r="XDU271" s="136"/>
      <c r="XDZ271" s="136"/>
      <c r="XEA271" s="136"/>
      <c r="XEB271" s="136"/>
      <c r="XEC271" s="136"/>
      <c r="XED271" s="136"/>
      <c r="XEE271" s="136"/>
      <c r="XEF271" s="136"/>
      <c r="XEG271" s="136"/>
      <c r="XEH271" s="136"/>
      <c r="XEI271" s="136"/>
      <c r="XEJ271" s="136"/>
      <c r="XEK271" s="136"/>
      <c r="XEP271" s="136"/>
      <c r="XEQ271" s="136"/>
      <c r="XER271" s="136"/>
      <c r="XES271" s="136"/>
      <c r="XET271" s="136"/>
      <c r="XEU271" s="136"/>
      <c r="XEV271" s="136"/>
      <c r="XEW271" s="136"/>
      <c r="XEX271" s="136"/>
      <c r="XEY271" s="136"/>
      <c r="XEZ271" s="136"/>
      <c r="XFA271" s="136"/>
    </row>
    <row r="272" spans="1:1021 1026:2045 2050:3069 3074:4093 4098:5117 5122:6141 6146:7165 7170:8189 8194:9213 9218:10237 10242:11261 11266:12285 12290:13309 13314:14333 14338:15357 15362:16381" ht="22.5" customHeight="1" x14ac:dyDescent="0.25">
      <c r="A272" s="138"/>
      <c r="B272" s="419" t="s">
        <v>237</v>
      </c>
      <c r="C272" s="420"/>
      <c r="D272" s="140"/>
      <c r="E272" s="422" t="s">
        <v>238</v>
      </c>
      <c r="F272" s="422"/>
      <c r="G272" s="422"/>
      <c r="H272" s="422"/>
      <c r="I272" s="422"/>
      <c r="J272" s="422"/>
      <c r="K272" s="422"/>
      <c r="L272" s="422"/>
      <c r="M272" s="140"/>
      <c r="N272" s="138"/>
    </row>
    <row r="273" spans="1:1021 1026:2045 2050:3069 3074:4093 4098:5117 5122:6141 6146:7165 7170:8189 8194:9213 9218:10237 10242:11261 11266:12285 12290:13309 13314:14333 14338:15357 15362:16381" ht="22.5" customHeight="1" x14ac:dyDescent="0.25">
      <c r="A273" s="138"/>
      <c r="B273" s="421" t="str">
        <f>D6</f>
        <v>Administration</v>
      </c>
      <c r="C273" s="421"/>
      <c r="D273" s="140"/>
      <c r="E273" s="422"/>
      <c r="F273" s="422"/>
      <c r="G273" s="422"/>
      <c r="H273" s="422"/>
      <c r="I273" s="422"/>
      <c r="J273" s="422"/>
      <c r="K273" s="422"/>
      <c r="L273" s="422"/>
      <c r="M273" s="140"/>
      <c r="N273" s="138"/>
    </row>
    <row r="274" spans="1:1021 1026:2045 2050:3069 3074:4093 4098:5117 5122:6141 6146:7165 7170:8189 8194:9213 9218:10237 10242:11261 11266:12285 12290:13309 13314:14333 14338:15357 15362:16381" ht="22.5" customHeight="1" x14ac:dyDescent="0.25">
      <c r="A274" s="138"/>
      <c r="B274" s="142" t="s">
        <v>378</v>
      </c>
      <c r="C274" s="143">
        <f>D269+G269+J269</f>
        <v>0</v>
      </c>
      <c r="D274" s="140"/>
      <c r="E274" s="445"/>
      <c r="F274" s="445"/>
      <c r="G274" s="445"/>
      <c r="H274" s="445"/>
      <c r="I274" s="445"/>
      <c r="J274" s="445"/>
      <c r="K274" s="445"/>
      <c r="L274" s="445"/>
      <c r="M274" s="140"/>
      <c r="N274" s="138"/>
    </row>
    <row r="275" spans="1:1021 1026:2045 2050:3069 3074:4093 4098:5117 5122:6141 6146:7165 7170:8189 8194:9213 9218:10237 10242:11261 11266:12285 12290:13309 13314:14333 14338:15357 15362:16381" ht="22.5" customHeight="1" x14ac:dyDescent="0.25">
      <c r="A275" s="138"/>
      <c r="B275" s="144" t="s">
        <v>379</v>
      </c>
      <c r="C275" s="145">
        <f>C82</f>
        <v>0</v>
      </c>
      <c r="D275" s="140"/>
      <c r="E275" s="445"/>
      <c r="F275" s="445"/>
      <c r="G275" s="445"/>
      <c r="H275" s="445"/>
      <c r="I275" s="445"/>
      <c r="J275" s="445"/>
      <c r="K275" s="445"/>
      <c r="L275" s="445"/>
      <c r="M275" s="140"/>
      <c r="N275" s="138"/>
    </row>
    <row r="276" spans="1:1021 1026:2045 2050:3069 3074:4093 4098:5117 5122:6141 6146:7165 7170:8189 8194:9213 9218:10237 10242:11261 11266:12285 12290:13309 13314:14333 14338:15357 15362:16381" ht="22.5" customHeight="1" thickBot="1" x14ac:dyDescent="0.3">
      <c r="A276" s="138"/>
      <c r="B276" s="146" t="s">
        <v>380</v>
      </c>
      <c r="C276" s="147">
        <f>C265+C204+C143</f>
        <v>0</v>
      </c>
      <c r="D276" s="140"/>
      <c r="E276" s="445"/>
      <c r="F276" s="445"/>
      <c r="G276" s="445"/>
      <c r="H276" s="445"/>
      <c r="I276" s="445"/>
      <c r="J276" s="445"/>
      <c r="K276" s="445"/>
      <c r="L276" s="445"/>
      <c r="M276" s="140"/>
      <c r="N276" s="138"/>
    </row>
    <row r="277" spans="1:1021 1026:2045 2050:3069 3074:4093 4098:5117 5122:6141 6146:7165 7170:8189 8194:9213 9218:10237 10242:11261 11266:12285 12290:13309 13314:14333 14338:15357 15362:16381" ht="22.5" customHeight="1" thickTop="1" x14ac:dyDescent="0.25">
      <c r="A277" s="138"/>
      <c r="B277" s="148" t="s">
        <v>242</v>
      </c>
      <c r="C277" s="149">
        <f>C265+C204+C143+C82</f>
        <v>0</v>
      </c>
      <c r="D277" s="140"/>
      <c r="E277" s="445"/>
      <c r="F277" s="445"/>
      <c r="G277" s="445"/>
      <c r="H277" s="445"/>
      <c r="I277" s="445"/>
      <c r="J277" s="445"/>
      <c r="K277" s="445"/>
      <c r="L277" s="445"/>
      <c r="M277" s="140"/>
      <c r="N277" s="138"/>
    </row>
    <row r="278" spans="1:1021 1026:2045 2050:3069 3074:4093 4098:5117 5122:6141 6146:7165 7170:8189 8194:9213 9218:10237 10242:11261 11266:12285 12290:13309 13314:14333 14338:15357 15362:16381" ht="22.5" customHeight="1" x14ac:dyDescent="0.25">
      <c r="A278" s="138"/>
      <c r="B278" s="150" t="s">
        <v>381</v>
      </c>
      <c r="C278" s="151">
        <f>C261+C200+C139+C78</f>
        <v>0</v>
      </c>
      <c r="D278" s="140"/>
      <c r="E278" s="445"/>
      <c r="F278" s="445"/>
      <c r="G278" s="445"/>
      <c r="H278" s="445"/>
      <c r="I278" s="445"/>
      <c r="J278" s="445"/>
      <c r="K278" s="445"/>
      <c r="L278" s="445"/>
      <c r="M278" s="140"/>
      <c r="N278" s="138"/>
    </row>
    <row r="279" spans="1:1021 1026:2045 2050:3069 3074:4093 4098:5117 5122:6141 6146:7165 7170:8189 8194:9213 9218:10237 10242:11261 11266:12285 12290:13309 13314:14333 14338:15357 15362:16381" ht="22.5" customHeight="1" thickBot="1" x14ac:dyDescent="0.3">
      <c r="A279" s="138"/>
      <c r="B279" s="152" t="s">
        <v>382</v>
      </c>
      <c r="C279" s="153">
        <f>D23</f>
        <v>0</v>
      </c>
      <c r="D279" s="140"/>
      <c r="E279" s="445"/>
      <c r="F279" s="445"/>
      <c r="G279" s="445"/>
      <c r="H279" s="445"/>
      <c r="I279" s="445"/>
      <c r="J279" s="445"/>
      <c r="K279" s="445"/>
      <c r="L279" s="445"/>
      <c r="M279" s="140"/>
      <c r="N279" s="138"/>
    </row>
    <row r="280" spans="1:1021 1026:2045 2050:3069 3074:4093 4098:5117 5122:6141 6146:7165 7170:8189 8194:9213 9218:10237 10242:11261 11266:12285 12290:13309 13314:14333 14338:15357 15362:16381" ht="22.5" customHeight="1" thickTop="1" x14ac:dyDescent="0.25">
      <c r="A280" s="138"/>
      <c r="B280" s="154" t="s">
        <v>247</v>
      </c>
      <c r="C280" s="155">
        <f>D270+G270+J270+C279</f>
        <v>0</v>
      </c>
      <c r="D280" s="140"/>
      <c r="E280" s="445"/>
      <c r="F280" s="445"/>
      <c r="G280" s="445"/>
      <c r="H280" s="445"/>
      <c r="I280" s="445"/>
      <c r="J280" s="445"/>
      <c r="K280" s="445"/>
      <c r="L280" s="445"/>
      <c r="M280" s="140"/>
      <c r="N280" s="138"/>
    </row>
    <row r="281" spans="1:1021 1026:2045 2050:3069 3074:4093 4098:5117 5122:6141 6146:7165 7170:8189 8194:9213 9218:10237 10242:11261 11266:12285 12290:13309 13314:14333 14338:15357 15362:16381" x14ac:dyDescent="0.25">
      <c r="A281" s="138"/>
      <c r="B281" s="139"/>
      <c r="C281" s="140"/>
      <c r="D281" s="140"/>
      <c r="E281" s="140"/>
      <c r="F281" s="140"/>
      <c r="G281" s="140"/>
      <c r="H281" s="140"/>
      <c r="I281" s="140"/>
      <c r="J281" s="140"/>
      <c r="K281" s="140"/>
      <c r="L281" s="140"/>
      <c r="M281" s="140"/>
      <c r="N281" s="138"/>
      <c r="R281" s="136"/>
      <c r="S281" s="136"/>
      <c r="T281" s="136"/>
      <c r="U281" s="136"/>
      <c r="V281" s="136"/>
      <c r="W281" s="136"/>
      <c r="X281" s="136"/>
      <c r="Y281" s="136"/>
      <c r="Z281" s="136"/>
      <c r="AA281" s="136"/>
      <c r="AB281" s="136"/>
      <c r="AC281" s="136"/>
      <c r="AH281" s="136"/>
      <c r="AI281" s="136"/>
      <c r="AJ281" s="136"/>
      <c r="AK281" s="136"/>
      <c r="AL281" s="136"/>
      <c r="AM281" s="136"/>
      <c r="AN281" s="136"/>
      <c r="AO281" s="136"/>
      <c r="AP281" s="136"/>
      <c r="AQ281" s="136"/>
      <c r="AR281" s="136"/>
      <c r="AS281" s="136"/>
      <c r="AX281" s="136"/>
      <c r="AY281" s="136"/>
      <c r="AZ281" s="136"/>
      <c r="BA281" s="136"/>
      <c r="BB281" s="136"/>
      <c r="BC281" s="136"/>
      <c r="BD281" s="136"/>
      <c r="BE281" s="136"/>
      <c r="BF281" s="136"/>
      <c r="BG281" s="136"/>
      <c r="BH281" s="136"/>
      <c r="BI281" s="136"/>
      <c r="BN281" s="136"/>
      <c r="BO281" s="136"/>
      <c r="BP281" s="136"/>
      <c r="BQ281" s="136"/>
      <c r="BR281" s="136"/>
      <c r="BS281" s="136"/>
      <c r="BT281" s="136"/>
      <c r="BU281" s="136"/>
      <c r="BV281" s="136"/>
      <c r="BW281" s="136"/>
      <c r="BX281" s="136"/>
      <c r="BY281" s="136"/>
      <c r="CD281" s="136"/>
      <c r="CE281" s="136"/>
      <c r="CF281" s="136"/>
      <c r="CG281" s="136"/>
      <c r="CH281" s="136"/>
      <c r="CI281" s="136"/>
      <c r="CJ281" s="136"/>
      <c r="CK281" s="136"/>
      <c r="CL281" s="136"/>
      <c r="CM281" s="136"/>
      <c r="CN281" s="136"/>
      <c r="CO281" s="136"/>
      <c r="CT281" s="136"/>
      <c r="CU281" s="136"/>
      <c r="CV281" s="136"/>
      <c r="CW281" s="136"/>
      <c r="CX281" s="136"/>
      <c r="CY281" s="136"/>
      <c r="CZ281" s="136"/>
      <c r="DA281" s="136"/>
      <c r="DB281" s="136"/>
      <c r="DC281" s="136"/>
      <c r="DD281" s="136"/>
      <c r="DE281" s="136"/>
      <c r="DJ281" s="136"/>
      <c r="DK281" s="136"/>
      <c r="DL281" s="136"/>
      <c r="DM281" s="136"/>
      <c r="DN281" s="136"/>
      <c r="DO281" s="136"/>
      <c r="DP281" s="136"/>
      <c r="DQ281" s="136"/>
      <c r="DR281" s="136"/>
      <c r="DS281" s="136"/>
      <c r="DT281" s="136"/>
      <c r="DU281" s="136"/>
      <c r="DZ281" s="136"/>
      <c r="EA281" s="136"/>
      <c r="EB281" s="136"/>
      <c r="EC281" s="136"/>
      <c r="ED281" s="136"/>
      <c r="EE281" s="136"/>
      <c r="EF281" s="136"/>
      <c r="EG281" s="136"/>
      <c r="EH281" s="136"/>
      <c r="EI281" s="136"/>
      <c r="EJ281" s="136"/>
      <c r="EK281" s="136"/>
      <c r="EP281" s="136"/>
      <c r="EQ281" s="136"/>
      <c r="ER281" s="136"/>
      <c r="ES281" s="136"/>
      <c r="ET281" s="136"/>
      <c r="EU281" s="136"/>
      <c r="EV281" s="136"/>
      <c r="EW281" s="136"/>
      <c r="EX281" s="136"/>
      <c r="EY281" s="136"/>
      <c r="EZ281" s="136"/>
      <c r="FA281" s="136"/>
      <c r="FF281" s="136"/>
      <c r="FG281" s="136"/>
      <c r="FH281" s="136"/>
      <c r="FI281" s="136"/>
      <c r="FJ281" s="136"/>
      <c r="FK281" s="136"/>
      <c r="FL281" s="136"/>
      <c r="FM281" s="136"/>
      <c r="FN281" s="136"/>
      <c r="FO281" s="136"/>
      <c r="FP281" s="136"/>
      <c r="FQ281" s="136"/>
      <c r="FV281" s="136"/>
      <c r="FW281" s="136"/>
      <c r="FX281" s="136"/>
      <c r="FY281" s="136"/>
      <c r="FZ281" s="136"/>
      <c r="GA281" s="136"/>
      <c r="GB281" s="136"/>
      <c r="GC281" s="136"/>
      <c r="GD281" s="136"/>
      <c r="GE281" s="136"/>
      <c r="GF281" s="136"/>
      <c r="GG281" s="136"/>
      <c r="GL281" s="136"/>
      <c r="GM281" s="136"/>
      <c r="GN281" s="136"/>
      <c r="GO281" s="136"/>
      <c r="GP281" s="136"/>
      <c r="GQ281" s="136"/>
      <c r="GR281" s="136"/>
      <c r="GS281" s="136"/>
      <c r="GT281" s="136"/>
      <c r="GU281" s="136"/>
      <c r="GV281" s="136"/>
      <c r="GW281" s="136"/>
      <c r="HB281" s="136"/>
      <c r="HC281" s="136"/>
      <c r="HD281" s="136"/>
      <c r="HE281" s="136"/>
      <c r="HF281" s="136"/>
      <c r="HG281" s="136"/>
      <c r="HH281" s="136"/>
      <c r="HI281" s="136"/>
      <c r="HJ281" s="136"/>
      <c r="HK281" s="136"/>
      <c r="HL281" s="136"/>
      <c r="HM281" s="136"/>
      <c r="HR281" s="136"/>
      <c r="HS281" s="136"/>
      <c r="HT281" s="136"/>
      <c r="HU281" s="136"/>
      <c r="HV281" s="136"/>
      <c r="HW281" s="136"/>
      <c r="HX281" s="136"/>
      <c r="HY281" s="136"/>
      <c r="HZ281" s="136"/>
      <c r="IA281" s="136"/>
      <c r="IB281" s="136"/>
      <c r="IC281" s="136"/>
      <c r="IH281" s="136"/>
      <c r="II281" s="136"/>
      <c r="IJ281" s="136"/>
      <c r="IK281" s="136"/>
      <c r="IL281" s="136"/>
      <c r="IM281" s="136"/>
      <c r="IN281" s="136"/>
      <c r="IO281" s="136"/>
      <c r="IP281" s="136"/>
      <c r="IQ281" s="136"/>
      <c r="IR281" s="136"/>
      <c r="IS281" s="136"/>
      <c r="IX281" s="136"/>
      <c r="IY281" s="136"/>
      <c r="IZ281" s="136"/>
      <c r="JA281" s="136"/>
      <c r="JB281" s="136"/>
      <c r="JC281" s="136"/>
      <c r="JD281" s="136"/>
      <c r="JE281" s="136"/>
      <c r="JF281" s="136"/>
      <c r="JG281" s="136"/>
      <c r="JH281" s="136"/>
      <c r="JI281" s="136"/>
      <c r="JN281" s="136"/>
      <c r="JO281" s="136"/>
      <c r="JP281" s="136"/>
      <c r="JQ281" s="136"/>
      <c r="JR281" s="136"/>
      <c r="JS281" s="136"/>
      <c r="JT281" s="136"/>
      <c r="JU281" s="136"/>
      <c r="JV281" s="136"/>
      <c r="JW281" s="136"/>
      <c r="JX281" s="136"/>
      <c r="JY281" s="136"/>
      <c r="KD281" s="136"/>
      <c r="KE281" s="136"/>
      <c r="KF281" s="136"/>
      <c r="KG281" s="136"/>
      <c r="KH281" s="136"/>
      <c r="KI281" s="136"/>
      <c r="KJ281" s="136"/>
      <c r="KK281" s="136"/>
      <c r="KL281" s="136"/>
      <c r="KM281" s="136"/>
      <c r="KN281" s="136"/>
      <c r="KO281" s="136"/>
      <c r="KT281" s="136"/>
      <c r="KU281" s="136"/>
      <c r="KV281" s="136"/>
      <c r="KW281" s="136"/>
      <c r="KX281" s="136"/>
      <c r="KY281" s="136"/>
      <c r="KZ281" s="136"/>
      <c r="LA281" s="136"/>
      <c r="LB281" s="136"/>
      <c r="LC281" s="136"/>
      <c r="LD281" s="136"/>
      <c r="LE281" s="136"/>
      <c r="LJ281" s="136"/>
      <c r="LK281" s="136"/>
      <c r="LL281" s="136"/>
      <c r="LM281" s="136"/>
      <c r="LN281" s="136"/>
      <c r="LO281" s="136"/>
      <c r="LP281" s="136"/>
      <c r="LQ281" s="136"/>
      <c r="LR281" s="136"/>
      <c r="LS281" s="136"/>
      <c r="LT281" s="136"/>
      <c r="LU281" s="136"/>
      <c r="LZ281" s="136"/>
      <c r="MA281" s="136"/>
      <c r="MB281" s="136"/>
      <c r="MC281" s="136"/>
      <c r="MD281" s="136"/>
      <c r="ME281" s="136"/>
      <c r="MF281" s="136"/>
      <c r="MG281" s="136"/>
      <c r="MH281" s="136"/>
      <c r="MI281" s="136"/>
      <c r="MJ281" s="136"/>
      <c r="MK281" s="136"/>
      <c r="MP281" s="136"/>
      <c r="MQ281" s="136"/>
      <c r="MR281" s="136"/>
      <c r="MS281" s="136"/>
      <c r="MT281" s="136"/>
      <c r="MU281" s="136"/>
      <c r="MV281" s="136"/>
      <c r="MW281" s="136"/>
      <c r="MX281" s="136"/>
      <c r="MY281" s="136"/>
      <c r="MZ281" s="136"/>
      <c r="NA281" s="136"/>
      <c r="NF281" s="136"/>
      <c r="NG281" s="136"/>
      <c r="NH281" s="136"/>
      <c r="NI281" s="136"/>
      <c r="NJ281" s="136"/>
      <c r="NK281" s="136"/>
      <c r="NL281" s="136"/>
      <c r="NM281" s="136"/>
      <c r="NN281" s="136"/>
      <c r="NO281" s="136"/>
      <c r="NP281" s="136"/>
      <c r="NQ281" s="136"/>
      <c r="NV281" s="136"/>
      <c r="NW281" s="136"/>
      <c r="NX281" s="136"/>
      <c r="NY281" s="136"/>
      <c r="NZ281" s="136"/>
      <c r="OA281" s="136"/>
      <c r="OB281" s="136"/>
      <c r="OC281" s="136"/>
      <c r="OD281" s="136"/>
      <c r="OE281" s="136"/>
      <c r="OF281" s="136"/>
      <c r="OG281" s="136"/>
      <c r="OL281" s="136"/>
      <c r="OM281" s="136"/>
      <c r="ON281" s="136"/>
      <c r="OO281" s="136"/>
      <c r="OP281" s="136"/>
      <c r="OQ281" s="136"/>
      <c r="OR281" s="136"/>
      <c r="OS281" s="136"/>
      <c r="OT281" s="136"/>
      <c r="OU281" s="136"/>
      <c r="OV281" s="136"/>
      <c r="OW281" s="136"/>
      <c r="PB281" s="136"/>
      <c r="PC281" s="136"/>
      <c r="PD281" s="136"/>
      <c r="PE281" s="136"/>
      <c r="PF281" s="136"/>
      <c r="PG281" s="136"/>
      <c r="PH281" s="136"/>
      <c r="PI281" s="136"/>
      <c r="PJ281" s="136"/>
      <c r="PK281" s="136"/>
      <c r="PL281" s="136"/>
      <c r="PM281" s="136"/>
      <c r="PR281" s="136"/>
      <c r="PS281" s="136"/>
      <c r="PT281" s="136"/>
      <c r="PU281" s="136"/>
      <c r="PV281" s="136"/>
      <c r="PW281" s="136"/>
      <c r="PX281" s="136"/>
      <c r="PY281" s="136"/>
      <c r="PZ281" s="136"/>
      <c r="QA281" s="136"/>
      <c r="QB281" s="136"/>
      <c r="QC281" s="136"/>
      <c r="QH281" s="136"/>
      <c r="QI281" s="136"/>
      <c r="QJ281" s="136"/>
      <c r="QK281" s="136"/>
      <c r="QL281" s="136"/>
      <c r="QM281" s="136"/>
      <c r="QN281" s="136"/>
      <c r="QO281" s="136"/>
      <c r="QP281" s="136"/>
      <c r="QQ281" s="136"/>
      <c r="QR281" s="136"/>
      <c r="QS281" s="136"/>
      <c r="QX281" s="136"/>
      <c r="QY281" s="136"/>
      <c r="QZ281" s="136"/>
      <c r="RA281" s="136"/>
      <c r="RB281" s="136"/>
      <c r="RC281" s="136"/>
      <c r="RD281" s="136"/>
      <c r="RE281" s="136"/>
      <c r="RF281" s="136"/>
      <c r="RG281" s="136"/>
      <c r="RH281" s="136"/>
      <c r="RI281" s="136"/>
      <c r="RN281" s="136"/>
      <c r="RO281" s="136"/>
      <c r="RP281" s="136"/>
      <c r="RQ281" s="136"/>
      <c r="RR281" s="136"/>
      <c r="RS281" s="136"/>
      <c r="RT281" s="136"/>
      <c r="RU281" s="136"/>
      <c r="RV281" s="136"/>
      <c r="RW281" s="136"/>
      <c r="RX281" s="136"/>
      <c r="RY281" s="136"/>
      <c r="SD281" s="136"/>
      <c r="SE281" s="136"/>
      <c r="SF281" s="136"/>
      <c r="SG281" s="136"/>
      <c r="SH281" s="136"/>
      <c r="SI281" s="136"/>
      <c r="SJ281" s="136"/>
      <c r="SK281" s="136"/>
      <c r="SL281" s="136"/>
      <c r="SM281" s="136"/>
      <c r="SN281" s="136"/>
      <c r="SO281" s="136"/>
      <c r="ST281" s="136"/>
      <c r="SU281" s="136"/>
      <c r="SV281" s="136"/>
      <c r="SW281" s="136"/>
      <c r="SX281" s="136"/>
      <c r="SY281" s="136"/>
      <c r="SZ281" s="136"/>
      <c r="TA281" s="136"/>
      <c r="TB281" s="136"/>
      <c r="TC281" s="136"/>
      <c r="TD281" s="136"/>
      <c r="TE281" s="136"/>
      <c r="TJ281" s="136"/>
      <c r="TK281" s="136"/>
      <c r="TL281" s="136"/>
      <c r="TM281" s="136"/>
      <c r="TN281" s="136"/>
      <c r="TO281" s="136"/>
      <c r="TP281" s="136"/>
      <c r="TQ281" s="136"/>
      <c r="TR281" s="136"/>
      <c r="TS281" s="136"/>
      <c r="TT281" s="136"/>
      <c r="TU281" s="136"/>
      <c r="TZ281" s="136"/>
      <c r="UA281" s="136"/>
      <c r="UB281" s="136"/>
      <c r="UC281" s="136"/>
      <c r="UD281" s="136"/>
      <c r="UE281" s="136"/>
      <c r="UF281" s="136"/>
      <c r="UG281" s="136"/>
      <c r="UH281" s="136"/>
      <c r="UI281" s="136"/>
      <c r="UJ281" s="136"/>
      <c r="UK281" s="136"/>
      <c r="UP281" s="136"/>
      <c r="UQ281" s="136"/>
      <c r="UR281" s="136"/>
      <c r="US281" s="136"/>
      <c r="UT281" s="136"/>
      <c r="UU281" s="136"/>
      <c r="UV281" s="136"/>
      <c r="UW281" s="136"/>
      <c r="UX281" s="136"/>
      <c r="UY281" s="136"/>
      <c r="UZ281" s="136"/>
      <c r="VA281" s="136"/>
      <c r="VF281" s="136"/>
      <c r="VG281" s="136"/>
      <c r="VH281" s="136"/>
      <c r="VI281" s="136"/>
      <c r="VJ281" s="136"/>
      <c r="VK281" s="136"/>
      <c r="VL281" s="136"/>
      <c r="VM281" s="136"/>
      <c r="VN281" s="136"/>
      <c r="VO281" s="136"/>
      <c r="VP281" s="136"/>
      <c r="VQ281" s="136"/>
      <c r="VV281" s="136"/>
      <c r="VW281" s="136"/>
      <c r="VX281" s="136"/>
      <c r="VY281" s="136"/>
      <c r="VZ281" s="136"/>
      <c r="WA281" s="136"/>
      <c r="WB281" s="136"/>
      <c r="WC281" s="136"/>
      <c r="WD281" s="136"/>
      <c r="WE281" s="136"/>
      <c r="WF281" s="136"/>
      <c r="WG281" s="136"/>
      <c r="WL281" s="136"/>
      <c r="WM281" s="136"/>
      <c r="WN281" s="136"/>
      <c r="WO281" s="136"/>
      <c r="WP281" s="136"/>
      <c r="WQ281" s="136"/>
      <c r="WR281" s="136"/>
      <c r="WS281" s="136"/>
      <c r="WT281" s="136"/>
      <c r="WU281" s="136"/>
      <c r="WV281" s="136"/>
      <c r="WW281" s="136"/>
      <c r="XB281" s="136"/>
      <c r="XC281" s="136"/>
      <c r="XD281" s="136"/>
      <c r="XE281" s="136"/>
      <c r="XF281" s="136"/>
      <c r="XG281" s="136"/>
      <c r="XH281" s="136"/>
      <c r="XI281" s="136"/>
      <c r="XJ281" s="136"/>
      <c r="XK281" s="136"/>
      <c r="XL281" s="136"/>
      <c r="XM281" s="136"/>
      <c r="XR281" s="136"/>
      <c r="XS281" s="136"/>
      <c r="XT281" s="136"/>
      <c r="XU281" s="136"/>
      <c r="XV281" s="136"/>
      <c r="XW281" s="136"/>
      <c r="XX281" s="136"/>
      <c r="XY281" s="136"/>
      <c r="XZ281" s="136"/>
      <c r="YA281" s="136"/>
      <c r="YB281" s="136"/>
      <c r="YC281" s="136"/>
      <c r="YH281" s="136"/>
      <c r="YI281" s="136"/>
      <c r="YJ281" s="136"/>
      <c r="YK281" s="136"/>
      <c r="YL281" s="136"/>
      <c r="YM281" s="136"/>
      <c r="YN281" s="136"/>
      <c r="YO281" s="136"/>
      <c r="YP281" s="136"/>
      <c r="YQ281" s="136"/>
      <c r="YR281" s="136"/>
      <c r="YS281" s="136"/>
      <c r="YX281" s="136"/>
      <c r="YY281" s="136"/>
      <c r="YZ281" s="136"/>
      <c r="ZA281" s="136"/>
      <c r="ZB281" s="136"/>
      <c r="ZC281" s="136"/>
      <c r="ZD281" s="136"/>
      <c r="ZE281" s="136"/>
      <c r="ZF281" s="136"/>
      <c r="ZG281" s="136"/>
      <c r="ZH281" s="136"/>
      <c r="ZI281" s="136"/>
      <c r="ZN281" s="136"/>
      <c r="ZO281" s="136"/>
      <c r="ZP281" s="136"/>
      <c r="ZQ281" s="136"/>
      <c r="ZR281" s="136"/>
      <c r="ZS281" s="136"/>
      <c r="ZT281" s="136"/>
      <c r="ZU281" s="136"/>
      <c r="ZV281" s="136"/>
      <c r="ZW281" s="136"/>
      <c r="ZX281" s="136"/>
      <c r="ZY281" s="136"/>
      <c r="AAD281" s="136"/>
      <c r="AAE281" s="136"/>
      <c r="AAF281" s="136"/>
      <c r="AAG281" s="136"/>
      <c r="AAH281" s="136"/>
      <c r="AAI281" s="136"/>
      <c r="AAJ281" s="136"/>
      <c r="AAK281" s="136"/>
      <c r="AAL281" s="136"/>
      <c r="AAM281" s="136"/>
      <c r="AAN281" s="136"/>
      <c r="AAO281" s="136"/>
      <c r="AAT281" s="136"/>
      <c r="AAU281" s="136"/>
      <c r="AAV281" s="136"/>
      <c r="AAW281" s="136"/>
      <c r="AAX281" s="136"/>
      <c r="AAY281" s="136"/>
      <c r="AAZ281" s="136"/>
      <c r="ABA281" s="136"/>
      <c r="ABB281" s="136"/>
      <c r="ABC281" s="136"/>
      <c r="ABD281" s="136"/>
      <c r="ABE281" s="136"/>
      <c r="ABJ281" s="136"/>
      <c r="ABK281" s="136"/>
      <c r="ABL281" s="136"/>
      <c r="ABM281" s="136"/>
      <c r="ABN281" s="136"/>
      <c r="ABO281" s="136"/>
      <c r="ABP281" s="136"/>
      <c r="ABQ281" s="136"/>
      <c r="ABR281" s="136"/>
      <c r="ABS281" s="136"/>
      <c r="ABT281" s="136"/>
      <c r="ABU281" s="136"/>
      <c r="ABZ281" s="136"/>
      <c r="ACA281" s="136"/>
      <c r="ACB281" s="136"/>
      <c r="ACC281" s="136"/>
      <c r="ACD281" s="136"/>
      <c r="ACE281" s="136"/>
      <c r="ACF281" s="136"/>
      <c r="ACG281" s="136"/>
      <c r="ACH281" s="136"/>
      <c r="ACI281" s="136"/>
      <c r="ACJ281" s="136"/>
      <c r="ACK281" s="136"/>
      <c r="ACP281" s="136"/>
      <c r="ACQ281" s="136"/>
      <c r="ACR281" s="136"/>
      <c r="ACS281" s="136"/>
      <c r="ACT281" s="136"/>
      <c r="ACU281" s="136"/>
      <c r="ACV281" s="136"/>
      <c r="ACW281" s="136"/>
      <c r="ACX281" s="136"/>
      <c r="ACY281" s="136"/>
      <c r="ACZ281" s="136"/>
      <c r="ADA281" s="136"/>
      <c r="ADF281" s="136"/>
      <c r="ADG281" s="136"/>
      <c r="ADH281" s="136"/>
      <c r="ADI281" s="136"/>
      <c r="ADJ281" s="136"/>
      <c r="ADK281" s="136"/>
      <c r="ADL281" s="136"/>
      <c r="ADM281" s="136"/>
      <c r="ADN281" s="136"/>
      <c r="ADO281" s="136"/>
      <c r="ADP281" s="136"/>
      <c r="ADQ281" s="136"/>
      <c r="ADV281" s="136"/>
      <c r="ADW281" s="136"/>
      <c r="ADX281" s="136"/>
      <c r="ADY281" s="136"/>
      <c r="ADZ281" s="136"/>
      <c r="AEA281" s="136"/>
      <c r="AEB281" s="136"/>
      <c r="AEC281" s="136"/>
      <c r="AED281" s="136"/>
      <c r="AEE281" s="136"/>
      <c r="AEF281" s="136"/>
      <c r="AEG281" s="136"/>
      <c r="AEL281" s="136"/>
      <c r="AEM281" s="136"/>
      <c r="AEN281" s="136"/>
      <c r="AEO281" s="136"/>
      <c r="AEP281" s="136"/>
      <c r="AEQ281" s="136"/>
      <c r="AER281" s="136"/>
      <c r="AES281" s="136"/>
      <c r="AET281" s="136"/>
      <c r="AEU281" s="136"/>
      <c r="AEV281" s="136"/>
      <c r="AEW281" s="136"/>
      <c r="AFB281" s="136"/>
      <c r="AFC281" s="136"/>
      <c r="AFD281" s="136"/>
      <c r="AFE281" s="136"/>
      <c r="AFF281" s="136"/>
      <c r="AFG281" s="136"/>
      <c r="AFH281" s="136"/>
      <c r="AFI281" s="136"/>
      <c r="AFJ281" s="136"/>
      <c r="AFK281" s="136"/>
      <c r="AFL281" s="136"/>
      <c r="AFM281" s="136"/>
      <c r="AFR281" s="136"/>
      <c r="AFS281" s="136"/>
      <c r="AFT281" s="136"/>
      <c r="AFU281" s="136"/>
      <c r="AFV281" s="136"/>
      <c r="AFW281" s="136"/>
      <c r="AFX281" s="136"/>
      <c r="AFY281" s="136"/>
      <c r="AFZ281" s="136"/>
      <c r="AGA281" s="136"/>
      <c r="AGB281" s="136"/>
      <c r="AGC281" s="136"/>
      <c r="AGH281" s="136"/>
      <c r="AGI281" s="136"/>
      <c r="AGJ281" s="136"/>
      <c r="AGK281" s="136"/>
      <c r="AGL281" s="136"/>
      <c r="AGM281" s="136"/>
      <c r="AGN281" s="136"/>
      <c r="AGO281" s="136"/>
      <c r="AGP281" s="136"/>
      <c r="AGQ281" s="136"/>
      <c r="AGR281" s="136"/>
      <c r="AGS281" s="136"/>
      <c r="AGX281" s="136"/>
      <c r="AGY281" s="136"/>
      <c r="AGZ281" s="136"/>
      <c r="AHA281" s="136"/>
      <c r="AHB281" s="136"/>
      <c r="AHC281" s="136"/>
      <c r="AHD281" s="136"/>
      <c r="AHE281" s="136"/>
      <c r="AHF281" s="136"/>
      <c r="AHG281" s="136"/>
      <c r="AHH281" s="136"/>
      <c r="AHI281" s="136"/>
      <c r="AHN281" s="136"/>
      <c r="AHO281" s="136"/>
      <c r="AHP281" s="136"/>
      <c r="AHQ281" s="136"/>
      <c r="AHR281" s="136"/>
      <c r="AHS281" s="136"/>
      <c r="AHT281" s="136"/>
      <c r="AHU281" s="136"/>
      <c r="AHV281" s="136"/>
      <c r="AHW281" s="136"/>
      <c r="AHX281" s="136"/>
      <c r="AHY281" s="136"/>
      <c r="AID281" s="136"/>
      <c r="AIE281" s="136"/>
      <c r="AIF281" s="136"/>
      <c r="AIG281" s="136"/>
      <c r="AIH281" s="136"/>
      <c r="AII281" s="136"/>
      <c r="AIJ281" s="136"/>
      <c r="AIK281" s="136"/>
      <c r="AIL281" s="136"/>
      <c r="AIM281" s="136"/>
      <c r="AIN281" s="136"/>
      <c r="AIO281" s="136"/>
      <c r="AIT281" s="136"/>
      <c r="AIU281" s="136"/>
      <c r="AIV281" s="136"/>
      <c r="AIW281" s="136"/>
      <c r="AIX281" s="136"/>
      <c r="AIY281" s="136"/>
      <c r="AIZ281" s="136"/>
      <c r="AJA281" s="136"/>
      <c r="AJB281" s="136"/>
      <c r="AJC281" s="136"/>
      <c r="AJD281" s="136"/>
      <c r="AJE281" s="136"/>
      <c r="AJJ281" s="136"/>
      <c r="AJK281" s="136"/>
      <c r="AJL281" s="136"/>
      <c r="AJM281" s="136"/>
      <c r="AJN281" s="136"/>
      <c r="AJO281" s="136"/>
      <c r="AJP281" s="136"/>
      <c r="AJQ281" s="136"/>
      <c r="AJR281" s="136"/>
      <c r="AJS281" s="136"/>
      <c r="AJT281" s="136"/>
      <c r="AJU281" s="136"/>
      <c r="AJZ281" s="136"/>
      <c r="AKA281" s="136"/>
      <c r="AKB281" s="136"/>
      <c r="AKC281" s="136"/>
      <c r="AKD281" s="136"/>
      <c r="AKE281" s="136"/>
      <c r="AKF281" s="136"/>
      <c r="AKG281" s="136"/>
      <c r="AKH281" s="136"/>
      <c r="AKI281" s="136"/>
      <c r="AKJ281" s="136"/>
      <c r="AKK281" s="136"/>
      <c r="AKP281" s="136"/>
      <c r="AKQ281" s="136"/>
      <c r="AKR281" s="136"/>
      <c r="AKS281" s="136"/>
      <c r="AKT281" s="136"/>
      <c r="AKU281" s="136"/>
      <c r="AKV281" s="136"/>
      <c r="AKW281" s="136"/>
      <c r="AKX281" s="136"/>
      <c r="AKY281" s="136"/>
      <c r="AKZ281" s="136"/>
      <c r="ALA281" s="136"/>
      <c r="ALF281" s="136"/>
      <c r="ALG281" s="136"/>
      <c r="ALH281" s="136"/>
      <c r="ALI281" s="136"/>
      <c r="ALJ281" s="136"/>
      <c r="ALK281" s="136"/>
      <c r="ALL281" s="136"/>
      <c r="ALM281" s="136"/>
      <c r="ALN281" s="136"/>
      <c r="ALO281" s="136"/>
      <c r="ALP281" s="136"/>
      <c r="ALQ281" s="136"/>
      <c r="ALV281" s="136"/>
      <c r="ALW281" s="136"/>
      <c r="ALX281" s="136"/>
      <c r="ALY281" s="136"/>
      <c r="ALZ281" s="136"/>
      <c r="AMA281" s="136"/>
      <c r="AMB281" s="136"/>
      <c r="AMC281" s="136"/>
      <c r="AMD281" s="136"/>
      <c r="AME281" s="136"/>
      <c r="AMF281" s="136"/>
      <c r="AMG281" s="136"/>
      <c r="AML281" s="136"/>
      <c r="AMM281" s="136"/>
      <c r="AMN281" s="136"/>
      <c r="AMO281" s="136"/>
      <c r="AMP281" s="136"/>
      <c r="AMQ281" s="136"/>
      <c r="AMR281" s="136"/>
      <c r="AMS281" s="136"/>
      <c r="AMT281" s="136"/>
      <c r="AMU281" s="136"/>
      <c r="AMV281" s="136"/>
      <c r="AMW281" s="136"/>
      <c r="ANB281" s="136"/>
      <c r="ANC281" s="136"/>
      <c r="AND281" s="136"/>
      <c r="ANE281" s="136"/>
      <c r="ANF281" s="136"/>
      <c r="ANG281" s="136"/>
      <c r="ANH281" s="136"/>
      <c r="ANI281" s="136"/>
      <c r="ANJ281" s="136"/>
      <c r="ANK281" s="136"/>
      <c r="ANL281" s="136"/>
      <c r="ANM281" s="136"/>
      <c r="ANR281" s="136"/>
      <c r="ANS281" s="136"/>
      <c r="ANT281" s="136"/>
      <c r="ANU281" s="136"/>
      <c r="ANV281" s="136"/>
      <c r="ANW281" s="136"/>
      <c r="ANX281" s="136"/>
      <c r="ANY281" s="136"/>
      <c r="ANZ281" s="136"/>
      <c r="AOA281" s="136"/>
      <c r="AOB281" s="136"/>
      <c r="AOC281" s="136"/>
      <c r="AOH281" s="136"/>
      <c r="AOI281" s="136"/>
      <c r="AOJ281" s="136"/>
      <c r="AOK281" s="136"/>
      <c r="AOL281" s="136"/>
      <c r="AOM281" s="136"/>
      <c r="AON281" s="136"/>
      <c r="AOO281" s="136"/>
      <c r="AOP281" s="136"/>
      <c r="AOQ281" s="136"/>
      <c r="AOR281" s="136"/>
      <c r="AOS281" s="136"/>
      <c r="AOX281" s="136"/>
      <c r="AOY281" s="136"/>
      <c r="AOZ281" s="136"/>
      <c r="APA281" s="136"/>
      <c r="APB281" s="136"/>
      <c r="APC281" s="136"/>
      <c r="APD281" s="136"/>
      <c r="APE281" s="136"/>
      <c r="APF281" s="136"/>
      <c r="APG281" s="136"/>
      <c r="APH281" s="136"/>
      <c r="API281" s="136"/>
      <c r="APN281" s="136"/>
      <c r="APO281" s="136"/>
      <c r="APP281" s="136"/>
      <c r="APQ281" s="136"/>
      <c r="APR281" s="136"/>
      <c r="APS281" s="136"/>
      <c r="APT281" s="136"/>
      <c r="APU281" s="136"/>
      <c r="APV281" s="136"/>
      <c r="APW281" s="136"/>
      <c r="APX281" s="136"/>
      <c r="APY281" s="136"/>
      <c r="AQD281" s="136"/>
      <c r="AQE281" s="136"/>
      <c r="AQF281" s="136"/>
      <c r="AQG281" s="136"/>
      <c r="AQH281" s="136"/>
      <c r="AQI281" s="136"/>
      <c r="AQJ281" s="136"/>
      <c r="AQK281" s="136"/>
      <c r="AQL281" s="136"/>
      <c r="AQM281" s="136"/>
      <c r="AQN281" s="136"/>
      <c r="AQO281" s="136"/>
      <c r="AQT281" s="136"/>
      <c r="AQU281" s="136"/>
      <c r="AQV281" s="136"/>
      <c r="AQW281" s="136"/>
      <c r="AQX281" s="136"/>
      <c r="AQY281" s="136"/>
      <c r="AQZ281" s="136"/>
      <c r="ARA281" s="136"/>
      <c r="ARB281" s="136"/>
      <c r="ARC281" s="136"/>
      <c r="ARD281" s="136"/>
      <c r="ARE281" s="136"/>
      <c r="ARJ281" s="136"/>
      <c r="ARK281" s="136"/>
      <c r="ARL281" s="136"/>
      <c r="ARM281" s="136"/>
      <c r="ARN281" s="136"/>
      <c r="ARO281" s="136"/>
      <c r="ARP281" s="136"/>
      <c r="ARQ281" s="136"/>
      <c r="ARR281" s="136"/>
      <c r="ARS281" s="136"/>
      <c r="ART281" s="136"/>
      <c r="ARU281" s="136"/>
      <c r="ARZ281" s="136"/>
      <c r="ASA281" s="136"/>
      <c r="ASB281" s="136"/>
      <c r="ASC281" s="136"/>
      <c r="ASD281" s="136"/>
      <c r="ASE281" s="136"/>
      <c r="ASF281" s="136"/>
      <c r="ASG281" s="136"/>
      <c r="ASH281" s="136"/>
      <c r="ASI281" s="136"/>
      <c r="ASJ281" s="136"/>
      <c r="ASK281" s="136"/>
      <c r="ASP281" s="136"/>
      <c r="ASQ281" s="136"/>
      <c r="ASR281" s="136"/>
      <c r="ASS281" s="136"/>
      <c r="AST281" s="136"/>
      <c r="ASU281" s="136"/>
      <c r="ASV281" s="136"/>
      <c r="ASW281" s="136"/>
      <c r="ASX281" s="136"/>
      <c r="ASY281" s="136"/>
      <c r="ASZ281" s="136"/>
      <c r="ATA281" s="136"/>
      <c r="ATF281" s="136"/>
      <c r="ATG281" s="136"/>
      <c r="ATH281" s="136"/>
      <c r="ATI281" s="136"/>
      <c r="ATJ281" s="136"/>
      <c r="ATK281" s="136"/>
      <c r="ATL281" s="136"/>
      <c r="ATM281" s="136"/>
      <c r="ATN281" s="136"/>
      <c r="ATO281" s="136"/>
      <c r="ATP281" s="136"/>
      <c r="ATQ281" s="136"/>
      <c r="ATV281" s="136"/>
      <c r="ATW281" s="136"/>
      <c r="ATX281" s="136"/>
      <c r="ATY281" s="136"/>
      <c r="ATZ281" s="136"/>
      <c r="AUA281" s="136"/>
      <c r="AUB281" s="136"/>
      <c r="AUC281" s="136"/>
      <c r="AUD281" s="136"/>
      <c r="AUE281" s="136"/>
      <c r="AUF281" s="136"/>
      <c r="AUG281" s="136"/>
      <c r="AUL281" s="136"/>
      <c r="AUM281" s="136"/>
      <c r="AUN281" s="136"/>
      <c r="AUO281" s="136"/>
      <c r="AUP281" s="136"/>
      <c r="AUQ281" s="136"/>
      <c r="AUR281" s="136"/>
      <c r="AUS281" s="136"/>
      <c r="AUT281" s="136"/>
      <c r="AUU281" s="136"/>
      <c r="AUV281" s="136"/>
      <c r="AUW281" s="136"/>
      <c r="AVB281" s="136"/>
      <c r="AVC281" s="136"/>
      <c r="AVD281" s="136"/>
      <c r="AVE281" s="136"/>
      <c r="AVF281" s="136"/>
      <c r="AVG281" s="136"/>
      <c r="AVH281" s="136"/>
      <c r="AVI281" s="136"/>
      <c r="AVJ281" s="136"/>
      <c r="AVK281" s="136"/>
      <c r="AVL281" s="136"/>
      <c r="AVM281" s="136"/>
      <c r="AVR281" s="136"/>
      <c r="AVS281" s="136"/>
      <c r="AVT281" s="136"/>
      <c r="AVU281" s="136"/>
      <c r="AVV281" s="136"/>
      <c r="AVW281" s="136"/>
      <c r="AVX281" s="136"/>
      <c r="AVY281" s="136"/>
      <c r="AVZ281" s="136"/>
      <c r="AWA281" s="136"/>
      <c r="AWB281" s="136"/>
      <c r="AWC281" s="136"/>
      <c r="AWH281" s="136"/>
      <c r="AWI281" s="136"/>
      <c r="AWJ281" s="136"/>
      <c r="AWK281" s="136"/>
      <c r="AWL281" s="136"/>
      <c r="AWM281" s="136"/>
      <c r="AWN281" s="136"/>
      <c r="AWO281" s="136"/>
      <c r="AWP281" s="136"/>
      <c r="AWQ281" s="136"/>
      <c r="AWR281" s="136"/>
      <c r="AWS281" s="136"/>
      <c r="AWX281" s="136"/>
      <c r="AWY281" s="136"/>
      <c r="AWZ281" s="136"/>
      <c r="AXA281" s="136"/>
      <c r="AXB281" s="136"/>
      <c r="AXC281" s="136"/>
      <c r="AXD281" s="136"/>
      <c r="AXE281" s="136"/>
      <c r="AXF281" s="136"/>
      <c r="AXG281" s="136"/>
      <c r="AXH281" s="136"/>
      <c r="AXI281" s="136"/>
      <c r="AXN281" s="136"/>
      <c r="AXO281" s="136"/>
      <c r="AXP281" s="136"/>
      <c r="AXQ281" s="136"/>
      <c r="AXR281" s="136"/>
      <c r="AXS281" s="136"/>
      <c r="AXT281" s="136"/>
      <c r="AXU281" s="136"/>
      <c r="AXV281" s="136"/>
      <c r="AXW281" s="136"/>
      <c r="AXX281" s="136"/>
      <c r="AXY281" s="136"/>
      <c r="AYD281" s="136"/>
      <c r="AYE281" s="136"/>
      <c r="AYF281" s="136"/>
      <c r="AYG281" s="136"/>
      <c r="AYH281" s="136"/>
      <c r="AYI281" s="136"/>
      <c r="AYJ281" s="136"/>
      <c r="AYK281" s="136"/>
      <c r="AYL281" s="136"/>
      <c r="AYM281" s="136"/>
      <c r="AYN281" s="136"/>
      <c r="AYO281" s="136"/>
      <c r="AYT281" s="136"/>
      <c r="AYU281" s="136"/>
      <c r="AYV281" s="136"/>
      <c r="AYW281" s="136"/>
      <c r="AYX281" s="136"/>
      <c r="AYY281" s="136"/>
      <c r="AYZ281" s="136"/>
      <c r="AZA281" s="136"/>
      <c r="AZB281" s="136"/>
      <c r="AZC281" s="136"/>
      <c r="AZD281" s="136"/>
      <c r="AZE281" s="136"/>
      <c r="AZJ281" s="136"/>
      <c r="AZK281" s="136"/>
      <c r="AZL281" s="136"/>
      <c r="AZM281" s="136"/>
      <c r="AZN281" s="136"/>
      <c r="AZO281" s="136"/>
      <c r="AZP281" s="136"/>
      <c r="AZQ281" s="136"/>
      <c r="AZR281" s="136"/>
      <c r="AZS281" s="136"/>
      <c r="AZT281" s="136"/>
      <c r="AZU281" s="136"/>
      <c r="AZZ281" s="136"/>
      <c r="BAA281" s="136"/>
      <c r="BAB281" s="136"/>
      <c r="BAC281" s="136"/>
      <c r="BAD281" s="136"/>
      <c r="BAE281" s="136"/>
      <c r="BAF281" s="136"/>
      <c r="BAG281" s="136"/>
      <c r="BAH281" s="136"/>
      <c r="BAI281" s="136"/>
      <c r="BAJ281" s="136"/>
      <c r="BAK281" s="136"/>
      <c r="BAP281" s="136"/>
      <c r="BAQ281" s="136"/>
      <c r="BAR281" s="136"/>
      <c r="BAS281" s="136"/>
      <c r="BAT281" s="136"/>
      <c r="BAU281" s="136"/>
      <c r="BAV281" s="136"/>
      <c r="BAW281" s="136"/>
      <c r="BAX281" s="136"/>
      <c r="BAY281" s="136"/>
      <c r="BAZ281" s="136"/>
      <c r="BBA281" s="136"/>
      <c r="BBF281" s="136"/>
      <c r="BBG281" s="136"/>
      <c r="BBH281" s="136"/>
      <c r="BBI281" s="136"/>
      <c r="BBJ281" s="136"/>
      <c r="BBK281" s="136"/>
      <c r="BBL281" s="136"/>
      <c r="BBM281" s="136"/>
      <c r="BBN281" s="136"/>
      <c r="BBO281" s="136"/>
      <c r="BBP281" s="136"/>
      <c r="BBQ281" s="136"/>
      <c r="BBV281" s="136"/>
      <c r="BBW281" s="136"/>
      <c r="BBX281" s="136"/>
      <c r="BBY281" s="136"/>
      <c r="BBZ281" s="136"/>
      <c r="BCA281" s="136"/>
      <c r="BCB281" s="136"/>
      <c r="BCC281" s="136"/>
      <c r="BCD281" s="136"/>
      <c r="BCE281" s="136"/>
      <c r="BCF281" s="136"/>
      <c r="BCG281" s="136"/>
      <c r="BCL281" s="136"/>
      <c r="BCM281" s="136"/>
      <c r="BCN281" s="136"/>
      <c r="BCO281" s="136"/>
      <c r="BCP281" s="136"/>
      <c r="BCQ281" s="136"/>
      <c r="BCR281" s="136"/>
      <c r="BCS281" s="136"/>
      <c r="BCT281" s="136"/>
      <c r="BCU281" s="136"/>
      <c r="BCV281" s="136"/>
      <c r="BCW281" s="136"/>
      <c r="BDB281" s="136"/>
      <c r="BDC281" s="136"/>
      <c r="BDD281" s="136"/>
      <c r="BDE281" s="136"/>
      <c r="BDF281" s="136"/>
      <c r="BDG281" s="136"/>
      <c r="BDH281" s="136"/>
      <c r="BDI281" s="136"/>
      <c r="BDJ281" s="136"/>
      <c r="BDK281" s="136"/>
      <c r="BDL281" s="136"/>
      <c r="BDM281" s="136"/>
      <c r="BDR281" s="136"/>
      <c r="BDS281" s="136"/>
      <c r="BDT281" s="136"/>
      <c r="BDU281" s="136"/>
      <c r="BDV281" s="136"/>
      <c r="BDW281" s="136"/>
      <c r="BDX281" s="136"/>
      <c r="BDY281" s="136"/>
      <c r="BDZ281" s="136"/>
      <c r="BEA281" s="136"/>
      <c r="BEB281" s="136"/>
      <c r="BEC281" s="136"/>
      <c r="BEH281" s="136"/>
      <c r="BEI281" s="136"/>
      <c r="BEJ281" s="136"/>
      <c r="BEK281" s="136"/>
      <c r="BEL281" s="136"/>
      <c r="BEM281" s="136"/>
      <c r="BEN281" s="136"/>
      <c r="BEO281" s="136"/>
      <c r="BEP281" s="136"/>
      <c r="BEQ281" s="136"/>
      <c r="BER281" s="136"/>
      <c r="BES281" s="136"/>
      <c r="BEX281" s="136"/>
      <c r="BEY281" s="136"/>
      <c r="BEZ281" s="136"/>
      <c r="BFA281" s="136"/>
      <c r="BFB281" s="136"/>
      <c r="BFC281" s="136"/>
      <c r="BFD281" s="136"/>
      <c r="BFE281" s="136"/>
      <c r="BFF281" s="136"/>
      <c r="BFG281" s="136"/>
      <c r="BFH281" s="136"/>
      <c r="BFI281" s="136"/>
      <c r="BFN281" s="136"/>
      <c r="BFO281" s="136"/>
      <c r="BFP281" s="136"/>
      <c r="BFQ281" s="136"/>
      <c r="BFR281" s="136"/>
      <c r="BFS281" s="136"/>
      <c r="BFT281" s="136"/>
      <c r="BFU281" s="136"/>
      <c r="BFV281" s="136"/>
      <c r="BFW281" s="136"/>
      <c r="BFX281" s="136"/>
      <c r="BFY281" s="136"/>
      <c r="BGD281" s="136"/>
      <c r="BGE281" s="136"/>
      <c r="BGF281" s="136"/>
      <c r="BGG281" s="136"/>
      <c r="BGH281" s="136"/>
      <c r="BGI281" s="136"/>
      <c r="BGJ281" s="136"/>
      <c r="BGK281" s="136"/>
      <c r="BGL281" s="136"/>
      <c r="BGM281" s="136"/>
      <c r="BGN281" s="136"/>
      <c r="BGO281" s="136"/>
      <c r="BGT281" s="136"/>
      <c r="BGU281" s="136"/>
      <c r="BGV281" s="136"/>
      <c r="BGW281" s="136"/>
      <c r="BGX281" s="136"/>
      <c r="BGY281" s="136"/>
      <c r="BGZ281" s="136"/>
      <c r="BHA281" s="136"/>
      <c r="BHB281" s="136"/>
      <c r="BHC281" s="136"/>
      <c r="BHD281" s="136"/>
      <c r="BHE281" s="136"/>
      <c r="BHJ281" s="136"/>
      <c r="BHK281" s="136"/>
      <c r="BHL281" s="136"/>
      <c r="BHM281" s="136"/>
      <c r="BHN281" s="136"/>
      <c r="BHO281" s="136"/>
      <c r="BHP281" s="136"/>
      <c r="BHQ281" s="136"/>
      <c r="BHR281" s="136"/>
      <c r="BHS281" s="136"/>
      <c r="BHT281" s="136"/>
      <c r="BHU281" s="136"/>
      <c r="BHZ281" s="136"/>
      <c r="BIA281" s="136"/>
      <c r="BIB281" s="136"/>
      <c r="BIC281" s="136"/>
      <c r="BID281" s="136"/>
      <c r="BIE281" s="136"/>
      <c r="BIF281" s="136"/>
      <c r="BIG281" s="136"/>
      <c r="BIH281" s="136"/>
      <c r="BII281" s="136"/>
      <c r="BIJ281" s="136"/>
      <c r="BIK281" s="136"/>
      <c r="BIP281" s="136"/>
      <c r="BIQ281" s="136"/>
      <c r="BIR281" s="136"/>
      <c r="BIS281" s="136"/>
      <c r="BIT281" s="136"/>
      <c r="BIU281" s="136"/>
      <c r="BIV281" s="136"/>
      <c r="BIW281" s="136"/>
      <c r="BIX281" s="136"/>
      <c r="BIY281" s="136"/>
      <c r="BIZ281" s="136"/>
      <c r="BJA281" s="136"/>
      <c r="BJF281" s="136"/>
      <c r="BJG281" s="136"/>
      <c r="BJH281" s="136"/>
      <c r="BJI281" s="136"/>
      <c r="BJJ281" s="136"/>
      <c r="BJK281" s="136"/>
      <c r="BJL281" s="136"/>
      <c r="BJM281" s="136"/>
      <c r="BJN281" s="136"/>
      <c r="BJO281" s="136"/>
      <c r="BJP281" s="136"/>
      <c r="BJQ281" s="136"/>
      <c r="BJV281" s="136"/>
      <c r="BJW281" s="136"/>
      <c r="BJX281" s="136"/>
      <c r="BJY281" s="136"/>
      <c r="BJZ281" s="136"/>
      <c r="BKA281" s="136"/>
      <c r="BKB281" s="136"/>
      <c r="BKC281" s="136"/>
      <c r="BKD281" s="136"/>
      <c r="BKE281" s="136"/>
      <c r="BKF281" s="136"/>
      <c r="BKG281" s="136"/>
      <c r="BKL281" s="136"/>
      <c r="BKM281" s="136"/>
      <c r="BKN281" s="136"/>
      <c r="BKO281" s="136"/>
      <c r="BKP281" s="136"/>
      <c r="BKQ281" s="136"/>
      <c r="BKR281" s="136"/>
      <c r="BKS281" s="136"/>
      <c r="BKT281" s="136"/>
      <c r="BKU281" s="136"/>
      <c r="BKV281" s="136"/>
      <c r="BKW281" s="136"/>
      <c r="BLB281" s="136"/>
      <c r="BLC281" s="136"/>
      <c r="BLD281" s="136"/>
      <c r="BLE281" s="136"/>
      <c r="BLF281" s="136"/>
      <c r="BLG281" s="136"/>
      <c r="BLH281" s="136"/>
      <c r="BLI281" s="136"/>
      <c r="BLJ281" s="136"/>
      <c r="BLK281" s="136"/>
      <c r="BLL281" s="136"/>
      <c r="BLM281" s="136"/>
      <c r="BLR281" s="136"/>
      <c r="BLS281" s="136"/>
      <c r="BLT281" s="136"/>
      <c r="BLU281" s="136"/>
      <c r="BLV281" s="136"/>
      <c r="BLW281" s="136"/>
      <c r="BLX281" s="136"/>
      <c r="BLY281" s="136"/>
      <c r="BLZ281" s="136"/>
      <c r="BMA281" s="136"/>
      <c r="BMB281" s="136"/>
      <c r="BMC281" s="136"/>
      <c r="BMH281" s="136"/>
      <c r="BMI281" s="136"/>
      <c r="BMJ281" s="136"/>
      <c r="BMK281" s="136"/>
      <c r="BML281" s="136"/>
      <c r="BMM281" s="136"/>
      <c r="BMN281" s="136"/>
      <c r="BMO281" s="136"/>
      <c r="BMP281" s="136"/>
      <c r="BMQ281" s="136"/>
      <c r="BMR281" s="136"/>
      <c r="BMS281" s="136"/>
      <c r="BMX281" s="136"/>
      <c r="BMY281" s="136"/>
      <c r="BMZ281" s="136"/>
      <c r="BNA281" s="136"/>
      <c r="BNB281" s="136"/>
      <c r="BNC281" s="136"/>
      <c r="BND281" s="136"/>
      <c r="BNE281" s="136"/>
      <c r="BNF281" s="136"/>
      <c r="BNG281" s="136"/>
      <c r="BNH281" s="136"/>
      <c r="BNI281" s="136"/>
      <c r="BNN281" s="136"/>
      <c r="BNO281" s="136"/>
      <c r="BNP281" s="136"/>
      <c r="BNQ281" s="136"/>
      <c r="BNR281" s="136"/>
      <c r="BNS281" s="136"/>
      <c r="BNT281" s="136"/>
      <c r="BNU281" s="136"/>
      <c r="BNV281" s="136"/>
      <c r="BNW281" s="136"/>
      <c r="BNX281" s="136"/>
      <c r="BNY281" s="136"/>
      <c r="BOD281" s="136"/>
      <c r="BOE281" s="136"/>
      <c r="BOF281" s="136"/>
      <c r="BOG281" s="136"/>
      <c r="BOH281" s="136"/>
      <c r="BOI281" s="136"/>
      <c r="BOJ281" s="136"/>
      <c r="BOK281" s="136"/>
      <c r="BOL281" s="136"/>
      <c r="BOM281" s="136"/>
      <c r="BON281" s="136"/>
      <c r="BOO281" s="136"/>
      <c r="BOT281" s="136"/>
      <c r="BOU281" s="136"/>
      <c r="BOV281" s="136"/>
      <c r="BOW281" s="136"/>
      <c r="BOX281" s="136"/>
      <c r="BOY281" s="136"/>
      <c r="BOZ281" s="136"/>
      <c r="BPA281" s="136"/>
      <c r="BPB281" s="136"/>
      <c r="BPC281" s="136"/>
      <c r="BPD281" s="136"/>
      <c r="BPE281" s="136"/>
      <c r="BPJ281" s="136"/>
      <c r="BPK281" s="136"/>
      <c r="BPL281" s="136"/>
      <c r="BPM281" s="136"/>
      <c r="BPN281" s="136"/>
      <c r="BPO281" s="136"/>
      <c r="BPP281" s="136"/>
      <c r="BPQ281" s="136"/>
      <c r="BPR281" s="136"/>
      <c r="BPS281" s="136"/>
      <c r="BPT281" s="136"/>
      <c r="BPU281" s="136"/>
      <c r="BPZ281" s="136"/>
      <c r="BQA281" s="136"/>
      <c r="BQB281" s="136"/>
      <c r="BQC281" s="136"/>
      <c r="BQD281" s="136"/>
      <c r="BQE281" s="136"/>
      <c r="BQF281" s="136"/>
      <c r="BQG281" s="136"/>
      <c r="BQH281" s="136"/>
      <c r="BQI281" s="136"/>
      <c r="BQJ281" s="136"/>
      <c r="BQK281" s="136"/>
      <c r="BQP281" s="136"/>
      <c r="BQQ281" s="136"/>
      <c r="BQR281" s="136"/>
      <c r="BQS281" s="136"/>
      <c r="BQT281" s="136"/>
      <c r="BQU281" s="136"/>
      <c r="BQV281" s="136"/>
      <c r="BQW281" s="136"/>
      <c r="BQX281" s="136"/>
      <c r="BQY281" s="136"/>
      <c r="BQZ281" s="136"/>
      <c r="BRA281" s="136"/>
      <c r="BRF281" s="136"/>
      <c r="BRG281" s="136"/>
      <c r="BRH281" s="136"/>
      <c r="BRI281" s="136"/>
      <c r="BRJ281" s="136"/>
      <c r="BRK281" s="136"/>
      <c r="BRL281" s="136"/>
      <c r="BRM281" s="136"/>
      <c r="BRN281" s="136"/>
      <c r="BRO281" s="136"/>
      <c r="BRP281" s="136"/>
      <c r="BRQ281" s="136"/>
      <c r="BRV281" s="136"/>
      <c r="BRW281" s="136"/>
      <c r="BRX281" s="136"/>
      <c r="BRY281" s="136"/>
      <c r="BRZ281" s="136"/>
      <c r="BSA281" s="136"/>
      <c r="BSB281" s="136"/>
      <c r="BSC281" s="136"/>
      <c r="BSD281" s="136"/>
      <c r="BSE281" s="136"/>
      <c r="BSF281" s="136"/>
      <c r="BSG281" s="136"/>
      <c r="BSL281" s="136"/>
      <c r="BSM281" s="136"/>
      <c r="BSN281" s="136"/>
      <c r="BSO281" s="136"/>
      <c r="BSP281" s="136"/>
      <c r="BSQ281" s="136"/>
      <c r="BSR281" s="136"/>
      <c r="BSS281" s="136"/>
      <c r="BST281" s="136"/>
      <c r="BSU281" s="136"/>
      <c r="BSV281" s="136"/>
      <c r="BSW281" s="136"/>
      <c r="BTB281" s="136"/>
      <c r="BTC281" s="136"/>
      <c r="BTD281" s="136"/>
      <c r="BTE281" s="136"/>
      <c r="BTF281" s="136"/>
      <c r="BTG281" s="136"/>
      <c r="BTH281" s="136"/>
      <c r="BTI281" s="136"/>
      <c r="BTJ281" s="136"/>
      <c r="BTK281" s="136"/>
      <c r="BTL281" s="136"/>
      <c r="BTM281" s="136"/>
      <c r="BTR281" s="136"/>
      <c r="BTS281" s="136"/>
      <c r="BTT281" s="136"/>
      <c r="BTU281" s="136"/>
      <c r="BTV281" s="136"/>
      <c r="BTW281" s="136"/>
      <c r="BTX281" s="136"/>
      <c r="BTY281" s="136"/>
      <c r="BTZ281" s="136"/>
      <c r="BUA281" s="136"/>
      <c r="BUB281" s="136"/>
      <c r="BUC281" s="136"/>
      <c r="BUH281" s="136"/>
      <c r="BUI281" s="136"/>
      <c r="BUJ281" s="136"/>
      <c r="BUK281" s="136"/>
      <c r="BUL281" s="136"/>
      <c r="BUM281" s="136"/>
      <c r="BUN281" s="136"/>
      <c r="BUO281" s="136"/>
      <c r="BUP281" s="136"/>
      <c r="BUQ281" s="136"/>
      <c r="BUR281" s="136"/>
      <c r="BUS281" s="136"/>
      <c r="BUX281" s="136"/>
      <c r="BUY281" s="136"/>
      <c r="BUZ281" s="136"/>
      <c r="BVA281" s="136"/>
      <c r="BVB281" s="136"/>
      <c r="BVC281" s="136"/>
      <c r="BVD281" s="136"/>
      <c r="BVE281" s="136"/>
      <c r="BVF281" s="136"/>
      <c r="BVG281" s="136"/>
      <c r="BVH281" s="136"/>
      <c r="BVI281" s="136"/>
      <c r="BVN281" s="136"/>
      <c r="BVO281" s="136"/>
      <c r="BVP281" s="136"/>
      <c r="BVQ281" s="136"/>
      <c r="BVR281" s="136"/>
      <c r="BVS281" s="136"/>
      <c r="BVT281" s="136"/>
      <c r="BVU281" s="136"/>
      <c r="BVV281" s="136"/>
      <c r="BVW281" s="136"/>
      <c r="BVX281" s="136"/>
      <c r="BVY281" s="136"/>
      <c r="BWD281" s="136"/>
      <c r="BWE281" s="136"/>
      <c r="BWF281" s="136"/>
      <c r="BWG281" s="136"/>
      <c r="BWH281" s="136"/>
      <c r="BWI281" s="136"/>
      <c r="BWJ281" s="136"/>
      <c r="BWK281" s="136"/>
      <c r="BWL281" s="136"/>
      <c r="BWM281" s="136"/>
      <c r="BWN281" s="136"/>
      <c r="BWO281" s="136"/>
      <c r="BWT281" s="136"/>
      <c r="BWU281" s="136"/>
      <c r="BWV281" s="136"/>
      <c r="BWW281" s="136"/>
      <c r="BWX281" s="136"/>
      <c r="BWY281" s="136"/>
      <c r="BWZ281" s="136"/>
      <c r="BXA281" s="136"/>
      <c r="BXB281" s="136"/>
      <c r="BXC281" s="136"/>
      <c r="BXD281" s="136"/>
      <c r="BXE281" s="136"/>
      <c r="BXJ281" s="136"/>
      <c r="BXK281" s="136"/>
      <c r="BXL281" s="136"/>
      <c r="BXM281" s="136"/>
      <c r="BXN281" s="136"/>
      <c r="BXO281" s="136"/>
      <c r="BXP281" s="136"/>
      <c r="BXQ281" s="136"/>
      <c r="BXR281" s="136"/>
      <c r="BXS281" s="136"/>
      <c r="BXT281" s="136"/>
      <c r="BXU281" s="136"/>
      <c r="BXZ281" s="136"/>
      <c r="BYA281" s="136"/>
      <c r="BYB281" s="136"/>
      <c r="BYC281" s="136"/>
      <c r="BYD281" s="136"/>
      <c r="BYE281" s="136"/>
      <c r="BYF281" s="136"/>
      <c r="BYG281" s="136"/>
      <c r="BYH281" s="136"/>
      <c r="BYI281" s="136"/>
      <c r="BYJ281" s="136"/>
      <c r="BYK281" s="136"/>
      <c r="BYP281" s="136"/>
      <c r="BYQ281" s="136"/>
      <c r="BYR281" s="136"/>
      <c r="BYS281" s="136"/>
      <c r="BYT281" s="136"/>
      <c r="BYU281" s="136"/>
      <c r="BYV281" s="136"/>
      <c r="BYW281" s="136"/>
      <c r="BYX281" s="136"/>
      <c r="BYY281" s="136"/>
      <c r="BYZ281" s="136"/>
      <c r="BZA281" s="136"/>
      <c r="BZF281" s="136"/>
      <c r="BZG281" s="136"/>
      <c r="BZH281" s="136"/>
      <c r="BZI281" s="136"/>
      <c r="BZJ281" s="136"/>
      <c r="BZK281" s="136"/>
      <c r="BZL281" s="136"/>
      <c r="BZM281" s="136"/>
      <c r="BZN281" s="136"/>
      <c r="BZO281" s="136"/>
      <c r="BZP281" s="136"/>
      <c r="BZQ281" s="136"/>
      <c r="BZV281" s="136"/>
      <c r="BZW281" s="136"/>
      <c r="BZX281" s="136"/>
      <c r="BZY281" s="136"/>
      <c r="BZZ281" s="136"/>
      <c r="CAA281" s="136"/>
      <c r="CAB281" s="136"/>
      <c r="CAC281" s="136"/>
      <c r="CAD281" s="136"/>
      <c r="CAE281" s="136"/>
      <c r="CAF281" s="136"/>
      <c r="CAG281" s="136"/>
      <c r="CAL281" s="136"/>
      <c r="CAM281" s="136"/>
      <c r="CAN281" s="136"/>
      <c r="CAO281" s="136"/>
      <c r="CAP281" s="136"/>
      <c r="CAQ281" s="136"/>
      <c r="CAR281" s="136"/>
      <c r="CAS281" s="136"/>
      <c r="CAT281" s="136"/>
      <c r="CAU281" s="136"/>
      <c r="CAV281" s="136"/>
      <c r="CAW281" s="136"/>
      <c r="CBB281" s="136"/>
      <c r="CBC281" s="136"/>
      <c r="CBD281" s="136"/>
      <c r="CBE281" s="136"/>
      <c r="CBF281" s="136"/>
      <c r="CBG281" s="136"/>
      <c r="CBH281" s="136"/>
      <c r="CBI281" s="136"/>
      <c r="CBJ281" s="136"/>
      <c r="CBK281" s="136"/>
      <c r="CBL281" s="136"/>
      <c r="CBM281" s="136"/>
      <c r="CBR281" s="136"/>
      <c r="CBS281" s="136"/>
      <c r="CBT281" s="136"/>
      <c r="CBU281" s="136"/>
      <c r="CBV281" s="136"/>
      <c r="CBW281" s="136"/>
      <c r="CBX281" s="136"/>
      <c r="CBY281" s="136"/>
      <c r="CBZ281" s="136"/>
      <c r="CCA281" s="136"/>
      <c r="CCB281" s="136"/>
      <c r="CCC281" s="136"/>
      <c r="CCH281" s="136"/>
      <c r="CCI281" s="136"/>
      <c r="CCJ281" s="136"/>
      <c r="CCK281" s="136"/>
      <c r="CCL281" s="136"/>
      <c r="CCM281" s="136"/>
      <c r="CCN281" s="136"/>
      <c r="CCO281" s="136"/>
      <c r="CCP281" s="136"/>
      <c r="CCQ281" s="136"/>
      <c r="CCR281" s="136"/>
      <c r="CCS281" s="136"/>
      <c r="CCX281" s="136"/>
      <c r="CCY281" s="136"/>
      <c r="CCZ281" s="136"/>
      <c r="CDA281" s="136"/>
      <c r="CDB281" s="136"/>
      <c r="CDC281" s="136"/>
      <c r="CDD281" s="136"/>
      <c r="CDE281" s="136"/>
      <c r="CDF281" s="136"/>
      <c r="CDG281" s="136"/>
      <c r="CDH281" s="136"/>
      <c r="CDI281" s="136"/>
      <c r="CDN281" s="136"/>
      <c r="CDO281" s="136"/>
      <c r="CDP281" s="136"/>
      <c r="CDQ281" s="136"/>
      <c r="CDR281" s="136"/>
      <c r="CDS281" s="136"/>
      <c r="CDT281" s="136"/>
      <c r="CDU281" s="136"/>
      <c r="CDV281" s="136"/>
      <c r="CDW281" s="136"/>
      <c r="CDX281" s="136"/>
      <c r="CDY281" s="136"/>
      <c r="CED281" s="136"/>
      <c r="CEE281" s="136"/>
      <c r="CEF281" s="136"/>
      <c r="CEG281" s="136"/>
      <c r="CEH281" s="136"/>
      <c r="CEI281" s="136"/>
      <c r="CEJ281" s="136"/>
      <c r="CEK281" s="136"/>
      <c r="CEL281" s="136"/>
      <c r="CEM281" s="136"/>
      <c r="CEN281" s="136"/>
      <c r="CEO281" s="136"/>
      <c r="CET281" s="136"/>
      <c r="CEU281" s="136"/>
      <c r="CEV281" s="136"/>
      <c r="CEW281" s="136"/>
      <c r="CEX281" s="136"/>
      <c r="CEY281" s="136"/>
      <c r="CEZ281" s="136"/>
      <c r="CFA281" s="136"/>
      <c r="CFB281" s="136"/>
      <c r="CFC281" s="136"/>
      <c r="CFD281" s="136"/>
      <c r="CFE281" s="136"/>
      <c r="CFJ281" s="136"/>
      <c r="CFK281" s="136"/>
      <c r="CFL281" s="136"/>
      <c r="CFM281" s="136"/>
      <c r="CFN281" s="136"/>
      <c r="CFO281" s="136"/>
      <c r="CFP281" s="136"/>
      <c r="CFQ281" s="136"/>
      <c r="CFR281" s="136"/>
      <c r="CFS281" s="136"/>
      <c r="CFT281" s="136"/>
      <c r="CFU281" s="136"/>
      <c r="CFZ281" s="136"/>
      <c r="CGA281" s="136"/>
      <c r="CGB281" s="136"/>
      <c r="CGC281" s="136"/>
      <c r="CGD281" s="136"/>
      <c r="CGE281" s="136"/>
      <c r="CGF281" s="136"/>
      <c r="CGG281" s="136"/>
      <c r="CGH281" s="136"/>
      <c r="CGI281" s="136"/>
      <c r="CGJ281" s="136"/>
      <c r="CGK281" s="136"/>
      <c r="CGP281" s="136"/>
      <c r="CGQ281" s="136"/>
      <c r="CGR281" s="136"/>
      <c r="CGS281" s="136"/>
      <c r="CGT281" s="136"/>
      <c r="CGU281" s="136"/>
      <c r="CGV281" s="136"/>
      <c r="CGW281" s="136"/>
      <c r="CGX281" s="136"/>
      <c r="CGY281" s="136"/>
      <c r="CGZ281" s="136"/>
      <c r="CHA281" s="136"/>
      <c r="CHF281" s="136"/>
      <c r="CHG281" s="136"/>
      <c r="CHH281" s="136"/>
      <c r="CHI281" s="136"/>
      <c r="CHJ281" s="136"/>
      <c r="CHK281" s="136"/>
      <c r="CHL281" s="136"/>
      <c r="CHM281" s="136"/>
      <c r="CHN281" s="136"/>
      <c r="CHO281" s="136"/>
      <c r="CHP281" s="136"/>
      <c r="CHQ281" s="136"/>
      <c r="CHV281" s="136"/>
      <c r="CHW281" s="136"/>
      <c r="CHX281" s="136"/>
      <c r="CHY281" s="136"/>
      <c r="CHZ281" s="136"/>
      <c r="CIA281" s="136"/>
      <c r="CIB281" s="136"/>
      <c r="CIC281" s="136"/>
      <c r="CID281" s="136"/>
      <c r="CIE281" s="136"/>
      <c r="CIF281" s="136"/>
      <c r="CIG281" s="136"/>
      <c r="CIL281" s="136"/>
      <c r="CIM281" s="136"/>
      <c r="CIN281" s="136"/>
      <c r="CIO281" s="136"/>
      <c r="CIP281" s="136"/>
      <c r="CIQ281" s="136"/>
      <c r="CIR281" s="136"/>
      <c r="CIS281" s="136"/>
      <c r="CIT281" s="136"/>
      <c r="CIU281" s="136"/>
      <c r="CIV281" s="136"/>
      <c r="CIW281" s="136"/>
      <c r="CJB281" s="136"/>
      <c r="CJC281" s="136"/>
      <c r="CJD281" s="136"/>
      <c r="CJE281" s="136"/>
      <c r="CJF281" s="136"/>
      <c r="CJG281" s="136"/>
      <c r="CJH281" s="136"/>
      <c r="CJI281" s="136"/>
      <c r="CJJ281" s="136"/>
      <c r="CJK281" s="136"/>
      <c r="CJL281" s="136"/>
      <c r="CJM281" s="136"/>
      <c r="CJR281" s="136"/>
      <c r="CJS281" s="136"/>
      <c r="CJT281" s="136"/>
      <c r="CJU281" s="136"/>
      <c r="CJV281" s="136"/>
      <c r="CJW281" s="136"/>
      <c r="CJX281" s="136"/>
      <c r="CJY281" s="136"/>
      <c r="CJZ281" s="136"/>
      <c r="CKA281" s="136"/>
      <c r="CKB281" s="136"/>
      <c r="CKC281" s="136"/>
      <c r="CKH281" s="136"/>
      <c r="CKI281" s="136"/>
      <c r="CKJ281" s="136"/>
      <c r="CKK281" s="136"/>
      <c r="CKL281" s="136"/>
      <c r="CKM281" s="136"/>
      <c r="CKN281" s="136"/>
      <c r="CKO281" s="136"/>
      <c r="CKP281" s="136"/>
      <c r="CKQ281" s="136"/>
      <c r="CKR281" s="136"/>
      <c r="CKS281" s="136"/>
      <c r="CKX281" s="136"/>
      <c r="CKY281" s="136"/>
      <c r="CKZ281" s="136"/>
      <c r="CLA281" s="136"/>
      <c r="CLB281" s="136"/>
      <c r="CLC281" s="136"/>
      <c r="CLD281" s="136"/>
      <c r="CLE281" s="136"/>
      <c r="CLF281" s="136"/>
      <c r="CLG281" s="136"/>
      <c r="CLH281" s="136"/>
      <c r="CLI281" s="136"/>
      <c r="CLN281" s="136"/>
      <c r="CLO281" s="136"/>
      <c r="CLP281" s="136"/>
      <c r="CLQ281" s="136"/>
      <c r="CLR281" s="136"/>
      <c r="CLS281" s="136"/>
      <c r="CLT281" s="136"/>
      <c r="CLU281" s="136"/>
      <c r="CLV281" s="136"/>
      <c r="CLW281" s="136"/>
      <c r="CLX281" s="136"/>
      <c r="CLY281" s="136"/>
      <c r="CMD281" s="136"/>
      <c r="CME281" s="136"/>
      <c r="CMF281" s="136"/>
      <c r="CMG281" s="136"/>
      <c r="CMH281" s="136"/>
      <c r="CMI281" s="136"/>
      <c r="CMJ281" s="136"/>
      <c r="CMK281" s="136"/>
      <c r="CML281" s="136"/>
      <c r="CMM281" s="136"/>
      <c r="CMN281" s="136"/>
      <c r="CMO281" s="136"/>
      <c r="CMT281" s="136"/>
      <c r="CMU281" s="136"/>
      <c r="CMV281" s="136"/>
      <c r="CMW281" s="136"/>
      <c r="CMX281" s="136"/>
      <c r="CMY281" s="136"/>
      <c r="CMZ281" s="136"/>
      <c r="CNA281" s="136"/>
      <c r="CNB281" s="136"/>
      <c r="CNC281" s="136"/>
      <c r="CND281" s="136"/>
      <c r="CNE281" s="136"/>
      <c r="CNJ281" s="136"/>
      <c r="CNK281" s="136"/>
      <c r="CNL281" s="136"/>
      <c r="CNM281" s="136"/>
      <c r="CNN281" s="136"/>
      <c r="CNO281" s="136"/>
      <c r="CNP281" s="136"/>
      <c r="CNQ281" s="136"/>
      <c r="CNR281" s="136"/>
      <c r="CNS281" s="136"/>
      <c r="CNT281" s="136"/>
      <c r="CNU281" s="136"/>
      <c r="CNZ281" s="136"/>
      <c r="COA281" s="136"/>
      <c r="COB281" s="136"/>
      <c r="COC281" s="136"/>
      <c r="COD281" s="136"/>
      <c r="COE281" s="136"/>
      <c r="COF281" s="136"/>
      <c r="COG281" s="136"/>
      <c r="COH281" s="136"/>
      <c r="COI281" s="136"/>
      <c r="COJ281" s="136"/>
      <c r="COK281" s="136"/>
      <c r="COP281" s="136"/>
      <c r="COQ281" s="136"/>
      <c r="COR281" s="136"/>
      <c r="COS281" s="136"/>
      <c r="COT281" s="136"/>
      <c r="COU281" s="136"/>
      <c r="COV281" s="136"/>
      <c r="COW281" s="136"/>
      <c r="COX281" s="136"/>
      <c r="COY281" s="136"/>
      <c r="COZ281" s="136"/>
      <c r="CPA281" s="136"/>
      <c r="CPF281" s="136"/>
      <c r="CPG281" s="136"/>
      <c r="CPH281" s="136"/>
      <c r="CPI281" s="136"/>
      <c r="CPJ281" s="136"/>
      <c r="CPK281" s="136"/>
      <c r="CPL281" s="136"/>
      <c r="CPM281" s="136"/>
      <c r="CPN281" s="136"/>
      <c r="CPO281" s="136"/>
      <c r="CPP281" s="136"/>
      <c r="CPQ281" s="136"/>
      <c r="CPV281" s="136"/>
      <c r="CPW281" s="136"/>
      <c r="CPX281" s="136"/>
      <c r="CPY281" s="136"/>
      <c r="CPZ281" s="136"/>
      <c r="CQA281" s="136"/>
      <c r="CQB281" s="136"/>
      <c r="CQC281" s="136"/>
      <c r="CQD281" s="136"/>
      <c r="CQE281" s="136"/>
      <c r="CQF281" s="136"/>
      <c r="CQG281" s="136"/>
      <c r="CQL281" s="136"/>
      <c r="CQM281" s="136"/>
      <c r="CQN281" s="136"/>
      <c r="CQO281" s="136"/>
      <c r="CQP281" s="136"/>
      <c r="CQQ281" s="136"/>
      <c r="CQR281" s="136"/>
      <c r="CQS281" s="136"/>
      <c r="CQT281" s="136"/>
      <c r="CQU281" s="136"/>
      <c r="CQV281" s="136"/>
      <c r="CQW281" s="136"/>
      <c r="CRB281" s="136"/>
      <c r="CRC281" s="136"/>
      <c r="CRD281" s="136"/>
      <c r="CRE281" s="136"/>
      <c r="CRF281" s="136"/>
      <c r="CRG281" s="136"/>
      <c r="CRH281" s="136"/>
      <c r="CRI281" s="136"/>
      <c r="CRJ281" s="136"/>
      <c r="CRK281" s="136"/>
      <c r="CRL281" s="136"/>
      <c r="CRM281" s="136"/>
      <c r="CRR281" s="136"/>
      <c r="CRS281" s="136"/>
      <c r="CRT281" s="136"/>
      <c r="CRU281" s="136"/>
      <c r="CRV281" s="136"/>
      <c r="CRW281" s="136"/>
      <c r="CRX281" s="136"/>
      <c r="CRY281" s="136"/>
      <c r="CRZ281" s="136"/>
      <c r="CSA281" s="136"/>
      <c r="CSB281" s="136"/>
      <c r="CSC281" s="136"/>
      <c r="CSH281" s="136"/>
      <c r="CSI281" s="136"/>
      <c r="CSJ281" s="136"/>
      <c r="CSK281" s="136"/>
      <c r="CSL281" s="136"/>
      <c r="CSM281" s="136"/>
      <c r="CSN281" s="136"/>
      <c r="CSO281" s="136"/>
      <c r="CSP281" s="136"/>
      <c r="CSQ281" s="136"/>
      <c r="CSR281" s="136"/>
      <c r="CSS281" s="136"/>
      <c r="CSX281" s="136"/>
      <c r="CSY281" s="136"/>
      <c r="CSZ281" s="136"/>
      <c r="CTA281" s="136"/>
      <c r="CTB281" s="136"/>
      <c r="CTC281" s="136"/>
      <c r="CTD281" s="136"/>
      <c r="CTE281" s="136"/>
      <c r="CTF281" s="136"/>
      <c r="CTG281" s="136"/>
      <c r="CTH281" s="136"/>
      <c r="CTI281" s="136"/>
      <c r="CTN281" s="136"/>
      <c r="CTO281" s="136"/>
      <c r="CTP281" s="136"/>
      <c r="CTQ281" s="136"/>
      <c r="CTR281" s="136"/>
      <c r="CTS281" s="136"/>
      <c r="CTT281" s="136"/>
      <c r="CTU281" s="136"/>
      <c r="CTV281" s="136"/>
      <c r="CTW281" s="136"/>
      <c r="CTX281" s="136"/>
      <c r="CTY281" s="136"/>
      <c r="CUD281" s="136"/>
      <c r="CUE281" s="136"/>
      <c r="CUF281" s="136"/>
      <c r="CUG281" s="136"/>
      <c r="CUH281" s="136"/>
      <c r="CUI281" s="136"/>
      <c r="CUJ281" s="136"/>
      <c r="CUK281" s="136"/>
      <c r="CUL281" s="136"/>
      <c r="CUM281" s="136"/>
      <c r="CUN281" s="136"/>
      <c r="CUO281" s="136"/>
      <c r="CUT281" s="136"/>
      <c r="CUU281" s="136"/>
      <c r="CUV281" s="136"/>
      <c r="CUW281" s="136"/>
      <c r="CUX281" s="136"/>
      <c r="CUY281" s="136"/>
      <c r="CUZ281" s="136"/>
      <c r="CVA281" s="136"/>
      <c r="CVB281" s="136"/>
      <c r="CVC281" s="136"/>
      <c r="CVD281" s="136"/>
      <c r="CVE281" s="136"/>
      <c r="CVJ281" s="136"/>
      <c r="CVK281" s="136"/>
      <c r="CVL281" s="136"/>
      <c r="CVM281" s="136"/>
      <c r="CVN281" s="136"/>
      <c r="CVO281" s="136"/>
      <c r="CVP281" s="136"/>
      <c r="CVQ281" s="136"/>
      <c r="CVR281" s="136"/>
      <c r="CVS281" s="136"/>
      <c r="CVT281" s="136"/>
      <c r="CVU281" s="136"/>
      <c r="CVZ281" s="136"/>
      <c r="CWA281" s="136"/>
      <c r="CWB281" s="136"/>
      <c r="CWC281" s="136"/>
      <c r="CWD281" s="136"/>
      <c r="CWE281" s="136"/>
      <c r="CWF281" s="136"/>
      <c r="CWG281" s="136"/>
      <c r="CWH281" s="136"/>
      <c r="CWI281" s="136"/>
      <c r="CWJ281" s="136"/>
      <c r="CWK281" s="136"/>
      <c r="CWP281" s="136"/>
      <c r="CWQ281" s="136"/>
      <c r="CWR281" s="136"/>
      <c r="CWS281" s="136"/>
      <c r="CWT281" s="136"/>
      <c r="CWU281" s="136"/>
      <c r="CWV281" s="136"/>
      <c r="CWW281" s="136"/>
      <c r="CWX281" s="136"/>
      <c r="CWY281" s="136"/>
      <c r="CWZ281" s="136"/>
      <c r="CXA281" s="136"/>
      <c r="CXF281" s="136"/>
      <c r="CXG281" s="136"/>
      <c r="CXH281" s="136"/>
      <c r="CXI281" s="136"/>
      <c r="CXJ281" s="136"/>
      <c r="CXK281" s="136"/>
      <c r="CXL281" s="136"/>
      <c r="CXM281" s="136"/>
      <c r="CXN281" s="136"/>
      <c r="CXO281" s="136"/>
      <c r="CXP281" s="136"/>
      <c r="CXQ281" s="136"/>
      <c r="CXV281" s="136"/>
      <c r="CXW281" s="136"/>
      <c r="CXX281" s="136"/>
      <c r="CXY281" s="136"/>
      <c r="CXZ281" s="136"/>
      <c r="CYA281" s="136"/>
      <c r="CYB281" s="136"/>
      <c r="CYC281" s="136"/>
      <c r="CYD281" s="136"/>
      <c r="CYE281" s="136"/>
      <c r="CYF281" s="136"/>
      <c r="CYG281" s="136"/>
      <c r="CYL281" s="136"/>
      <c r="CYM281" s="136"/>
      <c r="CYN281" s="136"/>
      <c r="CYO281" s="136"/>
      <c r="CYP281" s="136"/>
      <c r="CYQ281" s="136"/>
      <c r="CYR281" s="136"/>
      <c r="CYS281" s="136"/>
      <c r="CYT281" s="136"/>
      <c r="CYU281" s="136"/>
      <c r="CYV281" s="136"/>
      <c r="CYW281" s="136"/>
      <c r="CZB281" s="136"/>
      <c r="CZC281" s="136"/>
      <c r="CZD281" s="136"/>
      <c r="CZE281" s="136"/>
      <c r="CZF281" s="136"/>
      <c r="CZG281" s="136"/>
      <c r="CZH281" s="136"/>
      <c r="CZI281" s="136"/>
      <c r="CZJ281" s="136"/>
      <c r="CZK281" s="136"/>
      <c r="CZL281" s="136"/>
      <c r="CZM281" s="136"/>
      <c r="CZR281" s="136"/>
      <c r="CZS281" s="136"/>
      <c r="CZT281" s="136"/>
      <c r="CZU281" s="136"/>
      <c r="CZV281" s="136"/>
      <c r="CZW281" s="136"/>
      <c r="CZX281" s="136"/>
      <c r="CZY281" s="136"/>
      <c r="CZZ281" s="136"/>
      <c r="DAA281" s="136"/>
      <c r="DAB281" s="136"/>
      <c r="DAC281" s="136"/>
      <c r="DAH281" s="136"/>
      <c r="DAI281" s="136"/>
      <c r="DAJ281" s="136"/>
      <c r="DAK281" s="136"/>
      <c r="DAL281" s="136"/>
      <c r="DAM281" s="136"/>
      <c r="DAN281" s="136"/>
      <c r="DAO281" s="136"/>
      <c r="DAP281" s="136"/>
      <c r="DAQ281" s="136"/>
      <c r="DAR281" s="136"/>
      <c r="DAS281" s="136"/>
      <c r="DAX281" s="136"/>
      <c r="DAY281" s="136"/>
      <c r="DAZ281" s="136"/>
      <c r="DBA281" s="136"/>
      <c r="DBB281" s="136"/>
      <c r="DBC281" s="136"/>
      <c r="DBD281" s="136"/>
      <c r="DBE281" s="136"/>
      <c r="DBF281" s="136"/>
      <c r="DBG281" s="136"/>
      <c r="DBH281" s="136"/>
      <c r="DBI281" s="136"/>
      <c r="DBN281" s="136"/>
      <c r="DBO281" s="136"/>
      <c r="DBP281" s="136"/>
      <c r="DBQ281" s="136"/>
      <c r="DBR281" s="136"/>
      <c r="DBS281" s="136"/>
      <c r="DBT281" s="136"/>
      <c r="DBU281" s="136"/>
      <c r="DBV281" s="136"/>
      <c r="DBW281" s="136"/>
      <c r="DBX281" s="136"/>
      <c r="DBY281" s="136"/>
      <c r="DCD281" s="136"/>
      <c r="DCE281" s="136"/>
      <c r="DCF281" s="136"/>
      <c r="DCG281" s="136"/>
      <c r="DCH281" s="136"/>
      <c r="DCI281" s="136"/>
      <c r="DCJ281" s="136"/>
      <c r="DCK281" s="136"/>
      <c r="DCL281" s="136"/>
      <c r="DCM281" s="136"/>
      <c r="DCN281" s="136"/>
      <c r="DCO281" s="136"/>
      <c r="DCT281" s="136"/>
      <c r="DCU281" s="136"/>
      <c r="DCV281" s="136"/>
      <c r="DCW281" s="136"/>
      <c r="DCX281" s="136"/>
      <c r="DCY281" s="136"/>
      <c r="DCZ281" s="136"/>
      <c r="DDA281" s="136"/>
      <c r="DDB281" s="136"/>
      <c r="DDC281" s="136"/>
      <c r="DDD281" s="136"/>
      <c r="DDE281" s="136"/>
      <c r="DDJ281" s="136"/>
      <c r="DDK281" s="136"/>
      <c r="DDL281" s="136"/>
      <c r="DDM281" s="136"/>
      <c r="DDN281" s="136"/>
      <c r="DDO281" s="136"/>
      <c r="DDP281" s="136"/>
      <c r="DDQ281" s="136"/>
      <c r="DDR281" s="136"/>
      <c r="DDS281" s="136"/>
      <c r="DDT281" s="136"/>
      <c r="DDU281" s="136"/>
      <c r="DDZ281" s="136"/>
      <c r="DEA281" s="136"/>
      <c r="DEB281" s="136"/>
      <c r="DEC281" s="136"/>
      <c r="DED281" s="136"/>
      <c r="DEE281" s="136"/>
      <c r="DEF281" s="136"/>
      <c r="DEG281" s="136"/>
      <c r="DEH281" s="136"/>
      <c r="DEI281" s="136"/>
      <c r="DEJ281" s="136"/>
      <c r="DEK281" s="136"/>
      <c r="DEP281" s="136"/>
      <c r="DEQ281" s="136"/>
      <c r="DER281" s="136"/>
      <c r="DES281" s="136"/>
      <c r="DET281" s="136"/>
      <c r="DEU281" s="136"/>
      <c r="DEV281" s="136"/>
      <c r="DEW281" s="136"/>
      <c r="DEX281" s="136"/>
      <c r="DEY281" s="136"/>
      <c r="DEZ281" s="136"/>
      <c r="DFA281" s="136"/>
      <c r="DFF281" s="136"/>
      <c r="DFG281" s="136"/>
      <c r="DFH281" s="136"/>
      <c r="DFI281" s="136"/>
      <c r="DFJ281" s="136"/>
      <c r="DFK281" s="136"/>
      <c r="DFL281" s="136"/>
      <c r="DFM281" s="136"/>
      <c r="DFN281" s="136"/>
      <c r="DFO281" s="136"/>
      <c r="DFP281" s="136"/>
      <c r="DFQ281" s="136"/>
      <c r="DFV281" s="136"/>
      <c r="DFW281" s="136"/>
      <c r="DFX281" s="136"/>
      <c r="DFY281" s="136"/>
      <c r="DFZ281" s="136"/>
      <c r="DGA281" s="136"/>
      <c r="DGB281" s="136"/>
      <c r="DGC281" s="136"/>
      <c r="DGD281" s="136"/>
      <c r="DGE281" s="136"/>
      <c r="DGF281" s="136"/>
      <c r="DGG281" s="136"/>
      <c r="DGL281" s="136"/>
      <c r="DGM281" s="136"/>
      <c r="DGN281" s="136"/>
      <c r="DGO281" s="136"/>
      <c r="DGP281" s="136"/>
      <c r="DGQ281" s="136"/>
      <c r="DGR281" s="136"/>
      <c r="DGS281" s="136"/>
      <c r="DGT281" s="136"/>
      <c r="DGU281" s="136"/>
      <c r="DGV281" s="136"/>
      <c r="DGW281" s="136"/>
      <c r="DHB281" s="136"/>
      <c r="DHC281" s="136"/>
      <c r="DHD281" s="136"/>
      <c r="DHE281" s="136"/>
      <c r="DHF281" s="136"/>
      <c r="DHG281" s="136"/>
      <c r="DHH281" s="136"/>
      <c r="DHI281" s="136"/>
      <c r="DHJ281" s="136"/>
      <c r="DHK281" s="136"/>
      <c r="DHL281" s="136"/>
      <c r="DHM281" s="136"/>
      <c r="DHR281" s="136"/>
      <c r="DHS281" s="136"/>
      <c r="DHT281" s="136"/>
      <c r="DHU281" s="136"/>
      <c r="DHV281" s="136"/>
      <c r="DHW281" s="136"/>
      <c r="DHX281" s="136"/>
      <c r="DHY281" s="136"/>
      <c r="DHZ281" s="136"/>
      <c r="DIA281" s="136"/>
      <c r="DIB281" s="136"/>
      <c r="DIC281" s="136"/>
      <c r="DIH281" s="136"/>
      <c r="DII281" s="136"/>
      <c r="DIJ281" s="136"/>
      <c r="DIK281" s="136"/>
      <c r="DIL281" s="136"/>
      <c r="DIM281" s="136"/>
      <c r="DIN281" s="136"/>
      <c r="DIO281" s="136"/>
      <c r="DIP281" s="136"/>
      <c r="DIQ281" s="136"/>
      <c r="DIR281" s="136"/>
      <c r="DIS281" s="136"/>
      <c r="DIX281" s="136"/>
      <c r="DIY281" s="136"/>
      <c r="DIZ281" s="136"/>
      <c r="DJA281" s="136"/>
      <c r="DJB281" s="136"/>
      <c r="DJC281" s="136"/>
      <c r="DJD281" s="136"/>
      <c r="DJE281" s="136"/>
      <c r="DJF281" s="136"/>
      <c r="DJG281" s="136"/>
      <c r="DJH281" s="136"/>
      <c r="DJI281" s="136"/>
      <c r="DJN281" s="136"/>
      <c r="DJO281" s="136"/>
      <c r="DJP281" s="136"/>
      <c r="DJQ281" s="136"/>
      <c r="DJR281" s="136"/>
      <c r="DJS281" s="136"/>
      <c r="DJT281" s="136"/>
      <c r="DJU281" s="136"/>
      <c r="DJV281" s="136"/>
      <c r="DJW281" s="136"/>
      <c r="DJX281" s="136"/>
      <c r="DJY281" s="136"/>
      <c r="DKD281" s="136"/>
      <c r="DKE281" s="136"/>
      <c r="DKF281" s="136"/>
      <c r="DKG281" s="136"/>
      <c r="DKH281" s="136"/>
      <c r="DKI281" s="136"/>
      <c r="DKJ281" s="136"/>
      <c r="DKK281" s="136"/>
      <c r="DKL281" s="136"/>
      <c r="DKM281" s="136"/>
      <c r="DKN281" s="136"/>
      <c r="DKO281" s="136"/>
      <c r="DKT281" s="136"/>
      <c r="DKU281" s="136"/>
      <c r="DKV281" s="136"/>
      <c r="DKW281" s="136"/>
      <c r="DKX281" s="136"/>
      <c r="DKY281" s="136"/>
      <c r="DKZ281" s="136"/>
      <c r="DLA281" s="136"/>
      <c r="DLB281" s="136"/>
      <c r="DLC281" s="136"/>
      <c r="DLD281" s="136"/>
      <c r="DLE281" s="136"/>
      <c r="DLJ281" s="136"/>
      <c r="DLK281" s="136"/>
      <c r="DLL281" s="136"/>
      <c r="DLM281" s="136"/>
      <c r="DLN281" s="136"/>
      <c r="DLO281" s="136"/>
      <c r="DLP281" s="136"/>
      <c r="DLQ281" s="136"/>
      <c r="DLR281" s="136"/>
      <c r="DLS281" s="136"/>
      <c r="DLT281" s="136"/>
      <c r="DLU281" s="136"/>
      <c r="DLZ281" s="136"/>
      <c r="DMA281" s="136"/>
      <c r="DMB281" s="136"/>
      <c r="DMC281" s="136"/>
      <c r="DMD281" s="136"/>
      <c r="DME281" s="136"/>
      <c r="DMF281" s="136"/>
      <c r="DMG281" s="136"/>
      <c r="DMH281" s="136"/>
      <c r="DMI281" s="136"/>
      <c r="DMJ281" s="136"/>
      <c r="DMK281" s="136"/>
      <c r="DMP281" s="136"/>
      <c r="DMQ281" s="136"/>
      <c r="DMR281" s="136"/>
      <c r="DMS281" s="136"/>
      <c r="DMT281" s="136"/>
      <c r="DMU281" s="136"/>
      <c r="DMV281" s="136"/>
      <c r="DMW281" s="136"/>
      <c r="DMX281" s="136"/>
      <c r="DMY281" s="136"/>
      <c r="DMZ281" s="136"/>
      <c r="DNA281" s="136"/>
      <c r="DNF281" s="136"/>
      <c r="DNG281" s="136"/>
      <c r="DNH281" s="136"/>
      <c r="DNI281" s="136"/>
      <c r="DNJ281" s="136"/>
      <c r="DNK281" s="136"/>
      <c r="DNL281" s="136"/>
      <c r="DNM281" s="136"/>
      <c r="DNN281" s="136"/>
      <c r="DNO281" s="136"/>
      <c r="DNP281" s="136"/>
      <c r="DNQ281" s="136"/>
      <c r="DNV281" s="136"/>
      <c r="DNW281" s="136"/>
      <c r="DNX281" s="136"/>
      <c r="DNY281" s="136"/>
      <c r="DNZ281" s="136"/>
      <c r="DOA281" s="136"/>
      <c r="DOB281" s="136"/>
      <c r="DOC281" s="136"/>
      <c r="DOD281" s="136"/>
      <c r="DOE281" s="136"/>
      <c r="DOF281" s="136"/>
      <c r="DOG281" s="136"/>
      <c r="DOL281" s="136"/>
      <c r="DOM281" s="136"/>
      <c r="DON281" s="136"/>
      <c r="DOO281" s="136"/>
      <c r="DOP281" s="136"/>
      <c r="DOQ281" s="136"/>
      <c r="DOR281" s="136"/>
      <c r="DOS281" s="136"/>
      <c r="DOT281" s="136"/>
      <c r="DOU281" s="136"/>
      <c r="DOV281" s="136"/>
      <c r="DOW281" s="136"/>
      <c r="DPB281" s="136"/>
      <c r="DPC281" s="136"/>
      <c r="DPD281" s="136"/>
      <c r="DPE281" s="136"/>
      <c r="DPF281" s="136"/>
      <c r="DPG281" s="136"/>
      <c r="DPH281" s="136"/>
      <c r="DPI281" s="136"/>
      <c r="DPJ281" s="136"/>
      <c r="DPK281" s="136"/>
      <c r="DPL281" s="136"/>
      <c r="DPM281" s="136"/>
      <c r="DPR281" s="136"/>
      <c r="DPS281" s="136"/>
      <c r="DPT281" s="136"/>
      <c r="DPU281" s="136"/>
      <c r="DPV281" s="136"/>
      <c r="DPW281" s="136"/>
      <c r="DPX281" s="136"/>
      <c r="DPY281" s="136"/>
      <c r="DPZ281" s="136"/>
      <c r="DQA281" s="136"/>
      <c r="DQB281" s="136"/>
      <c r="DQC281" s="136"/>
      <c r="DQH281" s="136"/>
      <c r="DQI281" s="136"/>
      <c r="DQJ281" s="136"/>
      <c r="DQK281" s="136"/>
      <c r="DQL281" s="136"/>
      <c r="DQM281" s="136"/>
      <c r="DQN281" s="136"/>
      <c r="DQO281" s="136"/>
      <c r="DQP281" s="136"/>
      <c r="DQQ281" s="136"/>
      <c r="DQR281" s="136"/>
      <c r="DQS281" s="136"/>
      <c r="DQX281" s="136"/>
      <c r="DQY281" s="136"/>
      <c r="DQZ281" s="136"/>
      <c r="DRA281" s="136"/>
      <c r="DRB281" s="136"/>
      <c r="DRC281" s="136"/>
      <c r="DRD281" s="136"/>
      <c r="DRE281" s="136"/>
      <c r="DRF281" s="136"/>
      <c r="DRG281" s="136"/>
      <c r="DRH281" s="136"/>
      <c r="DRI281" s="136"/>
      <c r="DRN281" s="136"/>
      <c r="DRO281" s="136"/>
      <c r="DRP281" s="136"/>
      <c r="DRQ281" s="136"/>
      <c r="DRR281" s="136"/>
      <c r="DRS281" s="136"/>
      <c r="DRT281" s="136"/>
      <c r="DRU281" s="136"/>
      <c r="DRV281" s="136"/>
      <c r="DRW281" s="136"/>
      <c r="DRX281" s="136"/>
      <c r="DRY281" s="136"/>
      <c r="DSD281" s="136"/>
      <c r="DSE281" s="136"/>
      <c r="DSF281" s="136"/>
      <c r="DSG281" s="136"/>
      <c r="DSH281" s="136"/>
      <c r="DSI281" s="136"/>
      <c r="DSJ281" s="136"/>
      <c r="DSK281" s="136"/>
      <c r="DSL281" s="136"/>
      <c r="DSM281" s="136"/>
      <c r="DSN281" s="136"/>
      <c r="DSO281" s="136"/>
      <c r="DST281" s="136"/>
      <c r="DSU281" s="136"/>
      <c r="DSV281" s="136"/>
      <c r="DSW281" s="136"/>
      <c r="DSX281" s="136"/>
      <c r="DSY281" s="136"/>
      <c r="DSZ281" s="136"/>
      <c r="DTA281" s="136"/>
      <c r="DTB281" s="136"/>
      <c r="DTC281" s="136"/>
      <c r="DTD281" s="136"/>
      <c r="DTE281" s="136"/>
      <c r="DTJ281" s="136"/>
      <c r="DTK281" s="136"/>
      <c r="DTL281" s="136"/>
      <c r="DTM281" s="136"/>
      <c r="DTN281" s="136"/>
      <c r="DTO281" s="136"/>
      <c r="DTP281" s="136"/>
      <c r="DTQ281" s="136"/>
      <c r="DTR281" s="136"/>
      <c r="DTS281" s="136"/>
      <c r="DTT281" s="136"/>
      <c r="DTU281" s="136"/>
      <c r="DTZ281" s="136"/>
      <c r="DUA281" s="136"/>
      <c r="DUB281" s="136"/>
      <c r="DUC281" s="136"/>
      <c r="DUD281" s="136"/>
      <c r="DUE281" s="136"/>
      <c r="DUF281" s="136"/>
      <c r="DUG281" s="136"/>
      <c r="DUH281" s="136"/>
      <c r="DUI281" s="136"/>
      <c r="DUJ281" s="136"/>
      <c r="DUK281" s="136"/>
      <c r="DUP281" s="136"/>
      <c r="DUQ281" s="136"/>
      <c r="DUR281" s="136"/>
      <c r="DUS281" s="136"/>
      <c r="DUT281" s="136"/>
      <c r="DUU281" s="136"/>
      <c r="DUV281" s="136"/>
      <c r="DUW281" s="136"/>
      <c r="DUX281" s="136"/>
      <c r="DUY281" s="136"/>
      <c r="DUZ281" s="136"/>
      <c r="DVA281" s="136"/>
      <c r="DVF281" s="136"/>
      <c r="DVG281" s="136"/>
      <c r="DVH281" s="136"/>
      <c r="DVI281" s="136"/>
      <c r="DVJ281" s="136"/>
      <c r="DVK281" s="136"/>
      <c r="DVL281" s="136"/>
      <c r="DVM281" s="136"/>
      <c r="DVN281" s="136"/>
      <c r="DVO281" s="136"/>
      <c r="DVP281" s="136"/>
      <c r="DVQ281" s="136"/>
      <c r="DVV281" s="136"/>
      <c r="DVW281" s="136"/>
      <c r="DVX281" s="136"/>
      <c r="DVY281" s="136"/>
      <c r="DVZ281" s="136"/>
      <c r="DWA281" s="136"/>
      <c r="DWB281" s="136"/>
      <c r="DWC281" s="136"/>
      <c r="DWD281" s="136"/>
      <c r="DWE281" s="136"/>
      <c r="DWF281" s="136"/>
      <c r="DWG281" s="136"/>
      <c r="DWL281" s="136"/>
      <c r="DWM281" s="136"/>
      <c r="DWN281" s="136"/>
      <c r="DWO281" s="136"/>
      <c r="DWP281" s="136"/>
      <c r="DWQ281" s="136"/>
      <c r="DWR281" s="136"/>
      <c r="DWS281" s="136"/>
      <c r="DWT281" s="136"/>
      <c r="DWU281" s="136"/>
      <c r="DWV281" s="136"/>
      <c r="DWW281" s="136"/>
      <c r="DXB281" s="136"/>
      <c r="DXC281" s="136"/>
      <c r="DXD281" s="136"/>
      <c r="DXE281" s="136"/>
      <c r="DXF281" s="136"/>
      <c r="DXG281" s="136"/>
      <c r="DXH281" s="136"/>
      <c r="DXI281" s="136"/>
      <c r="DXJ281" s="136"/>
      <c r="DXK281" s="136"/>
      <c r="DXL281" s="136"/>
      <c r="DXM281" s="136"/>
      <c r="DXR281" s="136"/>
      <c r="DXS281" s="136"/>
      <c r="DXT281" s="136"/>
      <c r="DXU281" s="136"/>
      <c r="DXV281" s="136"/>
      <c r="DXW281" s="136"/>
      <c r="DXX281" s="136"/>
      <c r="DXY281" s="136"/>
      <c r="DXZ281" s="136"/>
      <c r="DYA281" s="136"/>
      <c r="DYB281" s="136"/>
      <c r="DYC281" s="136"/>
      <c r="DYH281" s="136"/>
      <c r="DYI281" s="136"/>
      <c r="DYJ281" s="136"/>
      <c r="DYK281" s="136"/>
      <c r="DYL281" s="136"/>
      <c r="DYM281" s="136"/>
      <c r="DYN281" s="136"/>
      <c r="DYO281" s="136"/>
      <c r="DYP281" s="136"/>
      <c r="DYQ281" s="136"/>
      <c r="DYR281" s="136"/>
      <c r="DYS281" s="136"/>
      <c r="DYX281" s="136"/>
      <c r="DYY281" s="136"/>
      <c r="DYZ281" s="136"/>
      <c r="DZA281" s="136"/>
      <c r="DZB281" s="136"/>
      <c r="DZC281" s="136"/>
      <c r="DZD281" s="136"/>
      <c r="DZE281" s="136"/>
      <c r="DZF281" s="136"/>
      <c r="DZG281" s="136"/>
      <c r="DZH281" s="136"/>
      <c r="DZI281" s="136"/>
      <c r="DZN281" s="136"/>
      <c r="DZO281" s="136"/>
      <c r="DZP281" s="136"/>
      <c r="DZQ281" s="136"/>
      <c r="DZR281" s="136"/>
      <c r="DZS281" s="136"/>
      <c r="DZT281" s="136"/>
      <c r="DZU281" s="136"/>
      <c r="DZV281" s="136"/>
      <c r="DZW281" s="136"/>
      <c r="DZX281" s="136"/>
      <c r="DZY281" s="136"/>
      <c r="EAD281" s="136"/>
      <c r="EAE281" s="136"/>
      <c r="EAF281" s="136"/>
      <c r="EAG281" s="136"/>
      <c r="EAH281" s="136"/>
      <c r="EAI281" s="136"/>
      <c r="EAJ281" s="136"/>
      <c r="EAK281" s="136"/>
      <c r="EAL281" s="136"/>
      <c r="EAM281" s="136"/>
      <c r="EAN281" s="136"/>
      <c r="EAO281" s="136"/>
      <c r="EAT281" s="136"/>
      <c r="EAU281" s="136"/>
      <c r="EAV281" s="136"/>
      <c r="EAW281" s="136"/>
      <c r="EAX281" s="136"/>
      <c r="EAY281" s="136"/>
      <c r="EAZ281" s="136"/>
      <c r="EBA281" s="136"/>
      <c r="EBB281" s="136"/>
      <c r="EBC281" s="136"/>
      <c r="EBD281" s="136"/>
      <c r="EBE281" s="136"/>
      <c r="EBJ281" s="136"/>
      <c r="EBK281" s="136"/>
      <c r="EBL281" s="136"/>
      <c r="EBM281" s="136"/>
      <c r="EBN281" s="136"/>
      <c r="EBO281" s="136"/>
      <c r="EBP281" s="136"/>
      <c r="EBQ281" s="136"/>
      <c r="EBR281" s="136"/>
      <c r="EBS281" s="136"/>
      <c r="EBT281" s="136"/>
      <c r="EBU281" s="136"/>
      <c r="EBZ281" s="136"/>
      <c r="ECA281" s="136"/>
      <c r="ECB281" s="136"/>
      <c r="ECC281" s="136"/>
      <c r="ECD281" s="136"/>
      <c r="ECE281" s="136"/>
      <c r="ECF281" s="136"/>
      <c r="ECG281" s="136"/>
      <c r="ECH281" s="136"/>
      <c r="ECI281" s="136"/>
      <c r="ECJ281" s="136"/>
      <c r="ECK281" s="136"/>
      <c r="ECP281" s="136"/>
      <c r="ECQ281" s="136"/>
      <c r="ECR281" s="136"/>
      <c r="ECS281" s="136"/>
      <c r="ECT281" s="136"/>
      <c r="ECU281" s="136"/>
      <c r="ECV281" s="136"/>
      <c r="ECW281" s="136"/>
      <c r="ECX281" s="136"/>
      <c r="ECY281" s="136"/>
      <c r="ECZ281" s="136"/>
      <c r="EDA281" s="136"/>
      <c r="EDF281" s="136"/>
      <c r="EDG281" s="136"/>
      <c r="EDH281" s="136"/>
      <c r="EDI281" s="136"/>
      <c r="EDJ281" s="136"/>
      <c r="EDK281" s="136"/>
      <c r="EDL281" s="136"/>
      <c r="EDM281" s="136"/>
      <c r="EDN281" s="136"/>
      <c r="EDO281" s="136"/>
      <c r="EDP281" s="136"/>
      <c r="EDQ281" s="136"/>
      <c r="EDV281" s="136"/>
      <c r="EDW281" s="136"/>
      <c r="EDX281" s="136"/>
      <c r="EDY281" s="136"/>
      <c r="EDZ281" s="136"/>
      <c r="EEA281" s="136"/>
      <c r="EEB281" s="136"/>
      <c r="EEC281" s="136"/>
      <c r="EED281" s="136"/>
      <c r="EEE281" s="136"/>
      <c r="EEF281" s="136"/>
      <c r="EEG281" s="136"/>
      <c r="EEL281" s="136"/>
      <c r="EEM281" s="136"/>
      <c r="EEN281" s="136"/>
      <c r="EEO281" s="136"/>
      <c r="EEP281" s="136"/>
      <c r="EEQ281" s="136"/>
      <c r="EER281" s="136"/>
      <c r="EES281" s="136"/>
      <c r="EET281" s="136"/>
      <c r="EEU281" s="136"/>
      <c r="EEV281" s="136"/>
      <c r="EEW281" s="136"/>
      <c r="EFB281" s="136"/>
      <c r="EFC281" s="136"/>
      <c r="EFD281" s="136"/>
      <c r="EFE281" s="136"/>
      <c r="EFF281" s="136"/>
      <c r="EFG281" s="136"/>
      <c r="EFH281" s="136"/>
      <c r="EFI281" s="136"/>
      <c r="EFJ281" s="136"/>
      <c r="EFK281" s="136"/>
      <c r="EFL281" s="136"/>
      <c r="EFM281" s="136"/>
      <c r="EFR281" s="136"/>
      <c r="EFS281" s="136"/>
      <c r="EFT281" s="136"/>
      <c r="EFU281" s="136"/>
      <c r="EFV281" s="136"/>
      <c r="EFW281" s="136"/>
      <c r="EFX281" s="136"/>
      <c r="EFY281" s="136"/>
      <c r="EFZ281" s="136"/>
      <c r="EGA281" s="136"/>
      <c r="EGB281" s="136"/>
      <c r="EGC281" s="136"/>
      <c r="EGH281" s="136"/>
      <c r="EGI281" s="136"/>
      <c r="EGJ281" s="136"/>
      <c r="EGK281" s="136"/>
      <c r="EGL281" s="136"/>
      <c r="EGM281" s="136"/>
      <c r="EGN281" s="136"/>
      <c r="EGO281" s="136"/>
      <c r="EGP281" s="136"/>
      <c r="EGQ281" s="136"/>
      <c r="EGR281" s="136"/>
      <c r="EGS281" s="136"/>
      <c r="EGX281" s="136"/>
      <c r="EGY281" s="136"/>
      <c r="EGZ281" s="136"/>
      <c r="EHA281" s="136"/>
      <c r="EHB281" s="136"/>
      <c r="EHC281" s="136"/>
      <c r="EHD281" s="136"/>
      <c r="EHE281" s="136"/>
      <c r="EHF281" s="136"/>
      <c r="EHG281" s="136"/>
      <c r="EHH281" s="136"/>
      <c r="EHI281" s="136"/>
      <c r="EHN281" s="136"/>
      <c r="EHO281" s="136"/>
      <c r="EHP281" s="136"/>
      <c r="EHQ281" s="136"/>
      <c r="EHR281" s="136"/>
      <c r="EHS281" s="136"/>
      <c r="EHT281" s="136"/>
      <c r="EHU281" s="136"/>
      <c r="EHV281" s="136"/>
      <c r="EHW281" s="136"/>
      <c r="EHX281" s="136"/>
      <c r="EHY281" s="136"/>
      <c r="EID281" s="136"/>
      <c r="EIE281" s="136"/>
      <c r="EIF281" s="136"/>
      <c r="EIG281" s="136"/>
      <c r="EIH281" s="136"/>
      <c r="EII281" s="136"/>
      <c r="EIJ281" s="136"/>
      <c r="EIK281" s="136"/>
      <c r="EIL281" s="136"/>
      <c r="EIM281" s="136"/>
      <c r="EIN281" s="136"/>
      <c r="EIO281" s="136"/>
      <c r="EIT281" s="136"/>
      <c r="EIU281" s="136"/>
      <c r="EIV281" s="136"/>
      <c r="EIW281" s="136"/>
      <c r="EIX281" s="136"/>
      <c r="EIY281" s="136"/>
      <c r="EIZ281" s="136"/>
      <c r="EJA281" s="136"/>
      <c r="EJB281" s="136"/>
      <c r="EJC281" s="136"/>
      <c r="EJD281" s="136"/>
      <c r="EJE281" s="136"/>
      <c r="EJJ281" s="136"/>
      <c r="EJK281" s="136"/>
      <c r="EJL281" s="136"/>
      <c r="EJM281" s="136"/>
      <c r="EJN281" s="136"/>
      <c r="EJO281" s="136"/>
      <c r="EJP281" s="136"/>
      <c r="EJQ281" s="136"/>
      <c r="EJR281" s="136"/>
      <c r="EJS281" s="136"/>
      <c r="EJT281" s="136"/>
      <c r="EJU281" s="136"/>
      <c r="EJZ281" s="136"/>
      <c r="EKA281" s="136"/>
      <c r="EKB281" s="136"/>
      <c r="EKC281" s="136"/>
      <c r="EKD281" s="136"/>
      <c r="EKE281" s="136"/>
      <c r="EKF281" s="136"/>
      <c r="EKG281" s="136"/>
      <c r="EKH281" s="136"/>
      <c r="EKI281" s="136"/>
      <c r="EKJ281" s="136"/>
      <c r="EKK281" s="136"/>
      <c r="EKP281" s="136"/>
      <c r="EKQ281" s="136"/>
      <c r="EKR281" s="136"/>
      <c r="EKS281" s="136"/>
      <c r="EKT281" s="136"/>
      <c r="EKU281" s="136"/>
      <c r="EKV281" s="136"/>
      <c r="EKW281" s="136"/>
      <c r="EKX281" s="136"/>
      <c r="EKY281" s="136"/>
      <c r="EKZ281" s="136"/>
      <c r="ELA281" s="136"/>
      <c r="ELF281" s="136"/>
      <c r="ELG281" s="136"/>
      <c r="ELH281" s="136"/>
      <c r="ELI281" s="136"/>
      <c r="ELJ281" s="136"/>
      <c r="ELK281" s="136"/>
      <c r="ELL281" s="136"/>
      <c r="ELM281" s="136"/>
      <c r="ELN281" s="136"/>
      <c r="ELO281" s="136"/>
      <c r="ELP281" s="136"/>
      <c r="ELQ281" s="136"/>
      <c r="ELV281" s="136"/>
      <c r="ELW281" s="136"/>
      <c r="ELX281" s="136"/>
      <c r="ELY281" s="136"/>
      <c r="ELZ281" s="136"/>
      <c r="EMA281" s="136"/>
      <c r="EMB281" s="136"/>
      <c r="EMC281" s="136"/>
      <c r="EMD281" s="136"/>
      <c r="EME281" s="136"/>
      <c r="EMF281" s="136"/>
      <c r="EMG281" s="136"/>
      <c r="EML281" s="136"/>
      <c r="EMM281" s="136"/>
      <c r="EMN281" s="136"/>
      <c r="EMO281" s="136"/>
      <c r="EMP281" s="136"/>
      <c r="EMQ281" s="136"/>
      <c r="EMR281" s="136"/>
      <c r="EMS281" s="136"/>
      <c r="EMT281" s="136"/>
      <c r="EMU281" s="136"/>
      <c r="EMV281" s="136"/>
      <c r="EMW281" s="136"/>
      <c r="ENB281" s="136"/>
      <c r="ENC281" s="136"/>
      <c r="END281" s="136"/>
      <c r="ENE281" s="136"/>
      <c r="ENF281" s="136"/>
      <c r="ENG281" s="136"/>
      <c r="ENH281" s="136"/>
      <c r="ENI281" s="136"/>
      <c r="ENJ281" s="136"/>
      <c r="ENK281" s="136"/>
      <c r="ENL281" s="136"/>
      <c r="ENM281" s="136"/>
      <c r="ENR281" s="136"/>
      <c r="ENS281" s="136"/>
      <c r="ENT281" s="136"/>
      <c r="ENU281" s="136"/>
      <c r="ENV281" s="136"/>
      <c r="ENW281" s="136"/>
      <c r="ENX281" s="136"/>
      <c r="ENY281" s="136"/>
      <c r="ENZ281" s="136"/>
      <c r="EOA281" s="136"/>
      <c r="EOB281" s="136"/>
      <c r="EOC281" s="136"/>
      <c r="EOH281" s="136"/>
      <c r="EOI281" s="136"/>
      <c r="EOJ281" s="136"/>
      <c r="EOK281" s="136"/>
      <c r="EOL281" s="136"/>
      <c r="EOM281" s="136"/>
      <c r="EON281" s="136"/>
      <c r="EOO281" s="136"/>
      <c r="EOP281" s="136"/>
      <c r="EOQ281" s="136"/>
      <c r="EOR281" s="136"/>
      <c r="EOS281" s="136"/>
      <c r="EOX281" s="136"/>
      <c r="EOY281" s="136"/>
      <c r="EOZ281" s="136"/>
      <c r="EPA281" s="136"/>
      <c r="EPB281" s="136"/>
      <c r="EPC281" s="136"/>
      <c r="EPD281" s="136"/>
      <c r="EPE281" s="136"/>
      <c r="EPF281" s="136"/>
      <c r="EPG281" s="136"/>
      <c r="EPH281" s="136"/>
      <c r="EPI281" s="136"/>
      <c r="EPN281" s="136"/>
      <c r="EPO281" s="136"/>
      <c r="EPP281" s="136"/>
      <c r="EPQ281" s="136"/>
      <c r="EPR281" s="136"/>
      <c r="EPS281" s="136"/>
      <c r="EPT281" s="136"/>
      <c r="EPU281" s="136"/>
      <c r="EPV281" s="136"/>
      <c r="EPW281" s="136"/>
      <c r="EPX281" s="136"/>
      <c r="EPY281" s="136"/>
      <c r="EQD281" s="136"/>
      <c r="EQE281" s="136"/>
      <c r="EQF281" s="136"/>
      <c r="EQG281" s="136"/>
      <c r="EQH281" s="136"/>
      <c r="EQI281" s="136"/>
      <c r="EQJ281" s="136"/>
      <c r="EQK281" s="136"/>
      <c r="EQL281" s="136"/>
      <c r="EQM281" s="136"/>
      <c r="EQN281" s="136"/>
      <c r="EQO281" s="136"/>
      <c r="EQT281" s="136"/>
      <c r="EQU281" s="136"/>
      <c r="EQV281" s="136"/>
      <c r="EQW281" s="136"/>
      <c r="EQX281" s="136"/>
      <c r="EQY281" s="136"/>
      <c r="EQZ281" s="136"/>
      <c r="ERA281" s="136"/>
      <c r="ERB281" s="136"/>
      <c r="ERC281" s="136"/>
      <c r="ERD281" s="136"/>
      <c r="ERE281" s="136"/>
      <c r="ERJ281" s="136"/>
      <c r="ERK281" s="136"/>
      <c r="ERL281" s="136"/>
      <c r="ERM281" s="136"/>
      <c r="ERN281" s="136"/>
      <c r="ERO281" s="136"/>
      <c r="ERP281" s="136"/>
      <c r="ERQ281" s="136"/>
      <c r="ERR281" s="136"/>
      <c r="ERS281" s="136"/>
      <c r="ERT281" s="136"/>
      <c r="ERU281" s="136"/>
      <c r="ERZ281" s="136"/>
      <c r="ESA281" s="136"/>
      <c r="ESB281" s="136"/>
      <c r="ESC281" s="136"/>
      <c r="ESD281" s="136"/>
      <c r="ESE281" s="136"/>
      <c r="ESF281" s="136"/>
      <c r="ESG281" s="136"/>
      <c r="ESH281" s="136"/>
      <c r="ESI281" s="136"/>
      <c r="ESJ281" s="136"/>
      <c r="ESK281" s="136"/>
      <c r="ESP281" s="136"/>
      <c r="ESQ281" s="136"/>
      <c r="ESR281" s="136"/>
      <c r="ESS281" s="136"/>
      <c r="EST281" s="136"/>
      <c r="ESU281" s="136"/>
      <c r="ESV281" s="136"/>
      <c r="ESW281" s="136"/>
      <c r="ESX281" s="136"/>
      <c r="ESY281" s="136"/>
      <c r="ESZ281" s="136"/>
      <c r="ETA281" s="136"/>
      <c r="ETF281" s="136"/>
      <c r="ETG281" s="136"/>
      <c r="ETH281" s="136"/>
      <c r="ETI281" s="136"/>
      <c r="ETJ281" s="136"/>
      <c r="ETK281" s="136"/>
      <c r="ETL281" s="136"/>
      <c r="ETM281" s="136"/>
      <c r="ETN281" s="136"/>
      <c r="ETO281" s="136"/>
      <c r="ETP281" s="136"/>
      <c r="ETQ281" s="136"/>
      <c r="ETV281" s="136"/>
      <c r="ETW281" s="136"/>
      <c r="ETX281" s="136"/>
      <c r="ETY281" s="136"/>
      <c r="ETZ281" s="136"/>
      <c r="EUA281" s="136"/>
      <c r="EUB281" s="136"/>
      <c r="EUC281" s="136"/>
      <c r="EUD281" s="136"/>
      <c r="EUE281" s="136"/>
      <c r="EUF281" s="136"/>
      <c r="EUG281" s="136"/>
      <c r="EUL281" s="136"/>
      <c r="EUM281" s="136"/>
      <c r="EUN281" s="136"/>
      <c r="EUO281" s="136"/>
      <c r="EUP281" s="136"/>
      <c r="EUQ281" s="136"/>
      <c r="EUR281" s="136"/>
      <c r="EUS281" s="136"/>
      <c r="EUT281" s="136"/>
      <c r="EUU281" s="136"/>
      <c r="EUV281" s="136"/>
      <c r="EUW281" s="136"/>
      <c r="EVB281" s="136"/>
      <c r="EVC281" s="136"/>
      <c r="EVD281" s="136"/>
      <c r="EVE281" s="136"/>
      <c r="EVF281" s="136"/>
      <c r="EVG281" s="136"/>
      <c r="EVH281" s="136"/>
      <c r="EVI281" s="136"/>
      <c r="EVJ281" s="136"/>
      <c r="EVK281" s="136"/>
      <c r="EVL281" s="136"/>
      <c r="EVM281" s="136"/>
      <c r="EVR281" s="136"/>
      <c r="EVS281" s="136"/>
      <c r="EVT281" s="136"/>
      <c r="EVU281" s="136"/>
      <c r="EVV281" s="136"/>
      <c r="EVW281" s="136"/>
      <c r="EVX281" s="136"/>
      <c r="EVY281" s="136"/>
      <c r="EVZ281" s="136"/>
      <c r="EWA281" s="136"/>
      <c r="EWB281" s="136"/>
      <c r="EWC281" s="136"/>
      <c r="EWH281" s="136"/>
      <c r="EWI281" s="136"/>
      <c r="EWJ281" s="136"/>
      <c r="EWK281" s="136"/>
      <c r="EWL281" s="136"/>
      <c r="EWM281" s="136"/>
      <c r="EWN281" s="136"/>
      <c r="EWO281" s="136"/>
      <c r="EWP281" s="136"/>
      <c r="EWQ281" s="136"/>
      <c r="EWR281" s="136"/>
      <c r="EWS281" s="136"/>
      <c r="EWX281" s="136"/>
      <c r="EWY281" s="136"/>
      <c r="EWZ281" s="136"/>
      <c r="EXA281" s="136"/>
      <c r="EXB281" s="136"/>
      <c r="EXC281" s="136"/>
      <c r="EXD281" s="136"/>
      <c r="EXE281" s="136"/>
      <c r="EXF281" s="136"/>
      <c r="EXG281" s="136"/>
      <c r="EXH281" s="136"/>
      <c r="EXI281" s="136"/>
      <c r="EXN281" s="136"/>
      <c r="EXO281" s="136"/>
      <c r="EXP281" s="136"/>
      <c r="EXQ281" s="136"/>
      <c r="EXR281" s="136"/>
      <c r="EXS281" s="136"/>
      <c r="EXT281" s="136"/>
      <c r="EXU281" s="136"/>
      <c r="EXV281" s="136"/>
      <c r="EXW281" s="136"/>
      <c r="EXX281" s="136"/>
      <c r="EXY281" s="136"/>
      <c r="EYD281" s="136"/>
      <c r="EYE281" s="136"/>
      <c r="EYF281" s="136"/>
      <c r="EYG281" s="136"/>
      <c r="EYH281" s="136"/>
      <c r="EYI281" s="136"/>
      <c r="EYJ281" s="136"/>
      <c r="EYK281" s="136"/>
      <c r="EYL281" s="136"/>
      <c r="EYM281" s="136"/>
      <c r="EYN281" s="136"/>
      <c r="EYO281" s="136"/>
      <c r="EYT281" s="136"/>
      <c r="EYU281" s="136"/>
      <c r="EYV281" s="136"/>
      <c r="EYW281" s="136"/>
      <c r="EYX281" s="136"/>
      <c r="EYY281" s="136"/>
      <c r="EYZ281" s="136"/>
      <c r="EZA281" s="136"/>
      <c r="EZB281" s="136"/>
      <c r="EZC281" s="136"/>
      <c r="EZD281" s="136"/>
      <c r="EZE281" s="136"/>
      <c r="EZJ281" s="136"/>
      <c r="EZK281" s="136"/>
      <c r="EZL281" s="136"/>
      <c r="EZM281" s="136"/>
      <c r="EZN281" s="136"/>
      <c r="EZO281" s="136"/>
      <c r="EZP281" s="136"/>
      <c r="EZQ281" s="136"/>
      <c r="EZR281" s="136"/>
      <c r="EZS281" s="136"/>
      <c r="EZT281" s="136"/>
      <c r="EZU281" s="136"/>
      <c r="EZZ281" s="136"/>
      <c r="FAA281" s="136"/>
      <c r="FAB281" s="136"/>
      <c r="FAC281" s="136"/>
      <c r="FAD281" s="136"/>
      <c r="FAE281" s="136"/>
      <c r="FAF281" s="136"/>
      <c r="FAG281" s="136"/>
      <c r="FAH281" s="136"/>
      <c r="FAI281" s="136"/>
      <c r="FAJ281" s="136"/>
      <c r="FAK281" s="136"/>
      <c r="FAP281" s="136"/>
      <c r="FAQ281" s="136"/>
      <c r="FAR281" s="136"/>
      <c r="FAS281" s="136"/>
      <c r="FAT281" s="136"/>
      <c r="FAU281" s="136"/>
      <c r="FAV281" s="136"/>
      <c r="FAW281" s="136"/>
      <c r="FAX281" s="136"/>
      <c r="FAY281" s="136"/>
      <c r="FAZ281" s="136"/>
      <c r="FBA281" s="136"/>
      <c r="FBF281" s="136"/>
      <c r="FBG281" s="136"/>
      <c r="FBH281" s="136"/>
      <c r="FBI281" s="136"/>
      <c r="FBJ281" s="136"/>
      <c r="FBK281" s="136"/>
      <c r="FBL281" s="136"/>
      <c r="FBM281" s="136"/>
      <c r="FBN281" s="136"/>
      <c r="FBO281" s="136"/>
      <c r="FBP281" s="136"/>
      <c r="FBQ281" s="136"/>
      <c r="FBV281" s="136"/>
      <c r="FBW281" s="136"/>
      <c r="FBX281" s="136"/>
      <c r="FBY281" s="136"/>
      <c r="FBZ281" s="136"/>
      <c r="FCA281" s="136"/>
      <c r="FCB281" s="136"/>
      <c r="FCC281" s="136"/>
      <c r="FCD281" s="136"/>
      <c r="FCE281" s="136"/>
      <c r="FCF281" s="136"/>
      <c r="FCG281" s="136"/>
      <c r="FCL281" s="136"/>
      <c r="FCM281" s="136"/>
      <c r="FCN281" s="136"/>
      <c r="FCO281" s="136"/>
      <c r="FCP281" s="136"/>
      <c r="FCQ281" s="136"/>
      <c r="FCR281" s="136"/>
      <c r="FCS281" s="136"/>
      <c r="FCT281" s="136"/>
      <c r="FCU281" s="136"/>
      <c r="FCV281" s="136"/>
      <c r="FCW281" s="136"/>
      <c r="FDB281" s="136"/>
      <c r="FDC281" s="136"/>
      <c r="FDD281" s="136"/>
      <c r="FDE281" s="136"/>
      <c r="FDF281" s="136"/>
      <c r="FDG281" s="136"/>
      <c r="FDH281" s="136"/>
      <c r="FDI281" s="136"/>
      <c r="FDJ281" s="136"/>
      <c r="FDK281" s="136"/>
      <c r="FDL281" s="136"/>
      <c r="FDM281" s="136"/>
      <c r="FDR281" s="136"/>
      <c r="FDS281" s="136"/>
      <c r="FDT281" s="136"/>
      <c r="FDU281" s="136"/>
      <c r="FDV281" s="136"/>
      <c r="FDW281" s="136"/>
      <c r="FDX281" s="136"/>
      <c r="FDY281" s="136"/>
      <c r="FDZ281" s="136"/>
      <c r="FEA281" s="136"/>
      <c r="FEB281" s="136"/>
      <c r="FEC281" s="136"/>
      <c r="FEH281" s="136"/>
      <c r="FEI281" s="136"/>
      <c r="FEJ281" s="136"/>
      <c r="FEK281" s="136"/>
      <c r="FEL281" s="136"/>
      <c r="FEM281" s="136"/>
      <c r="FEN281" s="136"/>
      <c r="FEO281" s="136"/>
      <c r="FEP281" s="136"/>
      <c r="FEQ281" s="136"/>
      <c r="FER281" s="136"/>
      <c r="FES281" s="136"/>
      <c r="FEX281" s="136"/>
      <c r="FEY281" s="136"/>
      <c r="FEZ281" s="136"/>
      <c r="FFA281" s="136"/>
      <c r="FFB281" s="136"/>
      <c r="FFC281" s="136"/>
      <c r="FFD281" s="136"/>
      <c r="FFE281" s="136"/>
      <c r="FFF281" s="136"/>
      <c r="FFG281" s="136"/>
      <c r="FFH281" s="136"/>
      <c r="FFI281" s="136"/>
      <c r="FFN281" s="136"/>
      <c r="FFO281" s="136"/>
      <c r="FFP281" s="136"/>
      <c r="FFQ281" s="136"/>
      <c r="FFR281" s="136"/>
      <c r="FFS281" s="136"/>
      <c r="FFT281" s="136"/>
      <c r="FFU281" s="136"/>
      <c r="FFV281" s="136"/>
      <c r="FFW281" s="136"/>
      <c r="FFX281" s="136"/>
      <c r="FFY281" s="136"/>
      <c r="FGD281" s="136"/>
      <c r="FGE281" s="136"/>
      <c r="FGF281" s="136"/>
      <c r="FGG281" s="136"/>
      <c r="FGH281" s="136"/>
      <c r="FGI281" s="136"/>
      <c r="FGJ281" s="136"/>
      <c r="FGK281" s="136"/>
      <c r="FGL281" s="136"/>
      <c r="FGM281" s="136"/>
      <c r="FGN281" s="136"/>
      <c r="FGO281" s="136"/>
      <c r="FGT281" s="136"/>
      <c r="FGU281" s="136"/>
      <c r="FGV281" s="136"/>
      <c r="FGW281" s="136"/>
      <c r="FGX281" s="136"/>
      <c r="FGY281" s="136"/>
      <c r="FGZ281" s="136"/>
      <c r="FHA281" s="136"/>
      <c r="FHB281" s="136"/>
      <c r="FHC281" s="136"/>
      <c r="FHD281" s="136"/>
      <c r="FHE281" s="136"/>
      <c r="FHJ281" s="136"/>
      <c r="FHK281" s="136"/>
      <c r="FHL281" s="136"/>
      <c r="FHM281" s="136"/>
      <c r="FHN281" s="136"/>
      <c r="FHO281" s="136"/>
      <c r="FHP281" s="136"/>
      <c r="FHQ281" s="136"/>
      <c r="FHR281" s="136"/>
      <c r="FHS281" s="136"/>
      <c r="FHT281" s="136"/>
      <c r="FHU281" s="136"/>
      <c r="FHZ281" s="136"/>
      <c r="FIA281" s="136"/>
      <c r="FIB281" s="136"/>
      <c r="FIC281" s="136"/>
      <c r="FID281" s="136"/>
      <c r="FIE281" s="136"/>
      <c r="FIF281" s="136"/>
      <c r="FIG281" s="136"/>
      <c r="FIH281" s="136"/>
      <c r="FII281" s="136"/>
      <c r="FIJ281" s="136"/>
      <c r="FIK281" s="136"/>
      <c r="FIP281" s="136"/>
      <c r="FIQ281" s="136"/>
      <c r="FIR281" s="136"/>
      <c r="FIS281" s="136"/>
      <c r="FIT281" s="136"/>
      <c r="FIU281" s="136"/>
      <c r="FIV281" s="136"/>
      <c r="FIW281" s="136"/>
      <c r="FIX281" s="136"/>
      <c r="FIY281" s="136"/>
      <c r="FIZ281" s="136"/>
      <c r="FJA281" s="136"/>
      <c r="FJF281" s="136"/>
      <c r="FJG281" s="136"/>
      <c r="FJH281" s="136"/>
      <c r="FJI281" s="136"/>
      <c r="FJJ281" s="136"/>
      <c r="FJK281" s="136"/>
      <c r="FJL281" s="136"/>
      <c r="FJM281" s="136"/>
      <c r="FJN281" s="136"/>
      <c r="FJO281" s="136"/>
      <c r="FJP281" s="136"/>
      <c r="FJQ281" s="136"/>
      <c r="FJV281" s="136"/>
      <c r="FJW281" s="136"/>
      <c r="FJX281" s="136"/>
      <c r="FJY281" s="136"/>
      <c r="FJZ281" s="136"/>
      <c r="FKA281" s="136"/>
      <c r="FKB281" s="136"/>
      <c r="FKC281" s="136"/>
      <c r="FKD281" s="136"/>
      <c r="FKE281" s="136"/>
      <c r="FKF281" s="136"/>
      <c r="FKG281" s="136"/>
      <c r="FKL281" s="136"/>
      <c r="FKM281" s="136"/>
      <c r="FKN281" s="136"/>
      <c r="FKO281" s="136"/>
      <c r="FKP281" s="136"/>
      <c r="FKQ281" s="136"/>
      <c r="FKR281" s="136"/>
      <c r="FKS281" s="136"/>
      <c r="FKT281" s="136"/>
      <c r="FKU281" s="136"/>
      <c r="FKV281" s="136"/>
      <c r="FKW281" s="136"/>
      <c r="FLB281" s="136"/>
      <c r="FLC281" s="136"/>
      <c r="FLD281" s="136"/>
      <c r="FLE281" s="136"/>
      <c r="FLF281" s="136"/>
      <c r="FLG281" s="136"/>
      <c r="FLH281" s="136"/>
      <c r="FLI281" s="136"/>
      <c r="FLJ281" s="136"/>
      <c r="FLK281" s="136"/>
      <c r="FLL281" s="136"/>
      <c r="FLM281" s="136"/>
      <c r="FLR281" s="136"/>
      <c r="FLS281" s="136"/>
      <c r="FLT281" s="136"/>
      <c r="FLU281" s="136"/>
      <c r="FLV281" s="136"/>
      <c r="FLW281" s="136"/>
      <c r="FLX281" s="136"/>
      <c r="FLY281" s="136"/>
      <c r="FLZ281" s="136"/>
      <c r="FMA281" s="136"/>
      <c r="FMB281" s="136"/>
      <c r="FMC281" s="136"/>
      <c r="FMH281" s="136"/>
      <c r="FMI281" s="136"/>
      <c r="FMJ281" s="136"/>
      <c r="FMK281" s="136"/>
      <c r="FML281" s="136"/>
      <c r="FMM281" s="136"/>
      <c r="FMN281" s="136"/>
      <c r="FMO281" s="136"/>
      <c r="FMP281" s="136"/>
      <c r="FMQ281" s="136"/>
      <c r="FMR281" s="136"/>
      <c r="FMS281" s="136"/>
      <c r="FMX281" s="136"/>
      <c r="FMY281" s="136"/>
      <c r="FMZ281" s="136"/>
      <c r="FNA281" s="136"/>
      <c r="FNB281" s="136"/>
      <c r="FNC281" s="136"/>
      <c r="FND281" s="136"/>
      <c r="FNE281" s="136"/>
      <c r="FNF281" s="136"/>
      <c r="FNG281" s="136"/>
      <c r="FNH281" s="136"/>
      <c r="FNI281" s="136"/>
      <c r="FNN281" s="136"/>
      <c r="FNO281" s="136"/>
      <c r="FNP281" s="136"/>
      <c r="FNQ281" s="136"/>
      <c r="FNR281" s="136"/>
      <c r="FNS281" s="136"/>
      <c r="FNT281" s="136"/>
      <c r="FNU281" s="136"/>
      <c r="FNV281" s="136"/>
      <c r="FNW281" s="136"/>
      <c r="FNX281" s="136"/>
      <c r="FNY281" s="136"/>
      <c r="FOD281" s="136"/>
      <c r="FOE281" s="136"/>
      <c r="FOF281" s="136"/>
      <c r="FOG281" s="136"/>
      <c r="FOH281" s="136"/>
      <c r="FOI281" s="136"/>
      <c r="FOJ281" s="136"/>
      <c r="FOK281" s="136"/>
      <c r="FOL281" s="136"/>
      <c r="FOM281" s="136"/>
      <c r="FON281" s="136"/>
      <c r="FOO281" s="136"/>
      <c r="FOT281" s="136"/>
      <c r="FOU281" s="136"/>
      <c r="FOV281" s="136"/>
      <c r="FOW281" s="136"/>
      <c r="FOX281" s="136"/>
      <c r="FOY281" s="136"/>
      <c r="FOZ281" s="136"/>
      <c r="FPA281" s="136"/>
      <c r="FPB281" s="136"/>
      <c r="FPC281" s="136"/>
      <c r="FPD281" s="136"/>
      <c r="FPE281" s="136"/>
      <c r="FPJ281" s="136"/>
      <c r="FPK281" s="136"/>
      <c r="FPL281" s="136"/>
      <c r="FPM281" s="136"/>
      <c r="FPN281" s="136"/>
      <c r="FPO281" s="136"/>
      <c r="FPP281" s="136"/>
      <c r="FPQ281" s="136"/>
      <c r="FPR281" s="136"/>
      <c r="FPS281" s="136"/>
      <c r="FPT281" s="136"/>
      <c r="FPU281" s="136"/>
      <c r="FPZ281" s="136"/>
      <c r="FQA281" s="136"/>
      <c r="FQB281" s="136"/>
      <c r="FQC281" s="136"/>
      <c r="FQD281" s="136"/>
      <c r="FQE281" s="136"/>
      <c r="FQF281" s="136"/>
      <c r="FQG281" s="136"/>
      <c r="FQH281" s="136"/>
      <c r="FQI281" s="136"/>
      <c r="FQJ281" s="136"/>
      <c r="FQK281" s="136"/>
      <c r="FQP281" s="136"/>
      <c r="FQQ281" s="136"/>
      <c r="FQR281" s="136"/>
      <c r="FQS281" s="136"/>
      <c r="FQT281" s="136"/>
      <c r="FQU281" s="136"/>
      <c r="FQV281" s="136"/>
      <c r="FQW281" s="136"/>
      <c r="FQX281" s="136"/>
      <c r="FQY281" s="136"/>
      <c r="FQZ281" s="136"/>
      <c r="FRA281" s="136"/>
      <c r="FRF281" s="136"/>
      <c r="FRG281" s="136"/>
      <c r="FRH281" s="136"/>
      <c r="FRI281" s="136"/>
      <c r="FRJ281" s="136"/>
      <c r="FRK281" s="136"/>
      <c r="FRL281" s="136"/>
      <c r="FRM281" s="136"/>
      <c r="FRN281" s="136"/>
      <c r="FRO281" s="136"/>
      <c r="FRP281" s="136"/>
      <c r="FRQ281" s="136"/>
      <c r="FRV281" s="136"/>
      <c r="FRW281" s="136"/>
      <c r="FRX281" s="136"/>
      <c r="FRY281" s="136"/>
      <c r="FRZ281" s="136"/>
      <c r="FSA281" s="136"/>
      <c r="FSB281" s="136"/>
      <c r="FSC281" s="136"/>
      <c r="FSD281" s="136"/>
      <c r="FSE281" s="136"/>
      <c r="FSF281" s="136"/>
      <c r="FSG281" s="136"/>
      <c r="FSL281" s="136"/>
      <c r="FSM281" s="136"/>
      <c r="FSN281" s="136"/>
      <c r="FSO281" s="136"/>
      <c r="FSP281" s="136"/>
      <c r="FSQ281" s="136"/>
      <c r="FSR281" s="136"/>
      <c r="FSS281" s="136"/>
      <c r="FST281" s="136"/>
      <c r="FSU281" s="136"/>
      <c r="FSV281" s="136"/>
      <c r="FSW281" s="136"/>
      <c r="FTB281" s="136"/>
      <c r="FTC281" s="136"/>
      <c r="FTD281" s="136"/>
      <c r="FTE281" s="136"/>
      <c r="FTF281" s="136"/>
      <c r="FTG281" s="136"/>
      <c r="FTH281" s="136"/>
      <c r="FTI281" s="136"/>
      <c r="FTJ281" s="136"/>
      <c r="FTK281" s="136"/>
      <c r="FTL281" s="136"/>
      <c r="FTM281" s="136"/>
      <c r="FTR281" s="136"/>
      <c r="FTS281" s="136"/>
      <c r="FTT281" s="136"/>
      <c r="FTU281" s="136"/>
      <c r="FTV281" s="136"/>
      <c r="FTW281" s="136"/>
      <c r="FTX281" s="136"/>
      <c r="FTY281" s="136"/>
      <c r="FTZ281" s="136"/>
      <c r="FUA281" s="136"/>
      <c r="FUB281" s="136"/>
      <c r="FUC281" s="136"/>
      <c r="FUH281" s="136"/>
      <c r="FUI281" s="136"/>
      <c r="FUJ281" s="136"/>
      <c r="FUK281" s="136"/>
      <c r="FUL281" s="136"/>
      <c r="FUM281" s="136"/>
      <c r="FUN281" s="136"/>
      <c r="FUO281" s="136"/>
      <c r="FUP281" s="136"/>
      <c r="FUQ281" s="136"/>
      <c r="FUR281" s="136"/>
      <c r="FUS281" s="136"/>
      <c r="FUX281" s="136"/>
      <c r="FUY281" s="136"/>
      <c r="FUZ281" s="136"/>
      <c r="FVA281" s="136"/>
      <c r="FVB281" s="136"/>
      <c r="FVC281" s="136"/>
      <c r="FVD281" s="136"/>
      <c r="FVE281" s="136"/>
      <c r="FVF281" s="136"/>
      <c r="FVG281" s="136"/>
      <c r="FVH281" s="136"/>
      <c r="FVI281" s="136"/>
      <c r="FVN281" s="136"/>
      <c r="FVO281" s="136"/>
      <c r="FVP281" s="136"/>
      <c r="FVQ281" s="136"/>
      <c r="FVR281" s="136"/>
      <c r="FVS281" s="136"/>
      <c r="FVT281" s="136"/>
      <c r="FVU281" s="136"/>
      <c r="FVV281" s="136"/>
      <c r="FVW281" s="136"/>
      <c r="FVX281" s="136"/>
      <c r="FVY281" s="136"/>
      <c r="FWD281" s="136"/>
      <c r="FWE281" s="136"/>
      <c r="FWF281" s="136"/>
      <c r="FWG281" s="136"/>
      <c r="FWH281" s="136"/>
      <c r="FWI281" s="136"/>
      <c r="FWJ281" s="136"/>
      <c r="FWK281" s="136"/>
      <c r="FWL281" s="136"/>
      <c r="FWM281" s="136"/>
      <c r="FWN281" s="136"/>
      <c r="FWO281" s="136"/>
      <c r="FWT281" s="136"/>
      <c r="FWU281" s="136"/>
      <c r="FWV281" s="136"/>
      <c r="FWW281" s="136"/>
      <c r="FWX281" s="136"/>
      <c r="FWY281" s="136"/>
      <c r="FWZ281" s="136"/>
      <c r="FXA281" s="136"/>
      <c r="FXB281" s="136"/>
      <c r="FXC281" s="136"/>
      <c r="FXD281" s="136"/>
      <c r="FXE281" s="136"/>
      <c r="FXJ281" s="136"/>
      <c r="FXK281" s="136"/>
      <c r="FXL281" s="136"/>
      <c r="FXM281" s="136"/>
      <c r="FXN281" s="136"/>
      <c r="FXO281" s="136"/>
      <c r="FXP281" s="136"/>
      <c r="FXQ281" s="136"/>
      <c r="FXR281" s="136"/>
      <c r="FXS281" s="136"/>
      <c r="FXT281" s="136"/>
      <c r="FXU281" s="136"/>
      <c r="FXZ281" s="136"/>
      <c r="FYA281" s="136"/>
      <c r="FYB281" s="136"/>
      <c r="FYC281" s="136"/>
      <c r="FYD281" s="136"/>
      <c r="FYE281" s="136"/>
      <c r="FYF281" s="136"/>
      <c r="FYG281" s="136"/>
      <c r="FYH281" s="136"/>
      <c r="FYI281" s="136"/>
      <c r="FYJ281" s="136"/>
      <c r="FYK281" s="136"/>
      <c r="FYP281" s="136"/>
      <c r="FYQ281" s="136"/>
      <c r="FYR281" s="136"/>
      <c r="FYS281" s="136"/>
      <c r="FYT281" s="136"/>
      <c r="FYU281" s="136"/>
      <c r="FYV281" s="136"/>
      <c r="FYW281" s="136"/>
      <c r="FYX281" s="136"/>
      <c r="FYY281" s="136"/>
      <c r="FYZ281" s="136"/>
      <c r="FZA281" s="136"/>
      <c r="FZF281" s="136"/>
      <c r="FZG281" s="136"/>
      <c r="FZH281" s="136"/>
      <c r="FZI281" s="136"/>
      <c r="FZJ281" s="136"/>
      <c r="FZK281" s="136"/>
      <c r="FZL281" s="136"/>
      <c r="FZM281" s="136"/>
      <c r="FZN281" s="136"/>
      <c r="FZO281" s="136"/>
      <c r="FZP281" s="136"/>
      <c r="FZQ281" s="136"/>
      <c r="FZV281" s="136"/>
      <c r="FZW281" s="136"/>
      <c r="FZX281" s="136"/>
      <c r="FZY281" s="136"/>
      <c r="FZZ281" s="136"/>
      <c r="GAA281" s="136"/>
      <c r="GAB281" s="136"/>
      <c r="GAC281" s="136"/>
      <c r="GAD281" s="136"/>
      <c r="GAE281" s="136"/>
      <c r="GAF281" s="136"/>
      <c r="GAG281" s="136"/>
      <c r="GAL281" s="136"/>
      <c r="GAM281" s="136"/>
      <c r="GAN281" s="136"/>
      <c r="GAO281" s="136"/>
      <c r="GAP281" s="136"/>
      <c r="GAQ281" s="136"/>
      <c r="GAR281" s="136"/>
      <c r="GAS281" s="136"/>
      <c r="GAT281" s="136"/>
      <c r="GAU281" s="136"/>
      <c r="GAV281" s="136"/>
      <c r="GAW281" s="136"/>
      <c r="GBB281" s="136"/>
      <c r="GBC281" s="136"/>
      <c r="GBD281" s="136"/>
      <c r="GBE281" s="136"/>
      <c r="GBF281" s="136"/>
      <c r="GBG281" s="136"/>
      <c r="GBH281" s="136"/>
      <c r="GBI281" s="136"/>
      <c r="GBJ281" s="136"/>
      <c r="GBK281" s="136"/>
      <c r="GBL281" s="136"/>
      <c r="GBM281" s="136"/>
      <c r="GBR281" s="136"/>
      <c r="GBS281" s="136"/>
      <c r="GBT281" s="136"/>
      <c r="GBU281" s="136"/>
      <c r="GBV281" s="136"/>
      <c r="GBW281" s="136"/>
      <c r="GBX281" s="136"/>
      <c r="GBY281" s="136"/>
      <c r="GBZ281" s="136"/>
      <c r="GCA281" s="136"/>
      <c r="GCB281" s="136"/>
      <c r="GCC281" s="136"/>
      <c r="GCH281" s="136"/>
      <c r="GCI281" s="136"/>
      <c r="GCJ281" s="136"/>
      <c r="GCK281" s="136"/>
      <c r="GCL281" s="136"/>
      <c r="GCM281" s="136"/>
      <c r="GCN281" s="136"/>
      <c r="GCO281" s="136"/>
      <c r="GCP281" s="136"/>
      <c r="GCQ281" s="136"/>
      <c r="GCR281" s="136"/>
      <c r="GCS281" s="136"/>
      <c r="GCX281" s="136"/>
      <c r="GCY281" s="136"/>
      <c r="GCZ281" s="136"/>
      <c r="GDA281" s="136"/>
      <c r="GDB281" s="136"/>
      <c r="GDC281" s="136"/>
      <c r="GDD281" s="136"/>
      <c r="GDE281" s="136"/>
      <c r="GDF281" s="136"/>
      <c r="GDG281" s="136"/>
      <c r="GDH281" s="136"/>
      <c r="GDI281" s="136"/>
      <c r="GDN281" s="136"/>
      <c r="GDO281" s="136"/>
      <c r="GDP281" s="136"/>
      <c r="GDQ281" s="136"/>
      <c r="GDR281" s="136"/>
      <c r="GDS281" s="136"/>
      <c r="GDT281" s="136"/>
      <c r="GDU281" s="136"/>
      <c r="GDV281" s="136"/>
      <c r="GDW281" s="136"/>
      <c r="GDX281" s="136"/>
      <c r="GDY281" s="136"/>
      <c r="GED281" s="136"/>
      <c r="GEE281" s="136"/>
      <c r="GEF281" s="136"/>
      <c r="GEG281" s="136"/>
      <c r="GEH281" s="136"/>
      <c r="GEI281" s="136"/>
      <c r="GEJ281" s="136"/>
      <c r="GEK281" s="136"/>
      <c r="GEL281" s="136"/>
      <c r="GEM281" s="136"/>
      <c r="GEN281" s="136"/>
      <c r="GEO281" s="136"/>
      <c r="GET281" s="136"/>
      <c r="GEU281" s="136"/>
      <c r="GEV281" s="136"/>
      <c r="GEW281" s="136"/>
      <c r="GEX281" s="136"/>
      <c r="GEY281" s="136"/>
      <c r="GEZ281" s="136"/>
      <c r="GFA281" s="136"/>
      <c r="GFB281" s="136"/>
      <c r="GFC281" s="136"/>
      <c r="GFD281" s="136"/>
      <c r="GFE281" s="136"/>
      <c r="GFJ281" s="136"/>
      <c r="GFK281" s="136"/>
      <c r="GFL281" s="136"/>
      <c r="GFM281" s="136"/>
      <c r="GFN281" s="136"/>
      <c r="GFO281" s="136"/>
      <c r="GFP281" s="136"/>
      <c r="GFQ281" s="136"/>
      <c r="GFR281" s="136"/>
      <c r="GFS281" s="136"/>
      <c r="GFT281" s="136"/>
      <c r="GFU281" s="136"/>
      <c r="GFZ281" s="136"/>
      <c r="GGA281" s="136"/>
      <c r="GGB281" s="136"/>
      <c r="GGC281" s="136"/>
      <c r="GGD281" s="136"/>
      <c r="GGE281" s="136"/>
      <c r="GGF281" s="136"/>
      <c r="GGG281" s="136"/>
      <c r="GGH281" s="136"/>
      <c r="GGI281" s="136"/>
      <c r="GGJ281" s="136"/>
      <c r="GGK281" s="136"/>
      <c r="GGP281" s="136"/>
      <c r="GGQ281" s="136"/>
      <c r="GGR281" s="136"/>
      <c r="GGS281" s="136"/>
      <c r="GGT281" s="136"/>
      <c r="GGU281" s="136"/>
      <c r="GGV281" s="136"/>
      <c r="GGW281" s="136"/>
      <c r="GGX281" s="136"/>
      <c r="GGY281" s="136"/>
      <c r="GGZ281" s="136"/>
      <c r="GHA281" s="136"/>
      <c r="GHF281" s="136"/>
      <c r="GHG281" s="136"/>
      <c r="GHH281" s="136"/>
      <c r="GHI281" s="136"/>
      <c r="GHJ281" s="136"/>
      <c r="GHK281" s="136"/>
      <c r="GHL281" s="136"/>
      <c r="GHM281" s="136"/>
      <c r="GHN281" s="136"/>
      <c r="GHO281" s="136"/>
      <c r="GHP281" s="136"/>
      <c r="GHQ281" s="136"/>
      <c r="GHV281" s="136"/>
      <c r="GHW281" s="136"/>
      <c r="GHX281" s="136"/>
      <c r="GHY281" s="136"/>
      <c r="GHZ281" s="136"/>
      <c r="GIA281" s="136"/>
      <c r="GIB281" s="136"/>
      <c r="GIC281" s="136"/>
      <c r="GID281" s="136"/>
      <c r="GIE281" s="136"/>
      <c r="GIF281" s="136"/>
      <c r="GIG281" s="136"/>
      <c r="GIL281" s="136"/>
      <c r="GIM281" s="136"/>
      <c r="GIN281" s="136"/>
      <c r="GIO281" s="136"/>
      <c r="GIP281" s="136"/>
      <c r="GIQ281" s="136"/>
      <c r="GIR281" s="136"/>
      <c r="GIS281" s="136"/>
      <c r="GIT281" s="136"/>
      <c r="GIU281" s="136"/>
      <c r="GIV281" s="136"/>
      <c r="GIW281" s="136"/>
      <c r="GJB281" s="136"/>
      <c r="GJC281" s="136"/>
      <c r="GJD281" s="136"/>
      <c r="GJE281" s="136"/>
      <c r="GJF281" s="136"/>
      <c r="GJG281" s="136"/>
      <c r="GJH281" s="136"/>
      <c r="GJI281" s="136"/>
      <c r="GJJ281" s="136"/>
      <c r="GJK281" s="136"/>
      <c r="GJL281" s="136"/>
      <c r="GJM281" s="136"/>
      <c r="GJR281" s="136"/>
      <c r="GJS281" s="136"/>
      <c r="GJT281" s="136"/>
      <c r="GJU281" s="136"/>
      <c r="GJV281" s="136"/>
      <c r="GJW281" s="136"/>
      <c r="GJX281" s="136"/>
      <c r="GJY281" s="136"/>
      <c r="GJZ281" s="136"/>
      <c r="GKA281" s="136"/>
      <c r="GKB281" s="136"/>
      <c r="GKC281" s="136"/>
      <c r="GKH281" s="136"/>
      <c r="GKI281" s="136"/>
      <c r="GKJ281" s="136"/>
      <c r="GKK281" s="136"/>
      <c r="GKL281" s="136"/>
      <c r="GKM281" s="136"/>
      <c r="GKN281" s="136"/>
      <c r="GKO281" s="136"/>
      <c r="GKP281" s="136"/>
      <c r="GKQ281" s="136"/>
      <c r="GKR281" s="136"/>
      <c r="GKS281" s="136"/>
      <c r="GKX281" s="136"/>
      <c r="GKY281" s="136"/>
      <c r="GKZ281" s="136"/>
      <c r="GLA281" s="136"/>
      <c r="GLB281" s="136"/>
      <c r="GLC281" s="136"/>
      <c r="GLD281" s="136"/>
      <c r="GLE281" s="136"/>
      <c r="GLF281" s="136"/>
      <c r="GLG281" s="136"/>
      <c r="GLH281" s="136"/>
      <c r="GLI281" s="136"/>
      <c r="GLN281" s="136"/>
      <c r="GLO281" s="136"/>
      <c r="GLP281" s="136"/>
      <c r="GLQ281" s="136"/>
      <c r="GLR281" s="136"/>
      <c r="GLS281" s="136"/>
      <c r="GLT281" s="136"/>
      <c r="GLU281" s="136"/>
      <c r="GLV281" s="136"/>
      <c r="GLW281" s="136"/>
      <c r="GLX281" s="136"/>
      <c r="GLY281" s="136"/>
      <c r="GMD281" s="136"/>
      <c r="GME281" s="136"/>
      <c r="GMF281" s="136"/>
      <c r="GMG281" s="136"/>
      <c r="GMH281" s="136"/>
      <c r="GMI281" s="136"/>
      <c r="GMJ281" s="136"/>
      <c r="GMK281" s="136"/>
      <c r="GML281" s="136"/>
      <c r="GMM281" s="136"/>
      <c r="GMN281" s="136"/>
      <c r="GMO281" s="136"/>
      <c r="GMT281" s="136"/>
      <c r="GMU281" s="136"/>
      <c r="GMV281" s="136"/>
      <c r="GMW281" s="136"/>
      <c r="GMX281" s="136"/>
      <c r="GMY281" s="136"/>
      <c r="GMZ281" s="136"/>
      <c r="GNA281" s="136"/>
      <c r="GNB281" s="136"/>
      <c r="GNC281" s="136"/>
      <c r="GND281" s="136"/>
      <c r="GNE281" s="136"/>
      <c r="GNJ281" s="136"/>
      <c r="GNK281" s="136"/>
      <c r="GNL281" s="136"/>
      <c r="GNM281" s="136"/>
      <c r="GNN281" s="136"/>
      <c r="GNO281" s="136"/>
      <c r="GNP281" s="136"/>
      <c r="GNQ281" s="136"/>
      <c r="GNR281" s="136"/>
      <c r="GNS281" s="136"/>
      <c r="GNT281" s="136"/>
      <c r="GNU281" s="136"/>
      <c r="GNZ281" s="136"/>
      <c r="GOA281" s="136"/>
      <c r="GOB281" s="136"/>
      <c r="GOC281" s="136"/>
      <c r="GOD281" s="136"/>
      <c r="GOE281" s="136"/>
      <c r="GOF281" s="136"/>
      <c r="GOG281" s="136"/>
      <c r="GOH281" s="136"/>
      <c r="GOI281" s="136"/>
      <c r="GOJ281" s="136"/>
      <c r="GOK281" s="136"/>
      <c r="GOP281" s="136"/>
      <c r="GOQ281" s="136"/>
      <c r="GOR281" s="136"/>
      <c r="GOS281" s="136"/>
      <c r="GOT281" s="136"/>
      <c r="GOU281" s="136"/>
      <c r="GOV281" s="136"/>
      <c r="GOW281" s="136"/>
      <c r="GOX281" s="136"/>
      <c r="GOY281" s="136"/>
      <c r="GOZ281" s="136"/>
      <c r="GPA281" s="136"/>
      <c r="GPF281" s="136"/>
      <c r="GPG281" s="136"/>
      <c r="GPH281" s="136"/>
      <c r="GPI281" s="136"/>
      <c r="GPJ281" s="136"/>
      <c r="GPK281" s="136"/>
      <c r="GPL281" s="136"/>
      <c r="GPM281" s="136"/>
      <c r="GPN281" s="136"/>
      <c r="GPO281" s="136"/>
      <c r="GPP281" s="136"/>
      <c r="GPQ281" s="136"/>
      <c r="GPV281" s="136"/>
      <c r="GPW281" s="136"/>
      <c r="GPX281" s="136"/>
      <c r="GPY281" s="136"/>
      <c r="GPZ281" s="136"/>
      <c r="GQA281" s="136"/>
      <c r="GQB281" s="136"/>
      <c r="GQC281" s="136"/>
      <c r="GQD281" s="136"/>
      <c r="GQE281" s="136"/>
      <c r="GQF281" s="136"/>
      <c r="GQG281" s="136"/>
      <c r="GQL281" s="136"/>
      <c r="GQM281" s="136"/>
      <c r="GQN281" s="136"/>
      <c r="GQO281" s="136"/>
      <c r="GQP281" s="136"/>
      <c r="GQQ281" s="136"/>
      <c r="GQR281" s="136"/>
      <c r="GQS281" s="136"/>
      <c r="GQT281" s="136"/>
      <c r="GQU281" s="136"/>
      <c r="GQV281" s="136"/>
      <c r="GQW281" s="136"/>
      <c r="GRB281" s="136"/>
      <c r="GRC281" s="136"/>
      <c r="GRD281" s="136"/>
      <c r="GRE281" s="136"/>
      <c r="GRF281" s="136"/>
      <c r="GRG281" s="136"/>
      <c r="GRH281" s="136"/>
      <c r="GRI281" s="136"/>
      <c r="GRJ281" s="136"/>
      <c r="GRK281" s="136"/>
      <c r="GRL281" s="136"/>
      <c r="GRM281" s="136"/>
      <c r="GRR281" s="136"/>
      <c r="GRS281" s="136"/>
      <c r="GRT281" s="136"/>
      <c r="GRU281" s="136"/>
      <c r="GRV281" s="136"/>
      <c r="GRW281" s="136"/>
      <c r="GRX281" s="136"/>
      <c r="GRY281" s="136"/>
      <c r="GRZ281" s="136"/>
      <c r="GSA281" s="136"/>
      <c r="GSB281" s="136"/>
      <c r="GSC281" s="136"/>
      <c r="GSH281" s="136"/>
      <c r="GSI281" s="136"/>
      <c r="GSJ281" s="136"/>
      <c r="GSK281" s="136"/>
      <c r="GSL281" s="136"/>
      <c r="GSM281" s="136"/>
      <c r="GSN281" s="136"/>
      <c r="GSO281" s="136"/>
      <c r="GSP281" s="136"/>
      <c r="GSQ281" s="136"/>
      <c r="GSR281" s="136"/>
      <c r="GSS281" s="136"/>
      <c r="GSX281" s="136"/>
      <c r="GSY281" s="136"/>
      <c r="GSZ281" s="136"/>
      <c r="GTA281" s="136"/>
      <c r="GTB281" s="136"/>
      <c r="GTC281" s="136"/>
      <c r="GTD281" s="136"/>
      <c r="GTE281" s="136"/>
      <c r="GTF281" s="136"/>
      <c r="GTG281" s="136"/>
      <c r="GTH281" s="136"/>
      <c r="GTI281" s="136"/>
      <c r="GTN281" s="136"/>
      <c r="GTO281" s="136"/>
      <c r="GTP281" s="136"/>
      <c r="GTQ281" s="136"/>
      <c r="GTR281" s="136"/>
      <c r="GTS281" s="136"/>
      <c r="GTT281" s="136"/>
      <c r="GTU281" s="136"/>
      <c r="GTV281" s="136"/>
      <c r="GTW281" s="136"/>
      <c r="GTX281" s="136"/>
      <c r="GTY281" s="136"/>
      <c r="GUD281" s="136"/>
      <c r="GUE281" s="136"/>
      <c r="GUF281" s="136"/>
      <c r="GUG281" s="136"/>
      <c r="GUH281" s="136"/>
      <c r="GUI281" s="136"/>
      <c r="GUJ281" s="136"/>
      <c r="GUK281" s="136"/>
      <c r="GUL281" s="136"/>
      <c r="GUM281" s="136"/>
      <c r="GUN281" s="136"/>
      <c r="GUO281" s="136"/>
      <c r="GUT281" s="136"/>
      <c r="GUU281" s="136"/>
      <c r="GUV281" s="136"/>
      <c r="GUW281" s="136"/>
      <c r="GUX281" s="136"/>
      <c r="GUY281" s="136"/>
      <c r="GUZ281" s="136"/>
      <c r="GVA281" s="136"/>
      <c r="GVB281" s="136"/>
      <c r="GVC281" s="136"/>
      <c r="GVD281" s="136"/>
      <c r="GVE281" s="136"/>
      <c r="GVJ281" s="136"/>
      <c r="GVK281" s="136"/>
      <c r="GVL281" s="136"/>
      <c r="GVM281" s="136"/>
      <c r="GVN281" s="136"/>
      <c r="GVO281" s="136"/>
      <c r="GVP281" s="136"/>
      <c r="GVQ281" s="136"/>
      <c r="GVR281" s="136"/>
      <c r="GVS281" s="136"/>
      <c r="GVT281" s="136"/>
      <c r="GVU281" s="136"/>
      <c r="GVZ281" s="136"/>
      <c r="GWA281" s="136"/>
      <c r="GWB281" s="136"/>
      <c r="GWC281" s="136"/>
      <c r="GWD281" s="136"/>
      <c r="GWE281" s="136"/>
      <c r="GWF281" s="136"/>
      <c r="GWG281" s="136"/>
      <c r="GWH281" s="136"/>
      <c r="GWI281" s="136"/>
      <c r="GWJ281" s="136"/>
      <c r="GWK281" s="136"/>
      <c r="GWP281" s="136"/>
      <c r="GWQ281" s="136"/>
      <c r="GWR281" s="136"/>
      <c r="GWS281" s="136"/>
      <c r="GWT281" s="136"/>
      <c r="GWU281" s="136"/>
      <c r="GWV281" s="136"/>
      <c r="GWW281" s="136"/>
      <c r="GWX281" s="136"/>
      <c r="GWY281" s="136"/>
      <c r="GWZ281" s="136"/>
      <c r="GXA281" s="136"/>
      <c r="GXF281" s="136"/>
      <c r="GXG281" s="136"/>
      <c r="GXH281" s="136"/>
      <c r="GXI281" s="136"/>
      <c r="GXJ281" s="136"/>
      <c r="GXK281" s="136"/>
      <c r="GXL281" s="136"/>
      <c r="GXM281" s="136"/>
      <c r="GXN281" s="136"/>
      <c r="GXO281" s="136"/>
      <c r="GXP281" s="136"/>
      <c r="GXQ281" s="136"/>
      <c r="GXV281" s="136"/>
      <c r="GXW281" s="136"/>
      <c r="GXX281" s="136"/>
      <c r="GXY281" s="136"/>
      <c r="GXZ281" s="136"/>
      <c r="GYA281" s="136"/>
      <c r="GYB281" s="136"/>
      <c r="GYC281" s="136"/>
      <c r="GYD281" s="136"/>
      <c r="GYE281" s="136"/>
      <c r="GYF281" s="136"/>
      <c r="GYG281" s="136"/>
      <c r="GYL281" s="136"/>
      <c r="GYM281" s="136"/>
      <c r="GYN281" s="136"/>
      <c r="GYO281" s="136"/>
      <c r="GYP281" s="136"/>
      <c r="GYQ281" s="136"/>
      <c r="GYR281" s="136"/>
      <c r="GYS281" s="136"/>
      <c r="GYT281" s="136"/>
      <c r="GYU281" s="136"/>
      <c r="GYV281" s="136"/>
      <c r="GYW281" s="136"/>
      <c r="GZB281" s="136"/>
      <c r="GZC281" s="136"/>
      <c r="GZD281" s="136"/>
      <c r="GZE281" s="136"/>
      <c r="GZF281" s="136"/>
      <c r="GZG281" s="136"/>
      <c r="GZH281" s="136"/>
      <c r="GZI281" s="136"/>
      <c r="GZJ281" s="136"/>
      <c r="GZK281" s="136"/>
      <c r="GZL281" s="136"/>
      <c r="GZM281" s="136"/>
      <c r="GZR281" s="136"/>
      <c r="GZS281" s="136"/>
      <c r="GZT281" s="136"/>
      <c r="GZU281" s="136"/>
      <c r="GZV281" s="136"/>
      <c r="GZW281" s="136"/>
      <c r="GZX281" s="136"/>
      <c r="GZY281" s="136"/>
      <c r="GZZ281" s="136"/>
      <c r="HAA281" s="136"/>
      <c r="HAB281" s="136"/>
      <c r="HAC281" s="136"/>
      <c r="HAH281" s="136"/>
      <c r="HAI281" s="136"/>
      <c r="HAJ281" s="136"/>
      <c r="HAK281" s="136"/>
      <c r="HAL281" s="136"/>
      <c r="HAM281" s="136"/>
      <c r="HAN281" s="136"/>
      <c r="HAO281" s="136"/>
      <c r="HAP281" s="136"/>
      <c r="HAQ281" s="136"/>
      <c r="HAR281" s="136"/>
      <c r="HAS281" s="136"/>
      <c r="HAX281" s="136"/>
      <c r="HAY281" s="136"/>
      <c r="HAZ281" s="136"/>
      <c r="HBA281" s="136"/>
      <c r="HBB281" s="136"/>
      <c r="HBC281" s="136"/>
      <c r="HBD281" s="136"/>
      <c r="HBE281" s="136"/>
      <c r="HBF281" s="136"/>
      <c r="HBG281" s="136"/>
      <c r="HBH281" s="136"/>
      <c r="HBI281" s="136"/>
      <c r="HBN281" s="136"/>
      <c r="HBO281" s="136"/>
      <c r="HBP281" s="136"/>
      <c r="HBQ281" s="136"/>
      <c r="HBR281" s="136"/>
      <c r="HBS281" s="136"/>
      <c r="HBT281" s="136"/>
      <c r="HBU281" s="136"/>
      <c r="HBV281" s="136"/>
      <c r="HBW281" s="136"/>
      <c r="HBX281" s="136"/>
      <c r="HBY281" s="136"/>
      <c r="HCD281" s="136"/>
      <c r="HCE281" s="136"/>
      <c r="HCF281" s="136"/>
      <c r="HCG281" s="136"/>
      <c r="HCH281" s="136"/>
      <c r="HCI281" s="136"/>
      <c r="HCJ281" s="136"/>
      <c r="HCK281" s="136"/>
      <c r="HCL281" s="136"/>
      <c r="HCM281" s="136"/>
      <c r="HCN281" s="136"/>
      <c r="HCO281" s="136"/>
      <c r="HCT281" s="136"/>
      <c r="HCU281" s="136"/>
      <c r="HCV281" s="136"/>
      <c r="HCW281" s="136"/>
      <c r="HCX281" s="136"/>
      <c r="HCY281" s="136"/>
      <c r="HCZ281" s="136"/>
      <c r="HDA281" s="136"/>
      <c r="HDB281" s="136"/>
      <c r="HDC281" s="136"/>
      <c r="HDD281" s="136"/>
      <c r="HDE281" s="136"/>
      <c r="HDJ281" s="136"/>
      <c r="HDK281" s="136"/>
      <c r="HDL281" s="136"/>
      <c r="HDM281" s="136"/>
      <c r="HDN281" s="136"/>
      <c r="HDO281" s="136"/>
      <c r="HDP281" s="136"/>
      <c r="HDQ281" s="136"/>
      <c r="HDR281" s="136"/>
      <c r="HDS281" s="136"/>
      <c r="HDT281" s="136"/>
      <c r="HDU281" s="136"/>
      <c r="HDZ281" s="136"/>
      <c r="HEA281" s="136"/>
      <c r="HEB281" s="136"/>
      <c r="HEC281" s="136"/>
      <c r="HED281" s="136"/>
      <c r="HEE281" s="136"/>
      <c r="HEF281" s="136"/>
      <c r="HEG281" s="136"/>
      <c r="HEH281" s="136"/>
      <c r="HEI281" s="136"/>
      <c r="HEJ281" s="136"/>
      <c r="HEK281" s="136"/>
      <c r="HEP281" s="136"/>
      <c r="HEQ281" s="136"/>
      <c r="HER281" s="136"/>
      <c r="HES281" s="136"/>
      <c r="HET281" s="136"/>
      <c r="HEU281" s="136"/>
      <c r="HEV281" s="136"/>
      <c r="HEW281" s="136"/>
      <c r="HEX281" s="136"/>
      <c r="HEY281" s="136"/>
      <c r="HEZ281" s="136"/>
      <c r="HFA281" s="136"/>
      <c r="HFF281" s="136"/>
      <c r="HFG281" s="136"/>
      <c r="HFH281" s="136"/>
      <c r="HFI281" s="136"/>
      <c r="HFJ281" s="136"/>
      <c r="HFK281" s="136"/>
      <c r="HFL281" s="136"/>
      <c r="HFM281" s="136"/>
      <c r="HFN281" s="136"/>
      <c r="HFO281" s="136"/>
      <c r="HFP281" s="136"/>
      <c r="HFQ281" s="136"/>
      <c r="HFV281" s="136"/>
      <c r="HFW281" s="136"/>
      <c r="HFX281" s="136"/>
      <c r="HFY281" s="136"/>
      <c r="HFZ281" s="136"/>
      <c r="HGA281" s="136"/>
      <c r="HGB281" s="136"/>
      <c r="HGC281" s="136"/>
      <c r="HGD281" s="136"/>
      <c r="HGE281" s="136"/>
      <c r="HGF281" s="136"/>
      <c r="HGG281" s="136"/>
      <c r="HGL281" s="136"/>
      <c r="HGM281" s="136"/>
      <c r="HGN281" s="136"/>
      <c r="HGO281" s="136"/>
      <c r="HGP281" s="136"/>
      <c r="HGQ281" s="136"/>
      <c r="HGR281" s="136"/>
      <c r="HGS281" s="136"/>
      <c r="HGT281" s="136"/>
      <c r="HGU281" s="136"/>
      <c r="HGV281" s="136"/>
      <c r="HGW281" s="136"/>
      <c r="HHB281" s="136"/>
      <c r="HHC281" s="136"/>
      <c r="HHD281" s="136"/>
      <c r="HHE281" s="136"/>
      <c r="HHF281" s="136"/>
      <c r="HHG281" s="136"/>
      <c r="HHH281" s="136"/>
      <c r="HHI281" s="136"/>
      <c r="HHJ281" s="136"/>
      <c r="HHK281" s="136"/>
      <c r="HHL281" s="136"/>
      <c r="HHM281" s="136"/>
      <c r="HHR281" s="136"/>
      <c r="HHS281" s="136"/>
      <c r="HHT281" s="136"/>
      <c r="HHU281" s="136"/>
      <c r="HHV281" s="136"/>
      <c r="HHW281" s="136"/>
      <c r="HHX281" s="136"/>
      <c r="HHY281" s="136"/>
      <c r="HHZ281" s="136"/>
      <c r="HIA281" s="136"/>
      <c r="HIB281" s="136"/>
      <c r="HIC281" s="136"/>
      <c r="HIH281" s="136"/>
      <c r="HII281" s="136"/>
      <c r="HIJ281" s="136"/>
      <c r="HIK281" s="136"/>
      <c r="HIL281" s="136"/>
      <c r="HIM281" s="136"/>
      <c r="HIN281" s="136"/>
      <c r="HIO281" s="136"/>
      <c r="HIP281" s="136"/>
      <c r="HIQ281" s="136"/>
      <c r="HIR281" s="136"/>
      <c r="HIS281" s="136"/>
      <c r="HIX281" s="136"/>
      <c r="HIY281" s="136"/>
      <c r="HIZ281" s="136"/>
      <c r="HJA281" s="136"/>
      <c r="HJB281" s="136"/>
      <c r="HJC281" s="136"/>
      <c r="HJD281" s="136"/>
      <c r="HJE281" s="136"/>
      <c r="HJF281" s="136"/>
      <c r="HJG281" s="136"/>
      <c r="HJH281" s="136"/>
      <c r="HJI281" s="136"/>
      <c r="HJN281" s="136"/>
      <c r="HJO281" s="136"/>
      <c r="HJP281" s="136"/>
      <c r="HJQ281" s="136"/>
      <c r="HJR281" s="136"/>
      <c r="HJS281" s="136"/>
      <c r="HJT281" s="136"/>
      <c r="HJU281" s="136"/>
      <c r="HJV281" s="136"/>
      <c r="HJW281" s="136"/>
      <c r="HJX281" s="136"/>
      <c r="HJY281" s="136"/>
      <c r="HKD281" s="136"/>
      <c r="HKE281" s="136"/>
      <c r="HKF281" s="136"/>
      <c r="HKG281" s="136"/>
      <c r="HKH281" s="136"/>
      <c r="HKI281" s="136"/>
      <c r="HKJ281" s="136"/>
      <c r="HKK281" s="136"/>
      <c r="HKL281" s="136"/>
      <c r="HKM281" s="136"/>
      <c r="HKN281" s="136"/>
      <c r="HKO281" s="136"/>
      <c r="HKT281" s="136"/>
      <c r="HKU281" s="136"/>
      <c r="HKV281" s="136"/>
      <c r="HKW281" s="136"/>
      <c r="HKX281" s="136"/>
      <c r="HKY281" s="136"/>
      <c r="HKZ281" s="136"/>
      <c r="HLA281" s="136"/>
      <c r="HLB281" s="136"/>
      <c r="HLC281" s="136"/>
      <c r="HLD281" s="136"/>
      <c r="HLE281" s="136"/>
      <c r="HLJ281" s="136"/>
      <c r="HLK281" s="136"/>
      <c r="HLL281" s="136"/>
      <c r="HLM281" s="136"/>
      <c r="HLN281" s="136"/>
      <c r="HLO281" s="136"/>
      <c r="HLP281" s="136"/>
      <c r="HLQ281" s="136"/>
      <c r="HLR281" s="136"/>
      <c r="HLS281" s="136"/>
      <c r="HLT281" s="136"/>
      <c r="HLU281" s="136"/>
      <c r="HLZ281" s="136"/>
      <c r="HMA281" s="136"/>
      <c r="HMB281" s="136"/>
      <c r="HMC281" s="136"/>
      <c r="HMD281" s="136"/>
      <c r="HME281" s="136"/>
      <c r="HMF281" s="136"/>
      <c r="HMG281" s="136"/>
      <c r="HMH281" s="136"/>
      <c r="HMI281" s="136"/>
      <c r="HMJ281" s="136"/>
      <c r="HMK281" s="136"/>
      <c r="HMP281" s="136"/>
      <c r="HMQ281" s="136"/>
      <c r="HMR281" s="136"/>
      <c r="HMS281" s="136"/>
      <c r="HMT281" s="136"/>
      <c r="HMU281" s="136"/>
      <c r="HMV281" s="136"/>
      <c r="HMW281" s="136"/>
      <c r="HMX281" s="136"/>
      <c r="HMY281" s="136"/>
      <c r="HMZ281" s="136"/>
      <c r="HNA281" s="136"/>
      <c r="HNF281" s="136"/>
      <c r="HNG281" s="136"/>
      <c r="HNH281" s="136"/>
      <c r="HNI281" s="136"/>
      <c r="HNJ281" s="136"/>
      <c r="HNK281" s="136"/>
      <c r="HNL281" s="136"/>
      <c r="HNM281" s="136"/>
      <c r="HNN281" s="136"/>
      <c r="HNO281" s="136"/>
      <c r="HNP281" s="136"/>
      <c r="HNQ281" s="136"/>
      <c r="HNV281" s="136"/>
      <c r="HNW281" s="136"/>
      <c r="HNX281" s="136"/>
      <c r="HNY281" s="136"/>
      <c r="HNZ281" s="136"/>
      <c r="HOA281" s="136"/>
      <c r="HOB281" s="136"/>
      <c r="HOC281" s="136"/>
      <c r="HOD281" s="136"/>
      <c r="HOE281" s="136"/>
      <c r="HOF281" s="136"/>
      <c r="HOG281" s="136"/>
      <c r="HOL281" s="136"/>
      <c r="HOM281" s="136"/>
      <c r="HON281" s="136"/>
      <c r="HOO281" s="136"/>
      <c r="HOP281" s="136"/>
      <c r="HOQ281" s="136"/>
      <c r="HOR281" s="136"/>
      <c r="HOS281" s="136"/>
      <c r="HOT281" s="136"/>
      <c r="HOU281" s="136"/>
      <c r="HOV281" s="136"/>
      <c r="HOW281" s="136"/>
      <c r="HPB281" s="136"/>
      <c r="HPC281" s="136"/>
      <c r="HPD281" s="136"/>
      <c r="HPE281" s="136"/>
      <c r="HPF281" s="136"/>
      <c r="HPG281" s="136"/>
      <c r="HPH281" s="136"/>
      <c r="HPI281" s="136"/>
      <c r="HPJ281" s="136"/>
      <c r="HPK281" s="136"/>
      <c r="HPL281" s="136"/>
      <c r="HPM281" s="136"/>
      <c r="HPR281" s="136"/>
      <c r="HPS281" s="136"/>
      <c r="HPT281" s="136"/>
      <c r="HPU281" s="136"/>
      <c r="HPV281" s="136"/>
      <c r="HPW281" s="136"/>
      <c r="HPX281" s="136"/>
      <c r="HPY281" s="136"/>
      <c r="HPZ281" s="136"/>
      <c r="HQA281" s="136"/>
      <c r="HQB281" s="136"/>
      <c r="HQC281" s="136"/>
      <c r="HQH281" s="136"/>
      <c r="HQI281" s="136"/>
      <c r="HQJ281" s="136"/>
      <c r="HQK281" s="136"/>
      <c r="HQL281" s="136"/>
      <c r="HQM281" s="136"/>
      <c r="HQN281" s="136"/>
      <c r="HQO281" s="136"/>
      <c r="HQP281" s="136"/>
      <c r="HQQ281" s="136"/>
      <c r="HQR281" s="136"/>
      <c r="HQS281" s="136"/>
      <c r="HQX281" s="136"/>
      <c r="HQY281" s="136"/>
      <c r="HQZ281" s="136"/>
      <c r="HRA281" s="136"/>
      <c r="HRB281" s="136"/>
      <c r="HRC281" s="136"/>
      <c r="HRD281" s="136"/>
      <c r="HRE281" s="136"/>
      <c r="HRF281" s="136"/>
      <c r="HRG281" s="136"/>
      <c r="HRH281" s="136"/>
      <c r="HRI281" s="136"/>
      <c r="HRN281" s="136"/>
      <c r="HRO281" s="136"/>
      <c r="HRP281" s="136"/>
      <c r="HRQ281" s="136"/>
      <c r="HRR281" s="136"/>
      <c r="HRS281" s="136"/>
      <c r="HRT281" s="136"/>
      <c r="HRU281" s="136"/>
      <c r="HRV281" s="136"/>
      <c r="HRW281" s="136"/>
      <c r="HRX281" s="136"/>
      <c r="HRY281" s="136"/>
      <c r="HSD281" s="136"/>
      <c r="HSE281" s="136"/>
      <c r="HSF281" s="136"/>
      <c r="HSG281" s="136"/>
      <c r="HSH281" s="136"/>
      <c r="HSI281" s="136"/>
      <c r="HSJ281" s="136"/>
      <c r="HSK281" s="136"/>
      <c r="HSL281" s="136"/>
      <c r="HSM281" s="136"/>
      <c r="HSN281" s="136"/>
      <c r="HSO281" s="136"/>
      <c r="HST281" s="136"/>
      <c r="HSU281" s="136"/>
      <c r="HSV281" s="136"/>
      <c r="HSW281" s="136"/>
      <c r="HSX281" s="136"/>
      <c r="HSY281" s="136"/>
      <c r="HSZ281" s="136"/>
      <c r="HTA281" s="136"/>
      <c r="HTB281" s="136"/>
      <c r="HTC281" s="136"/>
      <c r="HTD281" s="136"/>
      <c r="HTE281" s="136"/>
      <c r="HTJ281" s="136"/>
      <c r="HTK281" s="136"/>
      <c r="HTL281" s="136"/>
      <c r="HTM281" s="136"/>
      <c r="HTN281" s="136"/>
      <c r="HTO281" s="136"/>
      <c r="HTP281" s="136"/>
      <c r="HTQ281" s="136"/>
      <c r="HTR281" s="136"/>
      <c r="HTS281" s="136"/>
      <c r="HTT281" s="136"/>
      <c r="HTU281" s="136"/>
      <c r="HTZ281" s="136"/>
      <c r="HUA281" s="136"/>
      <c r="HUB281" s="136"/>
      <c r="HUC281" s="136"/>
      <c r="HUD281" s="136"/>
      <c r="HUE281" s="136"/>
      <c r="HUF281" s="136"/>
      <c r="HUG281" s="136"/>
      <c r="HUH281" s="136"/>
      <c r="HUI281" s="136"/>
      <c r="HUJ281" s="136"/>
      <c r="HUK281" s="136"/>
      <c r="HUP281" s="136"/>
      <c r="HUQ281" s="136"/>
      <c r="HUR281" s="136"/>
      <c r="HUS281" s="136"/>
      <c r="HUT281" s="136"/>
      <c r="HUU281" s="136"/>
      <c r="HUV281" s="136"/>
      <c r="HUW281" s="136"/>
      <c r="HUX281" s="136"/>
      <c r="HUY281" s="136"/>
      <c r="HUZ281" s="136"/>
      <c r="HVA281" s="136"/>
      <c r="HVF281" s="136"/>
      <c r="HVG281" s="136"/>
      <c r="HVH281" s="136"/>
      <c r="HVI281" s="136"/>
      <c r="HVJ281" s="136"/>
      <c r="HVK281" s="136"/>
      <c r="HVL281" s="136"/>
      <c r="HVM281" s="136"/>
      <c r="HVN281" s="136"/>
      <c r="HVO281" s="136"/>
      <c r="HVP281" s="136"/>
      <c r="HVQ281" s="136"/>
      <c r="HVV281" s="136"/>
      <c r="HVW281" s="136"/>
      <c r="HVX281" s="136"/>
      <c r="HVY281" s="136"/>
      <c r="HVZ281" s="136"/>
      <c r="HWA281" s="136"/>
      <c r="HWB281" s="136"/>
      <c r="HWC281" s="136"/>
      <c r="HWD281" s="136"/>
      <c r="HWE281" s="136"/>
      <c r="HWF281" s="136"/>
      <c r="HWG281" s="136"/>
      <c r="HWL281" s="136"/>
      <c r="HWM281" s="136"/>
      <c r="HWN281" s="136"/>
      <c r="HWO281" s="136"/>
      <c r="HWP281" s="136"/>
      <c r="HWQ281" s="136"/>
      <c r="HWR281" s="136"/>
      <c r="HWS281" s="136"/>
      <c r="HWT281" s="136"/>
      <c r="HWU281" s="136"/>
      <c r="HWV281" s="136"/>
      <c r="HWW281" s="136"/>
      <c r="HXB281" s="136"/>
      <c r="HXC281" s="136"/>
      <c r="HXD281" s="136"/>
      <c r="HXE281" s="136"/>
      <c r="HXF281" s="136"/>
      <c r="HXG281" s="136"/>
      <c r="HXH281" s="136"/>
      <c r="HXI281" s="136"/>
      <c r="HXJ281" s="136"/>
      <c r="HXK281" s="136"/>
      <c r="HXL281" s="136"/>
      <c r="HXM281" s="136"/>
      <c r="HXR281" s="136"/>
      <c r="HXS281" s="136"/>
      <c r="HXT281" s="136"/>
      <c r="HXU281" s="136"/>
      <c r="HXV281" s="136"/>
      <c r="HXW281" s="136"/>
      <c r="HXX281" s="136"/>
      <c r="HXY281" s="136"/>
      <c r="HXZ281" s="136"/>
      <c r="HYA281" s="136"/>
      <c r="HYB281" s="136"/>
      <c r="HYC281" s="136"/>
      <c r="HYH281" s="136"/>
      <c r="HYI281" s="136"/>
      <c r="HYJ281" s="136"/>
      <c r="HYK281" s="136"/>
      <c r="HYL281" s="136"/>
      <c r="HYM281" s="136"/>
      <c r="HYN281" s="136"/>
      <c r="HYO281" s="136"/>
      <c r="HYP281" s="136"/>
      <c r="HYQ281" s="136"/>
      <c r="HYR281" s="136"/>
      <c r="HYS281" s="136"/>
      <c r="HYX281" s="136"/>
      <c r="HYY281" s="136"/>
      <c r="HYZ281" s="136"/>
      <c r="HZA281" s="136"/>
      <c r="HZB281" s="136"/>
      <c r="HZC281" s="136"/>
      <c r="HZD281" s="136"/>
      <c r="HZE281" s="136"/>
      <c r="HZF281" s="136"/>
      <c r="HZG281" s="136"/>
      <c r="HZH281" s="136"/>
      <c r="HZI281" s="136"/>
      <c r="HZN281" s="136"/>
      <c r="HZO281" s="136"/>
      <c r="HZP281" s="136"/>
      <c r="HZQ281" s="136"/>
      <c r="HZR281" s="136"/>
      <c r="HZS281" s="136"/>
      <c r="HZT281" s="136"/>
      <c r="HZU281" s="136"/>
      <c r="HZV281" s="136"/>
      <c r="HZW281" s="136"/>
      <c r="HZX281" s="136"/>
      <c r="HZY281" s="136"/>
      <c r="IAD281" s="136"/>
      <c r="IAE281" s="136"/>
      <c r="IAF281" s="136"/>
      <c r="IAG281" s="136"/>
      <c r="IAH281" s="136"/>
      <c r="IAI281" s="136"/>
      <c r="IAJ281" s="136"/>
      <c r="IAK281" s="136"/>
      <c r="IAL281" s="136"/>
      <c r="IAM281" s="136"/>
      <c r="IAN281" s="136"/>
      <c r="IAO281" s="136"/>
      <c r="IAT281" s="136"/>
      <c r="IAU281" s="136"/>
      <c r="IAV281" s="136"/>
      <c r="IAW281" s="136"/>
      <c r="IAX281" s="136"/>
      <c r="IAY281" s="136"/>
      <c r="IAZ281" s="136"/>
      <c r="IBA281" s="136"/>
      <c r="IBB281" s="136"/>
      <c r="IBC281" s="136"/>
      <c r="IBD281" s="136"/>
      <c r="IBE281" s="136"/>
      <c r="IBJ281" s="136"/>
      <c r="IBK281" s="136"/>
      <c r="IBL281" s="136"/>
      <c r="IBM281" s="136"/>
      <c r="IBN281" s="136"/>
      <c r="IBO281" s="136"/>
      <c r="IBP281" s="136"/>
      <c r="IBQ281" s="136"/>
      <c r="IBR281" s="136"/>
      <c r="IBS281" s="136"/>
      <c r="IBT281" s="136"/>
      <c r="IBU281" s="136"/>
      <c r="IBZ281" s="136"/>
      <c r="ICA281" s="136"/>
      <c r="ICB281" s="136"/>
      <c r="ICC281" s="136"/>
      <c r="ICD281" s="136"/>
      <c r="ICE281" s="136"/>
      <c r="ICF281" s="136"/>
      <c r="ICG281" s="136"/>
      <c r="ICH281" s="136"/>
      <c r="ICI281" s="136"/>
      <c r="ICJ281" s="136"/>
      <c r="ICK281" s="136"/>
      <c r="ICP281" s="136"/>
      <c r="ICQ281" s="136"/>
      <c r="ICR281" s="136"/>
      <c r="ICS281" s="136"/>
      <c r="ICT281" s="136"/>
      <c r="ICU281" s="136"/>
      <c r="ICV281" s="136"/>
      <c r="ICW281" s="136"/>
      <c r="ICX281" s="136"/>
      <c r="ICY281" s="136"/>
      <c r="ICZ281" s="136"/>
      <c r="IDA281" s="136"/>
      <c r="IDF281" s="136"/>
      <c r="IDG281" s="136"/>
      <c r="IDH281" s="136"/>
      <c r="IDI281" s="136"/>
      <c r="IDJ281" s="136"/>
      <c r="IDK281" s="136"/>
      <c r="IDL281" s="136"/>
      <c r="IDM281" s="136"/>
      <c r="IDN281" s="136"/>
      <c r="IDO281" s="136"/>
      <c r="IDP281" s="136"/>
      <c r="IDQ281" s="136"/>
      <c r="IDV281" s="136"/>
      <c r="IDW281" s="136"/>
      <c r="IDX281" s="136"/>
      <c r="IDY281" s="136"/>
      <c r="IDZ281" s="136"/>
      <c r="IEA281" s="136"/>
      <c r="IEB281" s="136"/>
      <c r="IEC281" s="136"/>
      <c r="IED281" s="136"/>
      <c r="IEE281" s="136"/>
      <c r="IEF281" s="136"/>
      <c r="IEG281" s="136"/>
      <c r="IEL281" s="136"/>
      <c r="IEM281" s="136"/>
      <c r="IEN281" s="136"/>
      <c r="IEO281" s="136"/>
      <c r="IEP281" s="136"/>
      <c r="IEQ281" s="136"/>
      <c r="IER281" s="136"/>
      <c r="IES281" s="136"/>
      <c r="IET281" s="136"/>
      <c r="IEU281" s="136"/>
      <c r="IEV281" s="136"/>
      <c r="IEW281" s="136"/>
      <c r="IFB281" s="136"/>
      <c r="IFC281" s="136"/>
      <c r="IFD281" s="136"/>
      <c r="IFE281" s="136"/>
      <c r="IFF281" s="136"/>
      <c r="IFG281" s="136"/>
      <c r="IFH281" s="136"/>
      <c r="IFI281" s="136"/>
      <c r="IFJ281" s="136"/>
      <c r="IFK281" s="136"/>
      <c r="IFL281" s="136"/>
      <c r="IFM281" s="136"/>
      <c r="IFR281" s="136"/>
      <c r="IFS281" s="136"/>
      <c r="IFT281" s="136"/>
      <c r="IFU281" s="136"/>
      <c r="IFV281" s="136"/>
      <c r="IFW281" s="136"/>
      <c r="IFX281" s="136"/>
      <c r="IFY281" s="136"/>
      <c r="IFZ281" s="136"/>
      <c r="IGA281" s="136"/>
      <c r="IGB281" s="136"/>
      <c r="IGC281" s="136"/>
      <c r="IGH281" s="136"/>
      <c r="IGI281" s="136"/>
      <c r="IGJ281" s="136"/>
      <c r="IGK281" s="136"/>
      <c r="IGL281" s="136"/>
      <c r="IGM281" s="136"/>
      <c r="IGN281" s="136"/>
      <c r="IGO281" s="136"/>
      <c r="IGP281" s="136"/>
      <c r="IGQ281" s="136"/>
      <c r="IGR281" s="136"/>
      <c r="IGS281" s="136"/>
      <c r="IGX281" s="136"/>
      <c r="IGY281" s="136"/>
      <c r="IGZ281" s="136"/>
      <c r="IHA281" s="136"/>
      <c r="IHB281" s="136"/>
      <c r="IHC281" s="136"/>
      <c r="IHD281" s="136"/>
      <c r="IHE281" s="136"/>
      <c r="IHF281" s="136"/>
      <c r="IHG281" s="136"/>
      <c r="IHH281" s="136"/>
      <c r="IHI281" s="136"/>
      <c r="IHN281" s="136"/>
      <c r="IHO281" s="136"/>
      <c r="IHP281" s="136"/>
      <c r="IHQ281" s="136"/>
      <c r="IHR281" s="136"/>
      <c r="IHS281" s="136"/>
      <c r="IHT281" s="136"/>
      <c r="IHU281" s="136"/>
      <c r="IHV281" s="136"/>
      <c r="IHW281" s="136"/>
      <c r="IHX281" s="136"/>
      <c r="IHY281" s="136"/>
      <c r="IID281" s="136"/>
      <c r="IIE281" s="136"/>
      <c r="IIF281" s="136"/>
      <c r="IIG281" s="136"/>
      <c r="IIH281" s="136"/>
      <c r="III281" s="136"/>
      <c r="IIJ281" s="136"/>
      <c r="IIK281" s="136"/>
      <c r="IIL281" s="136"/>
      <c r="IIM281" s="136"/>
      <c r="IIN281" s="136"/>
      <c r="IIO281" s="136"/>
      <c r="IIT281" s="136"/>
      <c r="IIU281" s="136"/>
      <c r="IIV281" s="136"/>
      <c r="IIW281" s="136"/>
      <c r="IIX281" s="136"/>
      <c r="IIY281" s="136"/>
      <c r="IIZ281" s="136"/>
      <c r="IJA281" s="136"/>
      <c r="IJB281" s="136"/>
      <c r="IJC281" s="136"/>
      <c r="IJD281" s="136"/>
      <c r="IJE281" s="136"/>
      <c r="IJJ281" s="136"/>
      <c r="IJK281" s="136"/>
      <c r="IJL281" s="136"/>
      <c r="IJM281" s="136"/>
      <c r="IJN281" s="136"/>
      <c r="IJO281" s="136"/>
      <c r="IJP281" s="136"/>
      <c r="IJQ281" s="136"/>
      <c r="IJR281" s="136"/>
      <c r="IJS281" s="136"/>
      <c r="IJT281" s="136"/>
      <c r="IJU281" s="136"/>
      <c r="IJZ281" s="136"/>
      <c r="IKA281" s="136"/>
      <c r="IKB281" s="136"/>
      <c r="IKC281" s="136"/>
      <c r="IKD281" s="136"/>
      <c r="IKE281" s="136"/>
      <c r="IKF281" s="136"/>
      <c r="IKG281" s="136"/>
      <c r="IKH281" s="136"/>
      <c r="IKI281" s="136"/>
      <c r="IKJ281" s="136"/>
      <c r="IKK281" s="136"/>
      <c r="IKP281" s="136"/>
      <c r="IKQ281" s="136"/>
      <c r="IKR281" s="136"/>
      <c r="IKS281" s="136"/>
      <c r="IKT281" s="136"/>
      <c r="IKU281" s="136"/>
      <c r="IKV281" s="136"/>
      <c r="IKW281" s="136"/>
      <c r="IKX281" s="136"/>
      <c r="IKY281" s="136"/>
      <c r="IKZ281" s="136"/>
      <c r="ILA281" s="136"/>
      <c r="ILF281" s="136"/>
      <c r="ILG281" s="136"/>
      <c r="ILH281" s="136"/>
      <c r="ILI281" s="136"/>
      <c r="ILJ281" s="136"/>
      <c r="ILK281" s="136"/>
      <c r="ILL281" s="136"/>
      <c r="ILM281" s="136"/>
      <c r="ILN281" s="136"/>
      <c r="ILO281" s="136"/>
      <c r="ILP281" s="136"/>
      <c r="ILQ281" s="136"/>
      <c r="ILV281" s="136"/>
      <c r="ILW281" s="136"/>
      <c r="ILX281" s="136"/>
      <c r="ILY281" s="136"/>
      <c r="ILZ281" s="136"/>
      <c r="IMA281" s="136"/>
      <c r="IMB281" s="136"/>
      <c r="IMC281" s="136"/>
      <c r="IMD281" s="136"/>
      <c r="IME281" s="136"/>
      <c r="IMF281" s="136"/>
      <c r="IMG281" s="136"/>
      <c r="IML281" s="136"/>
      <c r="IMM281" s="136"/>
      <c r="IMN281" s="136"/>
      <c r="IMO281" s="136"/>
      <c r="IMP281" s="136"/>
      <c r="IMQ281" s="136"/>
      <c r="IMR281" s="136"/>
      <c r="IMS281" s="136"/>
      <c r="IMT281" s="136"/>
      <c r="IMU281" s="136"/>
      <c r="IMV281" s="136"/>
      <c r="IMW281" s="136"/>
      <c r="INB281" s="136"/>
      <c r="INC281" s="136"/>
      <c r="IND281" s="136"/>
      <c r="INE281" s="136"/>
      <c r="INF281" s="136"/>
      <c r="ING281" s="136"/>
      <c r="INH281" s="136"/>
      <c r="INI281" s="136"/>
      <c r="INJ281" s="136"/>
      <c r="INK281" s="136"/>
      <c r="INL281" s="136"/>
      <c r="INM281" s="136"/>
      <c r="INR281" s="136"/>
      <c r="INS281" s="136"/>
      <c r="INT281" s="136"/>
      <c r="INU281" s="136"/>
      <c r="INV281" s="136"/>
      <c r="INW281" s="136"/>
      <c r="INX281" s="136"/>
      <c r="INY281" s="136"/>
      <c r="INZ281" s="136"/>
      <c r="IOA281" s="136"/>
      <c r="IOB281" s="136"/>
      <c r="IOC281" s="136"/>
      <c r="IOH281" s="136"/>
      <c r="IOI281" s="136"/>
      <c r="IOJ281" s="136"/>
      <c r="IOK281" s="136"/>
      <c r="IOL281" s="136"/>
      <c r="IOM281" s="136"/>
      <c r="ION281" s="136"/>
      <c r="IOO281" s="136"/>
      <c r="IOP281" s="136"/>
      <c r="IOQ281" s="136"/>
      <c r="IOR281" s="136"/>
      <c r="IOS281" s="136"/>
      <c r="IOX281" s="136"/>
      <c r="IOY281" s="136"/>
      <c r="IOZ281" s="136"/>
      <c r="IPA281" s="136"/>
      <c r="IPB281" s="136"/>
      <c r="IPC281" s="136"/>
      <c r="IPD281" s="136"/>
      <c r="IPE281" s="136"/>
      <c r="IPF281" s="136"/>
      <c r="IPG281" s="136"/>
      <c r="IPH281" s="136"/>
      <c r="IPI281" s="136"/>
      <c r="IPN281" s="136"/>
      <c r="IPO281" s="136"/>
      <c r="IPP281" s="136"/>
      <c r="IPQ281" s="136"/>
      <c r="IPR281" s="136"/>
      <c r="IPS281" s="136"/>
      <c r="IPT281" s="136"/>
      <c r="IPU281" s="136"/>
      <c r="IPV281" s="136"/>
      <c r="IPW281" s="136"/>
      <c r="IPX281" s="136"/>
      <c r="IPY281" s="136"/>
      <c r="IQD281" s="136"/>
      <c r="IQE281" s="136"/>
      <c r="IQF281" s="136"/>
      <c r="IQG281" s="136"/>
      <c r="IQH281" s="136"/>
      <c r="IQI281" s="136"/>
      <c r="IQJ281" s="136"/>
      <c r="IQK281" s="136"/>
      <c r="IQL281" s="136"/>
      <c r="IQM281" s="136"/>
      <c r="IQN281" s="136"/>
      <c r="IQO281" s="136"/>
      <c r="IQT281" s="136"/>
      <c r="IQU281" s="136"/>
      <c r="IQV281" s="136"/>
      <c r="IQW281" s="136"/>
      <c r="IQX281" s="136"/>
      <c r="IQY281" s="136"/>
      <c r="IQZ281" s="136"/>
      <c r="IRA281" s="136"/>
      <c r="IRB281" s="136"/>
      <c r="IRC281" s="136"/>
      <c r="IRD281" s="136"/>
      <c r="IRE281" s="136"/>
      <c r="IRJ281" s="136"/>
      <c r="IRK281" s="136"/>
      <c r="IRL281" s="136"/>
      <c r="IRM281" s="136"/>
      <c r="IRN281" s="136"/>
      <c r="IRO281" s="136"/>
      <c r="IRP281" s="136"/>
      <c r="IRQ281" s="136"/>
      <c r="IRR281" s="136"/>
      <c r="IRS281" s="136"/>
      <c r="IRT281" s="136"/>
      <c r="IRU281" s="136"/>
      <c r="IRZ281" s="136"/>
      <c r="ISA281" s="136"/>
      <c r="ISB281" s="136"/>
      <c r="ISC281" s="136"/>
      <c r="ISD281" s="136"/>
      <c r="ISE281" s="136"/>
      <c r="ISF281" s="136"/>
      <c r="ISG281" s="136"/>
      <c r="ISH281" s="136"/>
      <c r="ISI281" s="136"/>
      <c r="ISJ281" s="136"/>
      <c r="ISK281" s="136"/>
      <c r="ISP281" s="136"/>
      <c r="ISQ281" s="136"/>
      <c r="ISR281" s="136"/>
      <c r="ISS281" s="136"/>
      <c r="IST281" s="136"/>
      <c r="ISU281" s="136"/>
      <c r="ISV281" s="136"/>
      <c r="ISW281" s="136"/>
      <c r="ISX281" s="136"/>
      <c r="ISY281" s="136"/>
      <c r="ISZ281" s="136"/>
      <c r="ITA281" s="136"/>
      <c r="ITF281" s="136"/>
      <c r="ITG281" s="136"/>
      <c r="ITH281" s="136"/>
      <c r="ITI281" s="136"/>
      <c r="ITJ281" s="136"/>
      <c r="ITK281" s="136"/>
      <c r="ITL281" s="136"/>
      <c r="ITM281" s="136"/>
      <c r="ITN281" s="136"/>
      <c r="ITO281" s="136"/>
      <c r="ITP281" s="136"/>
      <c r="ITQ281" s="136"/>
      <c r="ITV281" s="136"/>
      <c r="ITW281" s="136"/>
      <c r="ITX281" s="136"/>
      <c r="ITY281" s="136"/>
      <c r="ITZ281" s="136"/>
      <c r="IUA281" s="136"/>
      <c r="IUB281" s="136"/>
      <c r="IUC281" s="136"/>
      <c r="IUD281" s="136"/>
      <c r="IUE281" s="136"/>
      <c r="IUF281" s="136"/>
      <c r="IUG281" s="136"/>
      <c r="IUL281" s="136"/>
      <c r="IUM281" s="136"/>
      <c r="IUN281" s="136"/>
      <c r="IUO281" s="136"/>
      <c r="IUP281" s="136"/>
      <c r="IUQ281" s="136"/>
      <c r="IUR281" s="136"/>
      <c r="IUS281" s="136"/>
      <c r="IUT281" s="136"/>
      <c r="IUU281" s="136"/>
      <c r="IUV281" s="136"/>
      <c r="IUW281" s="136"/>
      <c r="IVB281" s="136"/>
      <c r="IVC281" s="136"/>
      <c r="IVD281" s="136"/>
      <c r="IVE281" s="136"/>
      <c r="IVF281" s="136"/>
      <c r="IVG281" s="136"/>
      <c r="IVH281" s="136"/>
      <c r="IVI281" s="136"/>
      <c r="IVJ281" s="136"/>
      <c r="IVK281" s="136"/>
      <c r="IVL281" s="136"/>
      <c r="IVM281" s="136"/>
      <c r="IVR281" s="136"/>
      <c r="IVS281" s="136"/>
      <c r="IVT281" s="136"/>
      <c r="IVU281" s="136"/>
      <c r="IVV281" s="136"/>
      <c r="IVW281" s="136"/>
      <c r="IVX281" s="136"/>
      <c r="IVY281" s="136"/>
      <c r="IVZ281" s="136"/>
      <c r="IWA281" s="136"/>
      <c r="IWB281" s="136"/>
      <c r="IWC281" s="136"/>
      <c r="IWH281" s="136"/>
      <c r="IWI281" s="136"/>
      <c r="IWJ281" s="136"/>
      <c r="IWK281" s="136"/>
      <c r="IWL281" s="136"/>
      <c r="IWM281" s="136"/>
      <c r="IWN281" s="136"/>
      <c r="IWO281" s="136"/>
      <c r="IWP281" s="136"/>
      <c r="IWQ281" s="136"/>
      <c r="IWR281" s="136"/>
      <c r="IWS281" s="136"/>
      <c r="IWX281" s="136"/>
      <c r="IWY281" s="136"/>
      <c r="IWZ281" s="136"/>
      <c r="IXA281" s="136"/>
      <c r="IXB281" s="136"/>
      <c r="IXC281" s="136"/>
      <c r="IXD281" s="136"/>
      <c r="IXE281" s="136"/>
      <c r="IXF281" s="136"/>
      <c r="IXG281" s="136"/>
      <c r="IXH281" s="136"/>
      <c r="IXI281" s="136"/>
      <c r="IXN281" s="136"/>
      <c r="IXO281" s="136"/>
      <c r="IXP281" s="136"/>
      <c r="IXQ281" s="136"/>
      <c r="IXR281" s="136"/>
      <c r="IXS281" s="136"/>
      <c r="IXT281" s="136"/>
      <c r="IXU281" s="136"/>
      <c r="IXV281" s="136"/>
      <c r="IXW281" s="136"/>
      <c r="IXX281" s="136"/>
      <c r="IXY281" s="136"/>
      <c r="IYD281" s="136"/>
      <c r="IYE281" s="136"/>
      <c r="IYF281" s="136"/>
      <c r="IYG281" s="136"/>
      <c r="IYH281" s="136"/>
      <c r="IYI281" s="136"/>
      <c r="IYJ281" s="136"/>
      <c r="IYK281" s="136"/>
      <c r="IYL281" s="136"/>
      <c r="IYM281" s="136"/>
      <c r="IYN281" s="136"/>
      <c r="IYO281" s="136"/>
      <c r="IYT281" s="136"/>
      <c r="IYU281" s="136"/>
      <c r="IYV281" s="136"/>
      <c r="IYW281" s="136"/>
      <c r="IYX281" s="136"/>
      <c r="IYY281" s="136"/>
      <c r="IYZ281" s="136"/>
      <c r="IZA281" s="136"/>
      <c r="IZB281" s="136"/>
      <c r="IZC281" s="136"/>
      <c r="IZD281" s="136"/>
      <c r="IZE281" s="136"/>
      <c r="IZJ281" s="136"/>
      <c r="IZK281" s="136"/>
      <c r="IZL281" s="136"/>
      <c r="IZM281" s="136"/>
      <c r="IZN281" s="136"/>
      <c r="IZO281" s="136"/>
      <c r="IZP281" s="136"/>
      <c r="IZQ281" s="136"/>
      <c r="IZR281" s="136"/>
      <c r="IZS281" s="136"/>
      <c r="IZT281" s="136"/>
      <c r="IZU281" s="136"/>
      <c r="IZZ281" s="136"/>
      <c r="JAA281" s="136"/>
      <c r="JAB281" s="136"/>
      <c r="JAC281" s="136"/>
      <c r="JAD281" s="136"/>
      <c r="JAE281" s="136"/>
      <c r="JAF281" s="136"/>
      <c r="JAG281" s="136"/>
      <c r="JAH281" s="136"/>
      <c r="JAI281" s="136"/>
      <c r="JAJ281" s="136"/>
      <c r="JAK281" s="136"/>
      <c r="JAP281" s="136"/>
      <c r="JAQ281" s="136"/>
      <c r="JAR281" s="136"/>
      <c r="JAS281" s="136"/>
      <c r="JAT281" s="136"/>
      <c r="JAU281" s="136"/>
      <c r="JAV281" s="136"/>
      <c r="JAW281" s="136"/>
      <c r="JAX281" s="136"/>
      <c r="JAY281" s="136"/>
      <c r="JAZ281" s="136"/>
      <c r="JBA281" s="136"/>
      <c r="JBF281" s="136"/>
      <c r="JBG281" s="136"/>
      <c r="JBH281" s="136"/>
      <c r="JBI281" s="136"/>
      <c r="JBJ281" s="136"/>
      <c r="JBK281" s="136"/>
      <c r="JBL281" s="136"/>
      <c r="JBM281" s="136"/>
      <c r="JBN281" s="136"/>
      <c r="JBO281" s="136"/>
      <c r="JBP281" s="136"/>
      <c r="JBQ281" s="136"/>
      <c r="JBV281" s="136"/>
      <c r="JBW281" s="136"/>
      <c r="JBX281" s="136"/>
      <c r="JBY281" s="136"/>
      <c r="JBZ281" s="136"/>
      <c r="JCA281" s="136"/>
      <c r="JCB281" s="136"/>
      <c r="JCC281" s="136"/>
      <c r="JCD281" s="136"/>
      <c r="JCE281" s="136"/>
      <c r="JCF281" s="136"/>
      <c r="JCG281" s="136"/>
      <c r="JCL281" s="136"/>
      <c r="JCM281" s="136"/>
      <c r="JCN281" s="136"/>
      <c r="JCO281" s="136"/>
      <c r="JCP281" s="136"/>
      <c r="JCQ281" s="136"/>
      <c r="JCR281" s="136"/>
      <c r="JCS281" s="136"/>
      <c r="JCT281" s="136"/>
      <c r="JCU281" s="136"/>
      <c r="JCV281" s="136"/>
      <c r="JCW281" s="136"/>
      <c r="JDB281" s="136"/>
      <c r="JDC281" s="136"/>
      <c r="JDD281" s="136"/>
      <c r="JDE281" s="136"/>
      <c r="JDF281" s="136"/>
      <c r="JDG281" s="136"/>
      <c r="JDH281" s="136"/>
      <c r="JDI281" s="136"/>
      <c r="JDJ281" s="136"/>
      <c r="JDK281" s="136"/>
      <c r="JDL281" s="136"/>
      <c r="JDM281" s="136"/>
      <c r="JDR281" s="136"/>
      <c r="JDS281" s="136"/>
      <c r="JDT281" s="136"/>
      <c r="JDU281" s="136"/>
      <c r="JDV281" s="136"/>
      <c r="JDW281" s="136"/>
      <c r="JDX281" s="136"/>
      <c r="JDY281" s="136"/>
      <c r="JDZ281" s="136"/>
      <c r="JEA281" s="136"/>
      <c r="JEB281" s="136"/>
      <c r="JEC281" s="136"/>
      <c r="JEH281" s="136"/>
      <c r="JEI281" s="136"/>
      <c r="JEJ281" s="136"/>
      <c r="JEK281" s="136"/>
      <c r="JEL281" s="136"/>
      <c r="JEM281" s="136"/>
      <c r="JEN281" s="136"/>
      <c r="JEO281" s="136"/>
      <c r="JEP281" s="136"/>
      <c r="JEQ281" s="136"/>
      <c r="JER281" s="136"/>
      <c r="JES281" s="136"/>
      <c r="JEX281" s="136"/>
      <c r="JEY281" s="136"/>
      <c r="JEZ281" s="136"/>
      <c r="JFA281" s="136"/>
      <c r="JFB281" s="136"/>
      <c r="JFC281" s="136"/>
      <c r="JFD281" s="136"/>
      <c r="JFE281" s="136"/>
      <c r="JFF281" s="136"/>
      <c r="JFG281" s="136"/>
      <c r="JFH281" s="136"/>
      <c r="JFI281" s="136"/>
      <c r="JFN281" s="136"/>
      <c r="JFO281" s="136"/>
      <c r="JFP281" s="136"/>
      <c r="JFQ281" s="136"/>
      <c r="JFR281" s="136"/>
      <c r="JFS281" s="136"/>
      <c r="JFT281" s="136"/>
      <c r="JFU281" s="136"/>
      <c r="JFV281" s="136"/>
      <c r="JFW281" s="136"/>
      <c r="JFX281" s="136"/>
      <c r="JFY281" s="136"/>
      <c r="JGD281" s="136"/>
      <c r="JGE281" s="136"/>
      <c r="JGF281" s="136"/>
      <c r="JGG281" s="136"/>
      <c r="JGH281" s="136"/>
      <c r="JGI281" s="136"/>
      <c r="JGJ281" s="136"/>
      <c r="JGK281" s="136"/>
      <c r="JGL281" s="136"/>
      <c r="JGM281" s="136"/>
      <c r="JGN281" s="136"/>
      <c r="JGO281" s="136"/>
      <c r="JGT281" s="136"/>
      <c r="JGU281" s="136"/>
      <c r="JGV281" s="136"/>
      <c r="JGW281" s="136"/>
      <c r="JGX281" s="136"/>
      <c r="JGY281" s="136"/>
      <c r="JGZ281" s="136"/>
      <c r="JHA281" s="136"/>
      <c r="JHB281" s="136"/>
      <c r="JHC281" s="136"/>
      <c r="JHD281" s="136"/>
      <c r="JHE281" s="136"/>
      <c r="JHJ281" s="136"/>
      <c r="JHK281" s="136"/>
      <c r="JHL281" s="136"/>
      <c r="JHM281" s="136"/>
      <c r="JHN281" s="136"/>
      <c r="JHO281" s="136"/>
      <c r="JHP281" s="136"/>
      <c r="JHQ281" s="136"/>
      <c r="JHR281" s="136"/>
      <c r="JHS281" s="136"/>
      <c r="JHT281" s="136"/>
      <c r="JHU281" s="136"/>
      <c r="JHZ281" s="136"/>
      <c r="JIA281" s="136"/>
      <c r="JIB281" s="136"/>
      <c r="JIC281" s="136"/>
      <c r="JID281" s="136"/>
      <c r="JIE281" s="136"/>
      <c r="JIF281" s="136"/>
      <c r="JIG281" s="136"/>
      <c r="JIH281" s="136"/>
      <c r="JII281" s="136"/>
      <c r="JIJ281" s="136"/>
      <c r="JIK281" s="136"/>
      <c r="JIP281" s="136"/>
      <c r="JIQ281" s="136"/>
      <c r="JIR281" s="136"/>
      <c r="JIS281" s="136"/>
      <c r="JIT281" s="136"/>
      <c r="JIU281" s="136"/>
      <c r="JIV281" s="136"/>
      <c r="JIW281" s="136"/>
      <c r="JIX281" s="136"/>
      <c r="JIY281" s="136"/>
      <c r="JIZ281" s="136"/>
      <c r="JJA281" s="136"/>
      <c r="JJF281" s="136"/>
      <c r="JJG281" s="136"/>
      <c r="JJH281" s="136"/>
      <c r="JJI281" s="136"/>
      <c r="JJJ281" s="136"/>
      <c r="JJK281" s="136"/>
      <c r="JJL281" s="136"/>
      <c r="JJM281" s="136"/>
      <c r="JJN281" s="136"/>
      <c r="JJO281" s="136"/>
      <c r="JJP281" s="136"/>
      <c r="JJQ281" s="136"/>
      <c r="JJV281" s="136"/>
      <c r="JJW281" s="136"/>
      <c r="JJX281" s="136"/>
      <c r="JJY281" s="136"/>
      <c r="JJZ281" s="136"/>
      <c r="JKA281" s="136"/>
      <c r="JKB281" s="136"/>
      <c r="JKC281" s="136"/>
      <c r="JKD281" s="136"/>
      <c r="JKE281" s="136"/>
      <c r="JKF281" s="136"/>
      <c r="JKG281" s="136"/>
      <c r="JKL281" s="136"/>
      <c r="JKM281" s="136"/>
      <c r="JKN281" s="136"/>
      <c r="JKO281" s="136"/>
      <c r="JKP281" s="136"/>
      <c r="JKQ281" s="136"/>
      <c r="JKR281" s="136"/>
      <c r="JKS281" s="136"/>
      <c r="JKT281" s="136"/>
      <c r="JKU281" s="136"/>
      <c r="JKV281" s="136"/>
      <c r="JKW281" s="136"/>
      <c r="JLB281" s="136"/>
      <c r="JLC281" s="136"/>
      <c r="JLD281" s="136"/>
      <c r="JLE281" s="136"/>
      <c r="JLF281" s="136"/>
      <c r="JLG281" s="136"/>
      <c r="JLH281" s="136"/>
      <c r="JLI281" s="136"/>
      <c r="JLJ281" s="136"/>
      <c r="JLK281" s="136"/>
      <c r="JLL281" s="136"/>
      <c r="JLM281" s="136"/>
      <c r="JLR281" s="136"/>
      <c r="JLS281" s="136"/>
      <c r="JLT281" s="136"/>
      <c r="JLU281" s="136"/>
      <c r="JLV281" s="136"/>
      <c r="JLW281" s="136"/>
      <c r="JLX281" s="136"/>
      <c r="JLY281" s="136"/>
      <c r="JLZ281" s="136"/>
      <c r="JMA281" s="136"/>
      <c r="JMB281" s="136"/>
      <c r="JMC281" s="136"/>
      <c r="JMH281" s="136"/>
      <c r="JMI281" s="136"/>
      <c r="JMJ281" s="136"/>
      <c r="JMK281" s="136"/>
      <c r="JML281" s="136"/>
      <c r="JMM281" s="136"/>
      <c r="JMN281" s="136"/>
      <c r="JMO281" s="136"/>
      <c r="JMP281" s="136"/>
      <c r="JMQ281" s="136"/>
      <c r="JMR281" s="136"/>
      <c r="JMS281" s="136"/>
      <c r="JMX281" s="136"/>
      <c r="JMY281" s="136"/>
      <c r="JMZ281" s="136"/>
      <c r="JNA281" s="136"/>
      <c r="JNB281" s="136"/>
      <c r="JNC281" s="136"/>
      <c r="JND281" s="136"/>
      <c r="JNE281" s="136"/>
      <c r="JNF281" s="136"/>
      <c r="JNG281" s="136"/>
      <c r="JNH281" s="136"/>
      <c r="JNI281" s="136"/>
      <c r="JNN281" s="136"/>
      <c r="JNO281" s="136"/>
      <c r="JNP281" s="136"/>
      <c r="JNQ281" s="136"/>
      <c r="JNR281" s="136"/>
      <c r="JNS281" s="136"/>
      <c r="JNT281" s="136"/>
      <c r="JNU281" s="136"/>
      <c r="JNV281" s="136"/>
      <c r="JNW281" s="136"/>
      <c r="JNX281" s="136"/>
      <c r="JNY281" s="136"/>
      <c r="JOD281" s="136"/>
      <c r="JOE281" s="136"/>
      <c r="JOF281" s="136"/>
      <c r="JOG281" s="136"/>
      <c r="JOH281" s="136"/>
      <c r="JOI281" s="136"/>
      <c r="JOJ281" s="136"/>
      <c r="JOK281" s="136"/>
      <c r="JOL281" s="136"/>
      <c r="JOM281" s="136"/>
      <c r="JON281" s="136"/>
      <c r="JOO281" s="136"/>
      <c r="JOT281" s="136"/>
      <c r="JOU281" s="136"/>
      <c r="JOV281" s="136"/>
      <c r="JOW281" s="136"/>
      <c r="JOX281" s="136"/>
      <c r="JOY281" s="136"/>
      <c r="JOZ281" s="136"/>
      <c r="JPA281" s="136"/>
      <c r="JPB281" s="136"/>
      <c r="JPC281" s="136"/>
      <c r="JPD281" s="136"/>
      <c r="JPE281" s="136"/>
      <c r="JPJ281" s="136"/>
      <c r="JPK281" s="136"/>
      <c r="JPL281" s="136"/>
      <c r="JPM281" s="136"/>
      <c r="JPN281" s="136"/>
      <c r="JPO281" s="136"/>
      <c r="JPP281" s="136"/>
      <c r="JPQ281" s="136"/>
      <c r="JPR281" s="136"/>
      <c r="JPS281" s="136"/>
      <c r="JPT281" s="136"/>
      <c r="JPU281" s="136"/>
      <c r="JPZ281" s="136"/>
      <c r="JQA281" s="136"/>
      <c r="JQB281" s="136"/>
      <c r="JQC281" s="136"/>
      <c r="JQD281" s="136"/>
      <c r="JQE281" s="136"/>
      <c r="JQF281" s="136"/>
      <c r="JQG281" s="136"/>
      <c r="JQH281" s="136"/>
      <c r="JQI281" s="136"/>
      <c r="JQJ281" s="136"/>
      <c r="JQK281" s="136"/>
      <c r="JQP281" s="136"/>
      <c r="JQQ281" s="136"/>
      <c r="JQR281" s="136"/>
      <c r="JQS281" s="136"/>
      <c r="JQT281" s="136"/>
      <c r="JQU281" s="136"/>
      <c r="JQV281" s="136"/>
      <c r="JQW281" s="136"/>
      <c r="JQX281" s="136"/>
      <c r="JQY281" s="136"/>
      <c r="JQZ281" s="136"/>
      <c r="JRA281" s="136"/>
      <c r="JRF281" s="136"/>
      <c r="JRG281" s="136"/>
      <c r="JRH281" s="136"/>
      <c r="JRI281" s="136"/>
      <c r="JRJ281" s="136"/>
      <c r="JRK281" s="136"/>
      <c r="JRL281" s="136"/>
      <c r="JRM281" s="136"/>
      <c r="JRN281" s="136"/>
      <c r="JRO281" s="136"/>
      <c r="JRP281" s="136"/>
      <c r="JRQ281" s="136"/>
      <c r="JRV281" s="136"/>
      <c r="JRW281" s="136"/>
      <c r="JRX281" s="136"/>
      <c r="JRY281" s="136"/>
      <c r="JRZ281" s="136"/>
      <c r="JSA281" s="136"/>
      <c r="JSB281" s="136"/>
      <c r="JSC281" s="136"/>
      <c r="JSD281" s="136"/>
      <c r="JSE281" s="136"/>
      <c r="JSF281" s="136"/>
      <c r="JSG281" s="136"/>
      <c r="JSL281" s="136"/>
      <c r="JSM281" s="136"/>
      <c r="JSN281" s="136"/>
      <c r="JSO281" s="136"/>
      <c r="JSP281" s="136"/>
      <c r="JSQ281" s="136"/>
      <c r="JSR281" s="136"/>
      <c r="JSS281" s="136"/>
      <c r="JST281" s="136"/>
      <c r="JSU281" s="136"/>
      <c r="JSV281" s="136"/>
      <c r="JSW281" s="136"/>
      <c r="JTB281" s="136"/>
      <c r="JTC281" s="136"/>
      <c r="JTD281" s="136"/>
      <c r="JTE281" s="136"/>
      <c r="JTF281" s="136"/>
      <c r="JTG281" s="136"/>
      <c r="JTH281" s="136"/>
      <c r="JTI281" s="136"/>
      <c r="JTJ281" s="136"/>
      <c r="JTK281" s="136"/>
      <c r="JTL281" s="136"/>
      <c r="JTM281" s="136"/>
      <c r="JTR281" s="136"/>
      <c r="JTS281" s="136"/>
      <c r="JTT281" s="136"/>
      <c r="JTU281" s="136"/>
      <c r="JTV281" s="136"/>
      <c r="JTW281" s="136"/>
      <c r="JTX281" s="136"/>
      <c r="JTY281" s="136"/>
      <c r="JTZ281" s="136"/>
      <c r="JUA281" s="136"/>
      <c r="JUB281" s="136"/>
      <c r="JUC281" s="136"/>
      <c r="JUH281" s="136"/>
      <c r="JUI281" s="136"/>
      <c r="JUJ281" s="136"/>
      <c r="JUK281" s="136"/>
      <c r="JUL281" s="136"/>
      <c r="JUM281" s="136"/>
      <c r="JUN281" s="136"/>
      <c r="JUO281" s="136"/>
      <c r="JUP281" s="136"/>
      <c r="JUQ281" s="136"/>
      <c r="JUR281" s="136"/>
      <c r="JUS281" s="136"/>
      <c r="JUX281" s="136"/>
      <c r="JUY281" s="136"/>
      <c r="JUZ281" s="136"/>
      <c r="JVA281" s="136"/>
      <c r="JVB281" s="136"/>
      <c r="JVC281" s="136"/>
      <c r="JVD281" s="136"/>
      <c r="JVE281" s="136"/>
      <c r="JVF281" s="136"/>
      <c r="JVG281" s="136"/>
      <c r="JVH281" s="136"/>
      <c r="JVI281" s="136"/>
      <c r="JVN281" s="136"/>
      <c r="JVO281" s="136"/>
      <c r="JVP281" s="136"/>
      <c r="JVQ281" s="136"/>
      <c r="JVR281" s="136"/>
      <c r="JVS281" s="136"/>
      <c r="JVT281" s="136"/>
      <c r="JVU281" s="136"/>
      <c r="JVV281" s="136"/>
      <c r="JVW281" s="136"/>
      <c r="JVX281" s="136"/>
      <c r="JVY281" s="136"/>
      <c r="JWD281" s="136"/>
      <c r="JWE281" s="136"/>
      <c r="JWF281" s="136"/>
      <c r="JWG281" s="136"/>
      <c r="JWH281" s="136"/>
      <c r="JWI281" s="136"/>
      <c r="JWJ281" s="136"/>
      <c r="JWK281" s="136"/>
      <c r="JWL281" s="136"/>
      <c r="JWM281" s="136"/>
      <c r="JWN281" s="136"/>
      <c r="JWO281" s="136"/>
      <c r="JWT281" s="136"/>
      <c r="JWU281" s="136"/>
      <c r="JWV281" s="136"/>
      <c r="JWW281" s="136"/>
      <c r="JWX281" s="136"/>
      <c r="JWY281" s="136"/>
      <c r="JWZ281" s="136"/>
      <c r="JXA281" s="136"/>
      <c r="JXB281" s="136"/>
      <c r="JXC281" s="136"/>
      <c r="JXD281" s="136"/>
      <c r="JXE281" s="136"/>
      <c r="JXJ281" s="136"/>
      <c r="JXK281" s="136"/>
      <c r="JXL281" s="136"/>
      <c r="JXM281" s="136"/>
      <c r="JXN281" s="136"/>
      <c r="JXO281" s="136"/>
      <c r="JXP281" s="136"/>
      <c r="JXQ281" s="136"/>
      <c r="JXR281" s="136"/>
      <c r="JXS281" s="136"/>
      <c r="JXT281" s="136"/>
      <c r="JXU281" s="136"/>
      <c r="JXZ281" s="136"/>
      <c r="JYA281" s="136"/>
      <c r="JYB281" s="136"/>
      <c r="JYC281" s="136"/>
      <c r="JYD281" s="136"/>
      <c r="JYE281" s="136"/>
      <c r="JYF281" s="136"/>
      <c r="JYG281" s="136"/>
      <c r="JYH281" s="136"/>
      <c r="JYI281" s="136"/>
      <c r="JYJ281" s="136"/>
      <c r="JYK281" s="136"/>
      <c r="JYP281" s="136"/>
      <c r="JYQ281" s="136"/>
      <c r="JYR281" s="136"/>
      <c r="JYS281" s="136"/>
      <c r="JYT281" s="136"/>
      <c r="JYU281" s="136"/>
      <c r="JYV281" s="136"/>
      <c r="JYW281" s="136"/>
      <c r="JYX281" s="136"/>
      <c r="JYY281" s="136"/>
      <c r="JYZ281" s="136"/>
      <c r="JZA281" s="136"/>
      <c r="JZF281" s="136"/>
      <c r="JZG281" s="136"/>
      <c r="JZH281" s="136"/>
      <c r="JZI281" s="136"/>
      <c r="JZJ281" s="136"/>
      <c r="JZK281" s="136"/>
      <c r="JZL281" s="136"/>
      <c r="JZM281" s="136"/>
      <c r="JZN281" s="136"/>
      <c r="JZO281" s="136"/>
      <c r="JZP281" s="136"/>
      <c r="JZQ281" s="136"/>
      <c r="JZV281" s="136"/>
      <c r="JZW281" s="136"/>
      <c r="JZX281" s="136"/>
      <c r="JZY281" s="136"/>
      <c r="JZZ281" s="136"/>
      <c r="KAA281" s="136"/>
      <c r="KAB281" s="136"/>
      <c r="KAC281" s="136"/>
      <c r="KAD281" s="136"/>
      <c r="KAE281" s="136"/>
      <c r="KAF281" s="136"/>
      <c r="KAG281" s="136"/>
      <c r="KAL281" s="136"/>
      <c r="KAM281" s="136"/>
      <c r="KAN281" s="136"/>
      <c r="KAO281" s="136"/>
      <c r="KAP281" s="136"/>
      <c r="KAQ281" s="136"/>
      <c r="KAR281" s="136"/>
      <c r="KAS281" s="136"/>
      <c r="KAT281" s="136"/>
      <c r="KAU281" s="136"/>
      <c r="KAV281" s="136"/>
      <c r="KAW281" s="136"/>
      <c r="KBB281" s="136"/>
      <c r="KBC281" s="136"/>
      <c r="KBD281" s="136"/>
      <c r="KBE281" s="136"/>
      <c r="KBF281" s="136"/>
      <c r="KBG281" s="136"/>
      <c r="KBH281" s="136"/>
      <c r="KBI281" s="136"/>
      <c r="KBJ281" s="136"/>
      <c r="KBK281" s="136"/>
      <c r="KBL281" s="136"/>
      <c r="KBM281" s="136"/>
      <c r="KBR281" s="136"/>
      <c r="KBS281" s="136"/>
      <c r="KBT281" s="136"/>
      <c r="KBU281" s="136"/>
      <c r="KBV281" s="136"/>
      <c r="KBW281" s="136"/>
      <c r="KBX281" s="136"/>
      <c r="KBY281" s="136"/>
      <c r="KBZ281" s="136"/>
      <c r="KCA281" s="136"/>
      <c r="KCB281" s="136"/>
      <c r="KCC281" s="136"/>
      <c r="KCH281" s="136"/>
      <c r="KCI281" s="136"/>
      <c r="KCJ281" s="136"/>
      <c r="KCK281" s="136"/>
      <c r="KCL281" s="136"/>
      <c r="KCM281" s="136"/>
      <c r="KCN281" s="136"/>
      <c r="KCO281" s="136"/>
      <c r="KCP281" s="136"/>
      <c r="KCQ281" s="136"/>
      <c r="KCR281" s="136"/>
      <c r="KCS281" s="136"/>
      <c r="KCX281" s="136"/>
      <c r="KCY281" s="136"/>
      <c r="KCZ281" s="136"/>
      <c r="KDA281" s="136"/>
      <c r="KDB281" s="136"/>
      <c r="KDC281" s="136"/>
      <c r="KDD281" s="136"/>
      <c r="KDE281" s="136"/>
      <c r="KDF281" s="136"/>
      <c r="KDG281" s="136"/>
      <c r="KDH281" s="136"/>
      <c r="KDI281" s="136"/>
      <c r="KDN281" s="136"/>
      <c r="KDO281" s="136"/>
      <c r="KDP281" s="136"/>
      <c r="KDQ281" s="136"/>
      <c r="KDR281" s="136"/>
      <c r="KDS281" s="136"/>
      <c r="KDT281" s="136"/>
      <c r="KDU281" s="136"/>
      <c r="KDV281" s="136"/>
      <c r="KDW281" s="136"/>
      <c r="KDX281" s="136"/>
      <c r="KDY281" s="136"/>
      <c r="KED281" s="136"/>
      <c r="KEE281" s="136"/>
      <c r="KEF281" s="136"/>
      <c r="KEG281" s="136"/>
      <c r="KEH281" s="136"/>
      <c r="KEI281" s="136"/>
      <c r="KEJ281" s="136"/>
      <c r="KEK281" s="136"/>
      <c r="KEL281" s="136"/>
      <c r="KEM281" s="136"/>
      <c r="KEN281" s="136"/>
      <c r="KEO281" s="136"/>
      <c r="KET281" s="136"/>
      <c r="KEU281" s="136"/>
      <c r="KEV281" s="136"/>
      <c r="KEW281" s="136"/>
      <c r="KEX281" s="136"/>
      <c r="KEY281" s="136"/>
      <c r="KEZ281" s="136"/>
      <c r="KFA281" s="136"/>
      <c r="KFB281" s="136"/>
      <c r="KFC281" s="136"/>
      <c r="KFD281" s="136"/>
      <c r="KFE281" s="136"/>
      <c r="KFJ281" s="136"/>
      <c r="KFK281" s="136"/>
      <c r="KFL281" s="136"/>
      <c r="KFM281" s="136"/>
      <c r="KFN281" s="136"/>
      <c r="KFO281" s="136"/>
      <c r="KFP281" s="136"/>
      <c r="KFQ281" s="136"/>
      <c r="KFR281" s="136"/>
      <c r="KFS281" s="136"/>
      <c r="KFT281" s="136"/>
      <c r="KFU281" s="136"/>
      <c r="KFZ281" s="136"/>
      <c r="KGA281" s="136"/>
      <c r="KGB281" s="136"/>
      <c r="KGC281" s="136"/>
      <c r="KGD281" s="136"/>
      <c r="KGE281" s="136"/>
      <c r="KGF281" s="136"/>
      <c r="KGG281" s="136"/>
      <c r="KGH281" s="136"/>
      <c r="KGI281" s="136"/>
      <c r="KGJ281" s="136"/>
      <c r="KGK281" s="136"/>
      <c r="KGP281" s="136"/>
      <c r="KGQ281" s="136"/>
      <c r="KGR281" s="136"/>
      <c r="KGS281" s="136"/>
      <c r="KGT281" s="136"/>
      <c r="KGU281" s="136"/>
      <c r="KGV281" s="136"/>
      <c r="KGW281" s="136"/>
      <c r="KGX281" s="136"/>
      <c r="KGY281" s="136"/>
      <c r="KGZ281" s="136"/>
      <c r="KHA281" s="136"/>
      <c r="KHF281" s="136"/>
      <c r="KHG281" s="136"/>
      <c r="KHH281" s="136"/>
      <c r="KHI281" s="136"/>
      <c r="KHJ281" s="136"/>
      <c r="KHK281" s="136"/>
      <c r="KHL281" s="136"/>
      <c r="KHM281" s="136"/>
      <c r="KHN281" s="136"/>
      <c r="KHO281" s="136"/>
      <c r="KHP281" s="136"/>
      <c r="KHQ281" s="136"/>
      <c r="KHV281" s="136"/>
      <c r="KHW281" s="136"/>
      <c r="KHX281" s="136"/>
      <c r="KHY281" s="136"/>
      <c r="KHZ281" s="136"/>
      <c r="KIA281" s="136"/>
      <c r="KIB281" s="136"/>
      <c r="KIC281" s="136"/>
      <c r="KID281" s="136"/>
      <c r="KIE281" s="136"/>
      <c r="KIF281" s="136"/>
      <c r="KIG281" s="136"/>
      <c r="KIL281" s="136"/>
      <c r="KIM281" s="136"/>
      <c r="KIN281" s="136"/>
      <c r="KIO281" s="136"/>
      <c r="KIP281" s="136"/>
      <c r="KIQ281" s="136"/>
      <c r="KIR281" s="136"/>
      <c r="KIS281" s="136"/>
      <c r="KIT281" s="136"/>
      <c r="KIU281" s="136"/>
      <c r="KIV281" s="136"/>
      <c r="KIW281" s="136"/>
      <c r="KJB281" s="136"/>
      <c r="KJC281" s="136"/>
      <c r="KJD281" s="136"/>
      <c r="KJE281" s="136"/>
      <c r="KJF281" s="136"/>
      <c r="KJG281" s="136"/>
      <c r="KJH281" s="136"/>
      <c r="KJI281" s="136"/>
      <c r="KJJ281" s="136"/>
      <c r="KJK281" s="136"/>
      <c r="KJL281" s="136"/>
      <c r="KJM281" s="136"/>
      <c r="KJR281" s="136"/>
      <c r="KJS281" s="136"/>
      <c r="KJT281" s="136"/>
      <c r="KJU281" s="136"/>
      <c r="KJV281" s="136"/>
      <c r="KJW281" s="136"/>
      <c r="KJX281" s="136"/>
      <c r="KJY281" s="136"/>
      <c r="KJZ281" s="136"/>
      <c r="KKA281" s="136"/>
      <c r="KKB281" s="136"/>
      <c r="KKC281" s="136"/>
      <c r="KKH281" s="136"/>
      <c r="KKI281" s="136"/>
      <c r="KKJ281" s="136"/>
      <c r="KKK281" s="136"/>
      <c r="KKL281" s="136"/>
      <c r="KKM281" s="136"/>
      <c r="KKN281" s="136"/>
      <c r="KKO281" s="136"/>
      <c r="KKP281" s="136"/>
      <c r="KKQ281" s="136"/>
      <c r="KKR281" s="136"/>
      <c r="KKS281" s="136"/>
      <c r="KKX281" s="136"/>
      <c r="KKY281" s="136"/>
      <c r="KKZ281" s="136"/>
      <c r="KLA281" s="136"/>
      <c r="KLB281" s="136"/>
      <c r="KLC281" s="136"/>
      <c r="KLD281" s="136"/>
      <c r="KLE281" s="136"/>
      <c r="KLF281" s="136"/>
      <c r="KLG281" s="136"/>
      <c r="KLH281" s="136"/>
      <c r="KLI281" s="136"/>
      <c r="KLN281" s="136"/>
      <c r="KLO281" s="136"/>
      <c r="KLP281" s="136"/>
      <c r="KLQ281" s="136"/>
      <c r="KLR281" s="136"/>
      <c r="KLS281" s="136"/>
      <c r="KLT281" s="136"/>
      <c r="KLU281" s="136"/>
      <c r="KLV281" s="136"/>
      <c r="KLW281" s="136"/>
      <c r="KLX281" s="136"/>
      <c r="KLY281" s="136"/>
      <c r="KMD281" s="136"/>
      <c r="KME281" s="136"/>
      <c r="KMF281" s="136"/>
      <c r="KMG281" s="136"/>
      <c r="KMH281" s="136"/>
      <c r="KMI281" s="136"/>
      <c r="KMJ281" s="136"/>
      <c r="KMK281" s="136"/>
      <c r="KML281" s="136"/>
      <c r="KMM281" s="136"/>
      <c r="KMN281" s="136"/>
      <c r="KMO281" s="136"/>
      <c r="KMT281" s="136"/>
      <c r="KMU281" s="136"/>
      <c r="KMV281" s="136"/>
      <c r="KMW281" s="136"/>
      <c r="KMX281" s="136"/>
      <c r="KMY281" s="136"/>
      <c r="KMZ281" s="136"/>
      <c r="KNA281" s="136"/>
      <c r="KNB281" s="136"/>
      <c r="KNC281" s="136"/>
      <c r="KND281" s="136"/>
      <c r="KNE281" s="136"/>
      <c r="KNJ281" s="136"/>
      <c r="KNK281" s="136"/>
      <c r="KNL281" s="136"/>
      <c r="KNM281" s="136"/>
      <c r="KNN281" s="136"/>
      <c r="KNO281" s="136"/>
      <c r="KNP281" s="136"/>
      <c r="KNQ281" s="136"/>
      <c r="KNR281" s="136"/>
      <c r="KNS281" s="136"/>
      <c r="KNT281" s="136"/>
      <c r="KNU281" s="136"/>
      <c r="KNZ281" s="136"/>
      <c r="KOA281" s="136"/>
      <c r="KOB281" s="136"/>
      <c r="KOC281" s="136"/>
      <c r="KOD281" s="136"/>
      <c r="KOE281" s="136"/>
      <c r="KOF281" s="136"/>
      <c r="KOG281" s="136"/>
      <c r="KOH281" s="136"/>
      <c r="KOI281" s="136"/>
      <c r="KOJ281" s="136"/>
      <c r="KOK281" s="136"/>
      <c r="KOP281" s="136"/>
      <c r="KOQ281" s="136"/>
      <c r="KOR281" s="136"/>
      <c r="KOS281" s="136"/>
      <c r="KOT281" s="136"/>
      <c r="KOU281" s="136"/>
      <c r="KOV281" s="136"/>
      <c r="KOW281" s="136"/>
      <c r="KOX281" s="136"/>
      <c r="KOY281" s="136"/>
      <c r="KOZ281" s="136"/>
      <c r="KPA281" s="136"/>
      <c r="KPF281" s="136"/>
      <c r="KPG281" s="136"/>
      <c r="KPH281" s="136"/>
      <c r="KPI281" s="136"/>
      <c r="KPJ281" s="136"/>
      <c r="KPK281" s="136"/>
      <c r="KPL281" s="136"/>
      <c r="KPM281" s="136"/>
      <c r="KPN281" s="136"/>
      <c r="KPO281" s="136"/>
      <c r="KPP281" s="136"/>
      <c r="KPQ281" s="136"/>
      <c r="KPV281" s="136"/>
      <c r="KPW281" s="136"/>
      <c r="KPX281" s="136"/>
      <c r="KPY281" s="136"/>
      <c r="KPZ281" s="136"/>
      <c r="KQA281" s="136"/>
      <c r="KQB281" s="136"/>
      <c r="KQC281" s="136"/>
      <c r="KQD281" s="136"/>
      <c r="KQE281" s="136"/>
      <c r="KQF281" s="136"/>
      <c r="KQG281" s="136"/>
      <c r="KQL281" s="136"/>
      <c r="KQM281" s="136"/>
      <c r="KQN281" s="136"/>
      <c r="KQO281" s="136"/>
      <c r="KQP281" s="136"/>
      <c r="KQQ281" s="136"/>
      <c r="KQR281" s="136"/>
      <c r="KQS281" s="136"/>
      <c r="KQT281" s="136"/>
      <c r="KQU281" s="136"/>
      <c r="KQV281" s="136"/>
      <c r="KQW281" s="136"/>
      <c r="KRB281" s="136"/>
      <c r="KRC281" s="136"/>
      <c r="KRD281" s="136"/>
      <c r="KRE281" s="136"/>
      <c r="KRF281" s="136"/>
      <c r="KRG281" s="136"/>
      <c r="KRH281" s="136"/>
      <c r="KRI281" s="136"/>
      <c r="KRJ281" s="136"/>
      <c r="KRK281" s="136"/>
      <c r="KRL281" s="136"/>
      <c r="KRM281" s="136"/>
      <c r="KRR281" s="136"/>
      <c r="KRS281" s="136"/>
      <c r="KRT281" s="136"/>
      <c r="KRU281" s="136"/>
      <c r="KRV281" s="136"/>
      <c r="KRW281" s="136"/>
      <c r="KRX281" s="136"/>
      <c r="KRY281" s="136"/>
      <c r="KRZ281" s="136"/>
      <c r="KSA281" s="136"/>
      <c r="KSB281" s="136"/>
      <c r="KSC281" s="136"/>
      <c r="KSH281" s="136"/>
      <c r="KSI281" s="136"/>
      <c r="KSJ281" s="136"/>
      <c r="KSK281" s="136"/>
      <c r="KSL281" s="136"/>
      <c r="KSM281" s="136"/>
      <c r="KSN281" s="136"/>
      <c r="KSO281" s="136"/>
      <c r="KSP281" s="136"/>
      <c r="KSQ281" s="136"/>
      <c r="KSR281" s="136"/>
      <c r="KSS281" s="136"/>
      <c r="KSX281" s="136"/>
      <c r="KSY281" s="136"/>
      <c r="KSZ281" s="136"/>
      <c r="KTA281" s="136"/>
      <c r="KTB281" s="136"/>
      <c r="KTC281" s="136"/>
      <c r="KTD281" s="136"/>
      <c r="KTE281" s="136"/>
      <c r="KTF281" s="136"/>
      <c r="KTG281" s="136"/>
      <c r="KTH281" s="136"/>
      <c r="KTI281" s="136"/>
      <c r="KTN281" s="136"/>
      <c r="KTO281" s="136"/>
      <c r="KTP281" s="136"/>
      <c r="KTQ281" s="136"/>
      <c r="KTR281" s="136"/>
      <c r="KTS281" s="136"/>
      <c r="KTT281" s="136"/>
      <c r="KTU281" s="136"/>
      <c r="KTV281" s="136"/>
      <c r="KTW281" s="136"/>
      <c r="KTX281" s="136"/>
      <c r="KTY281" s="136"/>
      <c r="KUD281" s="136"/>
      <c r="KUE281" s="136"/>
      <c r="KUF281" s="136"/>
      <c r="KUG281" s="136"/>
      <c r="KUH281" s="136"/>
      <c r="KUI281" s="136"/>
      <c r="KUJ281" s="136"/>
      <c r="KUK281" s="136"/>
      <c r="KUL281" s="136"/>
      <c r="KUM281" s="136"/>
      <c r="KUN281" s="136"/>
      <c r="KUO281" s="136"/>
      <c r="KUT281" s="136"/>
      <c r="KUU281" s="136"/>
      <c r="KUV281" s="136"/>
      <c r="KUW281" s="136"/>
      <c r="KUX281" s="136"/>
      <c r="KUY281" s="136"/>
      <c r="KUZ281" s="136"/>
      <c r="KVA281" s="136"/>
      <c r="KVB281" s="136"/>
      <c r="KVC281" s="136"/>
      <c r="KVD281" s="136"/>
      <c r="KVE281" s="136"/>
      <c r="KVJ281" s="136"/>
      <c r="KVK281" s="136"/>
      <c r="KVL281" s="136"/>
      <c r="KVM281" s="136"/>
      <c r="KVN281" s="136"/>
      <c r="KVO281" s="136"/>
      <c r="KVP281" s="136"/>
      <c r="KVQ281" s="136"/>
      <c r="KVR281" s="136"/>
      <c r="KVS281" s="136"/>
      <c r="KVT281" s="136"/>
      <c r="KVU281" s="136"/>
      <c r="KVZ281" s="136"/>
      <c r="KWA281" s="136"/>
      <c r="KWB281" s="136"/>
      <c r="KWC281" s="136"/>
      <c r="KWD281" s="136"/>
      <c r="KWE281" s="136"/>
      <c r="KWF281" s="136"/>
      <c r="KWG281" s="136"/>
      <c r="KWH281" s="136"/>
      <c r="KWI281" s="136"/>
      <c r="KWJ281" s="136"/>
      <c r="KWK281" s="136"/>
      <c r="KWP281" s="136"/>
      <c r="KWQ281" s="136"/>
      <c r="KWR281" s="136"/>
      <c r="KWS281" s="136"/>
      <c r="KWT281" s="136"/>
      <c r="KWU281" s="136"/>
      <c r="KWV281" s="136"/>
      <c r="KWW281" s="136"/>
      <c r="KWX281" s="136"/>
      <c r="KWY281" s="136"/>
      <c r="KWZ281" s="136"/>
      <c r="KXA281" s="136"/>
      <c r="KXF281" s="136"/>
      <c r="KXG281" s="136"/>
      <c r="KXH281" s="136"/>
      <c r="KXI281" s="136"/>
      <c r="KXJ281" s="136"/>
      <c r="KXK281" s="136"/>
      <c r="KXL281" s="136"/>
      <c r="KXM281" s="136"/>
      <c r="KXN281" s="136"/>
      <c r="KXO281" s="136"/>
      <c r="KXP281" s="136"/>
      <c r="KXQ281" s="136"/>
      <c r="KXV281" s="136"/>
      <c r="KXW281" s="136"/>
      <c r="KXX281" s="136"/>
      <c r="KXY281" s="136"/>
      <c r="KXZ281" s="136"/>
      <c r="KYA281" s="136"/>
      <c r="KYB281" s="136"/>
      <c r="KYC281" s="136"/>
      <c r="KYD281" s="136"/>
      <c r="KYE281" s="136"/>
      <c r="KYF281" s="136"/>
      <c r="KYG281" s="136"/>
      <c r="KYL281" s="136"/>
      <c r="KYM281" s="136"/>
      <c r="KYN281" s="136"/>
      <c r="KYO281" s="136"/>
      <c r="KYP281" s="136"/>
      <c r="KYQ281" s="136"/>
      <c r="KYR281" s="136"/>
      <c r="KYS281" s="136"/>
      <c r="KYT281" s="136"/>
      <c r="KYU281" s="136"/>
      <c r="KYV281" s="136"/>
      <c r="KYW281" s="136"/>
      <c r="KZB281" s="136"/>
      <c r="KZC281" s="136"/>
      <c r="KZD281" s="136"/>
      <c r="KZE281" s="136"/>
      <c r="KZF281" s="136"/>
      <c r="KZG281" s="136"/>
      <c r="KZH281" s="136"/>
      <c r="KZI281" s="136"/>
      <c r="KZJ281" s="136"/>
      <c r="KZK281" s="136"/>
      <c r="KZL281" s="136"/>
      <c r="KZM281" s="136"/>
      <c r="KZR281" s="136"/>
      <c r="KZS281" s="136"/>
      <c r="KZT281" s="136"/>
      <c r="KZU281" s="136"/>
      <c r="KZV281" s="136"/>
      <c r="KZW281" s="136"/>
      <c r="KZX281" s="136"/>
      <c r="KZY281" s="136"/>
      <c r="KZZ281" s="136"/>
      <c r="LAA281" s="136"/>
      <c r="LAB281" s="136"/>
      <c r="LAC281" s="136"/>
      <c r="LAH281" s="136"/>
      <c r="LAI281" s="136"/>
      <c r="LAJ281" s="136"/>
      <c r="LAK281" s="136"/>
      <c r="LAL281" s="136"/>
      <c r="LAM281" s="136"/>
      <c r="LAN281" s="136"/>
      <c r="LAO281" s="136"/>
      <c r="LAP281" s="136"/>
      <c r="LAQ281" s="136"/>
      <c r="LAR281" s="136"/>
      <c r="LAS281" s="136"/>
      <c r="LAX281" s="136"/>
      <c r="LAY281" s="136"/>
      <c r="LAZ281" s="136"/>
      <c r="LBA281" s="136"/>
      <c r="LBB281" s="136"/>
      <c r="LBC281" s="136"/>
      <c r="LBD281" s="136"/>
      <c r="LBE281" s="136"/>
      <c r="LBF281" s="136"/>
      <c r="LBG281" s="136"/>
      <c r="LBH281" s="136"/>
      <c r="LBI281" s="136"/>
      <c r="LBN281" s="136"/>
      <c r="LBO281" s="136"/>
      <c r="LBP281" s="136"/>
      <c r="LBQ281" s="136"/>
      <c r="LBR281" s="136"/>
      <c r="LBS281" s="136"/>
      <c r="LBT281" s="136"/>
      <c r="LBU281" s="136"/>
      <c r="LBV281" s="136"/>
      <c r="LBW281" s="136"/>
      <c r="LBX281" s="136"/>
      <c r="LBY281" s="136"/>
      <c r="LCD281" s="136"/>
      <c r="LCE281" s="136"/>
      <c r="LCF281" s="136"/>
      <c r="LCG281" s="136"/>
      <c r="LCH281" s="136"/>
      <c r="LCI281" s="136"/>
      <c r="LCJ281" s="136"/>
      <c r="LCK281" s="136"/>
      <c r="LCL281" s="136"/>
      <c r="LCM281" s="136"/>
      <c r="LCN281" s="136"/>
      <c r="LCO281" s="136"/>
      <c r="LCT281" s="136"/>
      <c r="LCU281" s="136"/>
      <c r="LCV281" s="136"/>
      <c r="LCW281" s="136"/>
      <c r="LCX281" s="136"/>
      <c r="LCY281" s="136"/>
      <c r="LCZ281" s="136"/>
      <c r="LDA281" s="136"/>
      <c r="LDB281" s="136"/>
      <c r="LDC281" s="136"/>
      <c r="LDD281" s="136"/>
      <c r="LDE281" s="136"/>
      <c r="LDJ281" s="136"/>
      <c r="LDK281" s="136"/>
      <c r="LDL281" s="136"/>
      <c r="LDM281" s="136"/>
      <c r="LDN281" s="136"/>
      <c r="LDO281" s="136"/>
      <c r="LDP281" s="136"/>
      <c r="LDQ281" s="136"/>
      <c r="LDR281" s="136"/>
      <c r="LDS281" s="136"/>
      <c r="LDT281" s="136"/>
      <c r="LDU281" s="136"/>
      <c r="LDZ281" s="136"/>
      <c r="LEA281" s="136"/>
      <c r="LEB281" s="136"/>
      <c r="LEC281" s="136"/>
      <c r="LED281" s="136"/>
      <c r="LEE281" s="136"/>
      <c r="LEF281" s="136"/>
      <c r="LEG281" s="136"/>
      <c r="LEH281" s="136"/>
      <c r="LEI281" s="136"/>
      <c r="LEJ281" s="136"/>
      <c r="LEK281" s="136"/>
      <c r="LEP281" s="136"/>
      <c r="LEQ281" s="136"/>
      <c r="LER281" s="136"/>
      <c r="LES281" s="136"/>
      <c r="LET281" s="136"/>
      <c r="LEU281" s="136"/>
      <c r="LEV281" s="136"/>
      <c r="LEW281" s="136"/>
      <c r="LEX281" s="136"/>
      <c r="LEY281" s="136"/>
      <c r="LEZ281" s="136"/>
      <c r="LFA281" s="136"/>
      <c r="LFF281" s="136"/>
      <c r="LFG281" s="136"/>
      <c r="LFH281" s="136"/>
      <c r="LFI281" s="136"/>
      <c r="LFJ281" s="136"/>
      <c r="LFK281" s="136"/>
      <c r="LFL281" s="136"/>
      <c r="LFM281" s="136"/>
      <c r="LFN281" s="136"/>
      <c r="LFO281" s="136"/>
      <c r="LFP281" s="136"/>
      <c r="LFQ281" s="136"/>
      <c r="LFV281" s="136"/>
      <c r="LFW281" s="136"/>
      <c r="LFX281" s="136"/>
      <c r="LFY281" s="136"/>
      <c r="LFZ281" s="136"/>
      <c r="LGA281" s="136"/>
      <c r="LGB281" s="136"/>
      <c r="LGC281" s="136"/>
      <c r="LGD281" s="136"/>
      <c r="LGE281" s="136"/>
      <c r="LGF281" s="136"/>
      <c r="LGG281" s="136"/>
      <c r="LGL281" s="136"/>
      <c r="LGM281" s="136"/>
      <c r="LGN281" s="136"/>
      <c r="LGO281" s="136"/>
      <c r="LGP281" s="136"/>
      <c r="LGQ281" s="136"/>
      <c r="LGR281" s="136"/>
      <c r="LGS281" s="136"/>
      <c r="LGT281" s="136"/>
      <c r="LGU281" s="136"/>
      <c r="LGV281" s="136"/>
      <c r="LGW281" s="136"/>
      <c r="LHB281" s="136"/>
      <c r="LHC281" s="136"/>
      <c r="LHD281" s="136"/>
      <c r="LHE281" s="136"/>
      <c r="LHF281" s="136"/>
      <c r="LHG281" s="136"/>
      <c r="LHH281" s="136"/>
      <c r="LHI281" s="136"/>
      <c r="LHJ281" s="136"/>
      <c r="LHK281" s="136"/>
      <c r="LHL281" s="136"/>
      <c r="LHM281" s="136"/>
      <c r="LHR281" s="136"/>
      <c r="LHS281" s="136"/>
      <c r="LHT281" s="136"/>
      <c r="LHU281" s="136"/>
      <c r="LHV281" s="136"/>
      <c r="LHW281" s="136"/>
      <c r="LHX281" s="136"/>
      <c r="LHY281" s="136"/>
      <c r="LHZ281" s="136"/>
      <c r="LIA281" s="136"/>
      <c r="LIB281" s="136"/>
      <c r="LIC281" s="136"/>
      <c r="LIH281" s="136"/>
      <c r="LII281" s="136"/>
      <c r="LIJ281" s="136"/>
      <c r="LIK281" s="136"/>
      <c r="LIL281" s="136"/>
      <c r="LIM281" s="136"/>
      <c r="LIN281" s="136"/>
      <c r="LIO281" s="136"/>
      <c r="LIP281" s="136"/>
      <c r="LIQ281" s="136"/>
      <c r="LIR281" s="136"/>
      <c r="LIS281" s="136"/>
      <c r="LIX281" s="136"/>
      <c r="LIY281" s="136"/>
      <c r="LIZ281" s="136"/>
      <c r="LJA281" s="136"/>
      <c r="LJB281" s="136"/>
      <c r="LJC281" s="136"/>
      <c r="LJD281" s="136"/>
      <c r="LJE281" s="136"/>
      <c r="LJF281" s="136"/>
      <c r="LJG281" s="136"/>
      <c r="LJH281" s="136"/>
      <c r="LJI281" s="136"/>
      <c r="LJN281" s="136"/>
      <c r="LJO281" s="136"/>
      <c r="LJP281" s="136"/>
      <c r="LJQ281" s="136"/>
      <c r="LJR281" s="136"/>
      <c r="LJS281" s="136"/>
      <c r="LJT281" s="136"/>
      <c r="LJU281" s="136"/>
      <c r="LJV281" s="136"/>
      <c r="LJW281" s="136"/>
      <c r="LJX281" s="136"/>
      <c r="LJY281" s="136"/>
      <c r="LKD281" s="136"/>
      <c r="LKE281" s="136"/>
      <c r="LKF281" s="136"/>
      <c r="LKG281" s="136"/>
      <c r="LKH281" s="136"/>
      <c r="LKI281" s="136"/>
      <c r="LKJ281" s="136"/>
      <c r="LKK281" s="136"/>
      <c r="LKL281" s="136"/>
      <c r="LKM281" s="136"/>
      <c r="LKN281" s="136"/>
      <c r="LKO281" s="136"/>
      <c r="LKT281" s="136"/>
      <c r="LKU281" s="136"/>
      <c r="LKV281" s="136"/>
      <c r="LKW281" s="136"/>
      <c r="LKX281" s="136"/>
      <c r="LKY281" s="136"/>
      <c r="LKZ281" s="136"/>
      <c r="LLA281" s="136"/>
      <c r="LLB281" s="136"/>
      <c r="LLC281" s="136"/>
      <c r="LLD281" s="136"/>
      <c r="LLE281" s="136"/>
      <c r="LLJ281" s="136"/>
      <c r="LLK281" s="136"/>
      <c r="LLL281" s="136"/>
      <c r="LLM281" s="136"/>
      <c r="LLN281" s="136"/>
      <c r="LLO281" s="136"/>
      <c r="LLP281" s="136"/>
      <c r="LLQ281" s="136"/>
      <c r="LLR281" s="136"/>
      <c r="LLS281" s="136"/>
      <c r="LLT281" s="136"/>
      <c r="LLU281" s="136"/>
      <c r="LLZ281" s="136"/>
      <c r="LMA281" s="136"/>
      <c r="LMB281" s="136"/>
      <c r="LMC281" s="136"/>
      <c r="LMD281" s="136"/>
      <c r="LME281" s="136"/>
      <c r="LMF281" s="136"/>
      <c r="LMG281" s="136"/>
      <c r="LMH281" s="136"/>
      <c r="LMI281" s="136"/>
      <c r="LMJ281" s="136"/>
      <c r="LMK281" s="136"/>
      <c r="LMP281" s="136"/>
      <c r="LMQ281" s="136"/>
      <c r="LMR281" s="136"/>
      <c r="LMS281" s="136"/>
      <c r="LMT281" s="136"/>
      <c r="LMU281" s="136"/>
      <c r="LMV281" s="136"/>
      <c r="LMW281" s="136"/>
      <c r="LMX281" s="136"/>
      <c r="LMY281" s="136"/>
      <c r="LMZ281" s="136"/>
      <c r="LNA281" s="136"/>
      <c r="LNF281" s="136"/>
      <c r="LNG281" s="136"/>
      <c r="LNH281" s="136"/>
      <c r="LNI281" s="136"/>
      <c r="LNJ281" s="136"/>
      <c r="LNK281" s="136"/>
      <c r="LNL281" s="136"/>
      <c r="LNM281" s="136"/>
      <c r="LNN281" s="136"/>
      <c r="LNO281" s="136"/>
      <c r="LNP281" s="136"/>
      <c r="LNQ281" s="136"/>
      <c r="LNV281" s="136"/>
      <c r="LNW281" s="136"/>
      <c r="LNX281" s="136"/>
      <c r="LNY281" s="136"/>
      <c r="LNZ281" s="136"/>
      <c r="LOA281" s="136"/>
      <c r="LOB281" s="136"/>
      <c r="LOC281" s="136"/>
      <c r="LOD281" s="136"/>
      <c r="LOE281" s="136"/>
      <c r="LOF281" s="136"/>
      <c r="LOG281" s="136"/>
      <c r="LOL281" s="136"/>
      <c r="LOM281" s="136"/>
      <c r="LON281" s="136"/>
      <c r="LOO281" s="136"/>
      <c r="LOP281" s="136"/>
      <c r="LOQ281" s="136"/>
      <c r="LOR281" s="136"/>
      <c r="LOS281" s="136"/>
      <c r="LOT281" s="136"/>
      <c r="LOU281" s="136"/>
      <c r="LOV281" s="136"/>
      <c r="LOW281" s="136"/>
      <c r="LPB281" s="136"/>
      <c r="LPC281" s="136"/>
      <c r="LPD281" s="136"/>
      <c r="LPE281" s="136"/>
      <c r="LPF281" s="136"/>
      <c r="LPG281" s="136"/>
      <c r="LPH281" s="136"/>
      <c r="LPI281" s="136"/>
      <c r="LPJ281" s="136"/>
      <c r="LPK281" s="136"/>
      <c r="LPL281" s="136"/>
      <c r="LPM281" s="136"/>
      <c r="LPR281" s="136"/>
      <c r="LPS281" s="136"/>
      <c r="LPT281" s="136"/>
      <c r="LPU281" s="136"/>
      <c r="LPV281" s="136"/>
      <c r="LPW281" s="136"/>
      <c r="LPX281" s="136"/>
      <c r="LPY281" s="136"/>
      <c r="LPZ281" s="136"/>
      <c r="LQA281" s="136"/>
      <c r="LQB281" s="136"/>
      <c r="LQC281" s="136"/>
      <c r="LQH281" s="136"/>
      <c r="LQI281" s="136"/>
      <c r="LQJ281" s="136"/>
      <c r="LQK281" s="136"/>
      <c r="LQL281" s="136"/>
      <c r="LQM281" s="136"/>
      <c r="LQN281" s="136"/>
      <c r="LQO281" s="136"/>
      <c r="LQP281" s="136"/>
      <c r="LQQ281" s="136"/>
      <c r="LQR281" s="136"/>
      <c r="LQS281" s="136"/>
      <c r="LQX281" s="136"/>
      <c r="LQY281" s="136"/>
      <c r="LQZ281" s="136"/>
      <c r="LRA281" s="136"/>
      <c r="LRB281" s="136"/>
      <c r="LRC281" s="136"/>
      <c r="LRD281" s="136"/>
      <c r="LRE281" s="136"/>
      <c r="LRF281" s="136"/>
      <c r="LRG281" s="136"/>
      <c r="LRH281" s="136"/>
      <c r="LRI281" s="136"/>
      <c r="LRN281" s="136"/>
      <c r="LRO281" s="136"/>
      <c r="LRP281" s="136"/>
      <c r="LRQ281" s="136"/>
      <c r="LRR281" s="136"/>
      <c r="LRS281" s="136"/>
      <c r="LRT281" s="136"/>
      <c r="LRU281" s="136"/>
      <c r="LRV281" s="136"/>
      <c r="LRW281" s="136"/>
      <c r="LRX281" s="136"/>
      <c r="LRY281" s="136"/>
      <c r="LSD281" s="136"/>
      <c r="LSE281" s="136"/>
      <c r="LSF281" s="136"/>
      <c r="LSG281" s="136"/>
      <c r="LSH281" s="136"/>
      <c r="LSI281" s="136"/>
      <c r="LSJ281" s="136"/>
      <c r="LSK281" s="136"/>
      <c r="LSL281" s="136"/>
      <c r="LSM281" s="136"/>
      <c r="LSN281" s="136"/>
      <c r="LSO281" s="136"/>
      <c r="LST281" s="136"/>
      <c r="LSU281" s="136"/>
      <c r="LSV281" s="136"/>
      <c r="LSW281" s="136"/>
      <c r="LSX281" s="136"/>
      <c r="LSY281" s="136"/>
      <c r="LSZ281" s="136"/>
      <c r="LTA281" s="136"/>
      <c r="LTB281" s="136"/>
      <c r="LTC281" s="136"/>
      <c r="LTD281" s="136"/>
      <c r="LTE281" s="136"/>
      <c r="LTJ281" s="136"/>
      <c r="LTK281" s="136"/>
      <c r="LTL281" s="136"/>
      <c r="LTM281" s="136"/>
      <c r="LTN281" s="136"/>
      <c r="LTO281" s="136"/>
      <c r="LTP281" s="136"/>
      <c r="LTQ281" s="136"/>
      <c r="LTR281" s="136"/>
      <c r="LTS281" s="136"/>
      <c r="LTT281" s="136"/>
      <c r="LTU281" s="136"/>
      <c r="LTZ281" s="136"/>
      <c r="LUA281" s="136"/>
      <c r="LUB281" s="136"/>
      <c r="LUC281" s="136"/>
      <c r="LUD281" s="136"/>
      <c r="LUE281" s="136"/>
      <c r="LUF281" s="136"/>
      <c r="LUG281" s="136"/>
      <c r="LUH281" s="136"/>
      <c r="LUI281" s="136"/>
      <c r="LUJ281" s="136"/>
      <c r="LUK281" s="136"/>
      <c r="LUP281" s="136"/>
      <c r="LUQ281" s="136"/>
      <c r="LUR281" s="136"/>
      <c r="LUS281" s="136"/>
      <c r="LUT281" s="136"/>
      <c r="LUU281" s="136"/>
      <c r="LUV281" s="136"/>
      <c r="LUW281" s="136"/>
      <c r="LUX281" s="136"/>
      <c r="LUY281" s="136"/>
      <c r="LUZ281" s="136"/>
      <c r="LVA281" s="136"/>
      <c r="LVF281" s="136"/>
      <c r="LVG281" s="136"/>
      <c r="LVH281" s="136"/>
      <c r="LVI281" s="136"/>
      <c r="LVJ281" s="136"/>
      <c r="LVK281" s="136"/>
      <c r="LVL281" s="136"/>
      <c r="LVM281" s="136"/>
      <c r="LVN281" s="136"/>
      <c r="LVO281" s="136"/>
      <c r="LVP281" s="136"/>
      <c r="LVQ281" s="136"/>
      <c r="LVV281" s="136"/>
      <c r="LVW281" s="136"/>
      <c r="LVX281" s="136"/>
      <c r="LVY281" s="136"/>
      <c r="LVZ281" s="136"/>
      <c r="LWA281" s="136"/>
      <c r="LWB281" s="136"/>
      <c r="LWC281" s="136"/>
      <c r="LWD281" s="136"/>
      <c r="LWE281" s="136"/>
      <c r="LWF281" s="136"/>
      <c r="LWG281" s="136"/>
      <c r="LWL281" s="136"/>
      <c r="LWM281" s="136"/>
      <c r="LWN281" s="136"/>
      <c r="LWO281" s="136"/>
      <c r="LWP281" s="136"/>
      <c r="LWQ281" s="136"/>
      <c r="LWR281" s="136"/>
      <c r="LWS281" s="136"/>
      <c r="LWT281" s="136"/>
      <c r="LWU281" s="136"/>
      <c r="LWV281" s="136"/>
      <c r="LWW281" s="136"/>
      <c r="LXB281" s="136"/>
      <c r="LXC281" s="136"/>
      <c r="LXD281" s="136"/>
      <c r="LXE281" s="136"/>
      <c r="LXF281" s="136"/>
      <c r="LXG281" s="136"/>
      <c r="LXH281" s="136"/>
      <c r="LXI281" s="136"/>
      <c r="LXJ281" s="136"/>
      <c r="LXK281" s="136"/>
      <c r="LXL281" s="136"/>
      <c r="LXM281" s="136"/>
      <c r="LXR281" s="136"/>
      <c r="LXS281" s="136"/>
      <c r="LXT281" s="136"/>
      <c r="LXU281" s="136"/>
      <c r="LXV281" s="136"/>
      <c r="LXW281" s="136"/>
      <c r="LXX281" s="136"/>
      <c r="LXY281" s="136"/>
      <c r="LXZ281" s="136"/>
      <c r="LYA281" s="136"/>
      <c r="LYB281" s="136"/>
      <c r="LYC281" s="136"/>
      <c r="LYH281" s="136"/>
      <c r="LYI281" s="136"/>
      <c r="LYJ281" s="136"/>
      <c r="LYK281" s="136"/>
      <c r="LYL281" s="136"/>
      <c r="LYM281" s="136"/>
      <c r="LYN281" s="136"/>
      <c r="LYO281" s="136"/>
      <c r="LYP281" s="136"/>
      <c r="LYQ281" s="136"/>
      <c r="LYR281" s="136"/>
      <c r="LYS281" s="136"/>
      <c r="LYX281" s="136"/>
      <c r="LYY281" s="136"/>
      <c r="LYZ281" s="136"/>
      <c r="LZA281" s="136"/>
      <c r="LZB281" s="136"/>
      <c r="LZC281" s="136"/>
      <c r="LZD281" s="136"/>
      <c r="LZE281" s="136"/>
      <c r="LZF281" s="136"/>
      <c r="LZG281" s="136"/>
      <c r="LZH281" s="136"/>
      <c r="LZI281" s="136"/>
      <c r="LZN281" s="136"/>
      <c r="LZO281" s="136"/>
      <c r="LZP281" s="136"/>
      <c r="LZQ281" s="136"/>
      <c r="LZR281" s="136"/>
      <c r="LZS281" s="136"/>
      <c r="LZT281" s="136"/>
      <c r="LZU281" s="136"/>
      <c r="LZV281" s="136"/>
      <c r="LZW281" s="136"/>
      <c r="LZX281" s="136"/>
      <c r="LZY281" s="136"/>
      <c r="MAD281" s="136"/>
      <c r="MAE281" s="136"/>
      <c r="MAF281" s="136"/>
      <c r="MAG281" s="136"/>
      <c r="MAH281" s="136"/>
      <c r="MAI281" s="136"/>
      <c r="MAJ281" s="136"/>
      <c r="MAK281" s="136"/>
      <c r="MAL281" s="136"/>
      <c r="MAM281" s="136"/>
      <c r="MAN281" s="136"/>
      <c r="MAO281" s="136"/>
      <c r="MAT281" s="136"/>
      <c r="MAU281" s="136"/>
      <c r="MAV281" s="136"/>
      <c r="MAW281" s="136"/>
      <c r="MAX281" s="136"/>
      <c r="MAY281" s="136"/>
      <c r="MAZ281" s="136"/>
      <c r="MBA281" s="136"/>
      <c r="MBB281" s="136"/>
      <c r="MBC281" s="136"/>
      <c r="MBD281" s="136"/>
      <c r="MBE281" s="136"/>
      <c r="MBJ281" s="136"/>
      <c r="MBK281" s="136"/>
      <c r="MBL281" s="136"/>
      <c r="MBM281" s="136"/>
      <c r="MBN281" s="136"/>
      <c r="MBO281" s="136"/>
      <c r="MBP281" s="136"/>
      <c r="MBQ281" s="136"/>
      <c r="MBR281" s="136"/>
      <c r="MBS281" s="136"/>
      <c r="MBT281" s="136"/>
      <c r="MBU281" s="136"/>
      <c r="MBZ281" s="136"/>
      <c r="MCA281" s="136"/>
      <c r="MCB281" s="136"/>
      <c r="MCC281" s="136"/>
      <c r="MCD281" s="136"/>
      <c r="MCE281" s="136"/>
      <c r="MCF281" s="136"/>
      <c r="MCG281" s="136"/>
      <c r="MCH281" s="136"/>
      <c r="MCI281" s="136"/>
      <c r="MCJ281" s="136"/>
      <c r="MCK281" s="136"/>
      <c r="MCP281" s="136"/>
      <c r="MCQ281" s="136"/>
      <c r="MCR281" s="136"/>
      <c r="MCS281" s="136"/>
      <c r="MCT281" s="136"/>
      <c r="MCU281" s="136"/>
      <c r="MCV281" s="136"/>
      <c r="MCW281" s="136"/>
      <c r="MCX281" s="136"/>
      <c r="MCY281" s="136"/>
      <c r="MCZ281" s="136"/>
      <c r="MDA281" s="136"/>
      <c r="MDF281" s="136"/>
      <c r="MDG281" s="136"/>
      <c r="MDH281" s="136"/>
      <c r="MDI281" s="136"/>
      <c r="MDJ281" s="136"/>
      <c r="MDK281" s="136"/>
      <c r="MDL281" s="136"/>
      <c r="MDM281" s="136"/>
      <c r="MDN281" s="136"/>
      <c r="MDO281" s="136"/>
      <c r="MDP281" s="136"/>
      <c r="MDQ281" s="136"/>
      <c r="MDV281" s="136"/>
      <c r="MDW281" s="136"/>
      <c r="MDX281" s="136"/>
      <c r="MDY281" s="136"/>
      <c r="MDZ281" s="136"/>
      <c r="MEA281" s="136"/>
      <c r="MEB281" s="136"/>
      <c r="MEC281" s="136"/>
      <c r="MED281" s="136"/>
      <c r="MEE281" s="136"/>
      <c r="MEF281" s="136"/>
      <c r="MEG281" s="136"/>
      <c r="MEL281" s="136"/>
      <c r="MEM281" s="136"/>
      <c r="MEN281" s="136"/>
      <c r="MEO281" s="136"/>
      <c r="MEP281" s="136"/>
      <c r="MEQ281" s="136"/>
      <c r="MER281" s="136"/>
      <c r="MES281" s="136"/>
      <c r="MET281" s="136"/>
      <c r="MEU281" s="136"/>
      <c r="MEV281" s="136"/>
      <c r="MEW281" s="136"/>
      <c r="MFB281" s="136"/>
      <c r="MFC281" s="136"/>
      <c r="MFD281" s="136"/>
      <c r="MFE281" s="136"/>
      <c r="MFF281" s="136"/>
      <c r="MFG281" s="136"/>
      <c r="MFH281" s="136"/>
      <c r="MFI281" s="136"/>
      <c r="MFJ281" s="136"/>
      <c r="MFK281" s="136"/>
      <c r="MFL281" s="136"/>
      <c r="MFM281" s="136"/>
      <c r="MFR281" s="136"/>
      <c r="MFS281" s="136"/>
      <c r="MFT281" s="136"/>
      <c r="MFU281" s="136"/>
      <c r="MFV281" s="136"/>
      <c r="MFW281" s="136"/>
      <c r="MFX281" s="136"/>
      <c r="MFY281" s="136"/>
      <c r="MFZ281" s="136"/>
      <c r="MGA281" s="136"/>
      <c r="MGB281" s="136"/>
      <c r="MGC281" s="136"/>
      <c r="MGH281" s="136"/>
      <c r="MGI281" s="136"/>
      <c r="MGJ281" s="136"/>
      <c r="MGK281" s="136"/>
      <c r="MGL281" s="136"/>
      <c r="MGM281" s="136"/>
      <c r="MGN281" s="136"/>
      <c r="MGO281" s="136"/>
      <c r="MGP281" s="136"/>
      <c r="MGQ281" s="136"/>
      <c r="MGR281" s="136"/>
      <c r="MGS281" s="136"/>
      <c r="MGX281" s="136"/>
      <c r="MGY281" s="136"/>
      <c r="MGZ281" s="136"/>
      <c r="MHA281" s="136"/>
      <c r="MHB281" s="136"/>
      <c r="MHC281" s="136"/>
      <c r="MHD281" s="136"/>
      <c r="MHE281" s="136"/>
      <c r="MHF281" s="136"/>
      <c r="MHG281" s="136"/>
      <c r="MHH281" s="136"/>
      <c r="MHI281" s="136"/>
      <c r="MHN281" s="136"/>
      <c r="MHO281" s="136"/>
      <c r="MHP281" s="136"/>
      <c r="MHQ281" s="136"/>
      <c r="MHR281" s="136"/>
      <c r="MHS281" s="136"/>
      <c r="MHT281" s="136"/>
      <c r="MHU281" s="136"/>
      <c r="MHV281" s="136"/>
      <c r="MHW281" s="136"/>
      <c r="MHX281" s="136"/>
      <c r="MHY281" s="136"/>
      <c r="MID281" s="136"/>
      <c r="MIE281" s="136"/>
      <c r="MIF281" s="136"/>
      <c r="MIG281" s="136"/>
      <c r="MIH281" s="136"/>
      <c r="MII281" s="136"/>
      <c r="MIJ281" s="136"/>
      <c r="MIK281" s="136"/>
      <c r="MIL281" s="136"/>
      <c r="MIM281" s="136"/>
      <c r="MIN281" s="136"/>
      <c r="MIO281" s="136"/>
      <c r="MIT281" s="136"/>
      <c r="MIU281" s="136"/>
      <c r="MIV281" s="136"/>
      <c r="MIW281" s="136"/>
      <c r="MIX281" s="136"/>
      <c r="MIY281" s="136"/>
      <c r="MIZ281" s="136"/>
      <c r="MJA281" s="136"/>
      <c r="MJB281" s="136"/>
      <c r="MJC281" s="136"/>
      <c r="MJD281" s="136"/>
      <c r="MJE281" s="136"/>
      <c r="MJJ281" s="136"/>
      <c r="MJK281" s="136"/>
      <c r="MJL281" s="136"/>
      <c r="MJM281" s="136"/>
      <c r="MJN281" s="136"/>
      <c r="MJO281" s="136"/>
      <c r="MJP281" s="136"/>
      <c r="MJQ281" s="136"/>
      <c r="MJR281" s="136"/>
      <c r="MJS281" s="136"/>
      <c r="MJT281" s="136"/>
      <c r="MJU281" s="136"/>
      <c r="MJZ281" s="136"/>
      <c r="MKA281" s="136"/>
      <c r="MKB281" s="136"/>
      <c r="MKC281" s="136"/>
      <c r="MKD281" s="136"/>
      <c r="MKE281" s="136"/>
      <c r="MKF281" s="136"/>
      <c r="MKG281" s="136"/>
      <c r="MKH281" s="136"/>
      <c r="MKI281" s="136"/>
      <c r="MKJ281" s="136"/>
      <c r="MKK281" s="136"/>
      <c r="MKP281" s="136"/>
      <c r="MKQ281" s="136"/>
      <c r="MKR281" s="136"/>
      <c r="MKS281" s="136"/>
      <c r="MKT281" s="136"/>
      <c r="MKU281" s="136"/>
      <c r="MKV281" s="136"/>
      <c r="MKW281" s="136"/>
      <c r="MKX281" s="136"/>
      <c r="MKY281" s="136"/>
      <c r="MKZ281" s="136"/>
      <c r="MLA281" s="136"/>
      <c r="MLF281" s="136"/>
      <c r="MLG281" s="136"/>
      <c r="MLH281" s="136"/>
      <c r="MLI281" s="136"/>
      <c r="MLJ281" s="136"/>
      <c r="MLK281" s="136"/>
      <c r="MLL281" s="136"/>
      <c r="MLM281" s="136"/>
      <c r="MLN281" s="136"/>
      <c r="MLO281" s="136"/>
      <c r="MLP281" s="136"/>
      <c r="MLQ281" s="136"/>
      <c r="MLV281" s="136"/>
      <c r="MLW281" s="136"/>
      <c r="MLX281" s="136"/>
      <c r="MLY281" s="136"/>
      <c r="MLZ281" s="136"/>
      <c r="MMA281" s="136"/>
      <c r="MMB281" s="136"/>
      <c r="MMC281" s="136"/>
      <c r="MMD281" s="136"/>
      <c r="MME281" s="136"/>
      <c r="MMF281" s="136"/>
      <c r="MMG281" s="136"/>
      <c r="MML281" s="136"/>
      <c r="MMM281" s="136"/>
      <c r="MMN281" s="136"/>
      <c r="MMO281" s="136"/>
      <c r="MMP281" s="136"/>
      <c r="MMQ281" s="136"/>
      <c r="MMR281" s="136"/>
      <c r="MMS281" s="136"/>
      <c r="MMT281" s="136"/>
      <c r="MMU281" s="136"/>
      <c r="MMV281" s="136"/>
      <c r="MMW281" s="136"/>
      <c r="MNB281" s="136"/>
      <c r="MNC281" s="136"/>
      <c r="MND281" s="136"/>
      <c r="MNE281" s="136"/>
      <c r="MNF281" s="136"/>
      <c r="MNG281" s="136"/>
      <c r="MNH281" s="136"/>
      <c r="MNI281" s="136"/>
      <c r="MNJ281" s="136"/>
      <c r="MNK281" s="136"/>
      <c r="MNL281" s="136"/>
      <c r="MNM281" s="136"/>
      <c r="MNR281" s="136"/>
      <c r="MNS281" s="136"/>
      <c r="MNT281" s="136"/>
      <c r="MNU281" s="136"/>
      <c r="MNV281" s="136"/>
      <c r="MNW281" s="136"/>
      <c r="MNX281" s="136"/>
      <c r="MNY281" s="136"/>
      <c r="MNZ281" s="136"/>
      <c r="MOA281" s="136"/>
      <c r="MOB281" s="136"/>
      <c r="MOC281" s="136"/>
      <c r="MOH281" s="136"/>
      <c r="MOI281" s="136"/>
      <c r="MOJ281" s="136"/>
      <c r="MOK281" s="136"/>
      <c r="MOL281" s="136"/>
      <c r="MOM281" s="136"/>
      <c r="MON281" s="136"/>
      <c r="MOO281" s="136"/>
      <c r="MOP281" s="136"/>
      <c r="MOQ281" s="136"/>
      <c r="MOR281" s="136"/>
      <c r="MOS281" s="136"/>
      <c r="MOX281" s="136"/>
      <c r="MOY281" s="136"/>
      <c r="MOZ281" s="136"/>
      <c r="MPA281" s="136"/>
      <c r="MPB281" s="136"/>
      <c r="MPC281" s="136"/>
      <c r="MPD281" s="136"/>
      <c r="MPE281" s="136"/>
      <c r="MPF281" s="136"/>
      <c r="MPG281" s="136"/>
      <c r="MPH281" s="136"/>
      <c r="MPI281" s="136"/>
      <c r="MPN281" s="136"/>
      <c r="MPO281" s="136"/>
      <c r="MPP281" s="136"/>
      <c r="MPQ281" s="136"/>
      <c r="MPR281" s="136"/>
      <c r="MPS281" s="136"/>
      <c r="MPT281" s="136"/>
      <c r="MPU281" s="136"/>
      <c r="MPV281" s="136"/>
      <c r="MPW281" s="136"/>
      <c r="MPX281" s="136"/>
      <c r="MPY281" s="136"/>
      <c r="MQD281" s="136"/>
      <c r="MQE281" s="136"/>
      <c r="MQF281" s="136"/>
      <c r="MQG281" s="136"/>
      <c r="MQH281" s="136"/>
      <c r="MQI281" s="136"/>
      <c r="MQJ281" s="136"/>
      <c r="MQK281" s="136"/>
      <c r="MQL281" s="136"/>
      <c r="MQM281" s="136"/>
      <c r="MQN281" s="136"/>
      <c r="MQO281" s="136"/>
      <c r="MQT281" s="136"/>
      <c r="MQU281" s="136"/>
      <c r="MQV281" s="136"/>
      <c r="MQW281" s="136"/>
      <c r="MQX281" s="136"/>
      <c r="MQY281" s="136"/>
      <c r="MQZ281" s="136"/>
      <c r="MRA281" s="136"/>
      <c r="MRB281" s="136"/>
      <c r="MRC281" s="136"/>
      <c r="MRD281" s="136"/>
      <c r="MRE281" s="136"/>
      <c r="MRJ281" s="136"/>
      <c r="MRK281" s="136"/>
      <c r="MRL281" s="136"/>
      <c r="MRM281" s="136"/>
      <c r="MRN281" s="136"/>
      <c r="MRO281" s="136"/>
      <c r="MRP281" s="136"/>
      <c r="MRQ281" s="136"/>
      <c r="MRR281" s="136"/>
      <c r="MRS281" s="136"/>
      <c r="MRT281" s="136"/>
      <c r="MRU281" s="136"/>
      <c r="MRZ281" s="136"/>
      <c r="MSA281" s="136"/>
      <c r="MSB281" s="136"/>
      <c r="MSC281" s="136"/>
      <c r="MSD281" s="136"/>
      <c r="MSE281" s="136"/>
      <c r="MSF281" s="136"/>
      <c r="MSG281" s="136"/>
      <c r="MSH281" s="136"/>
      <c r="MSI281" s="136"/>
      <c r="MSJ281" s="136"/>
      <c r="MSK281" s="136"/>
      <c r="MSP281" s="136"/>
      <c r="MSQ281" s="136"/>
      <c r="MSR281" s="136"/>
      <c r="MSS281" s="136"/>
      <c r="MST281" s="136"/>
      <c r="MSU281" s="136"/>
      <c r="MSV281" s="136"/>
      <c r="MSW281" s="136"/>
      <c r="MSX281" s="136"/>
      <c r="MSY281" s="136"/>
      <c r="MSZ281" s="136"/>
      <c r="MTA281" s="136"/>
      <c r="MTF281" s="136"/>
      <c r="MTG281" s="136"/>
      <c r="MTH281" s="136"/>
      <c r="MTI281" s="136"/>
      <c r="MTJ281" s="136"/>
      <c r="MTK281" s="136"/>
      <c r="MTL281" s="136"/>
      <c r="MTM281" s="136"/>
      <c r="MTN281" s="136"/>
      <c r="MTO281" s="136"/>
      <c r="MTP281" s="136"/>
      <c r="MTQ281" s="136"/>
      <c r="MTV281" s="136"/>
      <c r="MTW281" s="136"/>
      <c r="MTX281" s="136"/>
      <c r="MTY281" s="136"/>
      <c r="MTZ281" s="136"/>
      <c r="MUA281" s="136"/>
      <c r="MUB281" s="136"/>
      <c r="MUC281" s="136"/>
      <c r="MUD281" s="136"/>
      <c r="MUE281" s="136"/>
      <c r="MUF281" s="136"/>
      <c r="MUG281" s="136"/>
      <c r="MUL281" s="136"/>
      <c r="MUM281" s="136"/>
      <c r="MUN281" s="136"/>
      <c r="MUO281" s="136"/>
      <c r="MUP281" s="136"/>
      <c r="MUQ281" s="136"/>
      <c r="MUR281" s="136"/>
      <c r="MUS281" s="136"/>
      <c r="MUT281" s="136"/>
      <c r="MUU281" s="136"/>
      <c r="MUV281" s="136"/>
      <c r="MUW281" s="136"/>
      <c r="MVB281" s="136"/>
      <c r="MVC281" s="136"/>
      <c r="MVD281" s="136"/>
      <c r="MVE281" s="136"/>
      <c r="MVF281" s="136"/>
      <c r="MVG281" s="136"/>
      <c r="MVH281" s="136"/>
      <c r="MVI281" s="136"/>
      <c r="MVJ281" s="136"/>
      <c r="MVK281" s="136"/>
      <c r="MVL281" s="136"/>
      <c r="MVM281" s="136"/>
      <c r="MVR281" s="136"/>
      <c r="MVS281" s="136"/>
      <c r="MVT281" s="136"/>
      <c r="MVU281" s="136"/>
      <c r="MVV281" s="136"/>
      <c r="MVW281" s="136"/>
      <c r="MVX281" s="136"/>
      <c r="MVY281" s="136"/>
      <c r="MVZ281" s="136"/>
      <c r="MWA281" s="136"/>
      <c r="MWB281" s="136"/>
      <c r="MWC281" s="136"/>
      <c r="MWH281" s="136"/>
      <c r="MWI281" s="136"/>
      <c r="MWJ281" s="136"/>
      <c r="MWK281" s="136"/>
      <c r="MWL281" s="136"/>
      <c r="MWM281" s="136"/>
      <c r="MWN281" s="136"/>
      <c r="MWO281" s="136"/>
      <c r="MWP281" s="136"/>
      <c r="MWQ281" s="136"/>
      <c r="MWR281" s="136"/>
      <c r="MWS281" s="136"/>
      <c r="MWX281" s="136"/>
      <c r="MWY281" s="136"/>
      <c r="MWZ281" s="136"/>
      <c r="MXA281" s="136"/>
      <c r="MXB281" s="136"/>
      <c r="MXC281" s="136"/>
      <c r="MXD281" s="136"/>
      <c r="MXE281" s="136"/>
      <c r="MXF281" s="136"/>
      <c r="MXG281" s="136"/>
      <c r="MXH281" s="136"/>
      <c r="MXI281" s="136"/>
      <c r="MXN281" s="136"/>
      <c r="MXO281" s="136"/>
      <c r="MXP281" s="136"/>
      <c r="MXQ281" s="136"/>
      <c r="MXR281" s="136"/>
      <c r="MXS281" s="136"/>
      <c r="MXT281" s="136"/>
      <c r="MXU281" s="136"/>
      <c r="MXV281" s="136"/>
      <c r="MXW281" s="136"/>
      <c r="MXX281" s="136"/>
      <c r="MXY281" s="136"/>
      <c r="MYD281" s="136"/>
      <c r="MYE281" s="136"/>
      <c r="MYF281" s="136"/>
      <c r="MYG281" s="136"/>
      <c r="MYH281" s="136"/>
      <c r="MYI281" s="136"/>
      <c r="MYJ281" s="136"/>
      <c r="MYK281" s="136"/>
      <c r="MYL281" s="136"/>
      <c r="MYM281" s="136"/>
      <c r="MYN281" s="136"/>
      <c r="MYO281" s="136"/>
      <c r="MYT281" s="136"/>
      <c r="MYU281" s="136"/>
      <c r="MYV281" s="136"/>
      <c r="MYW281" s="136"/>
      <c r="MYX281" s="136"/>
      <c r="MYY281" s="136"/>
      <c r="MYZ281" s="136"/>
      <c r="MZA281" s="136"/>
      <c r="MZB281" s="136"/>
      <c r="MZC281" s="136"/>
      <c r="MZD281" s="136"/>
      <c r="MZE281" s="136"/>
      <c r="MZJ281" s="136"/>
      <c r="MZK281" s="136"/>
      <c r="MZL281" s="136"/>
      <c r="MZM281" s="136"/>
      <c r="MZN281" s="136"/>
      <c r="MZO281" s="136"/>
      <c r="MZP281" s="136"/>
      <c r="MZQ281" s="136"/>
      <c r="MZR281" s="136"/>
      <c r="MZS281" s="136"/>
      <c r="MZT281" s="136"/>
      <c r="MZU281" s="136"/>
      <c r="MZZ281" s="136"/>
      <c r="NAA281" s="136"/>
      <c r="NAB281" s="136"/>
      <c r="NAC281" s="136"/>
      <c r="NAD281" s="136"/>
      <c r="NAE281" s="136"/>
      <c r="NAF281" s="136"/>
      <c r="NAG281" s="136"/>
      <c r="NAH281" s="136"/>
      <c r="NAI281" s="136"/>
      <c r="NAJ281" s="136"/>
      <c r="NAK281" s="136"/>
      <c r="NAP281" s="136"/>
      <c r="NAQ281" s="136"/>
      <c r="NAR281" s="136"/>
      <c r="NAS281" s="136"/>
      <c r="NAT281" s="136"/>
      <c r="NAU281" s="136"/>
      <c r="NAV281" s="136"/>
      <c r="NAW281" s="136"/>
      <c r="NAX281" s="136"/>
      <c r="NAY281" s="136"/>
      <c r="NAZ281" s="136"/>
      <c r="NBA281" s="136"/>
      <c r="NBF281" s="136"/>
      <c r="NBG281" s="136"/>
      <c r="NBH281" s="136"/>
      <c r="NBI281" s="136"/>
      <c r="NBJ281" s="136"/>
      <c r="NBK281" s="136"/>
      <c r="NBL281" s="136"/>
      <c r="NBM281" s="136"/>
      <c r="NBN281" s="136"/>
      <c r="NBO281" s="136"/>
      <c r="NBP281" s="136"/>
      <c r="NBQ281" s="136"/>
      <c r="NBV281" s="136"/>
      <c r="NBW281" s="136"/>
      <c r="NBX281" s="136"/>
      <c r="NBY281" s="136"/>
      <c r="NBZ281" s="136"/>
      <c r="NCA281" s="136"/>
      <c r="NCB281" s="136"/>
      <c r="NCC281" s="136"/>
      <c r="NCD281" s="136"/>
      <c r="NCE281" s="136"/>
      <c r="NCF281" s="136"/>
      <c r="NCG281" s="136"/>
      <c r="NCL281" s="136"/>
      <c r="NCM281" s="136"/>
      <c r="NCN281" s="136"/>
      <c r="NCO281" s="136"/>
      <c r="NCP281" s="136"/>
      <c r="NCQ281" s="136"/>
      <c r="NCR281" s="136"/>
      <c r="NCS281" s="136"/>
      <c r="NCT281" s="136"/>
      <c r="NCU281" s="136"/>
      <c r="NCV281" s="136"/>
      <c r="NCW281" s="136"/>
      <c r="NDB281" s="136"/>
      <c r="NDC281" s="136"/>
      <c r="NDD281" s="136"/>
      <c r="NDE281" s="136"/>
      <c r="NDF281" s="136"/>
      <c r="NDG281" s="136"/>
      <c r="NDH281" s="136"/>
      <c r="NDI281" s="136"/>
      <c r="NDJ281" s="136"/>
      <c r="NDK281" s="136"/>
      <c r="NDL281" s="136"/>
      <c r="NDM281" s="136"/>
      <c r="NDR281" s="136"/>
      <c r="NDS281" s="136"/>
      <c r="NDT281" s="136"/>
      <c r="NDU281" s="136"/>
      <c r="NDV281" s="136"/>
      <c r="NDW281" s="136"/>
      <c r="NDX281" s="136"/>
      <c r="NDY281" s="136"/>
      <c r="NDZ281" s="136"/>
      <c r="NEA281" s="136"/>
      <c r="NEB281" s="136"/>
      <c r="NEC281" s="136"/>
      <c r="NEH281" s="136"/>
      <c r="NEI281" s="136"/>
      <c r="NEJ281" s="136"/>
      <c r="NEK281" s="136"/>
      <c r="NEL281" s="136"/>
      <c r="NEM281" s="136"/>
      <c r="NEN281" s="136"/>
      <c r="NEO281" s="136"/>
      <c r="NEP281" s="136"/>
      <c r="NEQ281" s="136"/>
      <c r="NER281" s="136"/>
      <c r="NES281" s="136"/>
      <c r="NEX281" s="136"/>
      <c r="NEY281" s="136"/>
      <c r="NEZ281" s="136"/>
      <c r="NFA281" s="136"/>
      <c r="NFB281" s="136"/>
      <c r="NFC281" s="136"/>
      <c r="NFD281" s="136"/>
      <c r="NFE281" s="136"/>
      <c r="NFF281" s="136"/>
      <c r="NFG281" s="136"/>
      <c r="NFH281" s="136"/>
      <c r="NFI281" s="136"/>
      <c r="NFN281" s="136"/>
      <c r="NFO281" s="136"/>
      <c r="NFP281" s="136"/>
      <c r="NFQ281" s="136"/>
      <c r="NFR281" s="136"/>
      <c r="NFS281" s="136"/>
      <c r="NFT281" s="136"/>
      <c r="NFU281" s="136"/>
      <c r="NFV281" s="136"/>
      <c r="NFW281" s="136"/>
      <c r="NFX281" s="136"/>
      <c r="NFY281" s="136"/>
      <c r="NGD281" s="136"/>
      <c r="NGE281" s="136"/>
      <c r="NGF281" s="136"/>
      <c r="NGG281" s="136"/>
      <c r="NGH281" s="136"/>
      <c r="NGI281" s="136"/>
      <c r="NGJ281" s="136"/>
      <c r="NGK281" s="136"/>
      <c r="NGL281" s="136"/>
      <c r="NGM281" s="136"/>
      <c r="NGN281" s="136"/>
      <c r="NGO281" s="136"/>
      <c r="NGT281" s="136"/>
      <c r="NGU281" s="136"/>
      <c r="NGV281" s="136"/>
      <c r="NGW281" s="136"/>
      <c r="NGX281" s="136"/>
      <c r="NGY281" s="136"/>
      <c r="NGZ281" s="136"/>
      <c r="NHA281" s="136"/>
      <c r="NHB281" s="136"/>
      <c r="NHC281" s="136"/>
      <c r="NHD281" s="136"/>
      <c r="NHE281" s="136"/>
      <c r="NHJ281" s="136"/>
      <c r="NHK281" s="136"/>
      <c r="NHL281" s="136"/>
      <c r="NHM281" s="136"/>
      <c r="NHN281" s="136"/>
      <c r="NHO281" s="136"/>
      <c r="NHP281" s="136"/>
      <c r="NHQ281" s="136"/>
      <c r="NHR281" s="136"/>
      <c r="NHS281" s="136"/>
      <c r="NHT281" s="136"/>
      <c r="NHU281" s="136"/>
      <c r="NHZ281" s="136"/>
      <c r="NIA281" s="136"/>
      <c r="NIB281" s="136"/>
      <c r="NIC281" s="136"/>
      <c r="NID281" s="136"/>
      <c r="NIE281" s="136"/>
      <c r="NIF281" s="136"/>
      <c r="NIG281" s="136"/>
      <c r="NIH281" s="136"/>
      <c r="NII281" s="136"/>
      <c r="NIJ281" s="136"/>
      <c r="NIK281" s="136"/>
      <c r="NIP281" s="136"/>
      <c r="NIQ281" s="136"/>
      <c r="NIR281" s="136"/>
      <c r="NIS281" s="136"/>
      <c r="NIT281" s="136"/>
      <c r="NIU281" s="136"/>
      <c r="NIV281" s="136"/>
      <c r="NIW281" s="136"/>
      <c r="NIX281" s="136"/>
      <c r="NIY281" s="136"/>
      <c r="NIZ281" s="136"/>
      <c r="NJA281" s="136"/>
      <c r="NJF281" s="136"/>
      <c r="NJG281" s="136"/>
      <c r="NJH281" s="136"/>
      <c r="NJI281" s="136"/>
      <c r="NJJ281" s="136"/>
      <c r="NJK281" s="136"/>
      <c r="NJL281" s="136"/>
      <c r="NJM281" s="136"/>
      <c r="NJN281" s="136"/>
      <c r="NJO281" s="136"/>
      <c r="NJP281" s="136"/>
      <c r="NJQ281" s="136"/>
      <c r="NJV281" s="136"/>
      <c r="NJW281" s="136"/>
      <c r="NJX281" s="136"/>
      <c r="NJY281" s="136"/>
      <c r="NJZ281" s="136"/>
      <c r="NKA281" s="136"/>
      <c r="NKB281" s="136"/>
      <c r="NKC281" s="136"/>
      <c r="NKD281" s="136"/>
      <c r="NKE281" s="136"/>
      <c r="NKF281" s="136"/>
      <c r="NKG281" s="136"/>
      <c r="NKL281" s="136"/>
      <c r="NKM281" s="136"/>
      <c r="NKN281" s="136"/>
      <c r="NKO281" s="136"/>
      <c r="NKP281" s="136"/>
      <c r="NKQ281" s="136"/>
      <c r="NKR281" s="136"/>
      <c r="NKS281" s="136"/>
      <c r="NKT281" s="136"/>
      <c r="NKU281" s="136"/>
      <c r="NKV281" s="136"/>
      <c r="NKW281" s="136"/>
      <c r="NLB281" s="136"/>
      <c r="NLC281" s="136"/>
      <c r="NLD281" s="136"/>
      <c r="NLE281" s="136"/>
      <c r="NLF281" s="136"/>
      <c r="NLG281" s="136"/>
      <c r="NLH281" s="136"/>
      <c r="NLI281" s="136"/>
      <c r="NLJ281" s="136"/>
      <c r="NLK281" s="136"/>
      <c r="NLL281" s="136"/>
      <c r="NLM281" s="136"/>
      <c r="NLR281" s="136"/>
      <c r="NLS281" s="136"/>
      <c r="NLT281" s="136"/>
      <c r="NLU281" s="136"/>
      <c r="NLV281" s="136"/>
      <c r="NLW281" s="136"/>
      <c r="NLX281" s="136"/>
      <c r="NLY281" s="136"/>
      <c r="NLZ281" s="136"/>
      <c r="NMA281" s="136"/>
      <c r="NMB281" s="136"/>
      <c r="NMC281" s="136"/>
      <c r="NMH281" s="136"/>
      <c r="NMI281" s="136"/>
      <c r="NMJ281" s="136"/>
      <c r="NMK281" s="136"/>
      <c r="NML281" s="136"/>
      <c r="NMM281" s="136"/>
      <c r="NMN281" s="136"/>
      <c r="NMO281" s="136"/>
      <c r="NMP281" s="136"/>
      <c r="NMQ281" s="136"/>
      <c r="NMR281" s="136"/>
      <c r="NMS281" s="136"/>
      <c r="NMX281" s="136"/>
      <c r="NMY281" s="136"/>
      <c r="NMZ281" s="136"/>
      <c r="NNA281" s="136"/>
      <c r="NNB281" s="136"/>
      <c r="NNC281" s="136"/>
      <c r="NND281" s="136"/>
      <c r="NNE281" s="136"/>
      <c r="NNF281" s="136"/>
      <c r="NNG281" s="136"/>
      <c r="NNH281" s="136"/>
      <c r="NNI281" s="136"/>
      <c r="NNN281" s="136"/>
      <c r="NNO281" s="136"/>
      <c r="NNP281" s="136"/>
      <c r="NNQ281" s="136"/>
      <c r="NNR281" s="136"/>
      <c r="NNS281" s="136"/>
      <c r="NNT281" s="136"/>
      <c r="NNU281" s="136"/>
      <c r="NNV281" s="136"/>
      <c r="NNW281" s="136"/>
      <c r="NNX281" s="136"/>
      <c r="NNY281" s="136"/>
      <c r="NOD281" s="136"/>
      <c r="NOE281" s="136"/>
      <c r="NOF281" s="136"/>
      <c r="NOG281" s="136"/>
      <c r="NOH281" s="136"/>
      <c r="NOI281" s="136"/>
      <c r="NOJ281" s="136"/>
      <c r="NOK281" s="136"/>
      <c r="NOL281" s="136"/>
      <c r="NOM281" s="136"/>
      <c r="NON281" s="136"/>
      <c r="NOO281" s="136"/>
      <c r="NOT281" s="136"/>
      <c r="NOU281" s="136"/>
      <c r="NOV281" s="136"/>
      <c r="NOW281" s="136"/>
      <c r="NOX281" s="136"/>
      <c r="NOY281" s="136"/>
      <c r="NOZ281" s="136"/>
      <c r="NPA281" s="136"/>
      <c r="NPB281" s="136"/>
      <c r="NPC281" s="136"/>
      <c r="NPD281" s="136"/>
      <c r="NPE281" s="136"/>
      <c r="NPJ281" s="136"/>
      <c r="NPK281" s="136"/>
      <c r="NPL281" s="136"/>
      <c r="NPM281" s="136"/>
      <c r="NPN281" s="136"/>
      <c r="NPO281" s="136"/>
      <c r="NPP281" s="136"/>
      <c r="NPQ281" s="136"/>
      <c r="NPR281" s="136"/>
      <c r="NPS281" s="136"/>
      <c r="NPT281" s="136"/>
      <c r="NPU281" s="136"/>
      <c r="NPZ281" s="136"/>
      <c r="NQA281" s="136"/>
      <c r="NQB281" s="136"/>
      <c r="NQC281" s="136"/>
      <c r="NQD281" s="136"/>
      <c r="NQE281" s="136"/>
      <c r="NQF281" s="136"/>
      <c r="NQG281" s="136"/>
      <c r="NQH281" s="136"/>
      <c r="NQI281" s="136"/>
      <c r="NQJ281" s="136"/>
      <c r="NQK281" s="136"/>
      <c r="NQP281" s="136"/>
      <c r="NQQ281" s="136"/>
      <c r="NQR281" s="136"/>
      <c r="NQS281" s="136"/>
      <c r="NQT281" s="136"/>
      <c r="NQU281" s="136"/>
      <c r="NQV281" s="136"/>
      <c r="NQW281" s="136"/>
      <c r="NQX281" s="136"/>
      <c r="NQY281" s="136"/>
      <c r="NQZ281" s="136"/>
      <c r="NRA281" s="136"/>
      <c r="NRF281" s="136"/>
      <c r="NRG281" s="136"/>
      <c r="NRH281" s="136"/>
      <c r="NRI281" s="136"/>
      <c r="NRJ281" s="136"/>
      <c r="NRK281" s="136"/>
      <c r="NRL281" s="136"/>
      <c r="NRM281" s="136"/>
      <c r="NRN281" s="136"/>
      <c r="NRO281" s="136"/>
      <c r="NRP281" s="136"/>
      <c r="NRQ281" s="136"/>
      <c r="NRV281" s="136"/>
      <c r="NRW281" s="136"/>
      <c r="NRX281" s="136"/>
      <c r="NRY281" s="136"/>
      <c r="NRZ281" s="136"/>
      <c r="NSA281" s="136"/>
      <c r="NSB281" s="136"/>
      <c r="NSC281" s="136"/>
      <c r="NSD281" s="136"/>
      <c r="NSE281" s="136"/>
      <c r="NSF281" s="136"/>
      <c r="NSG281" s="136"/>
      <c r="NSL281" s="136"/>
      <c r="NSM281" s="136"/>
      <c r="NSN281" s="136"/>
      <c r="NSO281" s="136"/>
      <c r="NSP281" s="136"/>
      <c r="NSQ281" s="136"/>
      <c r="NSR281" s="136"/>
      <c r="NSS281" s="136"/>
      <c r="NST281" s="136"/>
      <c r="NSU281" s="136"/>
      <c r="NSV281" s="136"/>
      <c r="NSW281" s="136"/>
      <c r="NTB281" s="136"/>
      <c r="NTC281" s="136"/>
      <c r="NTD281" s="136"/>
      <c r="NTE281" s="136"/>
      <c r="NTF281" s="136"/>
      <c r="NTG281" s="136"/>
      <c r="NTH281" s="136"/>
      <c r="NTI281" s="136"/>
      <c r="NTJ281" s="136"/>
      <c r="NTK281" s="136"/>
      <c r="NTL281" s="136"/>
      <c r="NTM281" s="136"/>
      <c r="NTR281" s="136"/>
      <c r="NTS281" s="136"/>
      <c r="NTT281" s="136"/>
      <c r="NTU281" s="136"/>
      <c r="NTV281" s="136"/>
      <c r="NTW281" s="136"/>
      <c r="NTX281" s="136"/>
      <c r="NTY281" s="136"/>
      <c r="NTZ281" s="136"/>
      <c r="NUA281" s="136"/>
      <c r="NUB281" s="136"/>
      <c r="NUC281" s="136"/>
      <c r="NUH281" s="136"/>
      <c r="NUI281" s="136"/>
      <c r="NUJ281" s="136"/>
      <c r="NUK281" s="136"/>
      <c r="NUL281" s="136"/>
      <c r="NUM281" s="136"/>
      <c r="NUN281" s="136"/>
      <c r="NUO281" s="136"/>
      <c r="NUP281" s="136"/>
      <c r="NUQ281" s="136"/>
      <c r="NUR281" s="136"/>
      <c r="NUS281" s="136"/>
      <c r="NUX281" s="136"/>
      <c r="NUY281" s="136"/>
      <c r="NUZ281" s="136"/>
      <c r="NVA281" s="136"/>
      <c r="NVB281" s="136"/>
      <c r="NVC281" s="136"/>
      <c r="NVD281" s="136"/>
      <c r="NVE281" s="136"/>
      <c r="NVF281" s="136"/>
      <c r="NVG281" s="136"/>
      <c r="NVH281" s="136"/>
      <c r="NVI281" s="136"/>
      <c r="NVN281" s="136"/>
      <c r="NVO281" s="136"/>
      <c r="NVP281" s="136"/>
      <c r="NVQ281" s="136"/>
      <c r="NVR281" s="136"/>
      <c r="NVS281" s="136"/>
      <c r="NVT281" s="136"/>
      <c r="NVU281" s="136"/>
      <c r="NVV281" s="136"/>
      <c r="NVW281" s="136"/>
      <c r="NVX281" s="136"/>
      <c r="NVY281" s="136"/>
      <c r="NWD281" s="136"/>
      <c r="NWE281" s="136"/>
      <c r="NWF281" s="136"/>
      <c r="NWG281" s="136"/>
      <c r="NWH281" s="136"/>
      <c r="NWI281" s="136"/>
      <c r="NWJ281" s="136"/>
      <c r="NWK281" s="136"/>
      <c r="NWL281" s="136"/>
      <c r="NWM281" s="136"/>
      <c r="NWN281" s="136"/>
      <c r="NWO281" s="136"/>
      <c r="NWT281" s="136"/>
      <c r="NWU281" s="136"/>
      <c r="NWV281" s="136"/>
      <c r="NWW281" s="136"/>
      <c r="NWX281" s="136"/>
      <c r="NWY281" s="136"/>
      <c r="NWZ281" s="136"/>
      <c r="NXA281" s="136"/>
      <c r="NXB281" s="136"/>
      <c r="NXC281" s="136"/>
      <c r="NXD281" s="136"/>
      <c r="NXE281" s="136"/>
      <c r="NXJ281" s="136"/>
      <c r="NXK281" s="136"/>
      <c r="NXL281" s="136"/>
      <c r="NXM281" s="136"/>
      <c r="NXN281" s="136"/>
      <c r="NXO281" s="136"/>
      <c r="NXP281" s="136"/>
      <c r="NXQ281" s="136"/>
      <c r="NXR281" s="136"/>
      <c r="NXS281" s="136"/>
      <c r="NXT281" s="136"/>
      <c r="NXU281" s="136"/>
      <c r="NXZ281" s="136"/>
      <c r="NYA281" s="136"/>
      <c r="NYB281" s="136"/>
      <c r="NYC281" s="136"/>
      <c r="NYD281" s="136"/>
      <c r="NYE281" s="136"/>
      <c r="NYF281" s="136"/>
      <c r="NYG281" s="136"/>
      <c r="NYH281" s="136"/>
      <c r="NYI281" s="136"/>
      <c r="NYJ281" s="136"/>
      <c r="NYK281" s="136"/>
      <c r="NYP281" s="136"/>
      <c r="NYQ281" s="136"/>
      <c r="NYR281" s="136"/>
      <c r="NYS281" s="136"/>
      <c r="NYT281" s="136"/>
      <c r="NYU281" s="136"/>
      <c r="NYV281" s="136"/>
      <c r="NYW281" s="136"/>
      <c r="NYX281" s="136"/>
      <c r="NYY281" s="136"/>
      <c r="NYZ281" s="136"/>
      <c r="NZA281" s="136"/>
      <c r="NZF281" s="136"/>
      <c r="NZG281" s="136"/>
      <c r="NZH281" s="136"/>
      <c r="NZI281" s="136"/>
      <c r="NZJ281" s="136"/>
      <c r="NZK281" s="136"/>
      <c r="NZL281" s="136"/>
      <c r="NZM281" s="136"/>
      <c r="NZN281" s="136"/>
      <c r="NZO281" s="136"/>
      <c r="NZP281" s="136"/>
      <c r="NZQ281" s="136"/>
      <c r="NZV281" s="136"/>
      <c r="NZW281" s="136"/>
      <c r="NZX281" s="136"/>
      <c r="NZY281" s="136"/>
      <c r="NZZ281" s="136"/>
      <c r="OAA281" s="136"/>
      <c r="OAB281" s="136"/>
      <c r="OAC281" s="136"/>
      <c r="OAD281" s="136"/>
      <c r="OAE281" s="136"/>
      <c r="OAF281" s="136"/>
      <c r="OAG281" s="136"/>
      <c r="OAL281" s="136"/>
      <c r="OAM281" s="136"/>
      <c r="OAN281" s="136"/>
      <c r="OAO281" s="136"/>
      <c r="OAP281" s="136"/>
      <c r="OAQ281" s="136"/>
      <c r="OAR281" s="136"/>
      <c r="OAS281" s="136"/>
      <c r="OAT281" s="136"/>
      <c r="OAU281" s="136"/>
      <c r="OAV281" s="136"/>
      <c r="OAW281" s="136"/>
      <c r="OBB281" s="136"/>
      <c r="OBC281" s="136"/>
      <c r="OBD281" s="136"/>
      <c r="OBE281" s="136"/>
      <c r="OBF281" s="136"/>
      <c r="OBG281" s="136"/>
      <c r="OBH281" s="136"/>
      <c r="OBI281" s="136"/>
      <c r="OBJ281" s="136"/>
      <c r="OBK281" s="136"/>
      <c r="OBL281" s="136"/>
      <c r="OBM281" s="136"/>
      <c r="OBR281" s="136"/>
      <c r="OBS281" s="136"/>
      <c r="OBT281" s="136"/>
      <c r="OBU281" s="136"/>
      <c r="OBV281" s="136"/>
      <c r="OBW281" s="136"/>
      <c r="OBX281" s="136"/>
      <c r="OBY281" s="136"/>
      <c r="OBZ281" s="136"/>
      <c r="OCA281" s="136"/>
      <c r="OCB281" s="136"/>
      <c r="OCC281" s="136"/>
      <c r="OCH281" s="136"/>
      <c r="OCI281" s="136"/>
      <c r="OCJ281" s="136"/>
      <c r="OCK281" s="136"/>
      <c r="OCL281" s="136"/>
      <c r="OCM281" s="136"/>
      <c r="OCN281" s="136"/>
      <c r="OCO281" s="136"/>
      <c r="OCP281" s="136"/>
      <c r="OCQ281" s="136"/>
      <c r="OCR281" s="136"/>
      <c r="OCS281" s="136"/>
      <c r="OCX281" s="136"/>
      <c r="OCY281" s="136"/>
      <c r="OCZ281" s="136"/>
      <c r="ODA281" s="136"/>
      <c r="ODB281" s="136"/>
      <c r="ODC281" s="136"/>
      <c r="ODD281" s="136"/>
      <c r="ODE281" s="136"/>
      <c r="ODF281" s="136"/>
      <c r="ODG281" s="136"/>
      <c r="ODH281" s="136"/>
      <c r="ODI281" s="136"/>
      <c r="ODN281" s="136"/>
      <c r="ODO281" s="136"/>
      <c r="ODP281" s="136"/>
      <c r="ODQ281" s="136"/>
      <c r="ODR281" s="136"/>
      <c r="ODS281" s="136"/>
      <c r="ODT281" s="136"/>
      <c r="ODU281" s="136"/>
      <c r="ODV281" s="136"/>
      <c r="ODW281" s="136"/>
      <c r="ODX281" s="136"/>
      <c r="ODY281" s="136"/>
      <c r="OED281" s="136"/>
      <c r="OEE281" s="136"/>
      <c r="OEF281" s="136"/>
      <c r="OEG281" s="136"/>
      <c r="OEH281" s="136"/>
      <c r="OEI281" s="136"/>
      <c r="OEJ281" s="136"/>
      <c r="OEK281" s="136"/>
      <c r="OEL281" s="136"/>
      <c r="OEM281" s="136"/>
      <c r="OEN281" s="136"/>
      <c r="OEO281" s="136"/>
      <c r="OET281" s="136"/>
      <c r="OEU281" s="136"/>
      <c r="OEV281" s="136"/>
      <c r="OEW281" s="136"/>
      <c r="OEX281" s="136"/>
      <c r="OEY281" s="136"/>
      <c r="OEZ281" s="136"/>
      <c r="OFA281" s="136"/>
      <c r="OFB281" s="136"/>
      <c r="OFC281" s="136"/>
      <c r="OFD281" s="136"/>
      <c r="OFE281" s="136"/>
      <c r="OFJ281" s="136"/>
      <c r="OFK281" s="136"/>
      <c r="OFL281" s="136"/>
      <c r="OFM281" s="136"/>
      <c r="OFN281" s="136"/>
      <c r="OFO281" s="136"/>
      <c r="OFP281" s="136"/>
      <c r="OFQ281" s="136"/>
      <c r="OFR281" s="136"/>
      <c r="OFS281" s="136"/>
      <c r="OFT281" s="136"/>
      <c r="OFU281" s="136"/>
      <c r="OFZ281" s="136"/>
      <c r="OGA281" s="136"/>
      <c r="OGB281" s="136"/>
      <c r="OGC281" s="136"/>
      <c r="OGD281" s="136"/>
      <c r="OGE281" s="136"/>
      <c r="OGF281" s="136"/>
      <c r="OGG281" s="136"/>
      <c r="OGH281" s="136"/>
      <c r="OGI281" s="136"/>
      <c r="OGJ281" s="136"/>
      <c r="OGK281" s="136"/>
      <c r="OGP281" s="136"/>
      <c r="OGQ281" s="136"/>
      <c r="OGR281" s="136"/>
      <c r="OGS281" s="136"/>
      <c r="OGT281" s="136"/>
      <c r="OGU281" s="136"/>
      <c r="OGV281" s="136"/>
      <c r="OGW281" s="136"/>
      <c r="OGX281" s="136"/>
      <c r="OGY281" s="136"/>
      <c r="OGZ281" s="136"/>
      <c r="OHA281" s="136"/>
      <c r="OHF281" s="136"/>
      <c r="OHG281" s="136"/>
      <c r="OHH281" s="136"/>
      <c r="OHI281" s="136"/>
      <c r="OHJ281" s="136"/>
      <c r="OHK281" s="136"/>
      <c r="OHL281" s="136"/>
      <c r="OHM281" s="136"/>
      <c r="OHN281" s="136"/>
      <c r="OHO281" s="136"/>
      <c r="OHP281" s="136"/>
      <c r="OHQ281" s="136"/>
      <c r="OHV281" s="136"/>
      <c r="OHW281" s="136"/>
      <c r="OHX281" s="136"/>
      <c r="OHY281" s="136"/>
      <c r="OHZ281" s="136"/>
      <c r="OIA281" s="136"/>
      <c r="OIB281" s="136"/>
      <c r="OIC281" s="136"/>
      <c r="OID281" s="136"/>
      <c r="OIE281" s="136"/>
      <c r="OIF281" s="136"/>
      <c r="OIG281" s="136"/>
      <c r="OIL281" s="136"/>
      <c r="OIM281" s="136"/>
      <c r="OIN281" s="136"/>
      <c r="OIO281" s="136"/>
      <c r="OIP281" s="136"/>
      <c r="OIQ281" s="136"/>
      <c r="OIR281" s="136"/>
      <c r="OIS281" s="136"/>
      <c r="OIT281" s="136"/>
      <c r="OIU281" s="136"/>
      <c r="OIV281" s="136"/>
      <c r="OIW281" s="136"/>
      <c r="OJB281" s="136"/>
      <c r="OJC281" s="136"/>
      <c r="OJD281" s="136"/>
      <c r="OJE281" s="136"/>
      <c r="OJF281" s="136"/>
      <c r="OJG281" s="136"/>
      <c r="OJH281" s="136"/>
      <c r="OJI281" s="136"/>
      <c r="OJJ281" s="136"/>
      <c r="OJK281" s="136"/>
      <c r="OJL281" s="136"/>
      <c r="OJM281" s="136"/>
      <c r="OJR281" s="136"/>
      <c r="OJS281" s="136"/>
      <c r="OJT281" s="136"/>
      <c r="OJU281" s="136"/>
      <c r="OJV281" s="136"/>
      <c r="OJW281" s="136"/>
      <c r="OJX281" s="136"/>
      <c r="OJY281" s="136"/>
      <c r="OJZ281" s="136"/>
      <c r="OKA281" s="136"/>
      <c r="OKB281" s="136"/>
      <c r="OKC281" s="136"/>
      <c r="OKH281" s="136"/>
      <c r="OKI281" s="136"/>
      <c r="OKJ281" s="136"/>
      <c r="OKK281" s="136"/>
      <c r="OKL281" s="136"/>
      <c r="OKM281" s="136"/>
      <c r="OKN281" s="136"/>
      <c r="OKO281" s="136"/>
      <c r="OKP281" s="136"/>
      <c r="OKQ281" s="136"/>
      <c r="OKR281" s="136"/>
      <c r="OKS281" s="136"/>
      <c r="OKX281" s="136"/>
      <c r="OKY281" s="136"/>
      <c r="OKZ281" s="136"/>
      <c r="OLA281" s="136"/>
      <c r="OLB281" s="136"/>
      <c r="OLC281" s="136"/>
      <c r="OLD281" s="136"/>
      <c r="OLE281" s="136"/>
      <c r="OLF281" s="136"/>
      <c r="OLG281" s="136"/>
      <c r="OLH281" s="136"/>
      <c r="OLI281" s="136"/>
      <c r="OLN281" s="136"/>
      <c r="OLO281" s="136"/>
      <c r="OLP281" s="136"/>
      <c r="OLQ281" s="136"/>
      <c r="OLR281" s="136"/>
      <c r="OLS281" s="136"/>
      <c r="OLT281" s="136"/>
      <c r="OLU281" s="136"/>
      <c r="OLV281" s="136"/>
      <c r="OLW281" s="136"/>
      <c r="OLX281" s="136"/>
      <c r="OLY281" s="136"/>
      <c r="OMD281" s="136"/>
      <c r="OME281" s="136"/>
      <c r="OMF281" s="136"/>
      <c r="OMG281" s="136"/>
      <c r="OMH281" s="136"/>
      <c r="OMI281" s="136"/>
      <c r="OMJ281" s="136"/>
      <c r="OMK281" s="136"/>
      <c r="OML281" s="136"/>
      <c r="OMM281" s="136"/>
      <c r="OMN281" s="136"/>
      <c r="OMO281" s="136"/>
      <c r="OMT281" s="136"/>
      <c r="OMU281" s="136"/>
      <c r="OMV281" s="136"/>
      <c r="OMW281" s="136"/>
      <c r="OMX281" s="136"/>
      <c r="OMY281" s="136"/>
      <c r="OMZ281" s="136"/>
      <c r="ONA281" s="136"/>
      <c r="ONB281" s="136"/>
      <c r="ONC281" s="136"/>
      <c r="OND281" s="136"/>
      <c r="ONE281" s="136"/>
      <c r="ONJ281" s="136"/>
      <c r="ONK281" s="136"/>
      <c r="ONL281" s="136"/>
      <c r="ONM281" s="136"/>
      <c r="ONN281" s="136"/>
      <c r="ONO281" s="136"/>
      <c r="ONP281" s="136"/>
      <c r="ONQ281" s="136"/>
      <c r="ONR281" s="136"/>
      <c r="ONS281" s="136"/>
      <c r="ONT281" s="136"/>
      <c r="ONU281" s="136"/>
      <c r="ONZ281" s="136"/>
      <c r="OOA281" s="136"/>
      <c r="OOB281" s="136"/>
      <c r="OOC281" s="136"/>
      <c r="OOD281" s="136"/>
      <c r="OOE281" s="136"/>
      <c r="OOF281" s="136"/>
      <c r="OOG281" s="136"/>
      <c r="OOH281" s="136"/>
      <c r="OOI281" s="136"/>
      <c r="OOJ281" s="136"/>
      <c r="OOK281" s="136"/>
      <c r="OOP281" s="136"/>
      <c r="OOQ281" s="136"/>
      <c r="OOR281" s="136"/>
      <c r="OOS281" s="136"/>
      <c r="OOT281" s="136"/>
      <c r="OOU281" s="136"/>
      <c r="OOV281" s="136"/>
      <c r="OOW281" s="136"/>
      <c r="OOX281" s="136"/>
      <c r="OOY281" s="136"/>
      <c r="OOZ281" s="136"/>
      <c r="OPA281" s="136"/>
      <c r="OPF281" s="136"/>
      <c r="OPG281" s="136"/>
      <c r="OPH281" s="136"/>
      <c r="OPI281" s="136"/>
      <c r="OPJ281" s="136"/>
      <c r="OPK281" s="136"/>
      <c r="OPL281" s="136"/>
      <c r="OPM281" s="136"/>
      <c r="OPN281" s="136"/>
      <c r="OPO281" s="136"/>
      <c r="OPP281" s="136"/>
      <c r="OPQ281" s="136"/>
      <c r="OPV281" s="136"/>
      <c r="OPW281" s="136"/>
      <c r="OPX281" s="136"/>
      <c r="OPY281" s="136"/>
      <c r="OPZ281" s="136"/>
      <c r="OQA281" s="136"/>
      <c r="OQB281" s="136"/>
      <c r="OQC281" s="136"/>
      <c r="OQD281" s="136"/>
      <c r="OQE281" s="136"/>
      <c r="OQF281" s="136"/>
      <c r="OQG281" s="136"/>
      <c r="OQL281" s="136"/>
      <c r="OQM281" s="136"/>
      <c r="OQN281" s="136"/>
      <c r="OQO281" s="136"/>
      <c r="OQP281" s="136"/>
      <c r="OQQ281" s="136"/>
      <c r="OQR281" s="136"/>
      <c r="OQS281" s="136"/>
      <c r="OQT281" s="136"/>
      <c r="OQU281" s="136"/>
      <c r="OQV281" s="136"/>
      <c r="OQW281" s="136"/>
      <c r="ORB281" s="136"/>
      <c r="ORC281" s="136"/>
      <c r="ORD281" s="136"/>
      <c r="ORE281" s="136"/>
      <c r="ORF281" s="136"/>
      <c r="ORG281" s="136"/>
      <c r="ORH281" s="136"/>
      <c r="ORI281" s="136"/>
      <c r="ORJ281" s="136"/>
      <c r="ORK281" s="136"/>
      <c r="ORL281" s="136"/>
      <c r="ORM281" s="136"/>
      <c r="ORR281" s="136"/>
      <c r="ORS281" s="136"/>
      <c r="ORT281" s="136"/>
      <c r="ORU281" s="136"/>
      <c r="ORV281" s="136"/>
      <c r="ORW281" s="136"/>
      <c r="ORX281" s="136"/>
      <c r="ORY281" s="136"/>
      <c r="ORZ281" s="136"/>
      <c r="OSA281" s="136"/>
      <c r="OSB281" s="136"/>
      <c r="OSC281" s="136"/>
      <c r="OSH281" s="136"/>
      <c r="OSI281" s="136"/>
      <c r="OSJ281" s="136"/>
      <c r="OSK281" s="136"/>
      <c r="OSL281" s="136"/>
      <c r="OSM281" s="136"/>
      <c r="OSN281" s="136"/>
      <c r="OSO281" s="136"/>
      <c r="OSP281" s="136"/>
      <c r="OSQ281" s="136"/>
      <c r="OSR281" s="136"/>
      <c r="OSS281" s="136"/>
      <c r="OSX281" s="136"/>
      <c r="OSY281" s="136"/>
      <c r="OSZ281" s="136"/>
      <c r="OTA281" s="136"/>
      <c r="OTB281" s="136"/>
      <c r="OTC281" s="136"/>
      <c r="OTD281" s="136"/>
      <c r="OTE281" s="136"/>
      <c r="OTF281" s="136"/>
      <c r="OTG281" s="136"/>
      <c r="OTH281" s="136"/>
      <c r="OTI281" s="136"/>
      <c r="OTN281" s="136"/>
      <c r="OTO281" s="136"/>
      <c r="OTP281" s="136"/>
      <c r="OTQ281" s="136"/>
      <c r="OTR281" s="136"/>
      <c r="OTS281" s="136"/>
      <c r="OTT281" s="136"/>
      <c r="OTU281" s="136"/>
      <c r="OTV281" s="136"/>
      <c r="OTW281" s="136"/>
      <c r="OTX281" s="136"/>
      <c r="OTY281" s="136"/>
      <c r="OUD281" s="136"/>
      <c r="OUE281" s="136"/>
      <c r="OUF281" s="136"/>
      <c r="OUG281" s="136"/>
      <c r="OUH281" s="136"/>
      <c r="OUI281" s="136"/>
      <c r="OUJ281" s="136"/>
      <c r="OUK281" s="136"/>
      <c r="OUL281" s="136"/>
      <c r="OUM281" s="136"/>
      <c r="OUN281" s="136"/>
      <c r="OUO281" s="136"/>
      <c r="OUT281" s="136"/>
      <c r="OUU281" s="136"/>
      <c r="OUV281" s="136"/>
      <c r="OUW281" s="136"/>
      <c r="OUX281" s="136"/>
      <c r="OUY281" s="136"/>
      <c r="OUZ281" s="136"/>
      <c r="OVA281" s="136"/>
      <c r="OVB281" s="136"/>
      <c r="OVC281" s="136"/>
      <c r="OVD281" s="136"/>
      <c r="OVE281" s="136"/>
      <c r="OVJ281" s="136"/>
      <c r="OVK281" s="136"/>
      <c r="OVL281" s="136"/>
      <c r="OVM281" s="136"/>
      <c r="OVN281" s="136"/>
      <c r="OVO281" s="136"/>
      <c r="OVP281" s="136"/>
      <c r="OVQ281" s="136"/>
      <c r="OVR281" s="136"/>
      <c r="OVS281" s="136"/>
      <c r="OVT281" s="136"/>
      <c r="OVU281" s="136"/>
      <c r="OVZ281" s="136"/>
      <c r="OWA281" s="136"/>
      <c r="OWB281" s="136"/>
      <c r="OWC281" s="136"/>
      <c r="OWD281" s="136"/>
      <c r="OWE281" s="136"/>
      <c r="OWF281" s="136"/>
      <c r="OWG281" s="136"/>
      <c r="OWH281" s="136"/>
      <c r="OWI281" s="136"/>
      <c r="OWJ281" s="136"/>
      <c r="OWK281" s="136"/>
      <c r="OWP281" s="136"/>
      <c r="OWQ281" s="136"/>
      <c r="OWR281" s="136"/>
      <c r="OWS281" s="136"/>
      <c r="OWT281" s="136"/>
      <c r="OWU281" s="136"/>
      <c r="OWV281" s="136"/>
      <c r="OWW281" s="136"/>
      <c r="OWX281" s="136"/>
      <c r="OWY281" s="136"/>
      <c r="OWZ281" s="136"/>
      <c r="OXA281" s="136"/>
      <c r="OXF281" s="136"/>
      <c r="OXG281" s="136"/>
      <c r="OXH281" s="136"/>
      <c r="OXI281" s="136"/>
      <c r="OXJ281" s="136"/>
      <c r="OXK281" s="136"/>
      <c r="OXL281" s="136"/>
      <c r="OXM281" s="136"/>
      <c r="OXN281" s="136"/>
      <c r="OXO281" s="136"/>
      <c r="OXP281" s="136"/>
      <c r="OXQ281" s="136"/>
      <c r="OXV281" s="136"/>
      <c r="OXW281" s="136"/>
      <c r="OXX281" s="136"/>
      <c r="OXY281" s="136"/>
      <c r="OXZ281" s="136"/>
      <c r="OYA281" s="136"/>
      <c r="OYB281" s="136"/>
      <c r="OYC281" s="136"/>
      <c r="OYD281" s="136"/>
      <c r="OYE281" s="136"/>
      <c r="OYF281" s="136"/>
      <c r="OYG281" s="136"/>
      <c r="OYL281" s="136"/>
      <c r="OYM281" s="136"/>
      <c r="OYN281" s="136"/>
      <c r="OYO281" s="136"/>
      <c r="OYP281" s="136"/>
      <c r="OYQ281" s="136"/>
      <c r="OYR281" s="136"/>
      <c r="OYS281" s="136"/>
      <c r="OYT281" s="136"/>
      <c r="OYU281" s="136"/>
      <c r="OYV281" s="136"/>
      <c r="OYW281" s="136"/>
      <c r="OZB281" s="136"/>
      <c r="OZC281" s="136"/>
      <c r="OZD281" s="136"/>
      <c r="OZE281" s="136"/>
      <c r="OZF281" s="136"/>
      <c r="OZG281" s="136"/>
      <c r="OZH281" s="136"/>
      <c r="OZI281" s="136"/>
      <c r="OZJ281" s="136"/>
      <c r="OZK281" s="136"/>
      <c r="OZL281" s="136"/>
      <c r="OZM281" s="136"/>
      <c r="OZR281" s="136"/>
      <c r="OZS281" s="136"/>
      <c r="OZT281" s="136"/>
      <c r="OZU281" s="136"/>
      <c r="OZV281" s="136"/>
      <c r="OZW281" s="136"/>
      <c r="OZX281" s="136"/>
      <c r="OZY281" s="136"/>
      <c r="OZZ281" s="136"/>
      <c r="PAA281" s="136"/>
      <c r="PAB281" s="136"/>
      <c r="PAC281" s="136"/>
      <c r="PAH281" s="136"/>
      <c r="PAI281" s="136"/>
      <c r="PAJ281" s="136"/>
      <c r="PAK281" s="136"/>
      <c r="PAL281" s="136"/>
      <c r="PAM281" s="136"/>
      <c r="PAN281" s="136"/>
      <c r="PAO281" s="136"/>
      <c r="PAP281" s="136"/>
      <c r="PAQ281" s="136"/>
      <c r="PAR281" s="136"/>
      <c r="PAS281" s="136"/>
      <c r="PAX281" s="136"/>
      <c r="PAY281" s="136"/>
      <c r="PAZ281" s="136"/>
      <c r="PBA281" s="136"/>
      <c r="PBB281" s="136"/>
      <c r="PBC281" s="136"/>
      <c r="PBD281" s="136"/>
      <c r="PBE281" s="136"/>
      <c r="PBF281" s="136"/>
      <c r="PBG281" s="136"/>
      <c r="PBH281" s="136"/>
      <c r="PBI281" s="136"/>
      <c r="PBN281" s="136"/>
      <c r="PBO281" s="136"/>
      <c r="PBP281" s="136"/>
      <c r="PBQ281" s="136"/>
      <c r="PBR281" s="136"/>
      <c r="PBS281" s="136"/>
      <c r="PBT281" s="136"/>
      <c r="PBU281" s="136"/>
      <c r="PBV281" s="136"/>
      <c r="PBW281" s="136"/>
      <c r="PBX281" s="136"/>
      <c r="PBY281" s="136"/>
      <c r="PCD281" s="136"/>
      <c r="PCE281" s="136"/>
      <c r="PCF281" s="136"/>
      <c r="PCG281" s="136"/>
      <c r="PCH281" s="136"/>
      <c r="PCI281" s="136"/>
      <c r="PCJ281" s="136"/>
      <c r="PCK281" s="136"/>
      <c r="PCL281" s="136"/>
      <c r="PCM281" s="136"/>
      <c r="PCN281" s="136"/>
      <c r="PCO281" s="136"/>
      <c r="PCT281" s="136"/>
      <c r="PCU281" s="136"/>
      <c r="PCV281" s="136"/>
      <c r="PCW281" s="136"/>
      <c r="PCX281" s="136"/>
      <c r="PCY281" s="136"/>
      <c r="PCZ281" s="136"/>
      <c r="PDA281" s="136"/>
      <c r="PDB281" s="136"/>
      <c r="PDC281" s="136"/>
      <c r="PDD281" s="136"/>
      <c r="PDE281" s="136"/>
      <c r="PDJ281" s="136"/>
      <c r="PDK281" s="136"/>
      <c r="PDL281" s="136"/>
      <c r="PDM281" s="136"/>
      <c r="PDN281" s="136"/>
      <c r="PDO281" s="136"/>
      <c r="PDP281" s="136"/>
      <c r="PDQ281" s="136"/>
      <c r="PDR281" s="136"/>
      <c r="PDS281" s="136"/>
      <c r="PDT281" s="136"/>
      <c r="PDU281" s="136"/>
      <c r="PDZ281" s="136"/>
      <c r="PEA281" s="136"/>
      <c r="PEB281" s="136"/>
      <c r="PEC281" s="136"/>
      <c r="PED281" s="136"/>
      <c r="PEE281" s="136"/>
      <c r="PEF281" s="136"/>
      <c r="PEG281" s="136"/>
      <c r="PEH281" s="136"/>
      <c r="PEI281" s="136"/>
      <c r="PEJ281" s="136"/>
      <c r="PEK281" s="136"/>
      <c r="PEP281" s="136"/>
      <c r="PEQ281" s="136"/>
      <c r="PER281" s="136"/>
      <c r="PES281" s="136"/>
      <c r="PET281" s="136"/>
      <c r="PEU281" s="136"/>
      <c r="PEV281" s="136"/>
      <c r="PEW281" s="136"/>
      <c r="PEX281" s="136"/>
      <c r="PEY281" s="136"/>
      <c r="PEZ281" s="136"/>
      <c r="PFA281" s="136"/>
      <c r="PFF281" s="136"/>
      <c r="PFG281" s="136"/>
      <c r="PFH281" s="136"/>
      <c r="PFI281" s="136"/>
      <c r="PFJ281" s="136"/>
      <c r="PFK281" s="136"/>
      <c r="PFL281" s="136"/>
      <c r="PFM281" s="136"/>
      <c r="PFN281" s="136"/>
      <c r="PFO281" s="136"/>
      <c r="PFP281" s="136"/>
      <c r="PFQ281" s="136"/>
      <c r="PFV281" s="136"/>
      <c r="PFW281" s="136"/>
      <c r="PFX281" s="136"/>
      <c r="PFY281" s="136"/>
      <c r="PFZ281" s="136"/>
      <c r="PGA281" s="136"/>
      <c r="PGB281" s="136"/>
      <c r="PGC281" s="136"/>
      <c r="PGD281" s="136"/>
      <c r="PGE281" s="136"/>
      <c r="PGF281" s="136"/>
      <c r="PGG281" s="136"/>
      <c r="PGL281" s="136"/>
      <c r="PGM281" s="136"/>
      <c r="PGN281" s="136"/>
      <c r="PGO281" s="136"/>
      <c r="PGP281" s="136"/>
      <c r="PGQ281" s="136"/>
      <c r="PGR281" s="136"/>
      <c r="PGS281" s="136"/>
      <c r="PGT281" s="136"/>
      <c r="PGU281" s="136"/>
      <c r="PGV281" s="136"/>
      <c r="PGW281" s="136"/>
      <c r="PHB281" s="136"/>
      <c r="PHC281" s="136"/>
      <c r="PHD281" s="136"/>
      <c r="PHE281" s="136"/>
      <c r="PHF281" s="136"/>
      <c r="PHG281" s="136"/>
      <c r="PHH281" s="136"/>
      <c r="PHI281" s="136"/>
      <c r="PHJ281" s="136"/>
      <c r="PHK281" s="136"/>
      <c r="PHL281" s="136"/>
      <c r="PHM281" s="136"/>
      <c r="PHR281" s="136"/>
      <c r="PHS281" s="136"/>
      <c r="PHT281" s="136"/>
      <c r="PHU281" s="136"/>
      <c r="PHV281" s="136"/>
      <c r="PHW281" s="136"/>
      <c r="PHX281" s="136"/>
      <c r="PHY281" s="136"/>
      <c r="PHZ281" s="136"/>
      <c r="PIA281" s="136"/>
      <c r="PIB281" s="136"/>
      <c r="PIC281" s="136"/>
      <c r="PIH281" s="136"/>
      <c r="PII281" s="136"/>
      <c r="PIJ281" s="136"/>
      <c r="PIK281" s="136"/>
      <c r="PIL281" s="136"/>
      <c r="PIM281" s="136"/>
      <c r="PIN281" s="136"/>
      <c r="PIO281" s="136"/>
      <c r="PIP281" s="136"/>
      <c r="PIQ281" s="136"/>
      <c r="PIR281" s="136"/>
      <c r="PIS281" s="136"/>
      <c r="PIX281" s="136"/>
      <c r="PIY281" s="136"/>
      <c r="PIZ281" s="136"/>
      <c r="PJA281" s="136"/>
      <c r="PJB281" s="136"/>
      <c r="PJC281" s="136"/>
      <c r="PJD281" s="136"/>
      <c r="PJE281" s="136"/>
      <c r="PJF281" s="136"/>
      <c r="PJG281" s="136"/>
      <c r="PJH281" s="136"/>
      <c r="PJI281" s="136"/>
      <c r="PJN281" s="136"/>
      <c r="PJO281" s="136"/>
      <c r="PJP281" s="136"/>
      <c r="PJQ281" s="136"/>
      <c r="PJR281" s="136"/>
      <c r="PJS281" s="136"/>
      <c r="PJT281" s="136"/>
      <c r="PJU281" s="136"/>
      <c r="PJV281" s="136"/>
      <c r="PJW281" s="136"/>
      <c r="PJX281" s="136"/>
      <c r="PJY281" s="136"/>
      <c r="PKD281" s="136"/>
      <c r="PKE281" s="136"/>
      <c r="PKF281" s="136"/>
      <c r="PKG281" s="136"/>
      <c r="PKH281" s="136"/>
      <c r="PKI281" s="136"/>
      <c r="PKJ281" s="136"/>
      <c r="PKK281" s="136"/>
      <c r="PKL281" s="136"/>
      <c r="PKM281" s="136"/>
      <c r="PKN281" s="136"/>
      <c r="PKO281" s="136"/>
      <c r="PKT281" s="136"/>
      <c r="PKU281" s="136"/>
      <c r="PKV281" s="136"/>
      <c r="PKW281" s="136"/>
      <c r="PKX281" s="136"/>
      <c r="PKY281" s="136"/>
      <c r="PKZ281" s="136"/>
      <c r="PLA281" s="136"/>
      <c r="PLB281" s="136"/>
      <c r="PLC281" s="136"/>
      <c r="PLD281" s="136"/>
      <c r="PLE281" s="136"/>
      <c r="PLJ281" s="136"/>
      <c r="PLK281" s="136"/>
      <c r="PLL281" s="136"/>
      <c r="PLM281" s="136"/>
      <c r="PLN281" s="136"/>
      <c r="PLO281" s="136"/>
      <c r="PLP281" s="136"/>
      <c r="PLQ281" s="136"/>
      <c r="PLR281" s="136"/>
      <c r="PLS281" s="136"/>
      <c r="PLT281" s="136"/>
      <c r="PLU281" s="136"/>
      <c r="PLZ281" s="136"/>
      <c r="PMA281" s="136"/>
      <c r="PMB281" s="136"/>
      <c r="PMC281" s="136"/>
      <c r="PMD281" s="136"/>
      <c r="PME281" s="136"/>
      <c r="PMF281" s="136"/>
      <c r="PMG281" s="136"/>
      <c r="PMH281" s="136"/>
      <c r="PMI281" s="136"/>
      <c r="PMJ281" s="136"/>
      <c r="PMK281" s="136"/>
      <c r="PMP281" s="136"/>
      <c r="PMQ281" s="136"/>
      <c r="PMR281" s="136"/>
      <c r="PMS281" s="136"/>
      <c r="PMT281" s="136"/>
      <c r="PMU281" s="136"/>
      <c r="PMV281" s="136"/>
      <c r="PMW281" s="136"/>
      <c r="PMX281" s="136"/>
      <c r="PMY281" s="136"/>
      <c r="PMZ281" s="136"/>
      <c r="PNA281" s="136"/>
      <c r="PNF281" s="136"/>
      <c r="PNG281" s="136"/>
      <c r="PNH281" s="136"/>
      <c r="PNI281" s="136"/>
      <c r="PNJ281" s="136"/>
      <c r="PNK281" s="136"/>
      <c r="PNL281" s="136"/>
      <c r="PNM281" s="136"/>
      <c r="PNN281" s="136"/>
      <c r="PNO281" s="136"/>
      <c r="PNP281" s="136"/>
      <c r="PNQ281" s="136"/>
      <c r="PNV281" s="136"/>
      <c r="PNW281" s="136"/>
      <c r="PNX281" s="136"/>
      <c r="PNY281" s="136"/>
      <c r="PNZ281" s="136"/>
      <c r="POA281" s="136"/>
      <c r="POB281" s="136"/>
      <c r="POC281" s="136"/>
      <c r="POD281" s="136"/>
      <c r="POE281" s="136"/>
      <c r="POF281" s="136"/>
      <c r="POG281" s="136"/>
      <c r="POL281" s="136"/>
      <c r="POM281" s="136"/>
      <c r="PON281" s="136"/>
      <c r="POO281" s="136"/>
      <c r="POP281" s="136"/>
      <c r="POQ281" s="136"/>
      <c r="POR281" s="136"/>
      <c r="POS281" s="136"/>
      <c r="POT281" s="136"/>
      <c r="POU281" s="136"/>
      <c r="POV281" s="136"/>
      <c r="POW281" s="136"/>
      <c r="PPB281" s="136"/>
      <c r="PPC281" s="136"/>
      <c r="PPD281" s="136"/>
      <c r="PPE281" s="136"/>
      <c r="PPF281" s="136"/>
      <c r="PPG281" s="136"/>
      <c r="PPH281" s="136"/>
      <c r="PPI281" s="136"/>
      <c r="PPJ281" s="136"/>
      <c r="PPK281" s="136"/>
      <c r="PPL281" s="136"/>
      <c r="PPM281" s="136"/>
      <c r="PPR281" s="136"/>
      <c r="PPS281" s="136"/>
      <c r="PPT281" s="136"/>
      <c r="PPU281" s="136"/>
      <c r="PPV281" s="136"/>
      <c r="PPW281" s="136"/>
      <c r="PPX281" s="136"/>
      <c r="PPY281" s="136"/>
      <c r="PPZ281" s="136"/>
      <c r="PQA281" s="136"/>
      <c r="PQB281" s="136"/>
      <c r="PQC281" s="136"/>
      <c r="PQH281" s="136"/>
      <c r="PQI281" s="136"/>
      <c r="PQJ281" s="136"/>
      <c r="PQK281" s="136"/>
      <c r="PQL281" s="136"/>
      <c r="PQM281" s="136"/>
      <c r="PQN281" s="136"/>
      <c r="PQO281" s="136"/>
      <c r="PQP281" s="136"/>
      <c r="PQQ281" s="136"/>
      <c r="PQR281" s="136"/>
      <c r="PQS281" s="136"/>
      <c r="PQX281" s="136"/>
      <c r="PQY281" s="136"/>
      <c r="PQZ281" s="136"/>
      <c r="PRA281" s="136"/>
      <c r="PRB281" s="136"/>
      <c r="PRC281" s="136"/>
      <c r="PRD281" s="136"/>
      <c r="PRE281" s="136"/>
      <c r="PRF281" s="136"/>
      <c r="PRG281" s="136"/>
      <c r="PRH281" s="136"/>
      <c r="PRI281" s="136"/>
      <c r="PRN281" s="136"/>
      <c r="PRO281" s="136"/>
      <c r="PRP281" s="136"/>
      <c r="PRQ281" s="136"/>
      <c r="PRR281" s="136"/>
      <c r="PRS281" s="136"/>
      <c r="PRT281" s="136"/>
      <c r="PRU281" s="136"/>
      <c r="PRV281" s="136"/>
      <c r="PRW281" s="136"/>
      <c r="PRX281" s="136"/>
      <c r="PRY281" s="136"/>
      <c r="PSD281" s="136"/>
      <c r="PSE281" s="136"/>
      <c r="PSF281" s="136"/>
      <c r="PSG281" s="136"/>
      <c r="PSH281" s="136"/>
      <c r="PSI281" s="136"/>
      <c r="PSJ281" s="136"/>
      <c r="PSK281" s="136"/>
      <c r="PSL281" s="136"/>
      <c r="PSM281" s="136"/>
      <c r="PSN281" s="136"/>
      <c r="PSO281" s="136"/>
      <c r="PST281" s="136"/>
      <c r="PSU281" s="136"/>
      <c r="PSV281" s="136"/>
      <c r="PSW281" s="136"/>
      <c r="PSX281" s="136"/>
      <c r="PSY281" s="136"/>
      <c r="PSZ281" s="136"/>
      <c r="PTA281" s="136"/>
      <c r="PTB281" s="136"/>
      <c r="PTC281" s="136"/>
      <c r="PTD281" s="136"/>
      <c r="PTE281" s="136"/>
      <c r="PTJ281" s="136"/>
      <c r="PTK281" s="136"/>
      <c r="PTL281" s="136"/>
      <c r="PTM281" s="136"/>
      <c r="PTN281" s="136"/>
      <c r="PTO281" s="136"/>
      <c r="PTP281" s="136"/>
      <c r="PTQ281" s="136"/>
      <c r="PTR281" s="136"/>
      <c r="PTS281" s="136"/>
      <c r="PTT281" s="136"/>
      <c r="PTU281" s="136"/>
      <c r="PTZ281" s="136"/>
      <c r="PUA281" s="136"/>
      <c r="PUB281" s="136"/>
      <c r="PUC281" s="136"/>
      <c r="PUD281" s="136"/>
      <c r="PUE281" s="136"/>
      <c r="PUF281" s="136"/>
      <c r="PUG281" s="136"/>
      <c r="PUH281" s="136"/>
      <c r="PUI281" s="136"/>
      <c r="PUJ281" s="136"/>
      <c r="PUK281" s="136"/>
      <c r="PUP281" s="136"/>
      <c r="PUQ281" s="136"/>
      <c r="PUR281" s="136"/>
      <c r="PUS281" s="136"/>
      <c r="PUT281" s="136"/>
      <c r="PUU281" s="136"/>
      <c r="PUV281" s="136"/>
      <c r="PUW281" s="136"/>
      <c r="PUX281" s="136"/>
      <c r="PUY281" s="136"/>
      <c r="PUZ281" s="136"/>
      <c r="PVA281" s="136"/>
      <c r="PVF281" s="136"/>
      <c r="PVG281" s="136"/>
      <c r="PVH281" s="136"/>
      <c r="PVI281" s="136"/>
      <c r="PVJ281" s="136"/>
      <c r="PVK281" s="136"/>
      <c r="PVL281" s="136"/>
      <c r="PVM281" s="136"/>
      <c r="PVN281" s="136"/>
      <c r="PVO281" s="136"/>
      <c r="PVP281" s="136"/>
      <c r="PVQ281" s="136"/>
      <c r="PVV281" s="136"/>
      <c r="PVW281" s="136"/>
      <c r="PVX281" s="136"/>
      <c r="PVY281" s="136"/>
      <c r="PVZ281" s="136"/>
      <c r="PWA281" s="136"/>
      <c r="PWB281" s="136"/>
      <c r="PWC281" s="136"/>
      <c r="PWD281" s="136"/>
      <c r="PWE281" s="136"/>
      <c r="PWF281" s="136"/>
      <c r="PWG281" s="136"/>
      <c r="PWL281" s="136"/>
      <c r="PWM281" s="136"/>
      <c r="PWN281" s="136"/>
      <c r="PWO281" s="136"/>
      <c r="PWP281" s="136"/>
      <c r="PWQ281" s="136"/>
      <c r="PWR281" s="136"/>
      <c r="PWS281" s="136"/>
      <c r="PWT281" s="136"/>
      <c r="PWU281" s="136"/>
      <c r="PWV281" s="136"/>
      <c r="PWW281" s="136"/>
      <c r="PXB281" s="136"/>
      <c r="PXC281" s="136"/>
      <c r="PXD281" s="136"/>
      <c r="PXE281" s="136"/>
      <c r="PXF281" s="136"/>
      <c r="PXG281" s="136"/>
      <c r="PXH281" s="136"/>
      <c r="PXI281" s="136"/>
      <c r="PXJ281" s="136"/>
      <c r="PXK281" s="136"/>
      <c r="PXL281" s="136"/>
      <c r="PXM281" s="136"/>
      <c r="PXR281" s="136"/>
      <c r="PXS281" s="136"/>
      <c r="PXT281" s="136"/>
      <c r="PXU281" s="136"/>
      <c r="PXV281" s="136"/>
      <c r="PXW281" s="136"/>
      <c r="PXX281" s="136"/>
      <c r="PXY281" s="136"/>
      <c r="PXZ281" s="136"/>
      <c r="PYA281" s="136"/>
      <c r="PYB281" s="136"/>
      <c r="PYC281" s="136"/>
      <c r="PYH281" s="136"/>
      <c r="PYI281" s="136"/>
      <c r="PYJ281" s="136"/>
      <c r="PYK281" s="136"/>
      <c r="PYL281" s="136"/>
      <c r="PYM281" s="136"/>
      <c r="PYN281" s="136"/>
      <c r="PYO281" s="136"/>
      <c r="PYP281" s="136"/>
      <c r="PYQ281" s="136"/>
      <c r="PYR281" s="136"/>
      <c r="PYS281" s="136"/>
      <c r="PYX281" s="136"/>
      <c r="PYY281" s="136"/>
      <c r="PYZ281" s="136"/>
      <c r="PZA281" s="136"/>
      <c r="PZB281" s="136"/>
      <c r="PZC281" s="136"/>
      <c r="PZD281" s="136"/>
      <c r="PZE281" s="136"/>
      <c r="PZF281" s="136"/>
      <c r="PZG281" s="136"/>
      <c r="PZH281" s="136"/>
      <c r="PZI281" s="136"/>
      <c r="PZN281" s="136"/>
      <c r="PZO281" s="136"/>
      <c r="PZP281" s="136"/>
      <c r="PZQ281" s="136"/>
      <c r="PZR281" s="136"/>
      <c r="PZS281" s="136"/>
      <c r="PZT281" s="136"/>
      <c r="PZU281" s="136"/>
      <c r="PZV281" s="136"/>
      <c r="PZW281" s="136"/>
      <c r="PZX281" s="136"/>
      <c r="PZY281" s="136"/>
      <c r="QAD281" s="136"/>
      <c r="QAE281" s="136"/>
      <c r="QAF281" s="136"/>
      <c r="QAG281" s="136"/>
      <c r="QAH281" s="136"/>
      <c r="QAI281" s="136"/>
      <c r="QAJ281" s="136"/>
      <c r="QAK281" s="136"/>
      <c r="QAL281" s="136"/>
      <c r="QAM281" s="136"/>
      <c r="QAN281" s="136"/>
      <c r="QAO281" s="136"/>
      <c r="QAT281" s="136"/>
      <c r="QAU281" s="136"/>
      <c r="QAV281" s="136"/>
      <c r="QAW281" s="136"/>
      <c r="QAX281" s="136"/>
      <c r="QAY281" s="136"/>
      <c r="QAZ281" s="136"/>
      <c r="QBA281" s="136"/>
      <c r="QBB281" s="136"/>
      <c r="QBC281" s="136"/>
      <c r="QBD281" s="136"/>
      <c r="QBE281" s="136"/>
      <c r="QBJ281" s="136"/>
      <c r="QBK281" s="136"/>
      <c r="QBL281" s="136"/>
      <c r="QBM281" s="136"/>
      <c r="QBN281" s="136"/>
      <c r="QBO281" s="136"/>
      <c r="QBP281" s="136"/>
      <c r="QBQ281" s="136"/>
      <c r="QBR281" s="136"/>
      <c r="QBS281" s="136"/>
      <c r="QBT281" s="136"/>
      <c r="QBU281" s="136"/>
      <c r="QBZ281" s="136"/>
      <c r="QCA281" s="136"/>
      <c r="QCB281" s="136"/>
      <c r="QCC281" s="136"/>
      <c r="QCD281" s="136"/>
      <c r="QCE281" s="136"/>
      <c r="QCF281" s="136"/>
      <c r="QCG281" s="136"/>
      <c r="QCH281" s="136"/>
      <c r="QCI281" s="136"/>
      <c r="QCJ281" s="136"/>
      <c r="QCK281" s="136"/>
      <c r="QCP281" s="136"/>
      <c r="QCQ281" s="136"/>
      <c r="QCR281" s="136"/>
      <c r="QCS281" s="136"/>
      <c r="QCT281" s="136"/>
      <c r="QCU281" s="136"/>
      <c r="QCV281" s="136"/>
      <c r="QCW281" s="136"/>
      <c r="QCX281" s="136"/>
      <c r="QCY281" s="136"/>
      <c r="QCZ281" s="136"/>
      <c r="QDA281" s="136"/>
      <c r="QDF281" s="136"/>
      <c r="QDG281" s="136"/>
      <c r="QDH281" s="136"/>
      <c r="QDI281" s="136"/>
      <c r="QDJ281" s="136"/>
      <c r="QDK281" s="136"/>
      <c r="QDL281" s="136"/>
      <c r="QDM281" s="136"/>
      <c r="QDN281" s="136"/>
      <c r="QDO281" s="136"/>
      <c r="QDP281" s="136"/>
      <c r="QDQ281" s="136"/>
      <c r="QDV281" s="136"/>
      <c r="QDW281" s="136"/>
      <c r="QDX281" s="136"/>
      <c r="QDY281" s="136"/>
      <c r="QDZ281" s="136"/>
      <c r="QEA281" s="136"/>
      <c r="QEB281" s="136"/>
      <c r="QEC281" s="136"/>
      <c r="QED281" s="136"/>
      <c r="QEE281" s="136"/>
      <c r="QEF281" s="136"/>
      <c r="QEG281" s="136"/>
      <c r="QEL281" s="136"/>
      <c r="QEM281" s="136"/>
      <c r="QEN281" s="136"/>
      <c r="QEO281" s="136"/>
      <c r="QEP281" s="136"/>
      <c r="QEQ281" s="136"/>
      <c r="QER281" s="136"/>
      <c r="QES281" s="136"/>
      <c r="QET281" s="136"/>
      <c r="QEU281" s="136"/>
      <c r="QEV281" s="136"/>
      <c r="QEW281" s="136"/>
      <c r="QFB281" s="136"/>
      <c r="QFC281" s="136"/>
      <c r="QFD281" s="136"/>
      <c r="QFE281" s="136"/>
      <c r="QFF281" s="136"/>
      <c r="QFG281" s="136"/>
      <c r="QFH281" s="136"/>
      <c r="QFI281" s="136"/>
      <c r="QFJ281" s="136"/>
      <c r="QFK281" s="136"/>
      <c r="QFL281" s="136"/>
      <c r="QFM281" s="136"/>
      <c r="QFR281" s="136"/>
      <c r="QFS281" s="136"/>
      <c r="QFT281" s="136"/>
      <c r="QFU281" s="136"/>
      <c r="QFV281" s="136"/>
      <c r="QFW281" s="136"/>
      <c r="QFX281" s="136"/>
      <c r="QFY281" s="136"/>
      <c r="QFZ281" s="136"/>
      <c r="QGA281" s="136"/>
      <c r="QGB281" s="136"/>
      <c r="QGC281" s="136"/>
      <c r="QGH281" s="136"/>
      <c r="QGI281" s="136"/>
      <c r="QGJ281" s="136"/>
      <c r="QGK281" s="136"/>
      <c r="QGL281" s="136"/>
      <c r="QGM281" s="136"/>
      <c r="QGN281" s="136"/>
      <c r="QGO281" s="136"/>
      <c r="QGP281" s="136"/>
      <c r="QGQ281" s="136"/>
      <c r="QGR281" s="136"/>
      <c r="QGS281" s="136"/>
      <c r="QGX281" s="136"/>
      <c r="QGY281" s="136"/>
      <c r="QGZ281" s="136"/>
      <c r="QHA281" s="136"/>
      <c r="QHB281" s="136"/>
      <c r="QHC281" s="136"/>
      <c r="QHD281" s="136"/>
      <c r="QHE281" s="136"/>
      <c r="QHF281" s="136"/>
      <c r="QHG281" s="136"/>
      <c r="QHH281" s="136"/>
      <c r="QHI281" s="136"/>
      <c r="QHN281" s="136"/>
      <c r="QHO281" s="136"/>
      <c r="QHP281" s="136"/>
      <c r="QHQ281" s="136"/>
      <c r="QHR281" s="136"/>
      <c r="QHS281" s="136"/>
      <c r="QHT281" s="136"/>
      <c r="QHU281" s="136"/>
      <c r="QHV281" s="136"/>
      <c r="QHW281" s="136"/>
      <c r="QHX281" s="136"/>
      <c r="QHY281" s="136"/>
      <c r="QID281" s="136"/>
      <c r="QIE281" s="136"/>
      <c r="QIF281" s="136"/>
      <c r="QIG281" s="136"/>
      <c r="QIH281" s="136"/>
      <c r="QII281" s="136"/>
      <c r="QIJ281" s="136"/>
      <c r="QIK281" s="136"/>
      <c r="QIL281" s="136"/>
      <c r="QIM281" s="136"/>
      <c r="QIN281" s="136"/>
      <c r="QIO281" s="136"/>
      <c r="QIT281" s="136"/>
      <c r="QIU281" s="136"/>
      <c r="QIV281" s="136"/>
      <c r="QIW281" s="136"/>
      <c r="QIX281" s="136"/>
      <c r="QIY281" s="136"/>
      <c r="QIZ281" s="136"/>
      <c r="QJA281" s="136"/>
      <c r="QJB281" s="136"/>
      <c r="QJC281" s="136"/>
      <c r="QJD281" s="136"/>
      <c r="QJE281" s="136"/>
      <c r="QJJ281" s="136"/>
      <c r="QJK281" s="136"/>
      <c r="QJL281" s="136"/>
      <c r="QJM281" s="136"/>
      <c r="QJN281" s="136"/>
      <c r="QJO281" s="136"/>
      <c r="QJP281" s="136"/>
      <c r="QJQ281" s="136"/>
      <c r="QJR281" s="136"/>
      <c r="QJS281" s="136"/>
      <c r="QJT281" s="136"/>
      <c r="QJU281" s="136"/>
      <c r="QJZ281" s="136"/>
      <c r="QKA281" s="136"/>
      <c r="QKB281" s="136"/>
      <c r="QKC281" s="136"/>
      <c r="QKD281" s="136"/>
      <c r="QKE281" s="136"/>
      <c r="QKF281" s="136"/>
      <c r="QKG281" s="136"/>
      <c r="QKH281" s="136"/>
      <c r="QKI281" s="136"/>
      <c r="QKJ281" s="136"/>
      <c r="QKK281" s="136"/>
      <c r="QKP281" s="136"/>
      <c r="QKQ281" s="136"/>
      <c r="QKR281" s="136"/>
      <c r="QKS281" s="136"/>
      <c r="QKT281" s="136"/>
      <c r="QKU281" s="136"/>
      <c r="QKV281" s="136"/>
      <c r="QKW281" s="136"/>
      <c r="QKX281" s="136"/>
      <c r="QKY281" s="136"/>
      <c r="QKZ281" s="136"/>
      <c r="QLA281" s="136"/>
      <c r="QLF281" s="136"/>
      <c r="QLG281" s="136"/>
      <c r="QLH281" s="136"/>
      <c r="QLI281" s="136"/>
      <c r="QLJ281" s="136"/>
      <c r="QLK281" s="136"/>
      <c r="QLL281" s="136"/>
      <c r="QLM281" s="136"/>
      <c r="QLN281" s="136"/>
      <c r="QLO281" s="136"/>
      <c r="QLP281" s="136"/>
      <c r="QLQ281" s="136"/>
      <c r="QLV281" s="136"/>
      <c r="QLW281" s="136"/>
      <c r="QLX281" s="136"/>
      <c r="QLY281" s="136"/>
      <c r="QLZ281" s="136"/>
      <c r="QMA281" s="136"/>
      <c r="QMB281" s="136"/>
      <c r="QMC281" s="136"/>
      <c r="QMD281" s="136"/>
      <c r="QME281" s="136"/>
      <c r="QMF281" s="136"/>
      <c r="QMG281" s="136"/>
      <c r="QML281" s="136"/>
      <c r="QMM281" s="136"/>
      <c r="QMN281" s="136"/>
      <c r="QMO281" s="136"/>
      <c r="QMP281" s="136"/>
      <c r="QMQ281" s="136"/>
      <c r="QMR281" s="136"/>
      <c r="QMS281" s="136"/>
      <c r="QMT281" s="136"/>
      <c r="QMU281" s="136"/>
      <c r="QMV281" s="136"/>
      <c r="QMW281" s="136"/>
      <c r="QNB281" s="136"/>
      <c r="QNC281" s="136"/>
      <c r="QND281" s="136"/>
      <c r="QNE281" s="136"/>
      <c r="QNF281" s="136"/>
      <c r="QNG281" s="136"/>
      <c r="QNH281" s="136"/>
      <c r="QNI281" s="136"/>
      <c r="QNJ281" s="136"/>
      <c r="QNK281" s="136"/>
      <c r="QNL281" s="136"/>
      <c r="QNM281" s="136"/>
      <c r="QNR281" s="136"/>
      <c r="QNS281" s="136"/>
      <c r="QNT281" s="136"/>
      <c r="QNU281" s="136"/>
      <c r="QNV281" s="136"/>
      <c r="QNW281" s="136"/>
      <c r="QNX281" s="136"/>
      <c r="QNY281" s="136"/>
      <c r="QNZ281" s="136"/>
      <c r="QOA281" s="136"/>
      <c r="QOB281" s="136"/>
      <c r="QOC281" s="136"/>
      <c r="QOH281" s="136"/>
      <c r="QOI281" s="136"/>
      <c r="QOJ281" s="136"/>
      <c r="QOK281" s="136"/>
      <c r="QOL281" s="136"/>
      <c r="QOM281" s="136"/>
      <c r="QON281" s="136"/>
      <c r="QOO281" s="136"/>
      <c r="QOP281" s="136"/>
      <c r="QOQ281" s="136"/>
      <c r="QOR281" s="136"/>
      <c r="QOS281" s="136"/>
      <c r="QOX281" s="136"/>
      <c r="QOY281" s="136"/>
      <c r="QOZ281" s="136"/>
      <c r="QPA281" s="136"/>
      <c r="QPB281" s="136"/>
      <c r="QPC281" s="136"/>
      <c r="QPD281" s="136"/>
      <c r="QPE281" s="136"/>
      <c r="QPF281" s="136"/>
      <c r="QPG281" s="136"/>
      <c r="QPH281" s="136"/>
      <c r="QPI281" s="136"/>
      <c r="QPN281" s="136"/>
      <c r="QPO281" s="136"/>
      <c r="QPP281" s="136"/>
      <c r="QPQ281" s="136"/>
      <c r="QPR281" s="136"/>
      <c r="QPS281" s="136"/>
      <c r="QPT281" s="136"/>
      <c r="QPU281" s="136"/>
      <c r="QPV281" s="136"/>
      <c r="QPW281" s="136"/>
      <c r="QPX281" s="136"/>
      <c r="QPY281" s="136"/>
      <c r="QQD281" s="136"/>
      <c r="QQE281" s="136"/>
      <c r="QQF281" s="136"/>
      <c r="QQG281" s="136"/>
      <c r="QQH281" s="136"/>
      <c r="QQI281" s="136"/>
      <c r="QQJ281" s="136"/>
      <c r="QQK281" s="136"/>
      <c r="QQL281" s="136"/>
      <c r="QQM281" s="136"/>
      <c r="QQN281" s="136"/>
      <c r="QQO281" s="136"/>
      <c r="QQT281" s="136"/>
      <c r="QQU281" s="136"/>
      <c r="QQV281" s="136"/>
      <c r="QQW281" s="136"/>
      <c r="QQX281" s="136"/>
      <c r="QQY281" s="136"/>
      <c r="QQZ281" s="136"/>
      <c r="QRA281" s="136"/>
      <c r="QRB281" s="136"/>
      <c r="QRC281" s="136"/>
      <c r="QRD281" s="136"/>
      <c r="QRE281" s="136"/>
      <c r="QRJ281" s="136"/>
      <c r="QRK281" s="136"/>
      <c r="QRL281" s="136"/>
      <c r="QRM281" s="136"/>
      <c r="QRN281" s="136"/>
      <c r="QRO281" s="136"/>
      <c r="QRP281" s="136"/>
      <c r="QRQ281" s="136"/>
      <c r="QRR281" s="136"/>
      <c r="QRS281" s="136"/>
      <c r="QRT281" s="136"/>
      <c r="QRU281" s="136"/>
      <c r="QRZ281" s="136"/>
      <c r="QSA281" s="136"/>
      <c r="QSB281" s="136"/>
      <c r="QSC281" s="136"/>
      <c r="QSD281" s="136"/>
      <c r="QSE281" s="136"/>
      <c r="QSF281" s="136"/>
      <c r="QSG281" s="136"/>
      <c r="QSH281" s="136"/>
      <c r="QSI281" s="136"/>
      <c r="QSJ281" s="136"/>
      <c r="QSK281" s="136"/>
      <c r="QSP281" s="136"/>
      <c r="QSQ281" s="136"/>
      <c r="QSR281" s="136"/>
      <c r="QSS281" s="136"/>
      <c r="QST281" s="136"/>
      <c r="QSU281" s="136"/>
      <c r="QSV281" s="136"/>
      <c r="QSW281" s="136"/>
      <c r="QSX281" s="136"/>
      <c r="QSY281" s="136"/>
      <c r="QSZ281" s="136"/>
      <c r="QTA281" s="136"/>
      <c r="QTF281" s="136"/>
      <c r="QTG281" s="136"/>
      <c r="QTH281" s="136"/>
      <c r="QTI281" s="136"/>
      <c r="QTJ281" s="136"/>
      <c r="QTK281" s="136"/>
      <c r="QTL281" s="136"/>
      <c r="QTM281" s="136"/>
      <c r="QTN281" s="136"/>
      <c r="QTO281" s="136"/>
      <c r="QTP281" s="136"/>
      <c r="QTQ281" s="136"/>
      <c r="QTV281" s="136"/>
      <c r="QTW281" s="136"/>
      <c r="QTX281" s="136"/>
      <c r="QTY281" s="136"/>
      <c r="QTZ281" s="136"/>
      <c r="QUA281" s="136"/>
      <c r="QUB281" s="136"/>
      <c r="QUC281" s="136"/>
      <c r="QUD281" s="136"/>
      <c r="QUE281" s="136"/>
      <c r="QUF281" s="136"/>
      <c r="QUG281" s="136"/>
      <c r="QUL281" s="136"/>
      <c r="QUM281" s="136"/>
      <c r="QUN281" s="136"/>
      <c r="QUO281" s="136"/>
      <c r="QUP281" s="136"/>
      <c r="QUQ281" s="136"/>
      <c r="QUR281" s="136"/>
      <c r="QUS281" s="136"/>
      <c r="QUT281" s="136"/>
      <c r="QUU281" s="136"/>
      <c r="QUV281" s="136"/>
      <c r="QUW281" s="136"/>
      <c r="QVB281" s="136"/>
      <c r="QVC281" s="136"/>
      <c r="QVD281" s="136"/>
      <c r="QVE281" s="136"/>
      <c r="QVF281" s="136"/>
      <c r="QVG281" s="136"/>
      <c r="QVH281" s="136"/>
      <c r="QVI281" s="136"/>
      <c r="QVJ281" s="136"/>
      <c r="QVK281" s="136"/>
      <c r="QVL281" s="136"/>
      <c r="QVM281" s="136"/>
      <c r="QVR281" s="136"/>
      <c r="QVS281" s="136"/>
      <c r="QVT281" s="136"/>
      <c r="QVU281" s="136"/>
      <c r="QVV281" s="136"/>
      <c r="QVW281" s="136"/>
      <c r="QVX281" s="136"/>
      <c r="QVY281" s="136"/>
      <c r="QVZ281" s="136"/>
      <c r="QWA281" s="136"/>
      <c r="QWB281" s="136"/>
      <c r="QWC281" s="136"/>
      <c r="QWH281" s="136"/>
      <c r="QWI281" s="136"/>
      <c r="QWJ281" s="136"/>
      <c r="QWK281" s="136"/>
      <c r="QWL281" s="136"/>
      <c r="QWM281" s="136"/>
      <c r="QWN281" s="136"/>
      <c r="QWO281" s="136"/>
      <c r="QWP281" s="136"/>
      <c r="QWQ281" s="136"/>
      <c r="QWR281" s="136"/>
      <c r="QWS281" s="136"/>
      <c r="QWX281" s="136"/>
      <c r="QWY281" s="136"/>
      <c r="QWZ281" s="136"/>
      <c r="QXA281" s="136"/>
      <c r="QXB281" s="136"/>
      <c r="QXC281" s="136"/>
      <c r="QXD281" s="136"/>
      <c r="QXE281" s="136"/>
      <c r="QXF281" s="136"/>
      <c r="QXG281" s="136"/>
      <c r="QXH281" s="136"/>
      <c r="QXI281" s="136"/>
      <c r="QXN281" s="136"/>
      <c r="QXO281" s="136"/>
      <c r="QXP281" s="136"/>
      <c r="QXQ281" s="136"/>
      <c r="QXR281" s="136"/>
      <c r="QXS281" s="136"/>
      <c r="QXT281" s="136"/>
      <c r="QXU281" s="136"/>
      <c r="QXV281" s="136"/>
      <c r="QXW281" s="136"/>
      <c r="QXX281" s="136"/>
      <c r="QXY281" s="136"/>
      <c r="QYD281" s="136"/>
      <c r="QYE281" s="136"/>
      <c r="QYF281" s="136"/>
      <c r="QYG281" s="136"/>
      <c r="QYH281" s="136"/>
      <c r="QYI281" s="136"/>
      <c r="QYJ281" s="136"/>
      <c r="QYK281" s="136"/>
      <c r="QYL281" s="136"/>
      <c r="QYM281" s="136"/>
      <c r="QYN281" s="136"/>
      <c r="QYO281" s="136"/>
      <c r="QYT281" s="136"/>
      <c r="QYU281" s="136"/>
      <c r="QYV281" s="136"/>
      <c r="QYW281" s="136"/>
      <c r="QYX281" s="136"/>
      <c r="QYY281" s="136"/>
      <c r="QYZ281" s="136"/>
      <c r="QZA281" s="136"/>
      <c r="QZB281" s="136"/>
      <c r="QZC281" s="136"/>
      <c r="QZD281" s="136"/>
      <c r="QZE281" s="136"/>
      <c r="QZJ281" s="136"/>
      <c r="QZK281" s="136"/>
      <c r="QZL281" s="136"/>
      <c r="QZM281" s="136"/>
      <c r="QZN281" s="136"/>
      <c r="QZO281" s="136"/>
      <c r="QZP281" s="136"/>
      <c r="QZQ281" s="136"/>
      <c r="QZR281" s="136"/>
      <c r="QZS281" s="136"/>
      <c r="QZT281" s="136"/>
      <c r="QZU281" s="136"/>
      <c r="QZZ281" s="136"/>
      <c r="RAA281" s="136"/>
      <c r="RAB281" s="136"/>
      <c r="RAC281" s="136"/>
      <c r="RAD281" s="136"/>
      <c r="RAE281" s="136"/>
      <c r="RAF281" s="136"/>
      <c r="RAG281" s="136"/>
      <c r="RAH281" s="136"/>
      <c r="RAI281" s="136"/>
      <c r="RAJ281" s="136"/>
      <c r="RAK281" s="136"/>
      <c r="RAP281" s="136"/>
      <c r="RAQ281" s="136"/>
      <c r="RAR281" s="136"/>
      <c r="RAS281" s="136"/>
      <c r="RAT281" s="136"/>
      <c r="RAU281" s="136"/>
      <c r="RAV281" s="136"/>
      <c r="RAW281" s="136"/>
      <c r="RAX281" s="136"/>
      <c r="RAY281" s="136"/>
      <c r="RAZ281" s="136"/>
      <c r="RBA281" s="136"/>
      <c r="RBF281" s="136"/>
      <c r="RBG281" s="136"/>
      <c r="RBH281" s="136"/>
      <c r="RBI281" s="136"/>
      <c r="RBJ281" s="136"/>
      <c r="RBK281" s="136"/>
      <c r="RBL281" s="136"/>
      <c r="RBM281" s="136"/>
      <c r="RBN281" s="136"/>
      <c r="RBO281" s="136"/>
      <c r="RBP281" s="136"/>
      <c r="RBQ281" s="136"/>
      <c r="RBV281" s="136"/>
      <c r="RBW281" s="136"/>
      <c r="RBX281" s="136"/>
      <c r="RBY281" s="136"/>
      <c r="RBZ281" s="136"/>
      <c r="RCA281" s="136"/>
      <c r="RCB281" s="136"/>
      <c r="RCC281" s="136"/>
      <c r="RCD281" s="136"/>
      <c r="RCE281" s="136"/>
      <c r="RCF281" s="136"/>
      <c r="RCG281" s="136"/>
      <c r="RCL281" s="136"/>
      <c r="RCM281" s="136"/>
      <c r="RCN281" s="136"/>
      <c r="RCO281" s="136"/>
      <c r="RCP281" s="136"/>
      <c r="RCQ281" s="136"/>
      <c r="RCR281" s="136"/>
      <c r="RCS281" s="136"/>
      <c r="RCT281" s="136"/>
      <c r="RCU281" s="136"/>
      <c r="RCV281" s="136"/>
      <c r="RCW281" s="136"/>
      <c r="RDB281" s="136"/>
      <c r="RDC281" s="136"/>
      <c r="RDD281" s="136"/>
      <c r="RDE281" s="136"/>
      <c r="RDF281" s="136"/>
      <c r="RDG281" s="136"/>
      <c r="RDH281" s="136"/>
      <c r="RDI281" s="136"/>
      <c r="RDJ281" s="136"/>
      <c r="RDK281" s="136"/>
      <c r="RDL281" s="136"/>
      <c r="RDM281" s="136"/>
      <c r="RDR281" s="136"/>
      <c r="RDS281" s="136"/>
      <c r="RDT281" s="136"/>
      <c r="RDU281" s="136"/>
      <c r="RDV281" s="136"/>
      <c r="RDW281" s="136"/>
      <c r="RDX281" s="136"/>
      <c r="RDY281" s="136"/>
      <c r="RDZ281" s="136"/>
      <c r="REA281" s="136"/>
      <c r="REB281" s="136"/>
      <c r="REC281" s="136"/>
      <c r="REH281" s="136"/>
      <c r="REI281" s="136"/>
      <c r="REJ281" s="136"/>
      <c r="REK281" s="136"/>
      <c r="REL281" s="136"/>
      <c r="REM281" s="136"/>
      <c r="REN281" s="136"/>
      <c r="REO281" s="136"/>
      <c r="REP281" s="136"/>
      <c r="REQ281" s="136"/>
      <c r="RER281" s="136"/>
      <c r="RES281" s="136"/>
      <c r="REX281" s="136"/>
      <c r="REY281" s="136"/>
      <c r="REZ281" s="136"/>
      <c r="RFA281" s="136"/>
      <c r="RFB281" s="136"/>
      <c r="RFC281" s="136"/>
      <c r="RFD281" s="136"/>
      <c r="RFE281" s="136"/>
      <c r="RFF281" s="136"/>
      <c r="RFG281" s="136"/>
      <c r="RFH281" s="136"/>
      <c r="RFI281" s="136"/>
      <c r="RFN281" s="136"/>
      <c r="RFO281" s="136"/>
      <c r="RFP281" s="136"/>
      <c r="RFQ281" s="136"/>
      <c r="RFR281" s="136"/>
      <c r="RFS281" s="136"/>
      <c r="RFT281" s="136"/>
      <c r="RFU281" s="136"/>
      <c r="RFV281" s="136"/>
      <c r="RFW281" s="136"/>
      <c r="RFX281" s="136"/>
      <c r="RFY281" s="136"/>
      <c r="RGD281" s="136"/>
      <c r="RGE281" s="136"/>
      <c r="RGF281" s="136"/>
      <c r="RGG281" s="136"/>
      <c r="RGH281" s="136"/>
      <c r="RGI281" s="136"/>
      <c r="RGJ281" s="136"/>
      <c r="RGK281" s="136"/>
      <c r="RGL281" s="136"/>
      <c r="RGM281" s="136"/>
      <c r="RGN281" s="136"/>
      <c r="RGO281" s="136"/>
      <c r="RGT281" s="136"/>
      <c r="RGU281" s="136"/>
      <c r="RGV281" s="136"/>
      <c r="RGW281" s="136"/>
      <c r="RGX281" s="136"/>
      <c r="RGY281" s="136"/>
      <c r="RGZ281" s="136"/>
      <c r="RHA281" s="136"/>
      <c r="RHB281" s="136"/>
      <c r="RHC281" s="136"/>
      <c r="RHD281" s="136"/>
      <c r="RHE281" s="136"/>
      <c r="RHJ281" s="136"/>
      <c r="RHK281" s="136"/>
      <c r="RHL281" s="136"/>
      <c r="RHM281" s="136"/>
      <c r="RHN281" s="136"/>
      <c r="RHO281" s="136"/>
      <c r="RHP281" s="136"/>
      <c r="RHQ281" s="136"/>
      <c r="RHR281" s="136"/>
      <c r="RHS281" s="136"/>
      <c r="RHT281" s="136"/>
      <c r="RHU281" s="136"/>
      <c r="RHZ281" s="136"/>
      <c r="RIA281" s="136"/>
      <c r="RIB281" s="136"/>
      <c r="RIC281" s="136"/>
      <c r="RID281" s="136"/>
      <c r="RIE281" s="136"/>
      <c r="RIF281" s="136"/>
      <c r="RIG281" s="136"/>
      <c r="RIH281" s="136"/>
      <c r="RII281" s="136"/>
      <c r="RIJ281" s="136"/>
      <c r="RIK281" s="136"/>
      <c r="RIP281" s="136"/>
      <c r="RIQ281" s="136"/>
      <c r="RIR281" s="136"/>
      <c r="RIS281" s="136"/>
      <c r="RIT281" s="136"/>
      <c r="RIU281" s="136"/>
      <c r="RIV281" s="136"/>
      <c r="RIW281" s="136"/>
      <c r="RIX281" s="136"/>
      <c r="RIY281" s="136"/>
      <c r="RIZ281" s="136"/>
      <c r="RJA281" s="136"/>
      <c r="RJF281" s="136"/>
      <c r="RJG281" s="136"/>
      <c r="RJH281" s="136"/>
      <c r="RJI281" s="136"/>
      <c r="RJJ281" s="136"/>
      <c r="RJK281" s="136"/>
      <c r="RJL281" s="136"/>
      <c r="RJM281" s="136"/>
      <c r="RJN281" s="136"/>
      <c r="RJO281" s="136"/>
      <c r="RJP281" s="136"/>
      <c r="RJQ281" s="136"/>
      <c r="RJV281" s="136"/>
      <c r="RJW281" s="136"/>
      <c r="RJX281" s="136"/>
      <c r="RJY281" s="136"/>
      <c r="RJZ281" s="136"/>
      <c r="RKA281" s="136"/>
      <c r="RKB281" s="136"/>
      <c r="RKC281" s="136"/>
      <c r="RKD281" s="136"/>
      <c r="RKE281" s="136"/>
      <c r="RKF281" s="136"/>
      <c r="RKG281" s="136"/>
      <c r="RKL281" s="136"/>
      <c r="RKM281" s="136"/>
      <c r="RKN281" s="136"/>
      <c r="RKO281" s="136"/>
      <c r="RKP281" s="136"/>
      <c r="RKQ281" s="136"/>
      <c r="RKR281" s="136"/>
      <c r="RKS281" s="136"/>
      <c r="RKT281" s="136"/>
      <c r="RKU281" s="136"/>
      <c r="RKV281" s="136"/>
      <c r="RKW281" s="136"/>
      <c r="RLB281" s="136"/>
      <c r="RLC281" s="136"/>
      <c r="RLD281" s="136"/>
      <c r="RLE281" s="136"/>
      <c r="RLF281" s="136"/>
      <c r="RLG281" s="136"/>
      <c r="RLH281" s="136"/>
      <c r="RLI281" s="136"/>
      <c r="RLJ281" s="136"/>
      <c r="RLK281" s="136"/>
      <c r="RLL281" s="136"/>
      <c r="RLM281" s="136"/>
      <c r="RLR281" s="136"/>
      <c r="RLS281" s="136"/>
      <c r="RLT281" s="136"/>
      <c r="RLU281" s="136"/>
      <c r="RLV281" s="136"/>
      <c r="RLW281" s="136"/>
      <c r="RLX281" s="136"/>
      <c r="RLY281" s="136"/>
      <c r="RLZ281" s="136"/>
      <c r="RMA281" s="136"/>
      <c r="RMB281" s="136"/>
      <c r="RMC281" s="136"/>
      <c r="RMH281" s="136"/>
      <c r="RMI281" s="136"/>
      <c r="RMJ281" s="136"/>
      <c r="RMK281" s="136"/>
      <c r="RML281" s="136"/>
      <c r="RMM281" s="136"/>
      <c r="RMN281" s="136"/>
      <c r="RMO281" s="136"/>
      <c r="RMP281" s="136"/>
      <c r="RMQ281" s="136"/>
      <c r="RMR281" s="136"/>
      <c r="RMS281" s="136"/>
      <c r="RMX281" s="136"/>
      <c r="RMY281" s="136"/>
      <c r="RMZ281" s="136"/>
      <c r="RNA281" s="136"/>
      <c r="RNB281" s="136"/>
      <c r="RNC281" s="136"/>
      <c r="RND281" s="136"/>
      <c r="RNE281" s="136"/>
      <c r="RNF281" s="136"/>
      <c r="RNG281" s="136"/>
      <c r="RNH281" s="136"/>
      <c r="RNI281" s="136"/>
      <c r="RNN281" s="136"/>
      <c r="RNO281" s="136"/>
      <c r="RNP281" s="136"/>
      <c r="RNQ281" s="136"/>
      <c r="RNR281" s="136"/>
      <c r="RNS281" s="136"/>
      <c r="RNT281" s="136"/>
      <c r="RNU281" s="136"/>
      <c r="RNV281" s="136"/>
      <c r="RNW281" s="136"/>
      <c r="RNX281" s="136"/>
      <c r="RNY281" s="136"/>
      <c r="ROD281" s="136"/>
      <c r="ROE281" s="136"/>
      <c r="ROF281" s="136"/>
      <c r="ROG281" s="136"/>
      <c r="ROH281" s="136"/>
      <c r="ROI281" s="136"/>
      <c r="ROJ281" s="136"/>
      <c r="ROK281" s="136"/>
      <c r="ROL281" s="136"/>
      <c r="ROM281" s="136"/>
      <c r="RON281" s="136"/>
      <c r="ROO281" s="136"/>
      <c r="ROT281" s="136"/>
      <c r="ROU281" s="136"/>
      <c r="ROV281" s="136"/>
      <c r="ROW281" s="136"/>
      <c r="ROX281" s="136"/>
      <c r="ROY281" s="136"/>
      <c r="ROZ281" s="136"/>
      <c r="RPA281" s="136"/>
      <c r="RPB281" s="136"/>
      <c r="RPC281" s="136"/>
      <c r="RPD281" s="136"/>
      <c r="RPE281" s="136"/>
      <c r="RPJ281" s="136"/>
      <c r="RPK281" s="136"/>
      <c r="RPL281" s="136"/>
      <c r="RPM281" s="136"/>
      <c r="RPN281" s="136"/>
      <c r="RPO281" s="136"/>
      <c r="RPP281" s="136"/>
      <c r="RPQ281" s="136"/>
      <c r="RPR281" s="136"/>
      <c r="RPS281" s="136"/>
      <c r="RPT281" s="136"/>
      <c r="RPU281" s="136"/>
      <c r="RPZ281" s="136"/>
      <c r="RQA281" s="136"/>
      <c r="RQB281" s="136"/>
      <c r="RQC281" s="136"/>
      <c r="RQD281" s="136"/>
      <c r="RQE281" s="136"/>
      <c r="RQF281" s="136"/>
      <c r="RQG281" s="136"/>
      <c r="RQH281" s="136"/>
      <c r="RQI281" s="136"/>
      <c r="RQJ281" s="136"/>
      <c r="RQK281" s="136"/>
      <c r="RQP281" s="136"/>
      <c r="RQQ281" s="136"/>
      <c r="RQR281" s="136"/>
      <c r="RQS281" s="136"/>
      <c r="RQT281" s="136"/>
      <c r="RQU281" s="136"/>
      <c r="RQV281" s="136"/>
      <c r="RQW281" s="136"/>
      <c r="RQX281" s="136"/>
      <c r="RQY281" s="136"/>
      <c r="RQZ281" s="136"/>
      <c r="RRA281" s="136"/>
      <c r="RRF281" s="136"/>
      <c r="RRG281" s="136"/>
      <c r="RRH281" s="136"/>
      <c r="RRI281" s="136"/>
      <c r="RRJ281" s="136"/>
      <c r="RRK281" s="136"/>
      <c r="RRL281" s="136"/>
      <c r="RRM281" s="136"/>
      <c r="RRN281" s="136"/>
      <c r="RRO281" s="136"/>
      <c r="RRP281" s="136"/>
      <c r="RRQ281" s="136"/>
      <c r="RRV281" s="136"/>
      <c r="RRW281" s="136"/>
      <c r="RRX281" s="136"/>
      <c r="RRY281" s="136"/>
      <c r="RRZ281" s="136"/>
      <c r="RSA281" s="136"/>
      <c r="RSB281" s="136"/>
      <c r="RSC281" s="136"/>
      <c r="RSD281" s="136"/>
      <c r="RSE281" s="136"/>
      <c r="RSF281" s="136"/>
      <c r="RSG281" s="136"/>
      <c r="RSL281" s="136"/>
      <c r="RSM281" s="136"/>
      <c r="RSN281" s="136"/>
      <c r="RSO281" s="136"/>
      <c r="RSP281" s="136"/>
      <c r="RSQ281" s="136"/>
      <c r="RSR281" s="136"/>
      <c r="RSS281" s="136"/>
      <c r="RST281" s="136"/>
      <c r="RSU281" s="136"/>
      <c r="RSV281" s="136"/>
      <c r="RSW281" s="136"/>
      <c r="RTB281" s="136"/>
      <c r="RTC281" s="136"/>
      <c r="RTD281" s="136"/>
      <c r="RTE281" s="136"/>
      <c r="RTF281" s="136"/>
      <c r="RTG281" s="136"/>
      <c r="RTH281" s="136"/>
      <c r="RTI281" s="136"/>
      <c r="RTJ281" s="136"/>
      <c r="RTK281" s="136"/>
      <c r="RTL281" s="136"/>
      <c r="RTM281" s="136"/>
      <c r="RTR281" s="136"/>
      <c r="RTS281" s="136"/>
      <c r="RTT281" s="136"/>
      <c r="RTU281" s="136"/>
      <c r="RTV281" s="136"/>
      <c r="RTW281" s="136"/>
      <c r="RTX281" s="136"/>
      <c r="RTY281" s="136"/>
      <c r="RTZ281" s="136"/>
      <c r="RUA281" s="136"/>
      <c r="RUB281" s="136"/>
      <c r="RUC281" s="136"/>
      <c r="RUH281" s="136"/>
      <c r="RUI281" s="136"/>
      <c r="RUJ281" s="136"/>
      <c r="RUK281" s="136"/>
      <c r="RUL281" s="136"/>
      <c r="RUM281" s="136"/>
      <c r="RUN281" s="136"/>
      <c r="RUO281" s="136"/>
      <c r="RUP281" s="136"/>
      <c r="RUQ281" s="136"/>
      <c r="RUR281" s="136"/>
      <c r="RUS281" s="136"/>
      <c r="RUX281" s="136"/>
      <c r="RUY281" s="136"/>
      <c r="RUZ281" s="136"/>
      <c r="RVA281" s="136"/>
      <c r="RVB281" s="136"/>
      <c r="RVC281" s="136"/>
      <c r="RVD281" s="136"/>
      <c r="RVE281" s="136"/>
      <c r="RVF281" s="136"/>
      <c r="RVG281" s="136"/>
      <c r="RVH281" s="136"/>
      <c r="RVI281" s="136"/>
      <c r="RVN281" s="136"/>
      <c r="RVO281" s="136"/>
      <c r="RVP281" s="136"/>
      <c r="RVQ281" s="136"/>
      <c r="RVR281" s="136"/>
      <c r="RVS281" s="136"/>
      <c r="RVT281" s="136"/>
      <c r="RVU281" s="136"/>
      <c r="RVV281" s="136"/>
      <c r="RVW281" s="136"/>
      <c r="RVX281" s="136"/>
      <c r="RVY281" s="136"/>
      <c r="RWD281" s="136"/>
      <c r="RWE281" s="136"/>
      <c r="RWF281" s="136"/>
      <c r="RWG281" s="136"/>
      <c r="RWH281" s="136"/>
      <c r="RWI281" s="136"/>
      <c r="RWJ281" s="136"/>
      <c r="RWK281" s="136"/>
      <c r="RWL281" s="136"/>
      <c r="RWM281" s="136"/>
      <c r="RWN281" s="136"/>
      <c r="RWO281" s="136"/>
      <c r="RWT281" s="136"/>
      <c r="RWU281" s="136"/>
      <c r="RWV281" s="136"/>
      <c r="RWW281" s="136"/>
      <c r="RWX281" s="136"/>
      <c r="RWY281" s="136"/>
      <c r="RWZ281" s="136"/>
      <c r="RXA281" s="136"/>
      <c r="RXB281" s="136"/>
      <c r="RXC281" s="136"/>
      <c r="RXD281" s="136"/>
      <c r="RXE281" s="136"/>
      <c r="RXJ281" s="136"/>
      <c r="RXK281" s="136"/>
      <c r="RXL281" s="136"/>
      <c r="RXM281" s="136"/>
      <c r="RXN281" s="136"/>
      <c r="RXO281" s="136"/>
      <c r="RXP281" s="136"/>
      <c r="RXQ281" s="136"/>
      <c r="RXR281" s="136"/>
      <c r="RXS281" s="136"/>
      <c r="RXT281" s="136"/>
      <c r="RXU281" s="136"/>
      <c r="RXZ281" s="136"/>
      <c r="RYA281" s="136"/>
      <c r="RYB281" s="136"/>
      <c r="RYC281" s="136"/>
      <c r="RYD281" s="136"/>
      <c r="RYE281" s="136"/>
      <c r="RYF281" s="136"/>
      <c r="RYG281" s="136"/>
      <c r="RYH281" s="136"/>
      <c r="RYI281" s="136"/>
      <c r="RYJ281" s="136"/>
      <c r="RYK281" s="136"/>
      <c r="RYP281" s="136"/>
      <c r="RYQ281" s="136"/>
      <c r="RYR281" s="136"/>
      <c r="RYS281" s="136"/>
      <c r="RYT281" s="136"/>
      <c r="RYU281" s="136"/>
      <c r="RYV281" s="136"/>
      <c r="RYW281" s="136"/>
      <c r="RYX281" s="136"/>
      <c r="RYY281" s="136"/>
      <c r="RYZ281" s="136"/>
      <c r="RZA281" s="136"/>
      <c r="RZF281" s="136"/>
      <c r="RZG281" s="136"/>
      <c r="RZH281" s="136"/>
      <c r="RZI281" s="136"/>
      <c r="RZJ281" s="136"/>
      <c r="RZK281" s="136"/>
      <c r="RZL281" s="136"/>
      <c r="RZM281" s="136"/>
      <c r="RZN281" s="136"/>
      <c r="RZO281" s="136"/>
      <c r="RZP281" s="136"/>
      <c r="RZQ281" s="136"/>
      <c r="RZV281" s="136"/>
      <c r="RZW281" s="136"/>
      <c r="RZX281" s="136"/>
      <c r="RZY281" s="136"/>
      <c r="RZZ281" s="136"/>
      <c r="SAA281" s="136"/>
      <c r="SAB281" s="136"/>
      <c r="SAC281" s="136"/>
      <c r="SAD281" s="136"/>
      <c r="SAE281" s="136"/>
      <c r="SAF281" s="136"/>
      <c r="SAG281" s="136"/>
      <c r="SAL281" s="136"/>
      <c r="SAM281" s="136"/>
      <c r="SAN281" s="136"/>
      <c r="SAO281" s="136"/>
      <c r="SAP281" s="136"/>
      <c r="SAQ281" s="136"/>
      <c r="SAR281" s="136"/>
      <c r="SAS281" s="136"/>
      <c r="SAT281" s="136"/>
      <c r="SAU281" s="136"/>
      <c r="SAV281" s="136"/>
      <c r="SAW281" s="136"/>
      <c r="SBB281" s="136"/>
      <c r="SBC281" s="136"/>
      <c r="SBD281" s="136"/>
      <c r="SBE281" s="136"/>
      <c r="SBF281" s="136"/>
      <c r="SBG281" s="136"/>
      <c r="SBH281" s="136"/>
      <c r="SBI281" s="136"/>
      <c r="SBJ281" s="136"/>
      <c r="SBK281" s="136"/>
      <c r="SBL281" s="136"/>
      <c r="SBM281" s="136"/>
      <c r="SBR281" s="136"/>
      <c r="SBS281" s="136"/>
      <c r="SBT281" s="136"/>
      <c r="SBU281" s="136"/>
      <c r="SBV281" s="136"/>
      <c r="SBW281" s="136"/>
      <c r="SBX281" s="136"/>
      <c r="SBY281" s="136"/>
      <c r="SBZ281" s="136"/>
      <c r="SCA281" s="136"/>
      <c r="SCB281" s="136"/>
      <c r="SCC281" s="136"/>
      <c r="SCH281" s="136"/>
      <c r="SCI281" s="136"/>
      <c r="SCJ281" s="136"/>
      <c r="SCK281" s="136"/>
      <c r="SCL281" s="136"/>
      <c r="SCM281" s="136"/>
      <c r="SCN281" s="136"/>
      <c r="SCO281" s="136"/>
      <c r="SCP281" s="136"/>
      <c r="SCQ281" s="136"/>
      <c r="SCR281" s="136"/>
      <c r="SCS281" s="136"/>
      <c r="SCX281" s="136"/>
      <c r="SCY281" s="136"/>
      <c r="SCZ281" s="136"/>
      <c r="SDA281" s="136"/>
      <c r="SDB281" s="136"/>
      <c r="SDC281" s="136"/>
      <c r="SDD281" s="136"/>
      <c r="SDE281" s="136"/>
      <c r="SDF281" s="136"/>
      <c r="SDG281" s="136"/>
      <c r="SDH281" s="136"/>
      <c r="SDI281" s="136"/>
      <c r="SDN281" s="136"/>
      <c r="SDO281" s="136"/>
      <c r="SDP281" s="136"/>
      <c r="SDQ281" s="136"/>
      <c r="SDR281" s="136"/>
      <c r="SDS281" s="136"/>
      <c r="SDT281" s="136"/>
      <c r="SDU281" s="136"/>
      <c r="SDV281" s="136"/>
      <c r="SDW281" s="136"/>
      <c r="SDX281" s="136"/>
      <c r="SDY281" s="136"/>
      <c r="SED281" s="136"/>
      <c r="SEE281" s="136"/>
      <c r="SEF281" s="136"/>
      <c r="SEG281" s="136"/>
      <c r="SEH281" s="136"/>
      <c r="SEI281" s="136"/>
      <c r="SEJ281" s="136"/>
      <c r="SEK281" s="136"/>
      <c r="SEL281" s="136"/>
      <c r="SEM281" s="136"/>
      <c r="SEN281" s="136"/>
      <c r="SEO281" s="136"/>
      <c r="SET281" s="136"/>
      <c r="SEU281" s="136"/>
      <c r="SEV281" s="136"/>
      <c r="SEW281" s="136"/>
      <c r="SEX281" s="136"/>
      <c r="SEY281" s="136"/>
      <c r="SEZ281" s="136"/>
      <c r="SFA281" s="136"/>
      <c r="SFB281" s="136"/>
      <c r="SFC281" s="136"/>
      <c r="SFD281" s="136"/>
      <c r="SFE281" s="136"/>
      <c r="SFJ281" s="136"/>
      <c r="SFK281" s="136"/>
      <c r="SFL281" s="136"/>
      <c r="SFM281" s="136"/>
      <c r="SFN281" s="136"/>
      <c r="SFO281" s="136"/>
      <c r="SFP281" s="136"/>
      <c r="SFQ281" s="136"/>
      <c r="SFR281" s="136"/>
      <c r="SFS281" s="136"/>
      <c r="SFT281" s="136"/>
      <c r="SFU281" s="136"/>
      <c r="SFZ281" s="136"/>
      <c r="SGA281" s="136"/>
      <c r="SGB281" s="136"/>
      <c r="SGC281" s="136"/>
      <c r="SGD281" s="136"/>
      <c r="SGE281" s="136"/>
      <c r="SGF281" s="136"/>
      <c r="SGG281" s="136"/>
      <c r="SGH281" s="136"/>
      <c r="SGI281" s="136"/>
      <c r="SGJ281" s="136"/>
      <c r="SGK281" s="136"/>
      <c r="SGP281" s="136"/>
      <c r="SGQ281" s="136"/>
      <c r="SGR281" s="136"/>
      <c r="SGS281" s="136"/>
      <c r="SGT281" s="136"/>
      <c r="SGU281" s="136"/>
      <c r="SGV281" s="136"/>
      <c r="SGW281" s="136"/>
      <c r="SGX281" s="136"/>
      <c r="SGY281" s="136"/>
      <c r="SGZ281" s="136"/>
      <c r="SHA281" s="136"/>
      <c r="SHF281" s="136"/>
      <c r="SHG281" s="136"/>
      <c r="SHH281" s="136"/>
      <c r="SHI281" s="136"/>
      <c r="SHJ281" s="136"/>
      <c r="SHK281" s="136"/>
      <c r="SHL281" s="136"/>
      <c r="SHM281" s="136"/>
      <c r="SHN281" s="136"/>
      <c r="SHO281" s="136"/>
      <c r="SHP281" s="136"/>
      <c r="SHQ281" s="136"/>
      <c r="SHV281" s="136"/>
      <c r="SHW281" s="136"/>
      <c r="SHX281" s="136"/>
      <c r="SHY281" s="136"/>
      <c r="SHZ281" s="136"/>
      <c r="SIA281" s="136"/>
      <c r="SIB281" s="136"/>
      <c r="SIC281" s="136"/>
      <c r="SID281" s="136"/>
      <c r="SIE281" s="136"/>
      <c r="SIF281" s="136"/>
      <c r="SIG281" s="136"/>
      <c r="SIL281" s="136"/>
      <c r="SIM281" s="136"/>
      <c r="SIN281" s="136"/>
      <c r="SIO281" s="136"/>
      <c r="SIP281" s="136"/>
      <c r="SIQ281" s="136"/>
      <c r="SIR281" s="136"/>
      <c r="SIS281" s="136"/>
      <c r="SIT281" s="136"/>
      <c r="SIU281" s="136"/>
      <c r="SIV281" s="136"/>
      <c r="SIW281" s="136"/>
      <c r="SJB281" s="136"/>
      <c r="SJC281" s="136"/>
      <c r="SJD281" s="136"/>
      <c r="SJE281" s="136"/>
      <c r="SJF281" s="136"/>
      <c r="SJG281" s="136"/>
      <c r="SJH281" s="136"/>
      <c r="SJI281" s="136"/>
      <c r="SJJ281" s="136"/>
      <c r="SJK281" s="136"/>
      <c r="SJL281" s="136"/>
      <c r="SJM281" s="136"/>
      <c r="SJR281" s="136"/>
      <c r="SJS281" s="136"/>
      <c r="SJT281" s="136"/>
      <c r="SJU281" s="136"/>
      <c r="SJV281" s="136"/>
      <c r="SJW281" s="136"/>
      <c r="SJX281" s="136"/>
      <c r="SJY281" s="136"/>
      <c r="SJZ281" s="136"/>
      <c r="SKA281" s="136"/>
      <c r="SKB281" s="136"/>
      <c r="SKC281" s="136"/>
      <c r="SKH281" s="136"/>
      <c r="SKI281" s="136"/>
      <c r="SKJ281" s="136"/>
      <c r="SKK281" s="136"/>
      <c r="SKL281" s="136"/>
      <c r="SKM281" s="136"/>
      <c r="SKN281" s="136"/>
      <c r="SKO281" s="136"/>
      <c r="SKP281" s="136"/>
      <c r="SKQ281" s="136"/>
      <c r="SKR281" s="136"/>
      <c r="SKS281" s="136"/>
      <c r="SKX281" s="136"/>
      <c r="SKY281" s="136"/>
      <c r="SKZ281" s="136"/>
      <c r="SLA281" s="136"/>
      <c r="SLB281" s="136"/>
      <c r="SLC281" s="136"/>
      <c r="SLD281" s="136"/>
      <c r="SLE281" s="136"/>
      <c r="SLF281" s="136"/>
      <c r="SLG281" s="136"/>
      <c r="SLH281" s="136"/>
      <c r="SLI281" s="136"/>
      <c r="SLN281" s="136"/>
      <c r="SLO281" s="136"/>
      <c r="SLP281" s="136"/>
      <c r="SLQ281" s="136"/>
      <c r="SLR281" s="136"/>
      <c r="SLS281" s="136"/>
      <c r="SLT281" s="136"/>
      <c r="SLU281" s="136"/>
      <c r="SLV281" s="136"/>
      <c r="SLW281" s="136"/>
      <c r="SLX281" s="136"/>
      <c r="SLY281" s="136"/>
      <c r="SMD281" s="136"/>
      <c r="SME281" s="136"/>
      <c r="SMF281" s="136"/>
      <c r="SMG281" s="136"/>
      <c r="SMH281" s="136"/>
      <c r="SMI281" s="136"/>
      <c r="SMJ281" s="136"/>
      <c r="SMK281" s="136"/>
      <c r="SML281" s="136"/>
      <c r="SMM281" s="136"/>
      <c r="SMN281" s="136"/>
      <c r="SMO281" s="136"/>
      <c r="SMT281" s="136"/>
      <c r="SMU281" s="136"/>
      <c r="SMV281" s="136"/>
      <c r="SMW281" s="136"/>
      <c r="SMX281" s="136"/>
      <c r="SMY281" s="136"/>
      <c r="SMZ281" s="136"/>
      <c r="SNA281" s="136"/>
      <c r="SNB281" s="136"/>
      <c r="SNC281" s="136"/>
      <c r="SND281" s="136"/>
      <c r="SNE281" s="136"/>
      <c r="SNJ281" s="136"/>
      <c r="SNK281" s="136"/>
      <c r="SNL281" s="136"/>
      <c r="SNM281" s="136"/>
      <c r="SNN281" s="136"/>
      <c r="SNO281" s="136"/>
      <c r="SNP281" s="136"/>
      <c r="SNQ281" s="136"/>
      <c r="SNR281" s="136"/>
      <c r="SNS281" s="136"/>
      <c r="SNT281" s="136"/>
      <c r="SNU281" s="136"/>
      <c r="SNZ281" s="136"/>
      <c r="SOA281" s="136"/>
      <c r="SOB281" s="136"/>
      <c r="SOC281" s="136"/>
      <c r="SOD281" s="136"/>
      <c r="SOE281" s="136"/>
      <c r="SOF281" s="136"/>
      <c r="SOG281" s="136"/>
      <c r="SOH281" s="136"/>
      <c r="SOI281" s="136"/>
      <c r="SOJ281" s="136"/>
      <c r="SOK281" s="136"/>
      <c r="SOP281" s="136"/>
      <c r="SOQ281" s="136"/>
      <c r="SOR281" s="136"/>
      <c r="SOS281" s="136"/>
      <c r="SOT281" s="136"/>
      <c r="SOU281" s="136"/>
      <c r="SOV281" s="136"/>
      <c r="SOW281" s="136"/>
      <c r="SOX281" s="136"/>
      <c r="SOY281" s="136"/>
      <c r="SOZ281" s="136"/>
      <c r="SPA281" s="136"/>
      <c r="SPF281" s="136"/>
      <c r="SPG281" s="136"/>
      <c r="SPH281" s="136"/>
      <c r="SPI281" s="136"/>
      <c r="SPJ281" s="136"/>
      <c r="SPK281" s="136"/>
      <c r="SPL281" s="136"/>
      <c r="SPM281" s="136"/>
      <c r="SPN281" s="136"/>
      <c r="SPO281" s="136"/>
      <c r="SPP281" s="136"/>
      <c r="SPQ281" s="136"/>
      <c r="SPV281" s="136"/>
      <c r="SPW281" s="136"/>
      <c r="SPX281" s="136"/>
      <c r="SPY281" s="136"/>
      <c r="SPZ281" s="136"/>
      <c r="SQA281" s="136"/>
      <c r="SQB281" s="136"/>
      <c r="SQC281" s="136"/>
      <c r="SQD281" s="136"/>
      <c r="SQE281" s="136"/>
      <c r="SQF281" s="136"/>
      <c r="SQG281" s="136"/>
      <c r="SQL281" s="136"/>
      <c r="SQM281" s="136"/>
      <c r="SQN281" s="136"/>
      <c r="SQO281" s="136"/>
      <c r="SQP281" s="136"/>
      <c r="SQQ281" s="136"/>
      <c r="SQR281" s="136"/>
      <c r="SQS281" s="136"/>
      <c r="SQT281" s="136"/>
      <c r="SQU281" s="136"/>
      <c r="SQV281" s="136"/>
      <c r="SQW281" s="136"/>
      <c r="SRB281" s="136"/>
      <c r="SRC281" s="136"/>
      <c r="SRD281" s="136"/>
      <c r="SRE281" s="136"/>
      <c r="SRF281" s="136"/>
      <c r="SRG281" s="136"/>
      <c r="SRH281" s="136"/>
      <c r="SRI281" s="136"/>
      <c r="SRJ281" s="136"/>
      <c r="SRK281" s="136"/>
      <c r="SRL281" s="136"/>
      <c r="SRM281" s="136"/>
      <c r="SRR281" s="136"/>
      <c r="SRS281" s="136"/>
      <c r="SRT281" s="136"/>
      <c r="SRU281" s="136"/>
      <c r="SRV281" s="136"/>
      <c r="SRW281" s="136"/>
      <c r="SRX281" s="136"/>
      <c r="SRY281" s="136"/>
      <c r="SRZ281" s="136"/>
      <c r="SSA281" s="136"/>
      <c r="SSB281" s="136"/>
      <c r="SSC281" s="136"/>
      <c r="SSH281" s="136"/>
      <c r="SSI281" s="136"/>
      <c r="SSJ281" s="136"/>
      <c r="SSK281" s="136"/>
      <c r="SSL281" s="136"/>
      <c r="SSM281" s="136"/>
      <c r="SSN281" s="136"/>
      <c r="SSO281" s="136"/>
      <c r="SSP281" s="136"/>
      <c r="SSQ281" s="136"/>
      <c r="SSR281" s="136"/>
      <c r="SSS281" s="136"/>
      <c r="SSX281" s="136"/>
      <c r="SSY281" s="136"/>
      <c r="SSZ281" s="136"/>
      <c r="STA281" s="136"/>
      <c r="STB281" s="136"/>
      <c r="STC281" s="136"/>
      <c r="STD281" s="136"/>
      <c r="STE281" s="136"/>
      <c r="STF281" s="136"/>
      <c r="STG281" s="136"/>
      <c r="STH281" s="136"/>
      <c r="STI281" s="136"/>
      <c r="STN281" s="136"/>
      <c r="STO281" s="136"/>
      <c r="STP281" s="136"/>
      <c r="STQ281" s="136"/>
      <c r="STR281" s="136"/>
      <c r="STS281" s="136"/>
      <c r="STT281" s="136"/>
      <c r="STU281" s="136"/>
      <c r="STV281" s="136"/>
      <c r="STW281" s="136"/>
      <c r="STX281" s="136"/>
      <c r="STY281" s="136"/>
      <c r="SUD281" s="136"/>
      <c r="SUE281" s="136"/>
      <c r="SUF281" s="136"/>
      <c r="SUG281" s="136"/>
      <c r="SUH281" s="136"/>
      <c r="SUI281" s="136"/>
      <c r="SUJ281" s="136"/>
      <c r="SUK281" s="136"/>
      <c r="SUL281" s="136"/>
      <c r="SUM281" s="136"/>
      <c r="SUN281" s="136"/>
      <c r="SUO281" s="136"/>
      <c r="SUT281" s="136"/>
      <c r="SUU281" s="136"/>
      <c r="SUV281" s="136"/>
      <c r="SUW281" s="136"/>
      <c r="SUX281" s="136"/>
      <c r="SUY281" s="136"/>
      <c r="SUZ281" s="136"/>
      <c r="SVA281" s="136"/>
      <c r="SVB281" s="136"/>
      <c r="SVC281" s="136"/>
      <c r="SVD281" s="136"/>
      <c r="SVE281" s="136"/>
      <c r="SVJ281" s="136"/>
      <c r="SVK281" s="136"/>
      <c r="SVL281" s="136"/>
      <c r="SVM281" s="136"/>
      <c r="SVN281" s="136"/>
      <c r="SVO281" s="136"/>
      <c r="SVP281" s="136"/>
      <c r="SVQ281" s="136"/>
      <c r="SVR281" s="136"/>
      <c r="SVS281" s="136"/>
      <c r="SVT281" s="136"/>
      <c r="SVU281" s="136"/>
      <c r="SVZ281" s="136"/>
      <c r="SWA281" s="136"/>
      <c r="SWB281" s="136"/>
      <c r="SWC281" s="136"/>
      <c r="SWD281" s="136"/>
      <c r="SWE281" s="136"/>
      <c r="SWF281" s="136"/>
      <c r="SWG281" s="136"/>
      <c r="SWH281" s="136"/>
      <c r="SWI281" s="136"/>
      <c r="SWJ281" s="136"/>
      <c r="SWK281" s="136"/>
      <c r="SWP281" s="136"/>
      <c r="SWQ281" s="136"/>
      <c r="SWR281" s="136"/>
      <c r="SWS281" s="136"/>
      <c r="SWT281" s="136"/>
      <c r="SWU281" s="136"/>
      <c r="SWV281" s="136"/>
      <c r="SWW281" s="136"/>
      <c r="SWX281" s="136"/>
      <c r="SWY281" s="136"/>
      <c r="SWZ281" s="136"/>
      <c r="SXA281" s="136"/>
      <c r="SXF281" s="136"/>
      <c r="SXG281" s="136"/>
      <c r="SXH281" s="136"/>
      <c r="SXI281" s="136"/>
      <c r="SXJ281" s="136"/>
      <c r="SXK281" s="136"/>
      <c r="SXL281" s="136"/>
      <c r="SXM281" s="136"/>
      <c r="SXN281" s="136"/>
      <c r="SXO281" s="136"/>
      <c r="SXP281" s="136"/>
      <c r="SXQ281" s="136"/>
      <c r="SXV281" s="136"/>
      <c r="SXW281" s="136"/>
      <c r="SXX281" s="136"/>
      <c r="SXY281" s="136"/>
      <c r="SXZ281" s="136"/>
      <c r="SYA281" s="136"/>
      <c r="SYB281" s="136"/>
      <c r="SYC281" s="136"/>
      <c r="SYD281" s="136"/>
      <c r="SYE281" s="136"/>
      <c r="SYF281" s="136"/>
      <c r="SYG281" s="136"/>
      <c r="SYL281" s="136"/>
      <c r="SYM281" s="136"/>
      <c r="SYN281" s="136"/>
      <c r="SYO281" s="136"/>
      <c r="SYP281" s="136"/>
      <c r="SYQ281" s="136"/>
      <c r="SYR281" s="136"/>
      <c r="SYS281" s="136"/>
      <c r="SYT281" s="136"/>
      <c r="SYU281" s="136"/>
      <c r="SYV281" s="136"/>
      <c r="SYW281" s="136"/>
      <c r="SZB281" s="136"/>
      <c r="SZC281" s="136"/>
      <c r="SZD281" s="136"/>
      <c r="SZE281" s="136"/>
      <c r="SZF281" s="136"/>
      <c r="SZG281" s="136"/>
      <c r="SZH281" s="136"/>
      <c r="SZI281" s="136"/>
      <c r="SZJ281" s="136"/>
      <c r="SZK281" s="136"/>
      <c r="SZL281" s="136"/>
      <c r="SZM281" s="136"/>
      <c r="SZR281" s="136"/>
      <c r="SZS281" s="136"/>
      <c r="SZT281" s="136"/>
      <c r="SZU281" s="136"/>
      <c r="SZV281" s="136"/>
      <c r="SZW281" s="136"/>
      <c r="SZX281" s="136"/>
      <c r="SZY281" s="136"/>
      <c r="SZZ281" s="136"/>
      <c r="TAA281" s="136"/>
      <c r="TAB281" s="136"/>
      <c r="TAC281" s="136"/>
      <c r="TAH281" s="136"/>
      <c r="TAI281" s="136"/>
      <c r="TAJ281" s="136"/>
      <c r="TAK281" s="136"/>
      <c r="TAL281" s="136"/>
      <c r="TAM281" s="136"/>
      <c r="TAN281" s="136"/>
      <c r="TAO281" s="136"/>
      <c r="TAP281" s="136"/>
      <c r="TAQ281" s="136"/>
      <c r="TAR281" s="136"/>
      <c r="TAS281" s="136"/>
      <c r="TAX281" s="136"/>
      <c r="TAY281" s="136"/>
      <c r="TAZ281" s="136"/>
      <c r="TBA281" s="136"/>
      <c r="TBB281" s="136"/>
      <c r="TBC281" s="136"/>
      <c r="TBD281" s="136"/>
      <c r="TBE281" s="136"/>
      <c r="TBF281" s="136"/>
      <c r="TBG281" s="136"/>
      <c r="TBH281" s="136"/>
      <c r="TBI281" s="136"/>
      <c r="TBN281" s="136"/>
      <c r="TBO281" s="136"/>
      <c r="TBP281" s="136"/>
      <c r="TBQ281" s="136"/>
      <c r="TBR281" s="136"/>
      <c r="TBS281" s="136"/>
      <c r="TBT281" s="136"/>
      <c r="TBU281" s="136"/>
      <c r="TBV281" s="136"/>
      <c r="TBW281" s="136"/>
      <c r="TBX281" s="136"/>
      <c r="TBY281" s="136"/>
      <c r="TCD281" s="136"/>
      <c r="TCE281" s="136"/>
      <c r="TCF281" s="136"/>
      <c r="TCG281" s="136"/>
      <c r="TCH281" s="136"/>
      <c r="TCI281" s="136"/>
      <c r="TCJ281" s="136"/>
      <c r="TCK281" s="136"/>
      <c r="TCL281" s="136"/>
      <c r="TCM281" s="136"/>
      <c r="TCN281" s="136"/>
      <c r="TCO281" s="136"/>
      <c r="TCT281" s="136"/>
      <c r="TCU281" s="136"/>
      <c r="TCV281" s="136"/>
      <c r="TCW281" s="136"/>
      <c r="TCX281" s="136"/>
      <c r="TCY281" s="136"/>
      <c r="TCZ281" s="136"/>
      <c r="TDA281" s="136"/>
      <c r="TDB281" s="136"/>
      <c r="TDC281" s="136"/>
      <c r="TDD281" s="136"/>
      <c r="TDE281" s="136"/>
      <c r="TDJ281" s="136"/>
      <c r="TDK281" s="136"/>
      <c r="TDL281" s="136"/>
      <c r="TDM281" s="136"/>
      <c r="TDN281" s="136"/>
      <c r="TDO281" s="136"/>
      <c r="TDP281" s="136"/>
      <c r="TDQ281" s="136"/>
      <c r="TDR281" s="136"/>
      <c r="TDS281" s="136"/>
      <c r="TDT281" s="136"/>
      <c r="TDU281" s="136"/>
      <c r="TDZ281" s="136"/>
      <c r="TEA281" s="136"/>
      <c r="TEB281" s="136"/>
      <c r="TEC281" s="136"/>
      <c r="TED281" s="136"/>
      <c r="TEE281" s="136"/>
      <c r="TEF281" s="136"/>
      <c r="TEG281" s="136"/>
      <c r="TEH281" s="136"/>
      <c r="TEI281" s="136"/>
      <c r="TEJ281" s="136"/>
      <c r="TEK281" s="136"/>
      <c r="TEP281" s="136"/>
      <c r="TEQ281" s="136"/>
      <c r="TER281" s="136"/>
      <c r="TES281" s="136"/>
      <c r="TET281" s="136"/>
      <c r="TEU281" s="136"/>
      <c r="TEV281" s="136"/>
      <c r="TEW281" s="136"/>
      <c r="TEX281" s="136"/>
      <c r="TEY281" s="136"/>
      <c r="TEZ281" s="136"/>
      <c r="TFA281" s="136"/>
      <c r="TFF281" s="136"/>
      <c r="TFG281" s="136"/>
      <c r="TFH281" s="136"/>
      <c r="TFI281" s="136"/>
      <c r="TFJ281" s="136"/>
      <c r="TFK281" s="136"/>
      <c r="TFL281" s="136"/>
      <c r="TFM281" s="136"/>
      <c r="TFN281" s="136"/>
      <c r="TFO281" s="136"/>
      <c r="TFP281" s="136"/>
      <c r="TFQ281" s="136"/>
      <c r="TFV281" s="136"/>
      <c r="TFW281" s="136"/>
      <c r="TFX281" s="136"/>
      <c r="TFY281" s="136"/>
      <c r="TFZ281" s="136"/>
      <c r="TGA281" s="136"/>
      <c r="TGB281" s="136"/>
      <c r="TGC281" s="136"/>
      <c r="TGD281" s="136"/>
      <c r="TGE281" s="136"/>
      <c r="TGF281" s="136"/>
      <c r="TGG281" s="136"/>
      <c r="TGL281" s="136"/>
      <c r="TGM281" s="136"/>
      <c r="TGN281" s="136"/>
      <c r="TGO281" s="136"/>
      <c r="TGP281" s="136"/>
      <c r="TGQ281" s="136"/>
      <c r="TGR281" s="136"/>
      <c r="TGS281" s="136"/>
      <c r="TGT281" s="136"/>
      <c r="TGU281" s="136"/>
      <c r="TGV281" s="136"/>
      <c r="TGW281" s="136"/>
      <c r="THB281" s="136"/>
      <c r="THC281" s="136"/>
      <c r="THD281" s="136"/>
      <c r="THE281" s="136"/>
      <c r="THF281" s="136"/>
      <c r="THG281" s="136"/>
      <c r="THH281" s="136"/>
      <c r="THI281" s="136"/>
      <c r="THJ281" s="136"/>
      <c r="THK281" s="136"/>
      <c r="THL281" s="136"/>
      <c r="THM281" s="136"/>
      <c r="THR281" s="136"/>
      <c r="THS281" s="136"/>
      <c r="THT281" s="136"/>
      <c r="THU281" s="136"/>
      <c r="THV281" s="136"/>
      <c r="THW281" s="136"/>
      <c r="THX281" s="136"/>
      <c r="THY281" s="136"/>
      <c r="THZ281" s="136"/>
      <c r="TIA281" s="136"/>
      <c r="TIB281" s="136"/>
      <c r="TIC281" s="136"/>
      <c r="TIH281" s="136"/>
      <c r="TII281" s="136"/>
      <c r="TIJ281" s="136"/>
      <c r="TIK281" s="136"/>
      <c r="TIL281" s="136"/>
      <c r="TIM281" s="136"/>
      <c r="TIN281" s="136"/>
      <c r="TIO281" s="136"/>
      <c r="TIP281" s="136"/>
      <c r="TIQ281" s="136"/>
      <c r="TIR281" s="136"/>
      <c r="TIS281" s="136"/>
      <c r="TIX281" s="136"/>
      <c r="TIY281" s="136"/>
      <c r="TIZ281" s="136"/>
      <c r="TJA281" s="136"/>
      <c r="TJB281" s="136"/>
      <c r="TJC281" s="136"/>
      <c r="TJD281" s="136"/>
      <c r="TJE281" s="136"/>
      <c r="TJF281" s="136"/>
      <c r="TJG281" s="136"/>
      <c r="TJH281" s="136"/>
      <c r="TJI281" s="136"/>
      <c r="TJN281" s="136"/>
      <c r="TJO281" s="136"/>
      <c r="TJP281" s="136"/>
      <c r="TJQ281" s="136"/>
      <c r="TJR281" s="136"/>
      <c r="TJS281" s="136"/>
      <c r="TJT281" s="136"/>
      <c r="TJU281" s="136"/>
      <c r="TJV281" s="136"/>
      <c r="TJW281" s="136"/>
      <c r="TJX281" s="136"/>
      <c r="TJY281" s="136"/>
      <c r="TKD281" s="136"/>
      <c r="TKE281" s="136"/>
      <c r="TKF281" s="136"/>
      <c r="TKG281" s="136"/>
      <c r="TKH281" s="136"/>
      <c r="TKI281" s="136"/>
      <c r="TKJ281" s="136"/>
      <c r="TKK281" s="136"/>
      <c r="TKL281" s="136"/>
      <c r="TKM281" s="136"/>
      <c r="TKN281" s="136"/>
      <c r="TKO281" s="136"/>
      <c r="TKT281" s="136"/>
      <c r="TKU281" s="136"/>
      <c r="TKV281" s="136"/>
      <c r="TKW281" s="136"/>
      <c r="TKX281" s="136"/>
      <c r="TKY281" s="136"/>
      <c r="TKZ281" s="136"/>
      <c r="TLA281" s="136"/>
      <c r="TLB281" s="136"/>
      <c r="TLC281" s="136"/>
      <c r="TLD281" s="136"/>
      <c r="TLE281" s="136"/>
      <c r="TLJ281" s="136"/>
      <c r="TLK281" s="136"/>
      <c r="TLL281" s="136"/>
      <c r="TLM281" s="136"/>
      <c r="TLN281" s="136"/>
      <c r="TLO281" s="136"/>
      <c r="TLP281" s="136"/>
      <c r="TLQ281" s="136"/>
      <c r="TLR281" s="136"/>
      <c r="TLS281" s="136"/>
      <c r="TLT281" s="136"/>
      <c r="TLU281" s="136"/>
      <c r="TLZ281" s="136"/>
      <c r="TMA281" s="136"/>
      <c r="TMB281" s="136"/>
      <c r="TMC281" s="136"/>
      <c r="TMD281" s="136"/>
      <c r="TME281" s="136"/>
      <c r="TMF281" s="136"/>
      <c r="TMG281" s="136"/>
      <c r="TMH281" s="136"/>
      <c r="TMI281" s="136"/>
      <c r="TMJ281" s="136"/>
      <c r="TMK281" s="136"/>
      <c r="TMP281" s="136"/>
      <c r="TMQ281" s="136"/>
      <c r="TMR281" s="136"/>
      <c r="TMS281" s="136"/>
      <c r="TMT281" s="136"/>
      <c r="TMU281" s="136"/>
      <c r="TMV281" s="136"/>
      <c r="TMW281" s="136"/>
      <c r="TMX281" s="136"/>
      <c r="TMY281" s="136"/>
      <c r="TMZ281" s="136"/>
      <c r="TNA281" s="136"/>
      <c r="TNF281" s="136"/>
      <c r="TNG281" s="136"/>
      <c r="TNH281" s="136"/>
      <c r="TNI281" s="136"/>
      <c r="TNJ281" s="136"/>
      <c r="TNK281" s="136"/>
      <c r="TNL281" s="136"/>
      <c r="TNM281" s="136"/>
      <c r="TNN281" s="136"/>
      <c r="TNO281" s="136"/>
      <c r="TNP281" s="136"/>
      <c r="TNQ281" s="136"/>
      <c r="TNV281" s="136"/>
      <c r="TNW281" s="136"/>
      <c r="TNX281" s="136"/>
      <c r="TNY281" s="136"/>
      <c r="TNZ281" s="136"/>
      <c r="TOA281" s="136"/>
      <c r="TOB281" s="136"/>
      <c r="TOC281" s="136"/>
      <c r="TOD281" s="136"/>
      <c r="TOE281" s="136"/>
      <c r="TOF281" s="136"/>
      <c r="TOG281" s="136"/>
      <c r="TOL281" s="136"/>
      <c r="TOM281" s="136"/>
      <c r="TON281" s="136"/>
      <c r="TOO281" s="136"/>
      <c r="TOP281" s="136"/>
      <c r="TOQ281" s="136"/>
      <c r="TOR281" s="136"/>
      <c r="TOS281" s="136"/>
      <c r="TOT281" s="136"/>
      <c r="TOU281" s="136"/>
      <c r="TOV281" s="136"/>
      <c r="TOW281" s="136"/>
      <c r="TPB281" s="136"/>
      <c r="TPC281" s="136"/>
      <c r="TPD281" s="136"/>
      <c r="TPE281" s="136"/>
      <c r="TPF281" s="136"/>
      <c r="TPG281" s="136"/>
      <c r="TPH281" s="136"/>
      <c r="TPI281" s="136"/>
      <c r="TPJ281" s="136"/>
      <c r="TPK281" s="136"/>
      <c r="TPL281" s="136"/>
      <c r="TPM281" s="136"/>
      <c r="TPR281" s="136"/>
      <c r="TPS281" s="136"/>
      <c r="TPT281" s="136"/>
      <c r="TPU281" s="136"/>
      <c r="TPV281" s="136"/>
      <c r="TPW281" s="136"/>
      <c r="TPX281" s="136"/>
      <c r="TPY281" s="136"/>
      <c r="TPZ281" s="136"/>
      <c r="TQA281" s="136"/>
      <c r="TQB281" s="136"/>
      <c r="TQC281" s="136"/>
      <c r="TQH281" s="136"/>
      <c r="TQI281" s="136"/>
      <c r="TQJ281" s="136"/>
      <c r="TQK281" s="136"/>
      <c r="TQL281" s="136"/>
      <c r="TQM281" s="136"/>
      <c r="TQN281" s="136"/>
      <c r="TQO281" s="136"/>
      <c r="TQP281" s="136"/>
      <c r="TQQ281" s="136"/>
      <c r="TQR281" s="136"/>
      <c r="TQS281" s="136"/>
      <c r="TQX281" s="136"/>
      <c r="TQY281" s="136"/>
      <c r="TQZ281" s="136"/>
      <c r="TRA281" s="136"/>
      <c r="TRB281" s="136"/>
      <c r="TRC281" s="136"/>
      <c r="TRD281" s="136"/>
      <c r="TRE281" s="136"/>
      <c r="TRF281" s="136"/>
      <c r="TRG281" s="136"/>
      <c r="TRH281" s="136"/>
      <c r="TRI281" s="136"/>
      <c r="TRN281" s="136"/>
      <c r="TRO281" s="136"/>
      <c r="TRP281" s="136"/>
      <c r="TRQ281" s="136"/>
      <c r="TRR281" s="136"/>
      <c r="TRS281" s="136"/>
      <c r="TRT281" s="136"/>
      <c r="TRU281" s="136"/>
      <c r="TRV281" s="136"/>
      <c r="TRW281" s="136"/>
      <c r="TRX281" s="136"/>
      <c r="TRY281" s="136"/>
      <c r="TSD281" s="136"/>
      <c r="TSE281" s="136"/>
      <c r="TSF281" s="136"/>
      <c r="TSG281" s="136"/>
      <c r="TSH281" s="136"/>
      <c r="TSI281" s="136"/>
      <c r="TSJ281" s="136"/>
      <c r="TSK281" s="136"/>
      <c r="TSL281" s="136"/>
      <c r="TSM281" s="136"/>
      <c r="TSN281" s="136"/>
      <c r="TSO281" s="136"/>
      <c r="TST281" s="136"/>
      <c r="TSU281" s="136"/>
      <c r="TSV281" s="136"/>
      <c r="TSW281" s="136"/>
      <c r="TSX281" s="136"/>
      <c r="TSY281" s="136"/>
      <c r="TSZ281" s="136"/>
      <c r="TTA281" s="136"/>
      <c r="TTB281" s="136"/>
      <c r="TTC281" s="136"/>
      <c r="TTD281" s="136"/>
      <c r="TTE281" s="136"/>
      <c r="TTJ281" s="136"/>
      <c r="TTK281" s="136"/>
      <c r="TTL281" s="136"/>
      <c r="TTM281" s="136"/>
      <c r="TTN281" s="136"/>
      <c r="TTO281" s="136"/>
      <c r="TTP281" s="136"/>
      <c r="TTQ281" s="136"/>
      <c r="TTR281" s="136"/>
      <c r="TTS281" s="136"/>
      <c r="TTT281" s="136"/>
      <c r="TTU281" s="136"/>
      <c r="TTZ281" s="136"/>
      <c r="TUA281" s="136"/>
      <c r="TUB281" s="136"/>
      <c r="TUC281" s="136"/>
      <c r="TUD281" s="136"/>
      <c r="TUE281" s="136"/>
      <c r="TUF281" s="136"/>
      <c r="TUG281" s="136"/>
      <c r="TUH281" s="136"/>
      <c r="TUI281" s="136"/>
      <c r="TUJ281" s="136"/>
      <c r="TUK281" s="136"/>
      <c r="TUP281" s="136"/>
      <c r="TUQ281" s="136"/>
      <c r="TUR281" s="136"/>
      <c r="TUS281" s="136"/>
      <c r="TUT281" s="136"/>
      <c r="TUU281" s="136"/>
      <c r="TUV281" s="136"/>
      <c r="TUW281" s="136"/>
      <c r="TUX281" s="136"/>
      <c r="TUY281" s="136"/>
      <c r="TUZ281" s="136"/>
      <c r="TVA281" s="136"/>
      <c r="TVF281" s="136"/>
      <c r="TVG281" s="136"/>
      <c r="TVH281" s="136"/>
      <c r="TVI281" s="136"/>
      <c r="TVJ281" s="136"/>
      <c r="TVK281" s="136"/>
      <c r="TVL281" s="136"/>
      <c r="TVM281" s="136"/>
      <c r="TVN281" s="136"/>
      <c r="TVO281" s="136"/>
      <c r="TVP281" s="136"/>
      <c r="TVQ281" s="136"/>
      <c r="TVV281" s="136"/>
      <c r="TVW281" s="136"/>
      <c r="TVX281" s="136"/>
      <c r="TVY281" s="136"/>
      <c r="TVZ281" s="136"/>
      <c r="TWA281" s="136"/>
      <c r="TWB281" s="136"/>
      <c r="TWC281" s="136"/>
      <c r="TWD281" s="136"/>
      <c r="TWE281" s="136"/>
      <c r="TWF281" s="136"/>
      <c r="TWG281" s="136"/>
      <c r="TWL281" s="136"/>
      <c r="TWM281" s="136"/>
      <c r="TWN281" s="136"/>
      <c r="TWO281" s="136"/>
      <c r="TWP281" s="136"/>
      <c r="TWQ281" s="136"/>
      <c r="TWR281" s="136"/>
      <c r="TWS281" s="136"/>
      <c r="TWT281" s="136"/>
      <c r="TWU281" s="136"/>
      <c r="TWV281" s="136"/>
      <c r="TWW281" s="136"/>
      <c r="TXB281" s="136"/>
      <c r="TXC281" s="136"/>
      <c r="TXD281" s="136"/>
      <c r="TXE281" s="136"/>
      <c r="TXF281" s="136"/>
      <c r="TXG281" s="136"/>
      <c r="TXH281" s="136"/>
      <c r="TXI281" s="136"/>
      <c r="TXJ281" s="136"/>
      <c r="TXK281" s="136"/>
      <c r="TXL281" s="136"/>
      <c r="TXM281" s="136"/>
      <c r="TXR281" s="136"/>
      <c r="TXS281" s="136"/>
      <c r="TXT281" s="136"/>
      <c r="TXU281" s="136"/>
      <c r="TXV281" s="136"/>
      <c r="TXW281" s="136"/>
      <c r="TXX281" s="136"/>
      <c r="TXY281" s="136"/>
      <c r="TXZ281" s="136"/>
      <c r="TYA281" s="136"/>
      <c r="TYB281" s="136"/>
      <c r="TYC281" s="136"/>
      <c r="TYH281" s="136"/>
      <c r="TYI281" s="136"/>
      <c r="TYJ281" s="136"/>
      <c r="TYK281" s="136"/>
      <c r="TYL281" s="136"/>
      <c r="TYM281" s="136"/>
      <c r="TYN281" s="136"/>
      <c r="TYO281" s="136"/>
      <c r="TYP281" s="136"/>
      <c r="TYQ281" s="136"/>
      <c r="TYR281" s="136"/>
      <c r="TYS281" s="136"/>
      <c r="TYX281" s="136"/>
      <c r="TYY281" s="136"/>
      <c r="TYZ281" s="136"/>
      <c r="TZA281" s="136"/>
      <c r="TZB281" s="136"/>
      <c r="TZC281" s="136"/>
      <c r="TZD281" s="136"/>
      <c r="TZE281" s="136"/>
      <c r="TZF281" s="136"/>
      <c r="TZG281" s="136"/>
      <c r="TZH281" s="136"/>
      <c r="TZI281" s="136"/>
      <c r="TZN281" s="136"/>
      <c r="TZO281" s="136"/>
      <c r="TZP281" s="136"/>
      <c r="TZQ281" s="136"/>
      <c r="TZR281" s="136"/>
      <c r="TZS281" s="136"/>
      <c r="TZT281" s="136"/>
      <c r="TZU281" s="136"/>
      <c r="TZV281" s="136"/>
      <c r="TZW281" s="136"/>
      <c r="TZX281" s="136"/>
      <c r="TZY281" s="136"/>
      <c r="UAD281" s="136"/>
      <c r="UAE281" s="136"/>
      <c r="UAF281" s="136"/>
      <c r="UAG281" s="136"/>
      <c r="UAH281" s="136"/>
      <c r="UAI281" s="136"/>
      <c r="UAJ281" s="136"/>
      <c r="UAK281" s="136"/>
      <c r="UAL281" s="136"/>
      <c r="UAM281" s="136"/>
      <c r="UAN281" s="136"/>
      <c r="UAO281" s="136"/>
      <c r="UAT281" s="136"/>
      <c r="UAU281" s="136"/>
      <c r="UAV281" s="136"/>
      <c r="UAW281" s="136"/>
      <c r="UAX281" s="136"/>
      <c r="UAY281" s="136"/>
      <c r="UAZ281" s="136"/>
      <c r="UBA281" s="136"/>
      <c r="UBB281" s="136"/>
      <c r="UBC281" s="136"/>
      <c r="UBD281" s="136"/>
      <c r="UBE281" s="136"/>
      <c r="UBJ281" s="136"/>
      <c r="UBK281" s="136"/>
      <c r="UBL281" s="136"/>
      <c r="UBM281" s="136"/>
      <c r="UBN281" s="136"/>
      <c r="UBO281" s="136"/>
      <c r="UBP281" s="136"/>
      <c r="UBQ281" s="136"/>
      <c r="UBR281" s="136"/>
      <c r="UBS281" s="136"/>
      <c r="UBT281" s="136"/>
      <c r="UBU281" s="136"/>
      <c r="UBZ281" s="136"/>
      <c r="UCA281" s="136"/>
      <c r="UCB281" s="136"/>
      <c r="UCC281" s="136"/>
      <c r="UCD281" s="136"/>
      <c r="UCE281" s="136"/>
      <c r="UCF281" s="136"/>
      <c r="UCG281" s="136"/>
      <c r="UCH281" s="136"/>
      <c r="UCI281" s="136"/>
      <c r="UCJ281" s="136"/>
      <c r="UCK281" s="136"/>
      <c r="UCP281" s="136"/>
      <c r="UCQ281" s="136"/>
      <c r="UCR281" s="136"/>
      <c r="UCS281" s="136"/>
      <c r="UCT281" s="136"/>
      <c r="UCU281" s="136"/>
      <c r="UCV281" s="136"/>
      <c r="UCW281" s="136"/>
      <c r="UCX281" s="136"/>
      <c r="UCY281" s="136"/>
      <c r="UCZ281" s="136"/>
      <c r="UDA281" s="136"/>
      <c r="UDF281" s="136"/>
      <c r="UDG281" s="136"/>
      <c r="UDH281" s="136"/>
      <c r="UDI281" s="136"/>
      <c r="UDJ281" s="136"/>
      <c r="UDK281" s="136"/>
      <c r="UDL281" s="136"/>
      <c r="UDM281" s="136"/>
      <c r="UDN281" s="136"/>
      <c r="UDO281" s="136"/>
      <c r="UDP281" s="136"/>
      <c r="UDQ281" s="136"/>
      <c r="UDV281" s="136"/>
      <c r="UDW281" s="136"/>
      <c r="UDX281" s="136"/>
      <c r="UDY281" s="136"/>
      <c r="UDZ281" s="136"/>
      <c r="UEA281" s="136"/>
      <c r="UEB281" s="136"/>
      <c r="UEC281" s="136"/>
      <c r="UED281" s="136"/>
      <c r="UEE281" s="136"/>
      <c r="UEF281" s="136"/>
      <c r="UEG281" s="136"/>
      <c r="UEL281" s="136"/>
      <c r="UEM281" s="136"/>
      <c r="UEN281" s="136"/>
      <c r="UEO281" s="136"/>
      <c r="UEP281" s="136"/>
      <c r="UEQ281" s="136"/>
      <c r="UER281" s="136"/>
      <c r="UES281" s="136"/>
      <c r="UET281" s="136"/>
      <c r="UEU281" s="136"/>
      <c r="UEV281" s="136"/>
      <c r="UEW281" s="136"/>
      <c r="UFB281" s="136"/>
      <c r="UFC281" s="136"/>
      <c r="UFD281" s="136"/>
      <c r="UFE281" s="136"/>
      <c r="UFF281" s="136"/>
      <c r="UFG281" s="136"/>
      <c r="UFH281" s="136"/>
      <c r="UFI281" s="136"/>
      <c r="UFJ281" s="136"/>
      <c r="UFK281" s="136"/>
      <c r="UFL281" s="136"/>
      <c r="UFM281" s="136"/>
      <c r="UFR281" s="136"/>
      <c r="UFS281" s="136"/>
      <c r="UFT281" s="136"/>
      <c r="UFU281" s="136"/>
      <c r="UFV281" s="136"/>
      <c r="UFW281" s="136"/>
      <c r="UFX281" s="136"/>
      <c r="UFY281" s="136"/>
      <c r="UFZ281" s="136"/>
      <c r="UGA281" s="136"/>
      <c r="UGB281" s="136"/>
      <c r="UGC281" s="136"/>
      <c r="UGH281" s="136"/>
      <c r="UGI281" s="136"/>
      <c r="UGJ281" s="136"/>
      <c r="UGK281" s="136"/>
      <c r="UGL281" s="136"/>
      <c r="UGM281" s="136"/>
      <c r="UGN281" s="136"/>
      <c r="UGO281" s="136"/>
      <c r="UGP281" s="136"/>
      <c r="UGQ281" s="136"/>
      <c r="UGR281" s="136"/>
      <c r="UGS281" s="136"/>
      <c r="UGX281" s="136"/>
      <c r="UGY281" s="136"/>
      <c r="UGZ281" s="136"/>
      <c r="UHA281" s="136"/>
      <c r="UHB281" s="136"/>
      <c r="UHC281" s="136"/>
      <c r="UHD281" s="136"/>
      <c r="UHE281" s="136"/>
      <c r="UHF281" s="136"/>
      <c r="UHG281" s="136"/>
      <c r="UHH281" s="136"/>
      <c r="UHI281" s="136"/>
      <c r="UHN281" s="136"/>
      <c r="UHO281" s="136"/>
      <c r="UHP281" s="136"/>
      <c r="UHQ281" s="136"/>
      <c r="UHR281" s="136"/>
      <c r="UHS281" s="136"/>
      <c r="UHT281" s="136"/>
      <c r="UHU281" s="136"/>
      <c r="UHV281" s="136"/>
      <c r="UHW281" s="136"/>
      <c r="UHX281" s="136"/>
      <c r="UHY281" s="136"/>
      <c r="UID281" s="136"/>
      <c r="UIE281" s="136"/>
      <c r="UIF281" s="136"/>
      <c r="UIG281" s="136"/>
      <c r="UIH281" s="136"/>
      <c r="UII281" s="136"/>
      <c r="UIJ281" s="136"/>
      <c r="UIK281" s="136"/>
      <c r="UIL281" s="136"/>
      <c r="UIM281" s="136"/>
      <c r="UIN281" s="136"/>
      <c r="UIO281" s="136"/>
      <c r="UIT281" s="136"/>
      <c r="UIU281" s="136"/>
      <c r="UIV281" s="136"/>
      <c r="UIW281" s="136"/>
      <c r="UIX281" s="136"/>
      <c r="UIY281" s="136"/>
      <c r="UIZ281" s="136"/>
      <c r="UJA281" s="136"/>
      <c r="UJB281" s="136"/>
      <c r="UJC281" s="136"/>
      <c r="UJD281" s="136"/>
      <c r="UJE281" s="136"/>
      <c r="UJJ281" s="136"/>
      <c r="UJK281" s="136"/>
      <c r="UJL281" s="136"/>
      <c r="UJM281" s="136"/>
      <c r="UJN281" s="136"/>
      <c r="UJO281" s="136"/>
      <c r="UJP281" s="136"/>
      <c r="UJQ281" s="136"/>
      <c r="UJR281" s="136"/>
      <c r="UJS281" s="136"/>
      <c r="UJT281" s="136"/>
      <c r="UJU281" s="136"/>
      <c r="UJZ281" s="136"/>
      <c r="UKA281" s="136"/>
      <c r="UKB281" s="136"/>
      <c r="UKC281" s="136"/>
      <c r="UKD281" s="136"/>
      <c r="UKE281" s="136"/>
      <c r="UKF281" s="136"/>
      <c r="UKG281" s="136"/>
      <c r="UKH281" s="136"/>
      <c r="UKI281" s="136"/>
      <c r="UKJ281" s="136"/>
      <c r="UKK281" s="136"/>
      <c r="UKP281" s="136"/>
      <c r="UKQ281" s="136"/>
      <c r="UKR281" s="136"/>
      <c r="UKS281" s="136"/>
      <c r="UKT281" s="136"/>
      <c r="UKU281" s="136"/>
      <c r="UKV281" s="136"/>
      <c r="UKW281" s="136"/>
      <c r="UKX281" s="136"/>
      <c r="UKY281" s="136"/>
      <c r="UKZ281" s="136"/>
      <c r="ULA281" s="136"/>
      <c r="ULF281" s="136"/>
      <c r="ULG281" s="136"/>
      <c r="ULH281" s="136"/>
      <c r="ULI281" s="136"/>
      <c r="ULJ281" s="136"/>
      <c r="ULK281" s="136"/>
      <c r="ULL281" s="136"/>
      <c r="ULM281" s="136"/>
      <c r="ULN281" s="136"/>
      <c r="ULO281" s="136"/>
      <c r="ULP281" s="136"/>
      <c r="ULQ281" s="136"/>
      <c r="ULV281" s="136"/>
      <c r="ULW281" s="136"/>
      <c r="ULX281" s="136"/>
      <c r="ULY281" s="136"/>
      <c r="ULZ281" s="136"/>
      <c r="UMA281" s="136"/>
      <c r="UMB281" s="136"/>
      <c r="UMC281" s="136"/>
      <c r="UMD281" s="136"/>
      <c r="UME281" s="136"/>
      <c r="UMF281" s="136"/>
      <c r="UMG281" s="136"/>
      <c r="UML281" s="136"/>
      <c r="UMM281" s="136"/>
      <c r="UMN281" s="136"/>
      <c r="UMO281" s="136"/>
      <c r="UMP281" s="136"/>
      <c r="UMQ281" s="136"/>
      <c r="UMR281" s="136"/>
      <c r="UMS281" s="136"/>
      <c r="UMT281" s="136"/>
      <c r="UMU281" s="136"/>
      <c r="UMV281" s="136"/>
      <c r="UMW281" s="136"/>
      <c r="UNB281" s="136"/>
      <c r="UNC281" s="136"/>
      <c r="UND281" s="136"/>
      <c r="UNE281" s="136"/>
      <c r="UNF281" s="136"/>
      <c r="UNG281" s="136"/>
      <c r="UNH281" s="136"/>
      <c r="UNI281" s="136"/>
      <c r="UNJ281" s="136"/>
      <c r="UNK281" s="136"/>
      <c r="UNL281" s="136"/>
      <c r="UNM281" s="136"/>
      <c r="UNR281" s="136"/>
      <c r="UNS281" s="136"/>
      <c r="UNT281" s="136"/>
      <c r="UNU281" s="136"/>
      <c r="UNV281" s="136"/>
      <c r="UNW281" s="136"/>
      <c r="UNX281" s="136"/>
      <c r="UNY281" s="136"/>
      <c r="UNZ281" s="136"/>
      <c r="UOA281" s="136"/>
      <c r="UOB281" s="136"/>
      <c r="UOC281" s="136"/>
      <c r="UOH281" s="136"/>
      <c r="UOI281" s="136"/>
      <c r="UOJ281" s="136"/>
      <c r="UOK281" s="136"/>
      <c r="UOL281" s="136"/>
      <c r="UOM281" s="136"/>
      <c r="UON281" s="136"/>
      <c r="UOO281" s="136"/>
      <c r="UOP281" s="136"/>
      <c r="UOQ281" s="136"/>
      <c r="UOR281" s="136"/>
      <c r="UOS281" s="136"/>
      <c r="UOX281" s="136"/>
      <c r="UOY281" s="136"/>
      <c r="UOZ281" s="136"/>
      <c r="UPA281" s="136"/>
      <c r="UPB281" s="136"/>
      <c r="UPC281" s="136"/>
      <c r="UPD281" s="136"/>
      <c r="UPE281" s="136"/>
      <c r="UPF281" s="136"/>
      <c r="UPG281" s="136"/>
      <c r="UPH281" s="136"/>
      <c r="UPI281" s="136"/>
      <c r="UPN281" s="136"/>
      <c r="UPO281" s="136"/>
      <c r="UPP281" s="136"/>
      <c r="UPQ281" s="136"/>
      <c r="UPR281" s="136"/>
      <c r="UPS281" s="136"/>
      <c r="UPT281" s="136"/>
      <c r="UPU281" s="136"/>
      <c r="UPV281" s="136"/>
      <c r="UPW281" s="136"/>
      <c r="UPX281" s="136"/>
      <c r="UPY281" s="136"/>
      <c r="UQD281" s="136"/>
      <c r="UQE281" s="136"/>
      <c r="UQF281" s="136"/>
      <c r="UQG281" s="136"/>
      <c r="UQH281" s="136"/>
      <c r="UQI281" s="136"/>
      <c r="UQJ281" s="136"/>
      <c r="UQK281" s="136"/>
      <c r="UQL281" s="136"/>
      <c r="UQM281" s="136"/>
      <c r="UQN281" s="136"/>
      <c r="UQO281" s="136"/>
      <c r="UQT281" s="136"/>
      <c r="UQU281" s="136"/>
      <c r="UQV281" s="136"/>
      <c r="UQW281" s="136"/>
      <c r="UQX281" s="136"/>
      <c r="UQY281" s="136"/>
      <c r="UQZ281" s="136"/>
      <c r="URA281" s="136"/>
      <c r="URB281" s="136"/>
      <c r="URC281" s="136"/>
      <c r="URD281" s="136"/>
      <c r="URE281" s="136"/>
      <c r="URJ281" s="136"/>
      <c r="URK281" s="136"/>
      <c r="URL281" s="136"/>
      <c r="URM281" s="136"/>
      <c r="URN281" s="136"/>
      <c r="URO281" s="136"/>
      <c r="URP281" s="136"/>
      <c r="URQ281" s="136"/>
      <c r="URR281" s="136"/>
      <c r="URS281" s="136"/>
      <c r="URT281" s="136"/>
      <c r="URU281" s="136"/>
      <c r="URZ281" s="136"/>
      <c r="USA281" s="136"/>
      <c r="USB281" s="136"/>
      <c r="USC281" s="136"/>
      <c r="USD281" s="136"/>
      <c r="USE281" s="136"/>
      <c r="USF281" s="136"/>
      <c r="USG281" s="136"/>
      <c r="USH281" s="136"/>
      <c r="USI281" s="136"/>
      <c r="USJ281" s="136"/>
      <c r="USK281" s="136"/>
      <c r="USP281" s="136"/>
      <c r="USQ281" s="136"/>
      <c r="USR281" s="136"/>
      <c r="USS281" s="136"/>
      <c r="UST281" s="136"/>
      <c r="USU281" s="136"/>
      <c r="USV281" s="136"/>
      <c r="USW281" s="136"/>
      <c r="USX281" s="136"/>
      <c r="USY281" s="136"/>
      <c r="USZ281" s="136"/>
      <c r="UTA281" s="136"/>
      <c r="UTF281" s="136"/>
      <c r="UTG281" s="136"/>
      <c r="UTH281" s="136"/>
      <c r="UTI281" s="136"/>
      <c r="UTJ281" s="136"/>
      <c r="UTK281" s="136"/>
      <c r="UTL281" s="136"/>
      <c r="UTM281" s="136"/>
      <c r="UTN281" s="136"/>
      <c r="UTO281" s="136"/>
      <c r="UTP281" s="136"/>
      <c r="UTQ281" s="136"/>
      <c r="UTV281" s="136"/>
      <c r="UTW281" s="136"/>
      <c r="UTX281" s="136"/>
      <c r="UTY281" s="136"/>
      <c r="UTZ281" s="136"/>
      <c r="UUA281" s="136"/>
      <c r="UUB281" s="136"/>
      <c r="UUC281" s="136"/>
      <c r="UUD281" s="136"/>
      <c r="UUE281" s="136"/>
      <c r="UUF281" s="136"/>
      <c r="UUG281" s="136"/>
      <c r="UUL281" s="136"/>
      <c r="UUM281" s="136"/>
      <c r="UUN281" s="136"/>
      <c r="UUO281" s="136"/>
      <c r="UUP281" s="136"/>
      <c r="UUQ281" s="136"/>
      <c r="UUR281" s="136"/>
      <c r="UUS281" s="136"/>
      <c r="UUT281" s="136"/>
      <c r="UUU281" s="136"/>
      <c r="UUV281" s="136"/>
      <c r="UUW281" s="136"/>
      <c r="UVB281" s="136"/>
      <c r="UVC281" s="136"/>
      <c r="UVD281" s="136"/>
      <c r="UVE281" s="136"/>
      <c r="UVF281" s="136"/>
      <c r="UVG281" s="136"/>
      <c r="UVH281" s="136"/>
      <c r="UVI281" s="136"/>
      <c r="UVJ281" s="136"/>
      <c r="UVK281" s="136"/>
      <c r="UVL281" s="136"/>
      <c r="UVM281" s="136"/>
      <c r="UVR281" s="136"/>
      <c r="UVS281" s="136"/>
      <c r="UVT281" s="136"/>
      <c r="UVU281" s="136"/>
      <c r="UVV281" s="136"/>
      <c r="UVW281" s="136"/>
      <c r="UVX281" s="136"/>
      <c r="UVY281" s="136"/>
      <c r="UVZ281" s="136"/>
      <c r="UWA281" s="136"/>
      <c r="UWB281" s="136"/>
      <c r="UWC281" s="136"/>
      <c r="UWH281" s="136"/>
      <c r="UWI281" s="136"/>
      <c r="UWJ281" s="136"/>
      <c r="UWK281" s="136"/>
      <c r="UWL281" s="136"/>
      <c r="UWM281" s="136"/>
      <c r="UWN281" s="136"/>
      <c r="UWO281" s="136"/>
      <c r="UWP281" s="136"/>
      <c r="UWQ281" s="136"/>
      <c r="UWR281" s="136"/>
      <c r="UWS281" s="136"/>
      <c r="UWX281" s="136"/>
      <c r="UWY281" s="136"/>
      <c r="UWZ281" s="136"/>
      <c r="UXA281" s="136"/>
      <c r="UXB281" s="136"/>
      <c r="UXC281" s="136"/>
      <c r="UXD281" s="136"/>
      <c r="UXE281" s="136"/>
      <c r="UXF281" s="136"/>
      <c r="UXG281" s="136"/>
      <c r="UXH281" s="136"/>
      <c r="UXI281" s="136"/>
      <c r="UXN281" s="136"/>
      <c r="UXO281" s="136"/>
      <c r="UXP281" s="136"/>
      <c r="UXQ281" s="136"/>
      <c r="UXR281" s="136"/>
      <c r="UXS281" s="136"/>
      <c r="UXT281" s="136"/>
      <c r="UXU281" s="136"/>
      <c r="UXV281" s="136"/>
      <c r="UXW281" s="136"/>
      <c r="UXX281" s="136"/>
      <c r="UXY281" s="136"/>
      <c r="UYD281" s="136"/>
      <c r="UYE281" s="136"/>
      <c r="UYF281" s="136"/>
      <c r="UYG281" s="136"/>
      <c r="UYH281" s="136"/>
      <c r="UYI281" s="136"/>
      <c r="UYJ281" s="136"/>
      <c r="UYK281" s="136"/>
      <c r="UYL281" s="136"/>
      <c r="UYM281" s="136"/>
      <c r="UYN281" s="136"/>
      <c r="UYO281" s="136"/>
      <c r="UYT281" s="136"/>
      <c r="UYU281" s="136"/>
      <c r="UYV281" s="136"/>
      <c r="UYW281" s="136"/>
      <c r="UYX281" s="136"/>
      <c r="UYY281" s="136"/>
      <c r="UYZ281" s="136"/>
      <c r="UZA281" s="136"/>
      <c r="UZB281" s="136"/>
      <c r="UZC281" s="136"/>
      <c r="UZD281" s="136"/>
      <c r="UZE281" s="136"/>
      <c r="UZJ281" s="136"/>
      <c r="UZK281" s="136"/>
      <c r="UZL281" s="136"/>
      <c r="UZM281" s="136"/>
      <c r="UZN281" s="136"/>
      <c r="UZO281" s="136"/>
      <c r="UZP281" s="136"/>
      <c r="UZQ281" s="136"/>
      <c r="UZR281" s="136"/>
      <c r="UZS281" s="136"/>
      <c r="UZT281" s="136"/>
      <c r="UZU281" s="136"/>
      <c r="UZZ281" s="136"/>
      <c r="VAA281" s="136"/>
      <c r="VAB281" s="136"/>
      <c r="VAC281" s="136"/>
      <c r="VAD281" s="136"/>
      <c r="VAE281" s="136"/>
      <c r="VAF281" s="136"/>
      <c r="VAG281" s="136"/>
      <c r="VAH281" s="136"/>
      <c r="VAI281" s="136"/>
      <c r="VAJ281" s="136"/>
      <c r="VAK281" s="136"/>
      <c r="VAP281" s="136"/>
      <c r="VAQ281" s="136"/>
      <c r="VAR281" s="136"/>
      <c r="VAS281" s="136"/>
      <c r="VAT281" s="136"/>
      <c r="VAU281" s="136"/>
      <c r="VAV281" s="136"/>
      <c r="VAW281" s="136"/>
      <c r="VAX281" s="136"/>
      <c r="VAY281" s="136"/>
      <c r="VAZ281" s="136"/>
      <c r="VBA281" s="136"/>
      <c r="VBF281" s="136"/>
      <c r="VBG281" s="136"/>
      <c r="VBH281" s="136"/>
      <c r="VBI281" s="136"/>
      <c r="VBJ281" s="136"/>
      <c r="VBK281" s="136"/>
      <c r="VBL281" s="136"/>
      <c r="VBM281" s="136"/>
      <c r="VBN281" s="136"/>
      <c r="VBO281" s="136"/>
      <c r="VBP281" s="136"/>
      <c r="VBQ281" s="136"/>
      <c r="VBV281" s="136"/>
      <c r="VBW281" s="136"/>
      <c r="VBX281" s="136"/>
      <c r="VBY281" s="136"/>
      <c r="VBZ281" s="136"/>
      <c r="VCA281" s="136"/>
      <c r="VCB281" s="136"/>
      <c r="VCC281" s="136"/>
      <c r="VCD281" s="136"/>
      <c r="VCE281" s="136"/>
      <c r="VCF281" s="136"/>
      <c r="VCG281" s="136"/>
      <c r="VCL281" s="136"/>
      <c r="VCM281" s="136"/>
      <c r="VCN281" s="136"/>
      <c r="VCO281" s="136"/>
      <c r="VCP281" s="136"/>
      <c r="VCQ281" s="136"/>
      <c r="VCR281" s="136"/>
      <c r="VCS281" s="136"/>
      <c r="VCT281" s="136"/>
      <c r="VCU281" s="136"/>
      <c r="VCV281" s="136"/>
      <c r="VCW281" s="136"/>
      <c r="VDB281" s="136"/>
      <c r="VDC281" s="136"/>
      <c r="VDD281" s="136"/>
      <c r="VDE281" s="136"/>
      <c r="VDF281" s="136"/>
      <c r="VDG281" s="136"/>
      <c r="VDH281" s="136"/>
      <c r="VDI281" s="136"/>
      <c r="VDJ281" s="136"/>
      <c r="VDK281" s="136"/>
      <c r="VDL281" s="136"/>
      <c r="VDM281" s="136"/>
      <c r="VDR281" s="136"/>
      <c r="VDS281" s="136"/>
      <c r="VDT281" s="136"/>
      <c r="VDU281" s="136"/>
      <c r="VDV281" s="136"/>
      <c r="VDW281" s="136"/>
      <c r="VDX281" s="136"/>
      <c r="VDY281" s="136"/>
      <c r="VDZ281" s="136"/>
      <c r="VEA281" s="136"/>
      <c r="VEB281" s="136"/>
      <c r="VEC281" s="136"/>
      <c r="VEH281" s="136"/>
      <c r="VEI281" s="136"/>
      <c r="VEJ281" s="136"/>
      <c r="VEK281" s="136"/>
      <c r="VEL281" s="136"/>
      <c r="VEM281" s="136"/>
      <c r="VEN281" s="136"/>
      <c r="VEO281" s="136"/>
      <c r="VEP281" s="136"/>
      <c r="VEQ281" s="136"/>
      <c r="VER281" s="136"/>
      <c r="VES281" s="136"/>
      <c r="VEX281" s="136"/>
      <c r="VEY281" s="136"/>
      <c r="VEZ281" s="136"/>
      <c r="VFA281" s="136"/>
      <c r="VFB281" s="136"/>
      <c r="VFC281" s="136"/>
      <c r="VFD281" s="136"/>
      <c r="VFE281" s="136"/>
      <c r="VFF281" s="136"/>
      <c r="VFG281" s="136"/>
      <c r="VFH281" s="136"/>
      <c r="VFI281" s="136"/>
      <c r="VFN281" s="136"/>
      <c r="VFO281" s="136"/>
      <c r="VFP281" s="136"/>
      <c r="VFQ281" s="136"/>
      <c r="VFR281" s="136"/>
      <c r="VFS281" s="136"/>
      <c r="VFT281" s="136"/>
      <c r="VFU281" s="136"/>
      <c r="VFV281" s="136"/>
      <c r="VFW281" s="136"/>
      <c r="VFX281" s="136"/>
      <c r="VFY281" s="136"/>
      <c r="VGD281" s="136"/>
      <c r="VGE281" s="136"/>
      <c r="VGF281" s="136"/>
      <c r="VGG281" s="136"/>
      <c r="VGH281" s="136"/>
      <c r="VGI281" s="136"/>
      <c r="VGJ281" s="136"/>
      <c r="VGK281" s="136"/>
      <c r="VGL281" s="136"/>
      <c r="VGM281" s="136"/>
      <c r="VGN281" s="136"/>
      <c r="VGO281" s="136"/>
      <c r="VGT281" s="136"/>
      <c r="VGU281" s="136"/>
      <c r="VGV281" s="136"/>
      <c r="VGW281" s="136"/>
      <c r="VGX281" s="136"/>
      <c r="VGY281" s="136"/>
      <c r="VGZ281" s="136"/>
      <c r="VHA281" s="136"/>
      <c r="VHB281" s="136"/>
      <c r="VHC281" s="136"/>
      <c r="VHD281" s="136"/>
      <c r="VHE281" s="136"/>
      <c r="VHJ281" s="136"/>
      <c r="VHK281" s="136"/>
      <c r="VHL281" s="136"/>
      <c r="VHM281" s="136"/>
      <c r="VHN281" s="136"/>
      <c r="VHO281" s="136"/>
      <c r="VHP281" s="136"/>
      <c r="VHQ281" s="136"/>
      <c r="VHR281" s="136"/>
      <c r="VHS281" s="136"/>
      <c r="VHT281" s="136"/>
      <c r="VHU281" s="136"/>
      <c r="VHZ281" s="136"/>
      <c r="VIA281" s="136"/>
      <c r="VIB281" s="136"/>
      <c r="VIC281" s="136"/>
      <c r="VID281" s="136"/>
      <c r="VIE281" s="136"/>
      <c r="VIF281" s="136"/>
      <c r="VIG281" s="136"/>
      <c r="VIH281" s="136"/>
      <c r="VII281" s="136"/>
      <c r="VIJ281" s="136"/>
      <c r="VIK281" s="136"/>
      <c r="VIP281" s="136"/>
      <c r="VIQ281" s="136"/>
      <c r="VIR281" s="136"/>
      <c r="VIS281" s="136"/>
      <c r="VIT281" s="136"/>
      <c r="VIU281" s="136"/>
      <c r="VIV281" s="136"/>
      <c r="VIW281" s="136"/>
      <c r="VIX281" s="136"/>
      <c r="VIY281" s="136"/>
      <c r="VIZ281" s="136"/>
      <c r="VJA281" s="136"/>
      <c r="VJF281" s="136"/>
      <c r="VJG281" s="136"/>
      <c r="VJH281" s="136"/>
      <c r="VJI281" s="136"/>
      <c r="VJJ281" s="136"/>
      <c r="VJK281" s="136"/>
      <c r="VJL281" s="136"/>
      <c r="VJM281" s="136"/>
      <c r="VJN281" s="136"/>
      <c r="VJO281" s="136"/>
      <c r="VJP281" s="136"/>
      <c r="VJQ281" s="136"/>
      <c r="VJV281" s="136"/>
      <c r="VJW281" s="136"/>
      <c r="VJX281" s="136"/>
      <c r="VJY281" s="136"/>
      <c r="VJZ281" s="136"/>
      <c r="VKA281" s="136"/>
      <c r="VKB281" s="136"/>
      <c r="VKC281" s="136"/>
      <c r="VKD281" s="136"/>
      <c r="VKE281" s="136"/>
      <c r="VKF281" s="136"/>
      <c r="VKG281" s="136"/>
      <c r="VKL281" s="136"/>
      <c r="VKM281" s="136"/>
      <c r="VKN281" s="136"/>
      <c r="VKO281" s="136"/>
      <c r="VKP281" s="136"/>
      <c r="VKQ281" s="136"/>
      <c r="VKR281" s="136"/>
      <c r="VKS281" s="136"/>
      <c r="VKT281" s="136"/>
      <c r="VKU281" s="136"/>
      <c r="VKV281" s="136"/>
      <c r="VKW281" s="136"/>
      <c r="VLB281" s="136"/>
      <c r="VLC281" s="136"/>
      <c r="VLD281" s="136"/>
      <c r="VLE281" s="136"/>
      <c r="VLF281" s="136"/>
      <c r="VLG281" s="136"/>
      <c r="VLH281" s="136"/>
      <c r="VLI281" s="136"/>
      <c r="VLJ281" s="136"/>
      <c r="VLK281" s="136"/>
      <c r="VLL281" s="136"/>
      <c r="VLM281" s="136"/>
      <c r="VLR281" s="136"/>
      <c r="VLS281" s="136"/>
      <c r="VLT281" s="136"/>
      <c r="VLU281" s="136"/>
      <c r="VLV281" s="136"/>
      <c r="VLW281" s="136"/>
      <c r="VLX281" s="136"/>
      <c r="VLY281" s="136"/>
      <c r="VLZ281" s="136"/>
      <c r="VMA281" s="136"/>
      <c r="VMB281" s="136"/>
      <c r="VMC281" s="136"/>
      <c r="VMH281" s="136"/>
      <c r="VMI281" s="136"/>
      <c r="VMJ281" s="136"/>
      <c r="VMK281" s="136"/>
      <c r="VML281" s="136"/>
      <c r="VMM281" s="136"/>
      <c r="VMN281" s="136"/>
      <c r="VMO281" s="136"/>
      <c r="VMP281" s="136"/>
      <c r="VMQ281" s="136"/>
      <c r="VMR281" s="136"/>
      <c r="VMS281" s="136"/>
      <c r="VMX281" s="136"/>
      <c r="VMY281" s="136"/>
      <c r="VMZ281" s="136"/>
      <c r="VNA281" s="136"/>
      <c r="VNB281" s="136"/>
      <c r="VNC281" s="136"/>
      <c r="VND281" s="136"/>
      <c r="VNE281" s="136"/>
      <c r="VNF281" s="136"/>
      <c r="VNG281" s="136"/>
      <c r="VNH281" s="136"/>
      <c r="VNI281" s="136"/>
      <c r="VNN281" s="136"/>
      <c r="VNO281" s="136"/>
      <c r="VNP281" s="136"/>
      <c r="VNQ281" s="136"/>
      <c r="VNR281" s="136"/>
      <c r="VNS281" s="136"/>
      <c r="VNT281" s="136"/>
      <c r="VNU281" s="136"/>
      <c r="VNV281" s="136"/>
      <c r="VNW281" s="136"/>
      <c r="VNX281" s="136"/>
      <c r="VNY281" s="136"/>
      <c r="VOD281" s="136"/>
      <c r="VOE281" s="136"/>
      <c r="VOF281" s="136"/>
      <c r="VOG281" s="136"/>
      <c r="VOH281" s="136"/>
      <c r="VOI281" s="136"/>
      <c r="VOJ281" s="136"/>
      <c r="VOK281" s="136"/>
      <c r="VOL281" s="136"/>
      <c r="VOM281" s="136"/>
      <c r="VON281" s="136"/>
      <c r="VOO281" s="136"/>
      <c r="VOT281" s="136"/>
      <c r="VOU281" s="136"/>
      <c r="VOV281" s="136"/>
      <c r="VOW281" s="136"/>
      <c r="VOX281" s="136"/>
      <c r="VOY281" s="136"/>
      <c r="VOZ281" s="136"/>
      <c r="VPA281" s="136"/>
      <c r="VPB281" s="136"/>
      <c r="VPC281" s="136"/>
      <c r="VPD281" s="136"/>
      <c r="VPE281" s="136"/>
      <c r="VPJ281" s="136"/>
      <c r="VPK281" s="136"/>
      <c r="VPL281" s="136"/>
      <c r="VPM281" s="136"/>
      <c r="VPN281" s="136"/>
      <c r="VPO281" s="136"/>
      <c r="VPP281" s="136"/>
      <c r="VPQ281" s="136"/>
      <c r="VPR281" s="136"/>
      <c r="VPS281" s="136"/>
      <c r="VPT281" s="136"/>
      <c r="VPU281" s="136"/>
      <c r="VPZ281" s="136"/>
      <c r="VQA281" s="136"/>
      <c r="VQB281" s="136"/>
      <c r="VQC281" s="136"/>
      <c r="VQD281" s="136"/>
      <c r="VQE281" s="136"/>
      <c r="VQF281" s="136"/>
      <c r="VQG281" s="136"/>
      <c r="VQH281" s="136"/>
      <c r="VQI281" s="136"/>
      <c r="VQJ281" s="136"/>
      <c r="VQK281" s="136"/>
      <c r="VQP281" s="136"/>
      <c r="VQQ281" s="136"/>
      <c r="VQR281" s="136"/>
      <c r="VQS281" s="136"/>
      <c r="VQT281" s="136"/>
      <c r="VQU281" s="136"/>
      <c r="VQV281" s="136"/>
      <c r="VQW281" s="136"/>
      <c r="VQX281" s="136"/>
      <c r="VQY281" s="136"/>
      <c r="VQZ281" s="136"/>
      <c r="VRA281" s="136"/>
      <c r="VRF281" s="136"/>
      <c r="VRG281" s="136"/>
      <c r="VRH281" s="136"/>
      <c r="VRI281" s="136"/>
      <c r="VRJ281" s="136"/>
      <c r="VRK281" s="136"/>
      <c r="VRL281" s="136"/>
      <c r="VRM281" s="136"/>
      <c r="VRN281" s="136"/>
      <c r="VRO281" s="136"/>
      <c r="VRP281" s="136"/>
      <c r="VRQ281" s="136"/>
      <c r="VRV281" s="136"/>
      <c r="VRW281" s="136"/>
      <c r="VRX281" s="136"/>
      <c r="VRY281" s="136"/>
      <c r="VRZ281" s="136"/>
      <c r="VSA281" s="136"/>
      <c r="VSB281" s="136"/>
      <c r="VSC281" s="136"/>
      <c r="VSD281" s="136"/>
      <c r="VSE281" s="136"/>
      <c r="VSF281" s="136"/>
      <c r="VSG281" s="136"/>
      <c r="VSL281" s="136"/>
      <c r="VSM281" s="136"/>
      <c r="VSN281" s="136"/>
      <c r="VSO281" s="136"/>
      <c r="VSP281" s="136"/>
      <c r="VSQ281" s="136"/>
      <c r="VSR281" s="136"/>
      <c r="VSS281" s="136"/>
      <c r="VST281" s="136"/>
      <c r="VSU281" s="136"/>
      <c r="VSV281" s="136"/>
      <c r="VSW281" s="136"/>
      <c r="VTB281" s="136"/>
      <c r="VTC281" s="136"/>
      <c r="VTD281" s="136"/>
      <c r="VTE281" s="136"/>
      <c r="VTF281" s="136"/>
      <c r="VTG281" s="136"/>
      <c r="VTH281" s="136"/>
      <c r="VTI281" s="136"/>
      <c r="VTJ281" s="136"/>
      <c r="VTK281" s="136"/>
      <c r="VTL281" s="136"/>
      <c r="VTM281" s="136"/>
      <c r="VTR281" s="136"/>
      <c r="VTS281" s="136"/>
      <c r="VTT281" s="136"/>
      <c r="VTU281" s="136"/>
      <c r="VTV281" s="136"/>
      <c r="VTW281" s="136"/>
      <c r="VTX281" s="136"/>
      <c r="VTY281" s="136"/>
      <c r="VTZ281" s="136"/>
      <c r="VUA281" s="136"/>
      <c r="VUB281" s="136"/>
      <c r="VUC281" s="136"/>
      <c r="VUH281" s="136"/>
      <c r="VUI281" s="136"/>
      <c r="VUJ281" s="136"/>
      <c r="VUK281" s="136"/>
      <c r="VUL281" s="136"/>
      <c r="VUM281" s="136"/>
      <c r="VUN281" s="136"/>
      <c r="VUO281" s="136"/>
      <c r="VUP281" s="136"/>
      <c r="VUQ281" s="136"/>
      <c r="VUR281" s="136"/>
      <c r="VUS281" s="136"/>
      <c r="VUX281" s="136"/>
      <c r="VUY281" s="136"/>
      <c r="VUZ281" s="136"/>
      <c r="VVA281" s="136"/>
      <c r="VVB281" s="136"/>
      <c r="VVC281" s="136"/>
      <c r="VVD281" s="136"/>
      <c r="VVE281" s="136"/>
      <c r="VVF281" s="136"/>
      <c r="VVG281" s="136"/>
      <c r="VVH281" s="136"/>
      <c r="VVI281" s="136"/>
      <c r="VVN281" s="136"/>
      <c r="VVO281" s="136"/>
      <c r="VVP281" s="136"/>
      <c r="VVQ281" s="136"/>
      <c r="VVR281" s="136"/>
      <c r="VVS281" s="136"/>
      <c r="VVT281" s="136"/>
      <c r="VVU281" s="136"/>
      <c r="VVV281" s="136"/>
      <c r="VVW281" s="136"/>
      <c r="VVX281" s="136"/>
      <c r="VVY281" s="136"/>
      <c r="VWD281" s="136"/>
      <c r="VWE281" s="136"/>
      <c r="VWF281" s="136"/>
      <c r="VWG281" s="136"/>
      <c r="VWH281" s="136"/>
      <c r="VWI281" s="136"/>
      <c r="VWJ281" s="136"/>
      <c r="VWK281" s="136"/>
      <c r="VWL281" s="136"/>
      <c r="VWM281" s="136"/>
      <c r="VWN281" s="136"/>
      <c r="VWO281" s="136"/>
      <c r="VWT281" s="136"/>
      <c r="VWU281" s="136"/>
      <c r="VWV281" s="136"/>
      <c r="VWW281" s="136"/>
      <c r="VWX281" s="136"/>
      <c r="VWY281" s="136"/>
      <c r="VWZ281" s="136"/>
      <c r="VXA281" s="136"/>
      <c r="VXB281" s="136"/>
      <c r="VXC281" s="136"/>
      <c r="VXD281" s="136"/>
      <c r="VXE281" s="136"/>
      <c r="VXJ281" s="136"/>
      <c r="VXK281" s="136"/>
      <c r="VXL281" s="136"/>
      <c r="VXM281" s="136"/>
      <c r="VXN281" s="136"/>
      <c r="VXO281" s="136"/>
      <c r="VXP281" s="136"/>
      <c r="VXQ281" s="136"/>
      <c r="VXR281" s="136"/>
      <c r="VXS281" s="136"/>
      <c r="VXT281" s="136"/>
      <c r="VXU281" s="136"/>
      <c r="VXZ281" s="136"/>
      <c r="VYA281" s="136"/>
      <c r="VYB281" s="136"/>
      <c r="VYC281" s="136"/>
      <c r="VYD281" s="136"/>
      <c r="VYE281" s="136"/>
      <c r="VYF281" s="136"/>
      <c r="VYG281" s="136"/>
      <c r="VYH281" s="136"/>
      <c r="VYI281" s="136"/>
      <c r="VYJ281" s="136"/>
      <c r="VYK281" s="136"/>
      <c r="VYP281" s="136"/>
      <c r="VYQ281" s="136"/>
      <c r="VYR281" s="136"/>
      <c r="VYS281" s="136"/>
      <c r="VYT281" s="136"/>
      <c r="VYU281" s="136"/>
      <c r="VYV281" s="136"/>
      <c r="VYW281" s="136"/>
      <c r="VYX281" s="136"/>
      <c r="VYY281" s="136"/>
      <c r="VYZ281" s="136"/>
      <c r="VZA281" s="136"/>
      <c r="VZF281" s="136"/>
      <c r="VZG281" s="136"/>
      <c r="VZH281" s="136"/>
      <c r="VZI281" s="136"/>
      <c r="VZJ281" s="136"/>
      <c r="VZK281" s="136"/>
      <c r="VZL281" s="136"/>
      <c r="VZM281" s="136"/>
      <c r="VZN281" s="136"/>
      <c r="VZO281" s="136"/>
      <c r="VZP281" s="136"/>
      <c r="VZQ281" s="136"/>
      <c r="VZV281" s="136"/>
      <c r="VZW281" s="136"/>
      <c r="VZX281" s="136"/>
      <c r="VZY281" s="136"/>
      <c r="VZZ281" s="136"/>
      <c r="WAA281" s="136"/>
      <c r="WAB281" s="136"/>
      <c r="WAC281" s="136"/>
      <c r="WAD281" s="136"/>
      <c r="WAE281" s="136"/>
      <c r="WAF281" s="136"/>
      <c r="WAG281" s="136"/>
      <c r="WAL281" s="136"/>
      <c r="WAM281" s="136"/>
      <c r="WAN281" s="136"/>
      <c r="WAO281" s="136"/>
      <c r="WAP281" s="136"/>
      <c r="WAQ281" s="136"/>
      <c r="WAR281" s="136"/>
      <c r="WAS281" s="136"/>
      <c r="WAT281" s="136"/>
      <c r="WAU281" s="136"/>
      <c r="WAV281" s="136"/>
      <c r="WAW281" s="136"/>
      <c r="WBB281" s="136"/>
      <c r="WBC281" s="136"/>
      <c r="WBD281" s="136"/>
      <c r="WBE281" s="136"/>
      <c r="WBF281" s="136"/>
      <c r="WBG281" s="136"/>
      <c r="WBH281" s="136"/>
      <c r="WBI281" s="136"/>
      <c r="WBJ281" s="136"/>
      <c r="WBK281" s="136"/>
      <c r="WBL281" s="136"/>
      <c r="WBM281" s="136"/>
      <c r="WBR281" s="136"/>
      <c r="WBS281" s="136"/>
      <c r="WBT281" s="136"/>
      <c r="WBU281" s="136"/>
      <c r="WBV281" s="136"/>
      <c r="WBW281" s="136"/>
      <c r="WBX281" s="136"/>
      <c r="WBY281" s="136"/>
      <c r="WBZ281" s="136"/>
      <c r="WCA281" s="136"/>
      <c r="WCB281" s="136"/>
      <c r="WCC281" s="136"/>
      <c r="WCH281" s="136"/>
      <c r="WCI281" s="136"/>
      <c r="WCJ281" s="136"/>
      <c r="WCK281" s="136"/>
      <c r="WCL281" s="136"/>
      <c r="WCM281" s="136"/>
      <c r="WCN281" s="136"/>
      <c r="WCO281" s="136"/>
      <c r="WCP281" s="136"/>
      <c r="WCQ281" s="136"/>
      <c r="WCR281" s="136"/>
      <c r="WCS281" s="136"/>
      <c r="WCX281" s="136"/>
      <c r="WCY281" s="136"/>
      <c r="WCZ281" s="136"/>
      <c r="WDA281" s="136"/>
      <c r="WDB281" s="136"/>
      <c r="WDC281" s="136"/>
      <c r="WDD281" s="136"/>
      <c r="WDE281" s="136"/>
      <c r="WDF281" s="136"/>
      <c r="WDG281" s="136"/>
      <c r="WDH281" s="136"/>
      <c r="WDI281" s="136"/>
      <c r="WDN281" s="136"/>
      <c r="WDO281" s="136"/>
      <c r="WDP281" s="136"/>
      <c r="WDQ281" s="136"/>
      <c r="WDR281" s="136"/>
      <c r="WDS281" s="136"/>
      <c r="WDT281" s="136"/>
      <c r="WDU281" s="136"/>
      <c r="WDV281" s="136"/>
      <c r="WDW281" s="136"/>
      <c r="WDX281" s="136"/>
      <c r="WDY281" s="136"/>
      <c r="WED281" s="136"/>
      <c r="WEE281" s="136"/>
      <c r="WEF281" s="136"/>
      <c r="WEG281" s="136"/>
      <c r="WEH281" s="136"/>
      <c r="WEI281" s="136"/>
      <c r="WEJ281" s="136"/>
      <c r="WEK281" s="136"/>
      <c r="WEL281" s="136"/>
      <c r="WEM281" s="136"/>
      <c r="WEN281" s="136"/>
      <c r="WEO281" s="136"/>
      <c r="WET281" s="136"/>
      <c r="WEU281" s="136"/>
      <c r="WEV281" s="136"/>
      <c r="WEW281" s="136"/>
      <c r="WEX281" s="136"/>
      <c r="WEY281" s="136"/>
      <c r="WEZ281" s="136"/>
      <c r="WFA281" s="136"/>
      <c r="WFB281" s="136"/>
      <c r="WFC281" s="136"/>
      <c r="WFD281" s="136"/>
      <c r="WFE281" s="136"/>
      <c r="WFJ281" s="136"/>
      <c r="WFK281" s="136"/>
      <c r="WFL281" s="136"/>
      <c r="WFM281" s="136"/>
      <c r="WFN281" s="136"/>
      <c r="WFO281" s="136"/>
      <c r="WFP281" s="136"/>
      <c r="WFQ281" s="136"/>
      <c r="WFR281" s="136"/>
      <c r="WFS281" s="136"/>
      <c r="WFT281" s="136"/>
      <c r="WFU281" s="136"/>
      <c r="WFZ281" s="136"/>
      <c r="WGA281" s="136"/>
      <c r="WGB281" s="136"/>
      <c r="WGC281" s="136"/>
      <c r="WGD281" s="136"/>
      <c r="WGE281" s="136"/>
      <c r="WGF281" s="136"/>
      <c r="WGG281" s="136"/>
      <c r="WGH281" s="136"/>
      <c r="WGI281" s="136"/>
      <c r="WGJ281" s="136"/>
      <c r="WGK281" s="136"/>
      <c r="WGP281" s="136"/>
      <c r="WGQ281" s="136"/>
      <c r="WGR281" s="136"/>
      <c r="WGS281" s="136"/>
      <c r="WGT281" s="136"/>
      <c r="WGU281" s="136"/>
      <c r="WGV281" s="136"/>
      <c r="WGW281" s="136"/>
      <c r="WGX281" s="136"/>
      <c r="WGY281" s="136"/>
      <c r="WGZ281" s="136"/>
      <c r="WHA281" s="136"/>
      <c r="WHF281" s="136"/>
      <c r="WHG281" s="136"/>
      <c r="WHH281" s="136"/>
      <c r="WHI281" s="136"/>
      <c r="WHJ281" s="136"/>
      <c r="WHK281" s="136"/>
      <c r="WHL281" s="136"/>
      <c r="WHM281" s="136"/>
      <c r="WHN281" s="136"/>
      <c r="WHO281" s="136"/>
      <c r="WHP281" s="136"/>
      <c r="WHQ281" s="136"/>
      <c r="WHV281" s="136"/>
      <c r="WHW281" s="136"/>
      <c r="WHX281" s="136"/>
      <c r="WHY281" s="136"/>
      <c r="WHZ281" s="136"/>
      <c r="WIA281" s="136"/>
      <c r="WIB281" s="136"/>
      <c r="WIC281" s="136"/>
      <c r="WID281" s="136"/>
      <c r="WIE281" s="136"/>
      <c r="WIF281" s="136"/>
      <c r="WIG281" s="136"/>
      <c r="WIL281" s="136"/>
      <c r="WIM281" s="136"/>
      <c r="WIN281" s="136"/>
      <c r="WIO281" s="136"/>
      <c r="WIP281" s="136"/>
      <c r="WIQ281" s="136"/>
      <c r="WIR281" s="136"/>
      <c r="WIS281" s="136"/>
      <c r="WIT281" s="136"/>
      <c r="WIU281" s="136"/>
      <c r="WIV281" s="136"/>
      <c r="WIW281" s="136"/>
      <c r="WJB281" s="136"/>
      <c r="WJC281" s="136"/>
      <c r="WJD281" s="136"/>
      <c r="WJE281" s="136"/>
      <c r="WJF281" s="136"/>
      <c r="WJG281" s="136"/>
      <c r="WJH281" s="136"/>
      <c r="WJI281" s="136"/>
      <c r="WJJ281" s="136"/>
      <c r="WJK281" s="136"/>
      <c r="WJL281" s="136"/>
      <c r="WJM281" s="136"/>
      <c r="WJR281" s="136"/>
      <c r="WJS281" s="136"/>
      <c r="WJT281" s="136"/>
      <c r="WJU281" s="136"/>
      <c r="WJV281" s="136"/>
      <c r="WJW281" s="136"/>
      <c r="WJX281" s="136"/>
      <c r="WJY281" s="136"/>
      <c r="WJZ281" s="136"/>
      <c r="WKA281" s="136"/>
      <c r="WKB281" s="136"/>
      <c r="WKC281" s="136"/>
      <c r="WKH281" s="136"/>
      <c r="WKI281" s="136"/>
      <c r="WKJ281" s="136"/>
      <c r="WKK281" s="136"/>
      <c r="WKL281" s="136"/>
      <c r="WKM281" s="136"/>
      <c r="WKN281" s="136"/>
      <c r="WKO281" s="136"/>
      <c r="WKP281" s="136"/>
      <c r="WKQ281" s="136"/>
      <c r="WKR281" s="136"/>
      <c r="WKS281" s="136"/>
      <c r="WKX281" s="136"/>
      <c r="WKY281" s="136"/>
      <c r="WKZ281" s="136"/>
      <c r="WLA281" s="136"/>
      <c r="WLB281" s="136"/>
      <c r="WLC281" s="136"/>
      <c r="WLD281" s="136"/>
      <c r="WLE281" s="136"/>
      <c r="WLF281" s="136"/>
      <c r="WLG281" s="136"/>
      <c r="WLH281" s="136"/>
      <c r="WLI281" s="136"/>
      <c r="WLN281" s="136"/>
      <c r="WLO281" s="136"/>
      <c r="WLP281" s="136"/>
      <c r="WLQ281" s="136"/>
      <c r="WLR281" s="136"/>
      <c r="WLS281" s="136"/>
      <c r="WLT281" s="136"/>
      <c r="WLU281" s="136"/>
      <c r="WLV281" s="136"/>
      <c r="WLW281" s="136"/>
      <c r="WLX281" s="136"/>
      <c r="WLY281" s="136"/>
      <c r="WMD281" s="136"/>
      <c r="WME281" s="136"/>
      <c r="WMF281" s="136"/>
      <c r="WMG281" s="136"/>
      <c r="WMH281" s="136"/>
      <c r="WMI281" s="136"/>
      <c r="WMJ281" s="136"/>
      <c r="WMK281" s="136"/>
      <c r="WML281" s="136"/>
      <c r="WMM281" s="136"/>
      <c r="WMN281" s="136"/>
      <c r="WMO281" s="136"/>
      <c r="WMT281" s="136"/>
      <c r="WMU281" s="136"/>
      <c r="WMV281" s="136"/>
      <c r="WMW281" s="136"/>
      <c r="WMX281" s="136"/>
      <c r="WMY281" s="136"/>
      <c r="WMZ281" s="136"/>
      <c r="WNA281" s="136"/>
      <c r="WNB281" s="136"/>
      <c r="WNC281" s="136"/>
      <c r="WND281" s="136"/>
      <c r="WNE281" s="136"/>
      <c r="WNJ281" s="136"/>
      <c r="WNK281" s="136"/>
      <c r="WNL281" s="136"/>
      <c r="WNM281" s="136"/>
      <c r="WNN281" s="136"/>
      <c r="WNO281" s="136"/>
      <c r="WNP281" s="136"/>
      <c r="WNQ281" s="136"/>
      <c r="WNR281" s="136"/>
      <c r="WNS281" s="136"/>
      <c r="WNT281" s="136"/>
      <c r="WNU281" s="136"/>
      <c r="WNZ281" s="136"/>
      <c r="WOA281" s="136"/>
      <c r="WOB281" s="136"/>
      <c r="WOC281" s="136"/>
      <c r="WOD281" s="136"/>
      <c r="WOE281" s="136"/>
      <c r="WOF281" s="136"/>
      <c r="WOG281" s="136"/>
      <c r="WOH281" s="136"/>
      <c r="WOI281" s="136"/>
      <c r="WOJ281" s="136"/>
      <c r="WOK281" s="136"/>
      <c r="WOP281" s="136"/>
      <c r="WOQ281" s="136"/>
      <c r="WOR281" s="136"/>
      <c r="WOS281" s="136"/>
      <c r="WOT281" s="136"/>
      <c r="WOU281" s="136"/>
      <c r="WOV281" s="136"/>
      <c r="WOW281" s="136"/>
      <c r="WOX281" s="136"/>
      <c r="WOY281" s="136"/>
      <c r="WOZ281" s="136"/>
      <c r="WPA281" s="136"/>
      <c r="WPF281" s="136"/>
      <c r="WPG281" s="136"/>
      <c r="WPH281" s="136"/>
      <c r="WPI281" s="136"/>
      <c r="WPJ281" s="136"/>
      <c r="WPK281" s="136"/>
      <c r="WPL281" s="136"/>
      <c r="WPM281" s="136"/>
      <c r="WPN281" s="136"/>
      <c r="WPO281" s="136"/>
      <c r="WPP281" s="136"/>
      <c r="WPQ281" s="136"/>
      <c r="WPV281" s="136"/>
      <c r="WPW281" s="136"/>
      <c r="WPX281" s="136"/>
      <c r="WPY281" s="136"/>
      <c r="WPZ281" s="136"/>
      <c r="WQA281" s="136"/>
      <c r="WQB281" s="136"/>
      <c r="WQC281" s="136"/>
      <c r="WQD281" s="136"/>
      <c r="WQE281" s="136"/>
      <c r="WQF281" s="136"/>
      <c r="WQG281" s="136"/>
      <c r="WQL281" s="136"/>
      <c r="WQM281" s="136"/>
      <c r="WQN281" s="136"/>
      <c r="WQO281" s="136"/>
      <c r="WQP281" s="136"/>
      <c r="WQQ281" s="136"/>
      <c r="WQR281" s="136"/>
      <c r="WQS281" s="136"/>
      <c r="WQT281" s="136"/>
      <c r="WQU281" s="136"/>
      <c r="WQV281" s="136"/>
      <c r="WQW281" s="136"/>
      <c r="WRB281" s="136"/>
      <c r="WRC281" s="136"/>
      <c r="WRD281" s="136"/>
      <c r="WRE281" s="136"/>
      <c r="WRF281" s="136"/>
      <c r="WRG281" s="136"/>
      <c r="WRH281" s="136"/>
      <c r="WRI281" s="136"/>
      <c r="WRJ281" s="136"/>
      <c r="WRK281" s="136"/>
      <c r="WRL281" s="136"/>
      <c r="WRM281" s="136"/>
      <c r="WRR281" s="136"/>
      <c r="WRS281" s="136"/>
      <c r="WRT281" s="136"/>
      <c r="WRU281" s="136"/>
      <c r="WRV281" s="136"/>
      <c r="WRW281" s="136"/>
      <c r="WRX281" s="136"/>
      <c r="WRY281" s="136"/>
      <c r="WRZ281" s="136"/>
      <c r="WSA281" s="136"/>
      <c r="WSB281" s="136"/>
      <c r="WSC281" s="136"/>
      <c r="WSH281" s="136"/>
      <c r="WSI281" s="136"/>
      <c r="WSJ281" s="136"/>
      <c r="WSK281" s="136"/>
      <c r="WSL281" s="136"/>
      <c r="WSM281" s="136"/>
      <c r="WSN281" s="136"/>
      <c r="WSO281" s="136"/>
      <c r="WSP281" s="136"/>
      <c r="WSQ281" s="136"/>
      <c r="WSR281" s="136"/>
      <c r="WSS281" s="136"/>
      <c r="WSX281" s="136"/>
      <c r="WSY281" s="136"/>
      <c r="WSZ281" s="136"/>
      <c r="WTA281" s="136"/>
      <c r="WTB281" s="136"/>
      <c r="WTC281" s="136"/>
      <c r="WTD281" s="136"/>
      <c r="WTE281" s="136"/>
      <c r="WTF281" s="136"/>
      <c r="WTG281" s="136"/>
      <c r="WTH281" s="136"/>
      <c r="WTI281" s="136"/>
      <c r="WTN281" s="136"/>
      <c r="WTO281" s="136"/>
      <c r="WTP281" s="136"/>
      <c r="WTQ281" s="136"/>
      <c r="WTR281" s="136"/>
      <c r="WTS281" s="136"/>
      <c r="WTT281" s="136"/>
      <c r="WTU281" s="136"/>
      <c r="WTV281" s="136"/>
      <c r="WTW281" s="136"/>
      <c r="WTX281" s="136"/>
      <c r="WTY281" s="136"/>
      <c r="WUD281" s="136"/>
      <c r="WUE281" s="136"/>
      <c r="WUF281" s="136"/>
      <c r="WUG281" s="136"/>
      <c r="WUH281" s="136"/>
      <c r="WUI281" s="136"/>
      <c r="WUJ281" s="136"/>
      <c r="WUK281" s="136"/>
      <c r="WUL281" s="136"/>
      <c r="WUM281" s="136"/>
      <c r="WUN281" s="136"/>
      <c r="WUO281" s="136"/>
      <c r="WUT281" s="136"/>
      <c r="WUU281" s="136"/>
      <c r="WUV281" s="136"/>
      <c r="WUW281" s="136"/>
      <c r="WUX281" s="136"/>
      <c r="WUY281" s="136"/>
      <c r="WUZ281" s="136"/>
      <c r="WVA281" s="136"/>
      <c r="WVB281" s="136"/>
      <c r="WVC281" s="136"/>
      <c r="WVD281" s="136"/>
      <c r="WVE281" s="136"/>
      <c r="WVJ281" s="136"/>
      <c r="WVK281" s="136"/>
      <c r="WVL281" s="136"/>
      <c r="WVM281" s="136"/>
      <c r="WVN281" s="136"/>
      <c r="WVO281" s="136"/>
      <c r="WVP281" s="136"/>
      <c r="WVQ281" s="136"/>
      <c r="WVR281" s="136"/>
      <c r="WVS281" s="136"/>
      <c r="WVT281" s="136"/>
      <c r="WVU281" s="136"/>
      <c r="WVZ281" s="136"/>
      <c r="WWA281" s="136"/>
      <c r="WWB281" s="136"/>
      <c r="WWC281" s="136"/>
      <c r="WWD281" s="136"/>
      <c r="WWE281" s="136"/>
      <c r="WWF281" s="136"/>
      <c r="WWG281" s="136"/>
      <c r="WWH281" s="136"/>
      <c r="WWI281" s="136"/>
      <c r="WWJ281" s="136"/>
      <c r="WWK281" s="136"/>
      <c r="WWP281" s="136"/>
      <c r="WWQ281" s="136"/>
      <c r="WWR281" s="136"/>
      <c r="WWS281" s="136"/>
      <c r="WWT281" s="136"/>
      <c r="WWU281" s="136"/>
      <c r="WWV281" s="136"/>
      <c r="WWW281" s="136"/>
      <c r="WWX281" s="136"/>
      <c r="WWY281" s="136"/>
      <c r="WWZ281" s="136"/>
      <c r="WXA281" s="136"/>
      <c r="WXF281" s="136"/>
      <c r="WXG281" s="136"/>
      <c r="WXH281" s="136"/>
      <c r="WXI281" s="136"/>
      <c r="WXJ281" s="136"/>
      <c r="WXK281" s="136"/>
      <c r="WXL281" s="136"/>
      <c r="WXM281" s="136"/>
      <c r="WXN281" s="136"/>
      <c r="WXO281" s="136"/>
      <c r="WXP281" s="136"/>
      <c r="WXQ281" s="136"/>
      <c r="WXV281" s="136"/>
      <c r="WXW281" s="136"/>
      <c r="WXX281" s="136"/>
      <c r="WXY281" s="136"/>
      <c r="WXZ281" s="136"/>
      <c r="WYA281" s="136"/>
      <c r="WYB281" s="136"/>
      <c r="WYC281" s="136"/>
      <c r="WYD281" s="136"/>
      <c r="WYE281" s="136"/>
      <c r="WYF281" s="136"/>
      <c r="WYG281" s="136"/>
      <c r="WYL281" s="136"/>
      <c r="WYM281" s="136"/>
      <c r="WYN281" s="136"/>
      <c r="WYO281" s="136"/>
      <c r="WYP281" s="136"/>
      <c r="WYQ281" s="136"/>
      <c r="WYR281" s="136"/>
      <c r="WYS281" s="136"/>
      <c r="WYT281" s="136"/>
      <c r="WYU281" s="136"/>
      <c r="WYV281" s="136"/>
      <c r="WYW281" s="136"/>
      <c r="WZB281" s="136"/>
      <c r="WZC281" s="136"/>
      <c r="WZD281" s="136"/>
      <c r="WZE281" s="136"/>
      <c r="WZF281" s="136"/>
      <c r="WZG281" s="136"/>
      <c r="WZH281" s="136"/>
      <c r="WZI281" s="136"/>
      <c r="WZJ281" s="136"/>
      <c r="WZK281" s="136"/>
      <c r="WZL281" s="136"/>
      <c r="WZM281" s="136"/>
      <c r="WZR281" s="136"/>
      <c r="WZS281" s="136"/>
      <c r="WZT281" s="136"/>
      <c r="WZU281" s="136"/>
      <c r="WZV281" s="136"/>
      <c r="WZW281" s="136"/>
      <c r="WZX281" s="136"/>
      <c r="WZY281" s="136"/>
      <c r="WZZ281" s="136"/>
      <c r="XAA281" s="136"/>
      <c r="XAB281" s="136"/>
      <c r="XAC281" s="136"/>
      <c r="XAH281" s="136"/>
      <c r="XAI281" s="136"/>
      <c r="XAJ281" s="136"/>
      <c r="XAK281" s="136"/>
      <c r="XAL281" s="136"/>
      <c r="XAM281" s="136"/>
      <c r="XAN281" s="136"/>
      <c r="XAO281" s="136"/>
      <c r="XAP281" s="136"/>
      <c r="XAQ281" s="136"/>
      <c r="XAR281" s="136"/>
      <c r="XAS281" s="136"/>
      <c r="XAX281" s="136"/>
      <c r="XAY281" s="136"/>
      <c r="XAZ281" s="136"/>
      <c r="XBA281" s="136"/>
      <c r="XBB281" s="136"/>
      <c r="XBC281" s="136"/>
      <c r="XBD281" s="136"/>
      <c r="XBE281" s="136"/>
      <c r="XBF281" s="136"/>
      <c r="XBG281" s="136"/>
      <c r="XBH281" s="136"/>
      <c r="XBI281" s="136"/>
      <c r="XBN281" s="136"/>
      <c r="XBO281" s="136"/>
      <c r="XBP281" s="136"/>
      <c r="XBQ281" s="136"/>
      <c r="XBR281" s="136"/>
      <c r="XBS281" s="136"/>
      <c r="XBT281" s="136"/>
      <c r="XBU281" s="136"/>
      <c r="XBV281" s="136"/>
      <c r="XBW281" s="136"/>
      <c r="XBX281" s="136"/>
      <c r="XBY281" s="136"/>
      <c r="XCD281" s="136"/>
      <c r="XCE281" s="136"/>
      <c r="XCF281" s="136"/>
      <c r="XCG281" s="136"/>
      <c r="XCH281" s="136"/>
      <c r="XCI281" s="136"/>
      <c r="XCJ281" s="136"/>
      <c r="XCK281" s="136"/>
      <c r="XCL281" s="136"/>
      <c r="XCM281" s="136"/>
      <c r="XCN281" s="136"/>
      <c r="XCO281" s="136"/>
      <c r="XCT281" s="136"/>
      <c r="XCU281" s="136"/>
      <c r="XCV281" s="136"/>
      <c r="XCW281" s="136"/>
      <c r="XCX281" s="136"/>
      <c r="XCY281" s="136"/>
      <c r="XCZ281" s="136"/>
      <c r="XDA281" s="136"/>
      <c r="XDB281" s="136"/>
      <c r="XDC281" s="136"/>
      <c r="XDD281" s="136"/>
      <c r="XDE281" s="136"/>
      <c r="XDJ281" s="136"/>
      <c r="XDK281" s="136"/>
      <c r="XDL281" s="136"/>
      <c r="XDM281" s="136"/>
      <c r="XDN281" s="136"/>
      <c r="XDO281" s="136"/>
      <c r="XDP281" s="136"/>
      <c r="XDQ281" s="136"/>
      <c r="XDR281" s="136"/>
      <c r="XDS281" s="136"/>
      <c r="XDT281" s="136"/>
      <c r="XDU281" s="136"/>
      <c r="XDZ281" s="136"/>
      <c r="XEA281" s="136"/>
      <c r="XEB281" s="136"/>
      <c r="XEC281" s="136"/>
      <c r="XED281" s="136"/>
      <c r="XEE281" s="136"/>
      <c r="XEF281" s="136"/>
      <c r="XEG281" s="136"/>
      <c r="XEH281" s="136"/>
      <c r="XEI281" s="136"/>
      <c r="XEJ281" s="136"/>
      <c r="XEK281" s="136"/>
      <c r="XEP281" s="136"/>
      <c r="XEQ281" s="136"/>
      <c r="XER281" s="136"/>
      <c r="XES281" s="136"/>
      <c r="XET281" s="136"/>
      <c r="XEU281" s="136"/>
      <c r="XEV281" s="136"/>
      <c r="XEW281" s="136"/>
      <c r="XEX281" s="136"/>
      <c r="XEY281" s="136"/>
      <c r="XEZ281" s="136"/>
      <c r="XFA281" s="136"/>
    </row>
    <row r="282" spans="1:1021 1026:2045 2050:3069 3074:4093 4098:5117 5122:6141 6146:7165 7170:8189 8194:9213 9218:10237 10242:11261 11266:12285 12290:13309 13314:14333 14338:15357 15362:16381" x14ac:dyDescent="0.25">
      <c r="A282" s="138"/>
      <c r="B282" s="139"/>
      <c r="C282" s="140"/>
      <c r="D282" s="140"/>
      <c r="E282" s="140"/>
      <c r="F282" s="140"/>
      <c r="G282" s="140"/>
      <c r="H282" s="140"/>
      <c r="I282" s="140"/>
      <c r="J282" s="140"/>
      <c r="K282" s="140"/>
      <c r="L282" s="140"/>
      <c r="M282" s="140"/>
      <c r="N282" s="138"/>
      <c r="R282" s="136"/>
      <c r="S282" s="136"/>
      <c r="T282" s="136"/>
      <c r="U282" s="136"/>
      <c r="V282" s="136"/>
      <c r="W282" s="136"/>
      <c r="X282" s="136"/>
      <c r="Y282" s="136"/>
      <c r="Z282" s="136"/>
      <c r="AA282" s="136"/>
      <c r="AB282" s="136"/>
      <c r="AC282" s="136"/>
      <c r="AH282" s="136"/>
      <c r="AI282" s="136"/>
      <c r="AJ282" s="136"/>
      <c r="AK282" s="136"/>
      <c r="AL282" s="136"/>
      <c r="AM282" s="136"/>
      <c r="AN282" s="136"/>
      <c r="AO282" s="136"/>
      <c r="AP282" s="136"/>
      <c r="AQ282" s="136"/>
      <c r="AR282" s="136"/>
      <c r="AS282" s="136"/>
      <c r="AX282" s="136"/>
      <c r="AY282" s="136"/>
      <c r="AZ282" s="136"/>
      <c r="BA282" s="136"/>
      <c r="BB282" s="136"/>
      <c r="BC282" s="136"/>
      <c r="BD282" s="136"/>
      <c r="BE282" s="136"/>
      <c r="BF282" s="136"/>
      <c r="BG282" s="136"/>
      <c r="BH282" s="136"/>
      <c r="BI282" s="136"/>
      <c r="BN282" s="136"/>
      <c r="BO282" s="136"/>
      <c r="BP282" s="136"/>
      <c r="BQ282" s="136"/>
      <c r="BR282" s="136"/>
      <c r="BS282" s="136"/>
      <c r="BT282" s="136"/>
      <c r="BU282" s="136"/>
      <c r="BV282" s="136"/>
      <c r="BW282" s="136"/>
      <c r="BX282" s="136"/>
      <c r="BY282" s="136"/>
      <c r="CD282" s="136"/>
      <c r="CE282" s="136"/>
      <c r="CF282" s="136"/>
      <c r="CG282" s="136"/>
      <c r="CH282" s="136"/>
      <c r="CI282" s="136"/>
      <c r="CJ282" s="136"/>
      <c r="CK282" s="136"/>
      <c r="CL282" s="136"/>
      <c r="CM282" s="136"/>
      <c r="CN282" s="136"/>
      <c r="CO282" s="136"/>
      <c r="CT282" s="136"/>
      <c r="CU282" s="136"/>
      <c r="CV282" s="136"/>
      <c r="CW282" s="136"/>
      <c r="CX282" s="136"/>
      <c r="CY282" s="136"/>
      <c r="CZ282" s="136"/>
      <c r="DA282" s="136"/>
      <c r="DB282" s="136"/>
      <c r="DC282" s="136"/>
      <c r="DD282" s="136"/>
      <c r="DE282" s="136"/>
      <c r="DJ282" s="136"/>
      <c r="DK282" s="136"/>
      <c r="DL282" s="136"/>
      <c r="DM282" s="136"/>
      <c r="DN282" s="136"/>
      <c r="DO282" s="136"/>
      <c r="DP282" s="136"/>
      <c r="DQ282" s="136"/>
      <c r="DR282" s="136"/>
      <c r="DS282" s="136"/>
      <c r="DT282" s="136"/>
      <c r="DU282" s="136"/>
      <c r="DZ282" s="136"/>
      <c r="EA282" s="136"/>
      <c r="EB282" s="136"/>
      <c r="EC282" s="136"/>
      <c r="ED282" s="136"/>
      <c r="EE282" s="136"/>
      <c r="EF282" s="136"/>
      <c r="EG282" s="136"/>
      <c r="EH282" s="136"/>
      <c r="EI282" s="136"/>
      <c r="EJ282" s="136"/>
      <c r="EK282" s="136"/>
      <c r="EP282" s="136"/>
      <c r="EQ282" s="136"/>
      <c r="ER282" s="136"/>
      <c r="ES282" s="136"/>
      <c r="ET282" s="136"/>
      <c r="EU282" s="136"/>
      <c r="EV282" s="136"/>
      <c r="EW282" s="136"/>
      <c r="EX282" s="136"/>
      <c r="EY282" s="136"/>
      <c r="EZ282" s="136"/>
      <c r="FA282" s="136"/>
      <c r="FF282" s="136"/>
      <c r="FG282" s="136"/>
      <c r="FH282" s="136"/>
      <c r="FI282" s="136"/>
      <c r="FJ282" s="136"/>
      <c r="FK282" s="136"/>
      <c r="FL282" s="136"/>
      <c r="FM282" s="136"/>
      <c r="FN282" s="136"/>
      <c r="FO282" s="136"/>
      <c r="FP282" s="136"/>
      <c r="FQ282" s="136"/>
      <c r="FV282" s="136"/>
      <c r="FW282" s="136"/>
      <c r="FX282" s="136"/>
      <c r="FY282" s="136"/>
      <c r="FZ282" s="136"/>
      <c r="GA282" s="136"/>
      <c r="GB282" s="136"/>
      <c r="GC282" s="136"/>
      <c r="GD282" s="136"/>
      <c r="GE282" s="136"/>
      <c r="GF282" s="136"/>
      <c r="GG282" s="136"/>
      <c r="GL282" s="136"/>
      <c r="GM282" s="136"/>
      <c r="GN282" s="136"/>
      <c r="GO282" s="136"/>
      <c r="GP282" s="136"/>
      <c r="GQ282" s="136"/>
      <c r="GR282" s="136"/>
      <c r="GS282" s="136"/>
      <c r="GT282" s="136"/>
      <c r="GU282" s="136"/>
      <c r="GV282" s="136"/>
      <c r="GW282" s="136"/>
      <c r="HB282" s="136"/>
      <c r="HC282" s="136"/>
      <c r="HD282" s="136"/>
      <c r="HE282" s="136"/>
      <c r="HF282" s="136"/>
      <c r="HG282" s="136"/>
      <c r="HH282" s="136"/>
      <c r="HI282" s="136"/>
      <c r="HJ282" s="136"/>
      <c r="HK282" s="136"/>
      <c r="HL282" s="136"/>
      <c r="HM282" s="136"/>
      <c r="HR282" s="136"/>
      <c r="HS282" s="136"/>
      <c r="HT282" s="136"/>
      <c r="HU282" s="136"/>
      <c r="HV282" s="136"/>
      <c r="HW282" s="136"/>
      <c r="HX282" s="136"/>
      <c r="HY282" s="136"/>
      <c r="HZ282" s="136"/>
      <c r="IA282" s="136"/>
      <c r="IB282" s="136"/>
      <c r="IC282" s="136"/>
      <c r="IH282" s="136"/>
      <c r="II282" s="136"/>
      <c r="IJ282" s="136"/>
      <c r="IK282" s="136"/>
      <c r="IL282" s="136"/>
      <c r="IM282" s="136"/>
      <c r="IN282" s="136"/>
      <c r="IO282" s="136"/>
      <c r="IP282" s="136"/>
      <c r="IQ282" s="136"/>
      <c r="IR282" s="136"/>
      <c r="IS282" s="136"/>
      <c r="IX282" s="136"/>
      <c r="IY282" s="136"/>
      <c r="IZ282" s="136"/>
      <c r="JA282" s="136"/>
      <c r="JB282" s="136"/>
      <c r="JC282" s="136"/>
      <c r="JD282" s="136"/>
      <c r="JE282" s="136"/>
      <c r="JF282" s="136"/>
      <c r="JG282" s="136"/>
      <c r="JH282" s="136"/>
      <c r="JI282" s="136"/>
      <c r="JN282" s="136"/>
      <c r="JO282" s="136"/>
      <c r="JP282" s="136"/>
      <c r="JQ282" s="136"/>
      <c r="JR282" s="136"/>
      <c r="JS282" s="136"/>
      <c r="JT282" s="136"/>
      <c r="JU282" s="136"/>
      <c r="JV282" s="136"/>
      <c r="JW282" s="136"/>
      <c r="JX282" s="136"/>
      <c r="JY282" s="136"/>
      <c r="KD282" s="136"/>
      <c r="KE282" s="136"/>
      <c r="KF282" s="136"/>
      <c r="KG282" s="136"/>
      <c r="KH282" s="136"/>
      <c r="KI282" s="136"/>
      <c r="KJ282" s="136"/>
      <c r="KK282" s="136"/>
      <c r="KL282" s="136"/>
      <c r="KM282" s="136"/>
      <c r="KN282" s="136"/>
      <c r="KO282" s="136"/>
      <c r="KT282" s="136"/>
      <c r="KU282" s="136"/>
      <c r="KV282" s="136"/>
      <c r="KW282" s="136"/>
      <c r="KX282" s="136"/>
      <c r="KY282" s="136"/>
      <c r="KZ282" s="136"/>
      <c r="LA282" s="136"/>
      <c r="LB282" s="136"/>
      <c r="LC282" s="136"/>
      <c r="LD282" s="136"/>
      <c r="LE282" s="136"/>
      <c r="LJ282" s="136"/>
      <c r="LK282" s="136"/>
      <c r="LL282" s="136"/>
      <c r="LM282" s="136"/>
      <c r="LN282" s="136"/>
      <c r="LO282" s="136"/>
      <c r="LP282" s="136"/>
      <c r="LQ282" s="136"/>
      <c r="LR282" s="136"/>
      <c r="LS282" s="136"/>
      <c r="LT282" s="136"/>
      <c r="LU282" s="136"/>
      <c r="LZ282" s="136"/>
      <c r="MA282" s="136"/>
      <c r="MB282" s="136"/>
      <c r="MC282" s="136"/>
      <c r="MD282" s="136"/>
      <c r="ME282" s="136"/>
      <c r="MF282" s="136"/>
      <c r="MG282" s="136"/>
      <c r="MH282" s="136"/>
      <c r="MI282" s="136"/>
      <c r="MJ282" s="136"/>
      <c r="MK282" s="136"/>
      <c r="MP282" s="136"/>
      <c r="MQ282" s="136"/>
      <c r="MR282" s="136"/>
      <c r="MS282" s="136"/>
      <c r="MT282" s="136"/>
      <c r="MU282" s="136"/>
      <c r="MV282" s="136"/>
      <c r="MW282" s="136"/>
      <c r="MX282" s="136"/>
      <c r="MY282" s="136"/>
      <c r="MZ282" s="136"/>
      <c r="NA282" s="136"/>
      <c r="NF282" s="136"/>
      <c r="NG282" s="136"/>
      <c r="NH282" s="136"/>
      <c r="NI282" s="136"/>
      <c r="NJ282" s="136"/>
      <c r="NK282" s="136"/>
      <c r="NL282" s="136"/>
      <c r="NM282" s="136"/>
      <c r="NN282" s="136"/>
      <c r="NO282" s="136"/>
      <c r="NP282" s="136"/>
      <c r="NQ282" s="136"/>
      <c r="NV282" s="136"/>
      <c r="NW282" s="136"/>
      <c r="NX282" s="136"/>
      <c r="NY282" s="136"/>
      <c r="NZ282" s="136"/>
      <c r="OA282" s="136"/>
      <c r="OB282" s="136"/>
      <c r="OC282" s="136"/>
      <c r="OD282" s="136"/>
      <c r="OE282" s="136"/>
      <c r="OF282" s="136"/>
      <c r="OG282" s="136"/>
      <c r="OL282" s="136"/>
      <c r="OM282" s="136"/>
      <c r="ON282" s="136"/>
      <c r="OO282" s="136"/>
      <c r="OP282" s="136"/>
      <c r="OQ282" s="136"/>
      <c r="OR282" s="136"/>
      <c r="OS282" s="136"/>
      <c r="OT282" s="136"/>
      <c r="OU282" s="136"/>
      <c r="OV282" s="136"/>
      <c r="OW282" s="136"/>
      <c r="PB282" s="136"/>
      <c r="PC282" s="136"/>
      <c r="PD282" s="136"/>
      <c r="PE282" s="136"/>
      <c r="PF282" s="136"/>
      <c r="PG282" s="136"/>
      <c r="PH282" s="136"/>
      <c r="PI282" s="136"/>
      <c r="PJ282" s="136"/>
      <c r="PK282" s="136"/>
      <c r="PL282" s="136"/>
      <c r="PM282" s="136"/>
      <c r="PR282" s="136"/>
      <c r="PS282" s="136"/>
      <c r="PT282" s="136"/>
      <c r="PU282" s="136"/>
      <c r="PV282" s="136"/>
      <c r="PW282" s="136"/>
      <c r="PX282" s="136"/>
      <c r="PY282" s="136"/>
      <c r="PZ282" s="136"/>
      <c r="QA282" s="136"/>
      <c r="QB282" s="136"/>
      <c r="QC282" s="136"/>
      <c r="QH282" s="136"/>
      <c r="QI282" s="136"/>
      <c r="QJ282" s="136"/>
      <c r="QK282" s="136"/>
      <c r="QL282" s="136"/>
      <c r="QM282" s="136"/>
      <c r="QN282" s="136"/>
      <c r="QO282" s="136"/>
      <c r="QP282" s="136"/>
      <c r="QQ282" s="136"/>
      <c r="QR282" s="136"/>
      <c r="QS282" s="136"/>
      <c r="QX282" s="136"/>
      <c r="QY282" s="136"/>
      <c r="QZ282" s="136"/>
      <c r="RA282" s="136"/>
      <c r="RB282" s="136"/>
      <c r="RC282" s="136"/>
      <c r="RD282" s="136"/>
      <c r="RE282" s="136"/>
      <c r="RF282" s="136"/>
      <c r="RG282" s="136"/>
      <c r="RH282" s="136"/>
      <c r="RI282" s="136"/>
      <c r="RN282" s="136"/>
      <c r="RO282" s="136"/>
      <c r="RP282" s="136"/>
      <c r="RQ282" s="136"/>
      <c r="RR282" s="136"/>
      <c r="RS282" s="136"/>
      <c r="RT282" s="136"/>
      <c r="RU282" s="136"/>
      <c r="RV282" s="136"/>
      <c r="RW282" s="136"/>
      <c r="RX282" s="136"/>
      <c r="RY282" s="136"/>
      <c r="SD282" s="136"/>
      <c r="SE282" s="136"/>
      <c r="SF282" s="136"/>
      <c r="SG282" s="136"/>
      <c r="SH282" s="136"/>
      <c r="SI282" s="136"/>
      <c r="SJ282" s="136"/>
      <c r="SK282" s="136"/>
      <c r="SL282" s="136"/>
      <c r="SM282" s="136"/>
      <c r="SN282" s="136"/>
      <c r="SO282" s="136"/>
      <c r="ST282" s="136"/>
      <c r="SU282" s="136"/>
      <c r="SV282" s="136"/>
      <c r="SW282" s="136"/>
      <c r="SX282" s="136"/>
      <c r="SY282" s="136"/>
      <c r="SZ282" s="136"/>
      <c r="TA282" s="136"/>
      <c r="TB282" s="136"/>
      <c r="TC282" s="136"/>
      <c r="TD282" s="136"/>
      <c r="TE282" s="136"/>
      <c r="TJ282" s="136"/>
      <c r="TK282" s="136"/>
      <c r="TL282" s="136"/>
      <c r="TM282" s="136"/>
      <c r="TN282" s="136"/>
      <c r="TO282" s="136"/>
      <c r="TP282" s="136"/>
      <c r="TQ282" s="136"/>
      <c r="TR282" s="136"/>
      <c r="TS282" s="136"/>
      <c r="TT282" s="136"/>
      <c r="TU282" s="136"/>
      <c r="TZ282" s="136"/>
      <c r="UA282" s="136"/>
      <c r="UB282" s="136"/>
      <c r="UC282" s="136"/>
      <c r="UD282" s="136"/>
      <c r="UE282" s="136"/>
      <c r="UF282" s="136"/>
      <c r="UG282" s="136"/>
      <c r="UH282" s="136"/>
      <c r="UI282" s="136"/>
      <c r="UJ282" s="136"/>
      <c r="UK282" s="136"/>
      <c r="UP282" s="136"/>
      <c r="UQ282" s="136"/>
      <c r="UR282" s="136"/>
      <c r="US282" s="136"/>
      <c r="UT282" s="136"/>
      <c r="UU282" s="136"/>
      <c r="UV282" s="136"/>
      <c r="UW282" s="136"/>
      <c r="UX282" s="136"/>
      <c r="UY282" s="136"/>
      <c r="UZ282" s="136"/>
      <c r="VA282" s="136"/>
      <c r="VF282" s="136"/>
      <c r="VG282" s="136"/>
      <c r="VH282" s="136"/>
      <c r="VI282" s="136"/>
      <c r="VJ282" s="136"/>
      <c r="VK282" s="136"/>
      <c r="VL282" s="136"/>
      <c r="VM282" s="136"/>
      <c r="VN282" s="136"/>
      <c r="VO282" s="136"/>
      <c r="VP282" s="136"/>
      <c r="VQ282" s="136"/>
      <c r="VV282" s="136"/>
      <c r="VW282" s="136"/>
      <c r="VX282" s="136"/>
      <c r="VY282" s="136"/>
      <c r="VZ282" s="136"/>
      <c r="WA282" s="136"/>
      <c r="WB282" s="136"/>
      <c r="WC282" s="136"/>
      <c r="WD282" s="136"/>
      <c r="WE282" s="136"/>
      <c r="WF282" s="136"/>
      <c r="WG282" s="136"/>
      <c r="WL282" s="136"/>
      <c r="WM282" s="136"/>
      <c r="WN282" s="136"/>
      <c r="WO282" s="136"/>
      <c r="WP282" s="136"/>
      <c r="WQ282" s="136"/>
      <c r="WR282" s="136"/>
      <c r="WS282" s="136"/>
      <c r="WT282" s="136"/>
      <c r="WU282" s="136"/>
      <c r="WV282" s="136"/>
      <c r="WW282" s="136"/>
      <c r="XB282" s="136"/>
      <c r="XC282" s="136"/>
      <c r="XD282" s="136"/>
      <c r="XE282" s="136"/>
      <c r="XF282" s="136"/>
      <c r="XG282" s="136"/>
      <c r="XH282" s="136"/>
      <c r="XI282" s="136"/>
      <c r="XJ282" s="136"/>
      <c r="XK282" s="136"/>
      <c r="XL282" s="136"/>
      <c r="XM282" s="136"/>
      <c r="XR282" s="136"/>
      <c r="XS282" s="136"/>
      <c r="XT282" s="136"/>
      <c r="XU282" s="136"/>
      <c r="XV282" s="136"/>
      <c r="XW282" s="136"/>
      <c r="XX282" s="136"/>
      <c r="XY282" s="136"/>
      <c r="XZ282" s="136"/>
      <c r="YA282" s="136"/>
      <c r="YB282" s="136"/>
      <c r="YC282" s="136"/>
      <c r="YH282" s="136"/>
      <c r="YI282" s="136"/>
      <c r="YJ282" s="136"/>
      <c r="YK282" s="136"/>
      <c r="YL282" s="136"/>
      <c r="YM282" s="136"/>
      <c r="YN282" s="136"/>
      <c r="YO282" s="136"/>
      <c r="YP282" s="136"/>
      <c r="YQ282" s="136"/>
      <c r="YR282" s="136"/>
      <c r="YS282" s="136"/>
      <c r="YX282" s="136"/>
      <c r="YY282" s="136"/>
      <c r="YZ282" s="136"/>
      <c r="ZA282" s="136"/>
      <c r="ZB282" s="136"/>
      <c r="ZC282" s="136"/>
      <c r="ZD282" s="136"/>
      <c r="ZE282" s="136"/>
      <c r="ZF282" s="136"/>
      <c r="ZG282" s="136"/>
      <c r="ZH282" s="136"/>
      <c r="ZI282" s="136"/>
      <c r="ZN282" s="136"/>
      <c r="ZO282" s="136"/>
      <c r="ZP282" s="136"/>
      <c r="ZQ282" s="136"/>
      <c r="ZR282" s="136"/>
      <c r="ZS282" s="136"/>
      <c r="ZT282" s="136"/>
      <c r="ZU282" s="136"/>
      <c r="ZV282" s="136"/>
      <c r="ZW282" s="136"/>
      <c r="ZX282" s="136"/>
      <c r="ZY282" s="136"/>
      <c r="AAD282" s="136"/>
      <c r="AAE282" s="136"/>
      <c r="AAF282" s="136"/>
      <c r="AAG282" s="136"/>
      <c r="AAH282" s="136"/>
      <c r="AAI282" s="136"/>
      <c r="AAJ282" s="136"/>
      <c r="AAK282" s="136"/>
      <c r="AAL282" s="136"/>
      <c r="AAM282" s="136"/>
      <c r="AAN282" s="136"/>
      <c r="AAO282" s="136"/>
      <c r="AAT282" s="136"/>
      <c r="AAU282" s="136"/>
      <c r="AAV282" s="136"/>
      <c r="AAW282" s="136"/>
      <c r="AAX282" s="136"/>
      <c r="AAY282" s="136"/>
      <c r="AAZ282" s="136"/>
      <c r="ABA282" s="136"/>
      <c r="ABB282" s="136"/>
      <c r="ABC282" s="136"/>
      <c r="ABD282" s="136"/>
      <c r="ABE282" s="136"/>
      <c r="ABJ282" s="136"/>
      <c r="ABK282" s="136"/>
      <c r="ABL282" s="136"/>
      <c r="ABM282" s="136"/>
      <c r="ABN282" s="136"/>
      <c r="ABO282" s="136"/>
      <c r="ABP282" s="136"/>
      <c r="ABQ282" s="136"/>
      <c r="ABR282" s="136"/>
      <c r="ABS282" s="136"/>
      <c r="ABT282" s="136"/>
      <c r="ABU282" s="136"/>
      <c r="ABZ282" s="136"/>
      <c r="ACA282" s="136"/>
      <c r="ACB282" s="136"/>
      <c r="ACC282" s="136"/>
      <c r="ACD282" s="136"/>
      <c r="ACE282" s="136"/>
      <c r="ACF282" s="136"/>
      <c r="ACG282" s="136"/>
      <c r="ACH282" s="136"/>
      <c r="ACI282" s="136"/>
      <c r="ACJ282" s="136"/>
      <c r="ACK282" s="136"/>
      <c r="ACP282" s="136"/>
      <c r="ACQ282" s="136"/>
      <c r="ACR282" s="136"/>
      <c r="ACS282" s="136"/>
      <c r="ACT282" s="136"/>
      <c r="ACU282" s="136"/>
      <c r="ACV282" s="136"/>
      <c r="ACW282" s="136"/>
      <c r="ACX282" s="136"/>
      <c r="ACY282" s="136"/>
      <c r="ACZ282" s="136"/>
      <c r="ADA282" s="136"/>
      <c r="ADF282" s="136"/>
      <c r="ADG282" s="136"/>
      <c r="ADH282" s="136"/>
      <c r="ADI282" s="136"/>
      <c r="ADJ282" s="136"/>
      <c r="ADK282" s="136"/>
      <c r="ADL282" s="136"/>
      <c r="ADM282" s="136"/>
      <c r="ADN282" s="136"/>
      <c r="ADO282" s="136"/>
      <c r="ADP282" s="136"/>
      <c r="ADQ282" s="136"/>
      <c r="ADV282" s="136"/>
      <c r="ADW282" s="136"/>
      <c r="ADX282" s="136"/>
      <c r="ADY282" s="136"/>
      <c r="ADZ282" s="136"/>
      <c r="AEA282" s="136"/>
      <c r="AEB282" s="136"/>
      <c r="AEC282" s="136"/>
      <c r="AED282" s="136"/>
      <c r="AEE282" s="136"/>
      <c r="AEF282" s="136"/>
      <c r="AEG282" s="136"/>
      <c r="AEL282" s="136"/>
      <c r="AEM282" s="136"/>
      <c r="AEN282" s="136"/>
      <c r="AEO282" s="136"/>
      <c r="AEP282" s="136"/>
      <c r="AEQ282" s="136"/>
      <c r="AER282" s="136"/>
      <c r="AES282" s="136"/>
      <c r="AET282" s="136"/>
      <c r="AEU282" s="136"/>
      <c r="AEV282" s="136"/>
      <c r="AEW282" s="136"/>
      <c r="AFB282" s="136"/>
      <c r="AFC282" s="136"/>
      <c r="AFD282" s="136"/>
      <c r="AFE282" s="136"/>
      <c r="AFF282" s="136"/>
      <c r="AFG282" s="136"/>
      <c r="AFH282" s="136"/>
      <c r="AFI282" s="136"/>
      <c r="AFJ282" s="136"/>
      <c r="AFK282" s="136"/>
      <c r="AFL282" s="136"/>
      <c r="AFM282" s="136"/>
      <c r="AFR282" s="136"/>
      <c r="AFS282" s="136"/>
      <c r="AFT282" s="136"/>
      <c r="AFU282" s="136"/>
      <c r="AFV282" s="136"/>
      <c r="AFW282" s="136"/>
      <c r="AFX282" s="136"/>
      <c r="AFY282" s="136"/>
      <c r="AFZ282" s="136"/>
      <c r="AGA282" s="136"/>
      <c r="AGB282" s="136"/>
      <c r="AGC282" s="136"/>
      <c r="AGH282" s="136"/>
      <c r="AGI282" s="136"/>
      <c r="AGJ282" s="136"/>
      <c r="AGK282" s="136"/>
      <c r="AGL282" s="136"/>
      <c r="AGM282" s="136"/>
      <c r="AGN282" s="136"/>
      <c r="AGO282" s="136"/>
      <c r="AGP282" s="136"/>
      <c r="AGQ282" s="136"/>
      <c r="AGR282" s="136"/>
      <c r="AGS282" s="136"/>
      <c r="AGX282" s="136"/>
      <c r="AGY282" s="136"/>
      <c r="AGZ282" s="136"/>
      <c r="AHA282" s="136"/>
      <c r="AHB282" s="136"/>
      <c r="AHC282" s="136"/>
      <c r="AHD282" s="136"/>
      <c r="AHE282" s="136"/>
      <c r="AHF282" s="136"/>
      <c r="AHG282" s="136"/>
      <c r="AHH282" s="136"/>
      <c r="AHI282" s="136"/>
      <c r="AHN282" s="136"/>
      <c r="AHO282" s="136"/>
      <c r="AHP282" s="136"/>
      <c r="AHQ282" s="136"/>
      <c r="AHR282" s="136"/>
      <c r="AHS282" s="136"/>
      <c r="AHT282" s="136"/>
      <c r="AHU282" s="136"/>
      <c r="AHV282" s="136"/>
      <c r="AHW282" s="136"/>
      <c r="AHX282" s="136"/>
      <c r="AHY282" s="136"/>
      <c r="AID282" s="136"/>
      <c r="AIE282" s="136"/>
      <c r="AIF282" s="136"/>
      <c r="AIG282" s="136"/>
      <c r="AIH282" s="136"/>
      <c r="AII282" s="136"/>
      <c r="AIJ282" s="136"/>
      <c r="AIK282" s="136"/>
      <c r="AIL282" s="136"/>
      <c r="AIM282" s="136"/>
      <c r="AIN282" s="136"/>
      <c r="AIO282" s="136"/>
      <c r="AIT282" s="136"/>
      <c r="AIU282" s="136"/>
      <c r="AIV282" s="136"/>
      <c r="AIW282" s="136"/>
      <c r="AIX282" s="136"/>
      <c r="AIY282" s="136"/>
      <c r="AIZ282" s="136"/>
      <c r="AJA282" s="136"/>
      <c r="AJB282" s="136"/>
      <c r="AJC282" s="136"/>
      <c r="AJD282" s="136"/>
      <c r="AJE282" s="136"/>
      <c r="AJJ282" s="136"/>
      <c r="AJK282" s="136"/>
      <c r="AJL282" s="136"/>
      <c r="AJM282" s="136"/>
      <c r="AJN282" s="136"/>
      <c r="AJO282" s="136"/>
      <c r="AJP282" s="136"/>
      <c r="AJQ282" s="136"/>
      <c r="AJR282" s="136"/>
      <c r="AJS282" s="136"/>
      <c r="AJT282" s="136"/>
      <c r="AJU282" s="136"/>
      <c r="AJZ282" s="136"/>
      <c r="AKA282" s="136"/>
      <c r="AKB282" s="136"/>
      <c r="AKC282" s="136"/>
      <c r="AKD282" s="136"/>
      <c r="AKE282" s="136"/>
      <c r="AKF282" s="136"/>
      <c r="AKG282" s="136"/>
      <c r="AKH282" s="136"/>
      <c r="AKI282" s="136"/>
      <c r="AKJ282" s="136"/>
      <c r="AKK282" s="136"/>
      <c r="AKP282" s="136"/>
      <c r="AKQ282" s="136"/>
      <c r="AKR282" s="136"/>
      <c r="AKS282" s="136"/>
      <c r="AKT282" s="136"/>
      <c r="AKU282" s="136"/>
      <c r="AKV282" s="136"/>
      <c r="AKW282" s="136"/>
      <c r="AKX282" s="136"/>
      <c r="AKY282" s="136"/>
      <c r="AKZ282" s="136"/>
      <c r="ALA282" s="136"/>
      <c r="ALF282" s="136"/>
      <c r="ALG282" s="136"/>
      <c r="ALH282" s="136"/>
      <c r="ALI282" s="136"/>
      <c r="ALJ282" s="136"/>
      <c r="ALK282" s="136"/>
      <c r="ALL282" s="136"/>
      <c r="ALM282" s="136"/>
      <c r="ALN282" s="136"/>
      <c r="ALO282" s="136"/>
      <c r="ALP282" s="136"/>
      <c r="ALQ282" s="136"/>
      <c r="ALV282" s="136"/>
      <c r="ALW282" s="136"/>
      <c r="ALX282" s="136"/>
      <c r="ALY282" s="136"/>
      <c r="ALZ282" s="136"/>
      <c r="AMA282" s="136"/>
      <c r="AMB282" s="136"/>
      <c r="AMC282" s="136"/>
      <c r="AMD282" s="136"/>
      <c r="AME282" s="136"/>
      <c r="AMF282" s="136"/>
      <c r="AMG282" s="136"/>
      <c r="AML282" s="136"/>
      <c r="AMM282" s="136"/>
      <c r="AMN282" s="136"/>
      <c r="AMO282" s="136"/>
      <c r="AMP282" s="136"/>
      <c r="AMQ282" s="136"/>
      <c r="AMR282" s="136"/>
      <c r="AMS282" s="136"/>
      <c r="AMT282" s="136"/>
      <c r="AMU282" s="136"/>
      <c r="AMV282" s="136"/>
      <c r="AMW282" s="136"/>
      <c r="ANB282" s="136"/>
      <c r="ANC282" s="136"/>
      <c r="AND282" s="136"/>
      <c r="ANE282" s="136"/>
      <c r="ANF282" s="136"/>
      <c r="ANG282" s="136"/>
      <c r="ANH282" s="136"/>
      <c r="ANI282" s="136"/>
      <c r="ANJ282" s="136"/>
      <c r="ANK282" s="136"/>
      <c r="ANL282" s="136"/>
      <c r="ANM282" s="136"/>
      <c r="ANR282" s="136"/>
      <c r="ANS282" s="136"/>
      <c r="ANT282" s="136"/>
      <c r="ANU282" s="136"/>
      <c r="ANV282" s="136"/>
      <c r="ANW282" s="136"/>
      <c r="ANX282" s="136"/>
      <c r="ANY282" s="136"/>
      <c r="ANZ282" s="136"/>
      <c r="AOA282" s="136"/>
      <c r="AOB282" s="136"/>
      <c r="AOC282" s="136"/>
      <c r="AOH282" s="136"/>
      <c r="AOI282" s="136"/>
      <c r="AOJ282" s="136"/>
      <c r="AOK282" s="136"/>
      <c r="AOL282" s="136"/>
      <c r="AOM282" s="136"/>
      <c r="AON282" s="136"/>
      <c r="AOO282" s="136"/>
      <c r="AOP282" s="136"/>
      <c r="AOQ282" s="136"/>
      <c r="AOR282" s="136"/>
      <c r="AOS282" s="136"/>
      <c r="AOX282" s="136"/>
      <c r="AOY282" s="136"/>
      <c r="AOZ282" s="136"/>
      <c r="APA282" s="136"/>
      <c r="APB282" s="136"/>
      <c r="APC282" s="136"/>
      <c r="APD282" s="136"/>
      <c r="APE282" s="136"/>
      <c r="APF282" s="136"/>
      <c r="APG282" s="136"/>
      <c r="APH282" s="136"/>
      <c r="API282" s="136"/>
      <c r="APN282" s="136"/>
      <c r="APO282" s="136"/>
      <c r="APP282" s="136"/>
      <c r="APQ282" s="136"/>
      <c r="APR282" s="136"/>
      <c r="APS282" s="136"/>
      <c r="APT282" s="136"/>
      <c r="APU282" s="136"/>
      <c r="APV282" s="136"/>
      <c r="APW282" s="136"/>
      <c r="APX282" s="136"/>
      <c r="APY282" s="136"/>
      <c r="AQD282" s="136"/>
      <c r="AQE282" s="136"/>
      <c r="AQF282" s="136"/>
      <c r="AQG282" s="136"/>
      <c r="AQH282" s="136"/>
      <c r="AQI282" s="136"/>
      <c r="AQJ282" s="136"/>
      <c r="AQK282" s="136"/>
      <c r="AQL282" s="136"/>
      <c r="AQM282" s="136"/>
      <c r="AQN282" s="136"/>
      <c r="AQO282" s="136"/>
      <c r="AQT282" s="136"/>
      <c r="AQU282" s="136"/>
      <c r="AQV282" s="136"/>
      <c r="AQW282" s="136"/>
      <c r="AQX282" s="136"/>
      <c r="AQY282" s="136"/>
      <c r="AQZ282" s="136"/>
      <c r="ARA282" s="136"/>
      <c r="ARB282" s="136"/>
      <c r="ARC282" s="136"/>
      <c r="ARD282" s="136"/>
      <c r="ARE282" s="136"/>
      <c r="ARJ282" s="136"/>
      <c r="ARK282" s="136"/>
      <c r="ARL282" s="136"/>
      <c r="ARM282" s="136"/>
      <c r="ARN282" s="136"/>
      <c r="ARO282" s="136"/>
      <c r="ARP282" s="136"/>
      <c r="ARQ282" s="136"/>
      <c r="ARR282" s="136"/>
      <c r="ARS282" s="136"/>
      <c r="ART282" s="136"/>
      <c r="ARU282" s="136"/>
      <c r="ARZ282" s="136"/>
      <c r="ASA282" s="136"/>
      <c r="ASB282" s="136"/>
      <c r="ASC282" s="136"/>
      <c r="ASD282" s="136"/>
      <c r="ASE282" s="136"/>
      <c r="ASF282" s="136"/>
      <c r="ASG282" s="136"/>
      <c r="ASH282" s="136"/>
      <c r="ASI282" s="136"/>
      <c r="ASJ282" s="136"/>
      <c r="ASK282" s="136"/>
      <c r="ASP282" s="136"/>
      <c r="ASQ282" s="136"/>
      <c r="ASR282" s="136"/>
      <c r="ASS282" s="136"/>
      <c r="AST282" s="136"/>
      <c r="ASU282" s="136"/>
      <c r="ASV282" s="136"/>
      <c r="ASW282" s="136"/>
      <c r="ASX282" s="136"/>
      <c r="ASY282" s="136"/>
      <c r="ASZ282" s="136"/>
      <c r="ATA282" s="136"/>
      <c r="ATF282" s="136"/>
      <c r="ATG282" s="136"/>
      <c r="ATH282" s="136"/>
      <c r="ATI282" s="136"/>
      <c r="ATJ282" s="136"/>
      <c r="ATK282" s="136"/>
      <c r="ATL282" s="136"/>
      <c r="ATM282" s="136"/>
      <c r="ATN282" s="136"/>
      <c r="ATO282" s="136"/>
      <c r="ATP282" s="136"/>
      <c r="ATQ282" s="136"/>
      <c r="ATV282" s="136"/>
      <c r="ATW282" s="136"/>
      <c r="ATX282" s="136"/>
      <c r="ATY282" s="136"/>
      <c r="ATZ282" s="136"/>
      <c r="AUA282" s="136"/>
      <c r="AUB282" s="136"/>
      <c r="AUC282" s="136"/>
      <c r="AUD282" s="136"/>
      <c r="AUE282" s="136"/>
      <c r="AUF282" s="136"/>
      <c r="AUG282" s="136"/>
      <c r="AUL282" s="136"/>
      <c r="AUM282" s="136"/>
      <c r="AUN282" s="136"/>
      <c r="AUO282" s="136"/>
      <c r="AUP282" s="136"/>
      <c r="AUQ282" s="136"/>
      <c r="AUR282" s="136"/>
      <c r="AUS282" s="136"/>
      <c r="AUT282" s="136"/>
      <c r="AUU282" s="136"/>
      <c r="AUV282" s="136"/>
      <c r="AUW282" s="136"/>
      <c r="AVB282" s="136"/>
      <c r="AVC282" s="136"/>
      <c r="AVD282" s="136"/>
      <c r="AVE282" s="136"/>
      <c r="AVF282" s="136"/>
      <c r="AVG282" s="136"/>
      <c r="AVH282" s="136"/>
      <c r="AVI282" s="136"/>
      <c r="AVJ282" s="136"/>
      <c r="AVK282" s="136"/>
      <c r="AVL282" s="136"/>
      <c r="AVM282" s="136"/>
      <c r="AVR282" s="136"/>
      <c r="AVS282" s="136"/>
      <c r="AVT282" s="136"/>
      <c r="AVU282" s="136"/>
      <c r="AVV282" s="136"/>
      <c r="AVW282" s="136"/>
      <c r="AVX282" s="136"/>
      <c r="AVY282" s="136"/>
      <c r="AVZ282" s="136"/>
      <c r="AWA282" s="136"/>
      <c r="AWB282" s="136"/>
      <c r="AWC282" s="136"/>
      <c r="AWH282" s="136"/>
      <c r="AWI282" s="136"/>
      <c r="AWJ282" s="136"/>
      <c r="AWK282" s="136"/>
      <c r="AWL282" s="136"/>
      <c r="AWM282" s="136"/>
      <c r="AWN282" s="136"/>
      <c r="AWO282" s="136"/>
      <c r="AWP282" s="136"/>
      <c r="AWQ282" s="136"/>
      <c r="AWR282" s="136"/>
      <c r="AWS282" s="136"/>
      <c r="AWX282" s="136"/>
      <c r="AWY282" s="136"/>
      <c r="AWZ282" s="136"/>
      <c r="AXA282" s="136"/>
      <c r="AXB282" s="136"/>
      <c r="AXC282" s="136"/>
      <c r="AXD282" s="136"/>
      <c r="AXE282" s="136"/>
      <c r="AXF282" s="136"/>
      <c r="AXG282" s="136"/>
      <c r="AXH282" s="136"/>
      <c r="AXI282" s="136"/>
      <c r="AXN282" s="136"/>
      <c r="AXO282" s="136"/>
      <c r="AXP282" s="136"/>
      <c r="AXQ282" s="136"/>
      <c r="AXR282" s="136"/>
      <c r="AXS282" s="136"/>
      <c r="AXT282" s="136"/>
      <c r="AXU282" s="136"/>
      <c r="AXV282" s="136"/>
      <c r="AXW282" s="136"/>
      <c r="AXX282" s="136"/>
      <c r="AXY282" s="136"/>
      <c r="AYD282" s="136"/>
      <c r="AYE282" s="136"/>
      <c r="AYF282" s="136"/>
      <c r="AYG282" s="136"/>
      <c r="AYH282" s="136"/>
      <c r="AYI282" s="136"/>
      <c r="AYJ282" s="136"/>
      <c r="AYK282" s="136"/>
      <c r="AYL282" s="136"/>
      <c r="AYM282" s="136"/>
      <c r="AYN282" s="136"/>
      <c r="AYO282" s="136"/>
      <c r="AYT282" s="136"/>
      <c r="AYU282" s="136"/>
      <c r="AYV282" s="136"/>
      <c r="AYW282" s="136"/>
      <c r="AYX282" s="136"/>
      <c r="AYY282" s="136"/>
      <c r="AYZ282" s="136"/>
      <c r="AZA282" s="136"/>
      <c r="AZB282" s="136"/>
      <c r="AZC282" s="136"/>
      <c r="AZD282" s="136"/>
      <c r="AZE282" s="136"/>
      <c r="AZJ282" s="136"/>
      <c r="AZK282" s="136"/>
      <c r="AZL282" s="136"/>
      <c r="AZM282" s="136"/>
      <c r="AZN282" s="136"/>
      <c r="AZO282" s="136"/>
      <c r="AZP282" s="136"/>
      <c r="AZQ282" s="136"/>
      <c r="AZR282" s="136"/>
      <c r="AZS282" s="136"/>
      <c r="AZT282" s="136"/>
      <c r="AZU282" s="136"/>
      <c r="AZZ282" s="136"/>
      <c r="BAA282" s="136"/>
      <c r="BAB282" s="136"/>
      <c r="BAC282" s="136"/>
      <c r="BAD282" s="136"/>
      <c r="BAE282" s="136"/>
      <c r="BAF282" s="136"/>
      <c r="BAG282" s="136"/>
      <c r="BAH282" s="136"/>
      <c r="BAI282" s="136"/>
      <c r="BAJ282" s="136"/>
      <c r="BAK282" s="136"/>
      <c r="BAP282" s="136"/>
      <c r="BAQ282" s="136"/>
      <c r="BAR282" s="136"/>
      <c r="BAS282" s="136"/>
      <c r="BAT282" s="136"/>
      <c r="BAU282" s="136"/>
      <c r="BAV282" s="136"/>
      <c r="BAW282" s="136"/>
      <c r="BAX282" s="136"/>
      <c r="BAY282" s="136"/>
      <c r="BAZ282" s="136"/>
      <c r="BBA282" s="136"/>
      <c r="BBF282" s="136"/>
      <c r="BBG282" s="136"/>
      <c r="BBH282" s="136"/>
      <c r="BBI282" s="136"/>
      <c r="BBJ282" s="136"/>
      <c r="BBK282" s="136"/>
      <c r="BBL282" s="136"/>
      <c r="BBM282" s="136"/>
      <c r="BBN282" s="136"/>
      <c r="BBO282" s="136"/>
      <c r="BBP282" s="136"/>
      <c r="BBQ282" s="136"/>
      <c r="BBV282" s="136"/>
      <c r="BBW282" s="136"/>
      <c r="BBX282" s="136"/>
      <c r="BBY282" s="136"/>
      <c r="BBZ282" s="136"/>
      <c r="BCA282" s="136"/>
      <c r="BCB282" s="136"/>
      <c r="BCC282" s="136"/>
      <c r="BCD282" s="136"/>
      <c r="BCE282" s="136"/>
      <c r="BCF282" s="136"/>
      <c r="BCG282" s="136"/>
      <c r="BCL282" s="136"/>
      <c r="BCM282" s="136"/>
      <c r="BCN282" s="136"/>
      <c r="BCO282" s="136"/>
      <c r="BCP282" s="136"/>
      <c r="BCQ282" s="136"/>
      <c r="BCR282" s="136"/>
      <c r="BCS282" s="136"/>
      <c r="BCT282" s="136"/>
      <c r="BCU282" s="136"/>
      <c r="BCV282" s="136"/>
      <c r="BCW282" s="136"/>
      <c r="BDB282" s="136"/>
      <c r="BDC282" s="136"/>
      <c r="BDD282" s="136"/>
      <c r="BDE282" s="136"/>
      <c r="BDF282" s="136"/>
      <c r="BDG282" s="136"/>
      <c r="BDH282" s="136"/>
      <c r="BDI282" s="136"/>
      <c r="BDJ282" s="136"/>
      <c r="BDK282" s="136"/>
      <c r="BDL282" s="136"/>
      <c r="BDM282" s="136"/>
      <c r="BDR282" s="136"/>
      <c r="BDS282" s="136"/>
      <c r="BDT282" s="136"/>
      <c r="BDU282" s="136"/>
      <c r="BDV282" s="136"/>
      <c r="BDW282" s="136"/>
      <c r="BDX282" s="136"/>
      <c r="BDY282" s="136"/>
      <c r="BDZ282" s="136"/>
      <c r="BEA282" s="136"/>
      <c r="BEB282" s="136"/>
      <c r="BEC282" s="136"/>
      <c r="BEH282" s="136"/>
      <c r="BEI282" s="136"/>
      <c r="BEJ282" s="136"/>
      <c r="BEK282" s="136"/>
      <c r="BEL282" s="136"/>
      <c r="BEM282" s="136"/>
      <c r="BEN282" s="136"/>
      <c r="BEO282" s="136"/>
      <c r="BEP282" s="136"/>
      <c r="BEQ282" s="136"/>
      <c r="BER282" s="136"/>
      <c r="BES282" s="136"/>
      <c r="BEX282" s="136"/>
      <c r="BEY282" s="136"/>
      <c r="BEZ282" s="136"/>
      <c r="BFA282" s="136"/>
      <c r="BFB282" s="136"/>
      <c r="BFC282" s="136"/>
      <c r="BFD282" s="136"/>
      <c r="BFE282" s="136"/>
      <c r="BFF282" s="136"/>
      <c r="BFG282" s="136"/>
      <c r="BFH282" s="136"/>
      <c r="BFI282" s="136"/>
      <c r="BFN282" s="136"/>
      <c r="BFO282" s="136"/>
      <c r="BFP282" s="136"/>
      <c r="BFQ282" s="136"/>
      <c r="BFR282" s="136"/>
      <c r="BFS282" s="136"/>
      <c r="BFT282" s="136"/>
      <c r="BFU282" s="136"/>
      <c r="BFV282" s="136"/>
      <c r="BFW282" s="136"/>
      <c r="BFX282" s="136"/>
      <c r="BFY282" s="136"/>
      <c r="BGD282" s="136"/>
      <c r="BGE282" s="136"/>
      <c r="BGF282" s="136"/>
      <c r="BGG282" s="136"/>
      <c r="BGH282" s="136"/>
      <c r="BGI282" s="136"/>
      <c r="BGJ282" s="136"/>
      <c r="BGK282" s="136"/>
      <c r="BGL282" s="136"/>
      <c r="BGM282" s="136"/>
      <c r="BGN282" s="136"/>
      <c r="BGO282" s="136"/>
      <c r="BGT282" s="136"/>
      <c r="BGU282" s="136"/>
      <c r="BGV282" s="136"/>
      <c r="BGW282" s="136"/>
      <c r="BGX282" s="136"/>
      <c r="BGY282" s="136"/>
      <c r="BGZ282" s="136"/>
      <c r="BHA282" s="136"/>
      <c r="BHB282" s="136"/>
      <c r="BHC282" s="136"/>
      <c r="BHD282" s="136"/>
      <c r="BHE282" s="136"/>
      <c r="BHJ282" s="136"/>
      <c r="BHK282" s="136"/>
      <c r="BHL282" s="136"/>
      <c r="BHM282" s="136"/>
      <c r="BHN282" s="136"/>
      <c r="BHO282" s="136"/>
      <c r="BHP282" s="136"/>
      <c r="BHQ282" s="136"/>
      <c r="BHR282" s="136"/>
      <c r="BHS282" s="136"/>
      <c r="BHT282" s="136"/>
      <c r="BHU282" s="136"/>
      <c r="BHZ282" s="136"/>
      <c r="BIA282" s="136"/>
      <c r="BIB282" s="136"/>
      <c r="BIC282" s="136"/>
      <c r="BID282" s="136"/>
      <c r="BIE282" s="136"/>
      <c r="BIF282" s="136"/>
      <c r="BIG282" s="136"/>
      <c r="BIH282" s="136"/>
      <c r="BII282" s="136"/>
      <c r="BIJ282" s="136"/>
      <c r="BIK282" s="136"/>
      <c r="BIP282" s="136"/>
      <c r="BIQ282" s="136"/>
      <c r="BIR282" s="136"/>
      <c r="BIS282" s="136"/>
      <c r="BIT282" s="136"/>
      <c r="BIU282" s="136"/>
      <c r="BIV282" s="136"/>
      <c r="BIW282" s="136"/>
      <c r="BIX282" s="136"/>
      <c r="BIY282" s="136"/>
      <c r="BIZ282" s="136"/>
      <c r="BJA282" s="136"/>
      <c r="BJF282" s="136"/>
      <c r="BJG282" s="136"/>
      <c r="BJH282" s="136"/>
      <c r="BJI282" s="136"/>
      <c r="BJJ282" s="136"/>
      <c r="BJK282" s="136"/>
      <c r="BJL282" s="136"/>
      <c r="BJM282" s="136"/>
      <c r="BJN282" s="136"/>
      <c r="BJO282" s="136"/>
      <c r="BJP282" s="136"/>
      <c r="BJQ282" s="136"/>
      <c r="BJV282" s="136"/>
      <c r="BJW282" s="136"/>
      <c r="BJX282" s="136"/>
      <c r="BJY282" s="136"/>
      <c r="BJZ282" s="136"/>
      <c r="BKA282" s="136"/>
      <c r="BKB282" s="136"/>
      <c r="BKC282" s="136"/>
      <c r="BKD282" s="136"/>
      <c r="BKE282" s="136"/>
      <c r="BKF282" s="136"/>
      <c r="BKG282" s="136"/>
      <c r="BKL282" s="136"/>
      <c r="BKM282" s="136"/>
      <c r="BKN282" s="136"/>
      <c r="BKO282" s="136"/>
      <c r="BKP282" s="136"/>
      <c r="BKQ282" s="136"/>
      <c r="BKR282" s="136"/>
      <c r="BKS282" s="136"/>
      <c r="BKT282" s="136"/>
      <c r="BKU282" s="136"/>
      <c r="BKV282" s="136"/>
      <c r="BKW282" s="136"/>
      <c r="BLB282" s="136"/>
      <c r="BLC282" s="136"/>
      <c r="BLD282" s="136"/>
      <c r="BLE282" s="136"/>
      <c r="BLF282" s="136"/>
      <c r="BLG282" s="136"/>
      <c r="BLH282" s="136"/>
      <c r="BLI282" s="136"/>
      <c r="BLJ282" s="136"/>
      <c r="BLK282" s="136"/>
      <c r="BLL282" s="136"/>
      <c r="BLM282" s="136"/>
      <c r="BLR282" s="136"/>
      <c r="BLS282" s="136"/>
      <c r="BLT282" s="136"/>
      <c r="BLU282" s="136"/>
      <c r="BLV282" s="136"/>
      <c r="BLW282" s="136"/>
      <c r="BLX282" s="136"/>
      <c r="BLY282" s="136"/>
      <c r="BLZ282" s="136"/>
      <c r="BMA282" s="136"/>
      <c r="BMB282" s="136"/>
      <c r="BMC282" s="136"/>
      <c r="BMH282" s="136"/>
      <c r="BMI282" s="136"/>
      <c r="BMJ282" s="136"/>
      <c r="BMK282" s="136"/>
      <c r="BML282" s="136"/>
      <c r="BMM282" s="136"/>
      <c r="BMN282" s="136"/>
      <c r="BMO282" s="136"/>
      <c r="BMP282" s="136"/>
      <c r="BMQ282" s="136"/>
      <c r="BMR282" s="136"/>
      <c r="BMS282" s="136"/>
      <c r="BMX282" s="136"/>
      <c r="BMY282" s="136"/>
      <c r="BMZ282" s="136"/>
      <c r="BNA282" s="136"/>
      <c r="BNB282" s="136"/>
      <c r="BNC282" s="136"/>
      <c r="BND282" s="136"/>
      <c r="BNE282" s="136"/>
      <c r="BNF282" s="136"/>
      <c r="BNG282" s="136"/>
      <c r="BNH282" s="136"/>
      <c r="BNI282" s="136"/>
      <c r="BNN282" s="136"/>
      <c r="BNO282" s="136"/>
      <c r="BNP282" s="136"/>
      <c r="BNQ282" s="136"/>
      <c r="BNR282" s="136"/>
      <c r="BNS282" s="136"/>
      <c r="BNT282" s="136"/>
      <c r="BNU282" s="136"/>
      <c r="BNV282" s="136"/>
      <c r="BNW282" s="136"/>
      <c r="BNX282" s="136"/>
      <c r="BNY282" s="136"/>
      <c r="BOD282" s="136"/>
      <c r="BOE282" s="136"/>
      <c r="BOF282" s="136"/>
      <c r="BOG282" s="136"/>
      <c r="BOH282" s="136"/>
      <c r="BOI282" s="136"/>
      <c r="BOJ282" s="136"/>
      <c r="BOK282" s="136"/>
      <c r="BOL282" s="136"/>
      <c r="BOM282" s="136"/>
      <c r="BON282" s="136"/>
      <c r="BOO282" s="136"/>
      <c r="BOT282" s="136"/>
      <c r="BOU282" s="136"/>
      <c r="BOV282" s="136"/>
      <c r="BOW282" s="136"/>
      <c r="BOX282" s="136"/>
      <c r="BOY282" s="136"/>
      <c r="BOZ282" s="136"/>
      <c r="BPA282" s="136"/>
      <c r="BPB282" s="136"/>
      <c r="BPC282" s="136"/>
      <c r="BPD282" s="136"/>
      <c r="BPE282" s="136"/>
      <c r="BPJ282" s="136"/>
      <c r="BPK282" s="136"/>
      <c r="BPL282" s="136"/>
      <c r="BPM282" s="136"/>
      <c r="BPN282" s="136"/>
      <c r="BPO282" s="136"/>
      <c r="BPP282" s="136"/>
      <c r="BPQ282" s="136"/>
      <c r="BPR282" s="136"/>
      <c r="BPS282" s="136"/>
      <c r="BPT282" s="136"/>
      <c r="BPU282" s="136"/>
      <c r="BPZ282" s="136"/>
      <c r="BQA282" s="136"/>
      <c r="BQB282" s="136"/>
      <c r="BQC282" s="136"/>
      <c r="BQD282" s="136"/>
      <c r="BQE282" s="136"/>
      <c r="BQF282" s="136"/>
      <c r="BQG282" s="136"/>
      <c r="BQH282" s="136"/>
      <c r="BQI282" s="136"/>
      <c r="BQJ282" s="136"/>
      <c r="BQK282" s="136"/>
      <c r="BQP282" s="136"/>
      <c r="BQQ282" s="136"/>
      <c r="BQR282" s="136"/>
      <c r="BQS282" s="136"/>
      <c r="BQT282" s="136"/>
      <c r="BQU282" s="136"/>
      <c r="BQV282" s="136"/>
      <c r="BQW282" s="136"/>
      <c r="BQX282" s="136"/>
      <c r="BQY282" s="136"/>
      <c r="BQZ282" s="136"/>
      <c r="BRA282" s="136"/>
      <c r="BRF282" s="136"/>
      <c r="BRG282" s="136"/>
      <c r="BRH282" s="136"/>
      <c r="BRI282" s="136"/>
      <c r="BRJ282" s="136"/>
      <c r="BRK282" s="136"/>
      <c r="BRL282" s="136"/>
      <c r="BRM282" s="136"/>
      <c r="BRN282" s="136"/>
      <c r="BRO282" s="136"/>
      <c r="BRP282" s="136"/>
      <c r="BRQ282" s="136"/>
      <c r="BRV282" s="136"/>
      <c r="BRW282" s="136"/>
      <c r="BRX282" s="136"/>
      <c r="BRY282" s="136"/>
      <c r="BRZ282" s="136"/>
      <c r="BSA282" s="136"/>
      <c r="BSB282" s="136"/>
      <c r="BSC282" s="136"/>
      <c r="BSD282" s="136"/>
      <c r="BSE282" s="136"/>
      <c r="BSF282" s="136"/>
      <c r="BSG282" s="136"/>
      <c r="BSL282" s="136"/>
      <c r="BSM282" s="136"/>
      <c r="BSN282" s="136"/>
      <c r="BSO282" s="136"/>
      <c r="BSP282" s="136"/>
      <c r="BSQ282" s="136"/>
      <c r="BSR282" s="136"/>
      <c r="BSS282" s="136"/>
      <c r="BST282" s="136"/>
      <c r="BSU282" s="136"/>
      <c r="BSV282" s="136"/>
      <c r="BSW282" s="136"/>
      <c r="BTB282" s="136"/>
      <c r="BTC282" s="136"/>
      <c r="BTD282" s="136"/>
      <c r="BTE282" s="136"/>
      <c r="BTF282" s="136"/>
      <c r="BTG282" s="136"/>
      <c r="BTH282" s="136"/>
      <c r="BTI282" s="136"/>
      <c r="BTJ282" s="136"/>
      <c r="BTK282" s="136"/>
      <c r="BTL282" s="136"/>
      <c r="BTM282" s="136"/>
      <c r="BTR282" s="136"/>
      <c r="BTS282" s="136"/>
      <c r="BTT282" s="136"/>
      <c r="BTU282" s="136"/>
      <c r="BTV282" s="136"/>
      <c r="BTW282" s="136"/>
      <c r="BTX282" s="136"/>
      <c r="BTY282" s="136"/>
      <c r="BTZ282" s="136"/>
      <c r="BUA282" s="136"/>
      <c r="BUB282" s="136"/>
      <c r="BUC282" s="136"/>
      <c r="BUH282" s="136"/>
      <c r="BUI282" s="136"/>
      <c r="BUJ282" s="136"/>
      <c r="BUK282" s="136"/>
      <c r="BUL282" s="136"/>
      <c r="BUM282" s="136"/>
      <c r="BUN282" s="136"/>
      <c r="BUO282" s="136"/>
      <c r="BUP282" s="136"/>
      <c r="BUQ282" s="136"/>
      <c r="BUR282" s="136"/>
      <c r="BUS282" s="136"/>
      <c r="BUX282" s="136"/>
      <c r="BUY282" s="136"/>
      <c r="BUZ282" s="136"/>
      <c r="BVA282" s="136"/>
      <c r="BVB282" s="136"/>
      <c r="BVC282" s="136"/>
      <c r="BVD282" s="136"/>
      <c r="BVE282" s="136"/>
      <c r="BVF282" s="136"/>
      <c r="BVG282" s="136"/>
      <c r="BVH282" s="136"/>
      <c r="BVI282" s="136"/>
      <c r="BVN282" s="136"/>
      <c r="BVO282" s="136"/>
      <c r="BVP282" s="136"/>
      <c r="BVQ282" s="136"/>
      <c r="BVR282" s="136"/>
      <c r="BVS282" s="136"/>
      <c r="BVT282" s="136"/>
      <c r="BVU282" s="136"/>
      <c r="BVV282" s="136"/>
      <c r="BVW282" s="136"/>
      <c r="BVX282" s="136"/>
      <c r="BVY282" s="136"/>
      <c r="BWD282" s="136"/>
      <c r="BWE282" s="136"/>
      <c r="BWF282" s="136"/>
      <c r="BWG282" s="136"/>
      <c r="BWH282" s="136"/>
      <c r="BWI282" s="136"/>
      <c r="BWJ282" s="136"/>
      <c r="BWK282" s="136"/>
      <c r="BWL282" s="136"/>
      <c r="BWM282" s="136"/>
      <c r="BWN282" s="136"/>
      <c r="BWO282" s="136"/>
      <c r="BWT282" s="136"/>
      <c r="BWU282" s="136"/>
      <c r="BWV282" s="136"/>
      <c r="BWW282" s="136"/>
      <c r="BWX282" s="136"/>
      <c r="BWY282" s="136"/>
      <c r="BWZ282" s="136"/>
      <c r="BXA282" s="136"/>
      <c r="BXB282" s="136"/>
      <c r="BXC282" s="136"/>
      <c r="BXD282" s="136"/>
      <c r="BXE282" s="136"/>
      <c r="BXJ282" s="136"/>
      <c r="BXK282" s="136"/>
      <c r="BXL282" s="136"/>
      <c r="BXM282" s="136"/>
      <c r="BXN282" s="136"/>
      <c r="BXO282" s="136"/>
      <c r="BXP282" s="136"/>
      <c r="BXQ282" s="136"/>
      <c r="BXR282" s="136"/>
      <c r="BXS282" s="136"/>
      <c r="BXT282" s="136"/>
      <c r="BXU282" s="136"/>
      <c r="BXZ282" s="136"/>
      <c r="BYA282" s="136"/>
      <c r="BYB282" s="136"/>
      <c r="BYC282" s="136"/>
      <c r="BYD282" s="136"/>
      <c r="BYE282" s="136"/>
      <c r="BYF282" s="136"/>
      <c r="BYG282" s="136"/>
      <c r="BYH282" s="136"/>
      <c r="BYI282" s="136"/>
      <c r="BYJ282" s="136"/>
      <c r="BYK282" s="136"/>
      <c r="BYP282" s="136"/>
      <c r="BYQ282" s="136"/>
      <c r="BYR282" s="136"/>
      <c r="BYS282" s="136"/>
      <c r="BYT282" s="136"/>
      <c r="BYU282" s="136"/>
      <c r="BYV282" s="136"/>
      <c r="BYW282" s="136"/>
      <c r="BYX282" s="136"/>
      <c r="BYY282" s="136"/>
      <c r="BYZ282" s="136"/>
      <c r="BZA282" s="136"/>
      <c r="BZF282" s="136"/>
      <c r="BZG282" s="136"/>
      <c r="BZH282" s="136"/>
      <c r="BZI282" s="136"/>
      <c r="BZJ282" s="136"/>
      <c r="BZK282" s="136"/>
      <c r="BZL282" s="136"/>
      <c r="BZM282" s="136"/>
      <c r="BZN282" s="136"/>
      <c r="BZO282" s="136"/>
      <c r="BZP282" s="136"/>
      <c r="BZQ282" s="136"/>
      <c r="BZV282" s="136"/>
      <c r="BZW282" s="136"/>
      <c r="BZX282" s="136"/>
      <c r="BZY282" s="136"/>
      <c r="BZZ282" s="136"/>
      <c r="CAA282" s="136"/>
      <c r="CAB282" s="136"/>
      <c r="CAC282" s="136"/>
      <c r="CAD282" s="136"/>
      <c r="CAE282" s="136"/>
      <c r="CAF282" s="136"/>
      <c r="CAG282" s="136"/>
      <c r="CAL282" s="136"/>
      <c r="CAM282" s="136"/>
      <c r="CAN282" s="136"/>
      <c r="CAO282" s="136"/>
      <c r="CAP282" s="136"/>
      <c r="CAQ282" s="136"/>
      <c r="CAR282" s="136"/>
      <c r="CAS282" s="136"/>
      <c r="CAT282" s="136"/>
      <c r="CAU282" s="136"/>
      <c r="CAV282" s="136"/>
      <c r="CAW282" s="136"/>
      <c r="CBB282" s="136"/>
      <c r="CBC282" s="136"/>
      <c r="CBD282" s="136"/>
      <c r="CBE282" s="136"/>
      <c r="CBF282" s="136"/>
      <c r="CBG282" s="136"/>
      <c r="CBH282" s="136"/>
      <c r="CBI282" s="136"/>
      <c r="CBJ282" s="136"/>
      <c r="CBK282" s="136"/>
      <c r="CBL282" s="136"/>
      <c r="CBM282" s="136"/>
      <c r="CBR282" s="136"/>
      <c r="CBS282" s="136"/>
      <c r="CBT282" s="136"/>
      <c r="CBU282" s="136"/>
      <c r="CBV282" s="136"/>
      <c r="CBW282" s="136"/>
      <c r="CBX282" s="136"/>
      <c r="CBY282" s="136"/>
      <c r="CBZ282" s="136"/>
      <c r="CCA282" s="136"/>
      <c r="CCB282" s="136"/>
      <c r="CCC282" s="136"/>
      <c r="CCH282" s="136"/>
      <c r="CCI282" s="136"/>
      <c r="CCJ282" s="136"/>
      <c r="CCK282" s="136"/>
      <c r="CCL282" s="136"/>
      <c r="CCM282" s="136"/>
      <c r="CCN282" s="136"/>
      <c r="CCO282" s="136"/>
      <c r="CCP282" s="136"/>
      <c r="CCQ282" s="136"/>
      <c r="CCR282" s="136"/>
      <c r="CCS282" s="136"/>
      <c r="CCX282" s="136"/>
      <c r="CCY282" s="136"/>
      <c r="CCZ282" s="136"/>
      <c r="CDA282" s="136"/>
      <c r="CDB282" s="136"/>
      <c r="CDC282" s="136"/>
      <c r="CDD282" s="136"/>
      <c r="CDE282" s="136"/>
      <c r="CDF282" s="136"/>
      <c r="CDG282" s="136"/>
      <c r="CDH282" s="136"/>
      <c r="CDI282" s="136"/>
      <c r="CDN282" s="136"/>
      <c r="CDO282" s="136"/>
      <c r="CDP282" s="136"/>
      <c r="CDQ282" s="136"/>
      <c r="CDR282" s="136"/>
      <c r="CDS282" s="136"/>
      <c r="CDT282" s="136"/>
      <c r="CDU282" s="136"/>
      <c r="CDV282" s="136"/>
      <c r="CDW282" s="136"/>
      <c r="CDX282" s="136"/>
      <c r="CDY282" s="136"/>
      <c r="CED282" s="136"/>
      <c r="CEE282" s="136"/>
      <c r="CEF282" s="136"/>
      <c r="CEG282" s="136"/>
      <c r="CEH282" s="136"/>
      <c r="CEI282" s="136"/>
      <c r="CEJ282" s="136"/>
      <c r="CEK282" s="136"/>
      <c r="CEL282" s="136"/>
      <c r="CEM282" s="136"/>
      <c r="CEN282" s="136"/>
      <c r="CEO282" s="136"/>
      <c r="CET282" s="136"/>
      <c r="CEU282" s="136"/>
      <c r="CEV282" s="136"/>
      <c r="CEW282" s="136"/>
      <c r="CEX282" s="136"/>
      <c r="CEY282" s="136"/>
      <c r="CEZ282" s="136"/>
      <c r="CFA282" s="136"/>
      <c r="CFB282" s="136"/>
      <c r="CFC282" s="136"/>
      <c r="CFD282" s="136"/>
      <c r="CFE282" s="136"/>
      <c r="CFJ282" s="136"/>
      <c r="CFK282" s="136"/>
      <c r="CFL282" s="136"/>
      <c r="CFM282" s="136"/>
      <c r="CFN282" s="136"/>
      <c r="CFO282" s="136"/>
      <c r="CFP282" s="136"/>
      <c r="CFQ282" s="136"/>
      <c r="CFR282" s="136"/>
      <c r="CFS282" s="136"/>
      <c r="CFT282" s="136"/>
      <c r="CFU282" s="136"/>
      <c r="CFZ282" s="136"/>
      <c r="CGA282" s="136"/>
      <c r="CGB282" s="136"/>
      <c r="CGC282" s="136"/>
      <c r="CGD282" s="136"/>
      <c r="CGE282" s="136"/>
      <c r="CGF282" s="136"/>
      <c r="CGG282" s="136"/>
      <c r="CGH282" s="136"/>
      <c r="CGI282" s="136"/>
      <c r="CGJ282" s="136"/>
      <c r="CGK282" s="136"/>
      <c r="CGP282" s="136"/>
      <c r="CGQ282" s="136"/>
      <c r="CGR282" s="136"/>
      <c r="CGS282" s="136"/>
      <c r="CGT282" s="136"/>
      <c r="CGU282" s="136"/>
      <c r="CGV282" s="136"/>
      <c r="CGW282" s="136"/>
      <c r="CGX282" s="136"/>
      <c r="CGY282" s="136"/>
      <c r="CGZ282" s="136"/>
      <c r="CHA282" s="136"/>
      <c r="CHF282" s="136"/>
      <c r="CHG282" s="136"/>
      <c r="CHH282" s="136"/>
      <c r="CHI282" s="136"/>
      <c r="CHJ282" s="136"/>
      <c r="CHK282" s="136"/>
      <c r="CHL282" s="136"/>
      <c r="CHM282" s="136"/>
      <c r="CHN282" s="136"/>
      <c r="CHO282" s="136"/>
      <c r="CHP282" s="136"/>
      <c r="CHQ282" s="136"/>
      <c r="CHV282" s="136"/>
      <c r="CHW282" s="136"/>
      <c r="CHX282" s="136"/>
      <c r="CHY282" s="136"/>
      <c r="CHZ282" s="136"/>
      <c r="CIA282" s="136"/>
      <c r="CIB282" s="136"/>
      <c r="CIC282" s="136"/>
      <c r="CID282" s="136"/>
      <c r="CIE282" s="136"/>
      <c r="CIF282" s="136"/>
      <c r="CIG282" s="136"/>
      <c r="CIL282" s="136"/>
      <c r="CIM282" s="136"/>
      <c r="CIN282" s="136"/>
      <c r="CIO282" s="136"/>
      <c r="CIP282" s="136"/>
      <c r="CIQ282" s="136"/>
      <c r="CIR282" s="136"/>
      <c r="CIS282" s="136"/>
      <c r="CIT282" s="136"/>
      <c r="CIU282" s="136"/>
      <c r="CIV282" s="136"/>
      <c r="CIW282" s="136"/>
      <c r="CJB282" s="136"/>
      <c r="CJC282" s="136"/>
      <c r="CJD282" s="136"/>
      <c r="CJE282" s="136"/>
      <c r="CJF282" s="136"/>
      <c r="CJG282" s="136"/>
      <c r="CJH282" s="136"/>
      <c r="CJI282" s="136"/>
      <c r="CJJ282" s="136"/>
      <c r="CJK282" s="136"/>
      <c r="CJL282" s="136"/>
      <c r="CJM282" s="136"/>
      <c r="CJR282" s="136"/>
      <c r="CJS282" s="136"/>
      <c r="CJT282" s="136"/>
      <c r="CJU282" s="136"/>
      <c r="CJV282" s="136"/>
      <c r="CJW282" s="136"/>
      <c r="CJX282" s="136"/>
      <c r="CJY282" s="136"/>
      <c r="CJZ282" s="136"/>
      <c r="CKA282" s="136"/>
      <c r="CKB282" s="136"/>
      <c r="CKC282" s="136"/>
      <c r="CKH282" s="136"/>
      <c r="CKI282" s="136"/>
      <c r="CKJ282" s="136"/>
      <c r="CKK282" s="136"/>
      <c r="CKL282" s="136"/>
      <c r="CKM282" s="136"/>
      <c r="CKN282" s="136"/>
      <c r="CKO282" s="136"/>
      <c r="CKP282" s="136"/>
      <c r="CKQ282" s="136"/>
      <c r="CKR282" s="136"/>
      <c r="CKS282" s="136"/>
      <c r="CKX282" s="136"/>
      <c r="CKY282" s="136"/>
      <c r="CKZ282" s="136"/>
      <c r="CLA282" s="136"/>
      <c r="CLB282" s="136"/>
      <c r="CLC282" s="136"/>
      <c r="CLD282" s="136"/>
      <c r="CLE282" s="136"/>
      <c r="CLF282" s="136"/>
      <c r="CLG282" s="136"/>
      <c r="CLH282" s="136"/>
      <c r="CLI282" s="136"/>
      <c r="CLN282" s="136"/>
      <c r="CLO282" s="136"/>
      <c r="CLP282" s="136"/>
      <c r="CLQ282" s="136"/>
      <c r="CLR282" s="136"/>
      <c r="CLS282" s="136"/>
      <c r="CLT282" s="136"/>
      <c r="CLU282" s="136"/>
      <c r="CLV282" s="136"/>
      <c r="CLW282" s="136"/>
      <c r="CLX282" s="136"/>
      <c r="CLY282" s="136"/>
      <c r="CMD282" s="136"/>
      <c r="CME282" s="136"/>
      <c r="CMF282" s="136"/>
      <c r="CMG282" s="136"/>
      <c r="CMH282" s="136"/>
      <c r="CMI282" s="136"/>
      <c r="CMJ282" s="136"/>
      <c r="CMK282" s="136"/>
      <c r="CML282" s="136"/>
      <c r="CMM282" s="136"/>
      <c r="CMN282" s="136"/>
      <c r="CMO282" s="136"/>
      <c r="CMT282" s="136"/>
      <c r="CMU282" s="136"/>
      <c r="CMV282" s="136"/>
      <c r="CMW282" s="136"/>
      <c r="CMX282" s="136"/>
      <c r="CMY282" s="136"/>
      <c r="CMZ282" s="136"/>
      <c r="CNA282" s="136"/>
      <c r="CNB282" s="136"/>
      <c r="CNC282" s="136"/>
      <c r="CND282" s="136"/>
      <c r="CNE282" s="136"/>
      <c r="CNJ282" s="136"/>
      <c r="CNK282" s="136"/>
      <c r="CNL282" s="136"/>
      <c r="CNM282" s="136"/>
      <c r="CNN282" s="136"/>
      <c r="CNO282" s="136"/>
      <c r="CNP282" s="136"/>
      <c r="CNQ282" s="136"/>
      <c r="CNR282" s="136"/>
      <c r="CNS282" s="136"/>
      <c r="CNT282" s="136"/>
      <c r="CNU282" s="136"/>
      <c r="CNZ282" s="136"/>
      <c r="COA282" s="136"/>
      <c r="COB282" s="136"/>
      <c r="COC282" s="136"/>
      <c r="COD282" s="136"/>
      <c r="COE282" s="136"/>
      <c r="COF282" s="136"/>
      <c r="COG282" s="136"/>
      <c r="COH282" s="136"/>
      <c r="COI282" s="136"/>
      <c r="COJ282" s="136"/>
      <c r="COK282" s="136"/>
      <c r="COP282" s="136"/>
      <c r="COQ282" s="136"/>
      <c r="COR282" s="136"/>
      <c r="COS282" s="136"/>
      <c r="COT282" s="136"/>
      <c r="COU282" s="136"/>
      <c r="COV282" s="136"/>
      <c r="COW282" s="136"/>
      <c r="COX282" s="136"/>
      <c r="COY282" s="136"/>
      <c r="COZ282" s="136"/>
      <c r="CPA282" s="136"/>
      <c r="CPF282" s="136"/>
      <c r="CPG282" s="136"/>
      <c r="CPH282" s="136"/>
      <c r="CPI282" s="136"/>
      <c r="CPJ282" s="136"/>
      <c r="CPK282" s="136"/>
      <c r="CPL282" s="136"/>
      <c r="CPM282" s="136"/>
      <c r="CPN282" s="136"/>
      <c r="CPO282" s="136"/>
      <c r="CPP282" s="136"/>
      <c r="CPQ282" s="136"/>
      <c r="CPV282" s="136"/>
      <c r="CPW282" s="136"/>
      <c r="CPX282" s="136"/>
      <c r="CPY282" s="136"/>
      <c r="CPZ282" s="136"/>
      <c r="CQA282" s="136"/>
      <c r="CQB282" s="136"/>
      <c r="CQC282" s="136"/>
      <c r="CQD282" s="136"/>
      <c r="CQE282" s="136"/>
      <c r="CQF282" s="136"/>
      <c r="CQG282" s="136"/>
      <c r="CQL282" s="136"/>
      <c r="CQM282" s="136"/>
      <c r="CQN282" s="136"/>
      <c r="CQO282" s="136"/>
      <c r="CQP282" s="136"/>
      <c r="CQQ282" s="136"/>
      <c r="CQR282" s="136"/>
      <c r="CQS282" s="136"/>
      <c r="CQT282" s="136"/>
      <c r="CQU282" s="136"/>
      <c r="CQV282" s="136"/>
      <c r="CQW282" s="136"/>
      <c r="CRB282" s="136"/>
      <c r="CRC282" s="136"/>
      <c r="CRD282" s="136"/>
      <c r="CRE282" s="136"/>
      <c r="CRF282" s="136"/>
      <c r="CRG282" s="136"/>
      <c r="CRH282" s="136"/>
      <c r="CRI282" s="136"/>
      <c r="CRJ282" s="136"/>
      <c r="CRK282" s="136"/>
      <c r="CRL282" s="136"/>
      <c r="CRM282" s="136"/>
      <c r="CRR282" s="136"/>
      <c r="CRS282" s="136"/>
      <c r="CRT282" s="136"/>
      <c r="CRU282" s="136"/>
      <c r="CRV282" s="136"/>
      <c r="CRW282" s="136"/>
      <c r="CRX282" s="136"/>
      <c r="CRY282" s="136"/>
      <c r="CRZ282" s="136"/>
      <c r="CSA282" s="136"/>
      <c r="CSB282" s="136"/>
      <c r="CSC282" s="136"/>
      <c r="CSH282" s="136"/>
      <c r="CSI282" s="136"/>
      <c r="CSJ282" s="136"/>
      <c r="CSK282" s="136"/>
      <c r="CSL282" s="136"/>
      <c r="CSM282" s="136"/>
      <c r="CSN282" s="136"/>
      <c r="CSO282" s="136"/>
      <c r="CSP282" s="136"/>
      <c r="CSQ282" s="136"/>
      <c r="CSR282" s="136"/>
      <c r="CSS282" s="136"/>
      <c r="CSX282" s="136"/>
      <c r="CSY282" s="136"/>
      <c r="CSZ282" s="136"/>
      <c r="CTA282" s="136"/>
      <c r="CTB282" s="136"/>
      <c r="CTC282" s="136"/>
      <c r="CTD282" s="136"/>
      <c r="CTE282" s="136"/>
      <c r="CTF282" s="136"/>
      <c r="CTG282" s="136"/>
      <c r="CTH282" s="136"/>
      <c r="CTI282" s="136"/>
      <c r="CTN282" s="136"/>
      <c r="CTO282" s="136"/>
      <c r="CTP282" s="136"/>
      <c r="CTQ282" s="136"/>
      <c r="CTR282" s="136"/>
      <c r="CTS282" s="136"/>
      <c r="CTT282" s="136"/>
      <c r="CTU282" s="136"/>
      <c r="CTV282" s="136"/>
      <c r="CTW282" s="136"/>
      <c r="CTX282" s="136"/>
      <c r="CTY282" s="136"/>
      <c r="CUD282" s="136"/>
      <c r="CUE282" s="136"/>
      <c r="CUF282" s="136"/>
      <c r="CUG282" s="136"/>
      <c r="CUH282" s="136"/>
      <c r="CUI282" s="136"/>
      <c r="CUJ282" s="136"/>
      <c r="CUK282" s="136"/>
      <c r="CUL282" s="136"/>
      <c r="CUM282" s="136"/>
      <c r="CUN282" s="136"/>
      <c r="CUO282" s="136"/>
      <c r="CUT282" s="136"/>
      <c r="CUU282" s="136"/>
      <c r="CUV282" s="136"/>
      <c r="CUW282" s="136"/>
      <c r="CUX282" s="136"/>
      <c r="CUY282" s="136"/>
      <c r="CUZ282" s="136"/>
      <c r="CVA282" s="136"/>
      <c r="CVB282" s="136"/>
      <c r="CVC282" s="136"/>
      <c r="CVD282" s="136"/>
      <c r="CVE282" s="136"/>
      <c r="CVJ282" s="136"/>
      <c r="CVK282" s="136"/>
      <c r="CVL282" s="136"/>
      <c r="CVM282" s="136"/>
      <c r="CVN282" s="136"/>
      <c r="CVO282" s="136"/>
      <c r="CVP282" s="136"/>
      <c r="CVQ282" s="136"/>
      <c r="CVR282" s="136"/>
      <c r="CVS282" s="136"/>
      <c r="CVT282" s="136"/>
      <c r="CVU282" s="136"/>
      <c r="CVZ282" s="136"/>
      <c r="CWA282" s="136"/>
      <c r="CWB282" s="136"/>
      <c r="CWC282" s="136"/>
      <c r="CWD282" s="136"/>
      <c r="CWE282" s="136"/>
      <c r="CWF282" s="136"/>
      <c r="CWG282" s="136"/>
      <c r="CWH282" s="136"/>
      <c r="CWI282" s="136"/>
      <c r="CWJ282" s="136"/>
      <c r="CWK282" s="136"/>
      <c r="CWP282" s="136"/>
      <c r="CWQ282" s="136"/>
      <c r="CWR282" s="136"/>
      <c r="CWS282" s="136"/>
      <c r="CWT282" s="136"/>
      <c r="CWU282" s="136"/>
      <c r="CWV282" s="136"/>
      <c r="CWW282" s="136"/>
      <c r="CWX282" s="136"/>
      <c r="CWY282" s="136"/>
      <c r="CWZ282" s="136"/>
      <c r="CXA282" s="136"/>
      <c r="CXF282" s="136"/>
      <c r="CXG282" s="136"/>
      <c r="CXH282" s="136"/>
      <c r="CXI282" s="136"/>
      <c r="CXJ282" s="136"/>
      <c r="CXK282" s="136"/>
      <c r="CXL282" s="136"/>
      <c r="CXM282" s="136"/>
      <c r="CXN282" s="136"/>
      <c r="CXO282" s="136"/>
      <c r="CXP282" s="136"/>
      <c r="CXQ282" s="136"/>
      <c r="CXV282" s="136"/>
      <c r="CXW282" s="136"/>
      <c r="CXX282" s="136"/>
      <c r="CXY282" s="136"/>
      <c r="CXZ282" s="136"/>
      <c r="CYA282" s="136"/>
      <c r="CYB282" s="136"/>
      <c r="CYC282" s="136"/>
      <c r="CYD282" s="136"/>
      <c r="CYE282" s="136"/>
      <c r="CYF282" s="136"/>
      <c r="CYG282" s="136"/>
      <c r="CYL282" s="136"/>
      <c r="CYM282" s="136"/>
      <c r="CYN282" s="136"/>
      <c r="CYO282" s="136"/>
      <c r="CYP282" s="136"/>
      <c r="CYQ282" s="136"/>
      <c r="CYR282" s="136"/>
      <c r="CYS282" s="136"/>
      <c r="CYT282" s="136"/>
      <c r="CYU282" s="136"/>
      <c r="CYV282" s="136"/>
      <c r="CYW282" s="136"/>
      <c r="CZB282" s="136"/>
      <c r="CZC282" s="136"/>
      <c r="CZD282" s="136"/>
      <c r="CZE282" s="136"/>
      <c r="CZF282" s="136"/>
      <c r="CZG282" s="136"/>
      <c r="CZH282" s="136"/>
      <c r="CZI282" s="136"/>
      <c r="CZJ282" s="136"/>
      <c r="CZK282" s="136"/>
      <c r="CZL282" s="136"/>
      <c r="CZM282" s="136"/>
      <c r="CZR282" s="136"/>
      <c r="CZS282" s="136"/>
      <c r="CZT282" s="136"/>
      <c r="CZU282" s="136"/>
      <c r="CZV282" s="136"/>
      <c r="CZW282" s="136"/>
      <c r="CZX282" s="136"/>
      <c r="CZY282" s="136"/>
      <c r="CZZ282" s="136"/>
      <c r="DAA282" s="136"/>
      <c r="DAB282" s="136"/>
      <c r="DAC282" s="136"/>
      <c r="DAH282" s="136"/>
      <c r="DAI282" s="136"/>
      <c r="DAJ282" s="136"/>
      <c r="DAK282" s="136"/>
      <c r="DAL282" s="136"/>
      <c r="DAM282" s="136"/>
      <c r="DAN282" s="136"/>
      <c r="DAO282" s="136"/>
      <c r="DAP282" s="136"/>
      <c r="DAQ282" s="136"/>
      <c r="DAR282" s="136"/>
      <c r="DAS282" s="136"/>
      <c r="DAX282" s="136"/>
      <c r="DAY282" s="136"/>
      <c r="DAZ282" s="136"/>
      <c r="DBA282" s="136"/>
      <c r="DBB282" s="136"/>
      <c r="DBC282" s="136"/>
      <c r="DBD282" s="136"/>
      <c r="DBE282" s="136"/>
      <c r="DBF282" s="136"/>
      <c r="DBG282" s="136"/>
      <c r="DBH282" s="136"/>
      <c r="DBI282" s="136"/>
      <c r="DBN282" s="136"/>
      <c r="DBO282" s="136"/>
      <c r="DBP282" s="136"/>
      <c r="DBQ282" s="136"/>
      <c r="DBR282" s="136"/>
      <c r="DBS282" s="136"/>
      <c r="DBT282" s="136"/>
      <c r="DBU282" s="136"/>
      <c r="DBV282" s="136"/>
      <c r="DBW282" s="136"/>
      <c r="DBX282" s="136"/>
      <c r="DBY282" s="136"/>
      <c r="DCD282" s="136"/>
      <c r="DCE282" s="136"/>
      <c r="DCF282" s="136"/>
      <c r="DCG282" s="136"/>
      <c r="DCH282" s="136"/>
      <c r="DCI282" s="136"/>
      <c r="DCJ282" s="136"/>
      <c r="DCK282" s="136"/>
      <c r="DCL282" s="136"/>
      <c r="DCM282" s="136"/>
      <c r="DCN282" s="136"/>
      <c r="DCO282" s="136"/>
      <c r="DCT282" s="136"/>
      <c r="DCU282" s="136"/>
      <c r="DCV282" s="136"/>
      <c r="DCW282" s="136"/>
      <c r="DCX282" s="136"/>
      <c r="DCY282" s="136"/>
      <c r="DCZ282" s="136"/>
      <c r="DDA282" s="136"/>
      <c r="DDB282" s="136"/>
      <c r="DDC282" s="136"/>
      <c r="DDD282" s="136"/>
      <c r="DDE282" s="136"/>
      <c r="DDJ282" s="136"/>
      <c r="DDK282" s="136"/>
      <c r="DDL282" s="136"/>
      <c r="DDM282" s="136"/>
      <c r="DDN282" s="136"/>
      <c r="DDO282" s="136"/>
      <c r="DDP282" s="136"/>
      <c r="DDQ282" s="136"/>
      <c r="DDR282" s="136"/>
      <c r="DDS282" s="136"/>
      <c r="DDT282" s="136"/>
      <c r="DDU282" s="136"/>
      <c r="DDZ282" s="136"/>
      <c r="DEA282" s="136"/>
      <c r="DEB282" s="136"/>
      <c r="DEC282" s="136"/>
      <c r="DED282" s="136"/>
      <c r="DEE282" s="136"/>
      <c r="DEF282" s="136"/>
      <c r="DEG282" s="136"/>
      <c r="DEH282" s="136"/>
      <c r="DEI282" s="136"/>
      <c r="DEJ282" s="136"/>
      <c r="DEK282" s="136"/>
      <c r="DEP282" s="136"/>
      <c r="DEQ282" s="136"/>
      <c r="DER282" s="136"/>
      <c r="DES282" s="136"/>
      <c r="DET282" s="136"/>
      <c r="DEU282" s="136"/>
      <c r="DEV282" s="136"/>
      <c r="DEW282" s="136"/>
      <c r="DEX282" s="136"/>
      <c r="DEY282" s="136"/>
      <c r="DEZ282" s="136"/>
      <c r="DFA282" s="136"/>
      <c r="DFF282" s="136"/>
      <c r="DFG282" s="136"/>
      <c r="DFH282" s="136"/>
      <c r="DFI282" s="136"/>
      <c r="DFJ282" s="136"/>
      <c r="DFK282" s="136"/>
      <c r="DFL282" s="136"/>
      <c r="DFM282" s="136"/>
      <c r="DFN282" s="136"/>
      <c r="DFO282" s="136"/>
      <c r="DFP282" s="136"/>
      <c r="DFQ282" s="136"/>
      <c r="DFV282" s="136"/>
      <c r="DFW282" s="136"/>
      <c r="DFX282" s="136"/>
      <c r="DFY282" s="136"/>
      <c r="DFZ282" s="136"/>
      <c r="DGA282" s="136"/>
      <c r="DGB282" s="136"/>
      <c r="DGC282" s="136"/>
      <c r="DGD282" s="136"/>
      <c r="DGE282" s="136"/>
      <c r="DGF282" s="136"/>
      <c r="DGG282" s="136"/>
      <c r="DGL282" s="136"/>
      <c r="DGM282" s="136"/>
      <c r="DGN282" s="136"/>
      <c r="DGO282" s="136"/>
      <c r="DGP282" s="136"/>
      <c r="DGQ282" s="136"/>
      <c r="DGR282" s="136"/>
      <c r="DGS282" s="136"/>
      <c r="DGT282" s="136"/>
      <c r="DGU282" s="136"/>
      <c r="DGV282" s="136"/>
      <c r="DGW282" s="136"/>
      <c r="DHB282" s="136"/>
      <c r="DHC282" s="136"/>
      <c r="DHD282" s="136"/>
      <c r="DHE282" s="136"/>
      <c r="DHF282" s="136"/>
      <c r="DHG282" s="136"/>
      <c r="DHH282" s="136"/>
      <c r="DHI282" s="136"/>
      <c r="DHJ282" s="136"/>
      <c r="DHK282" s="136"/>
      <c r="DHL282" s="136"/>
      <c r="DHM282" s="136"/>
      <c r="DHR282" s="136"/>
      <c r="DHS282" s="136"/>
      <c r="DHT282" s="136"/>
      <c r="DHU282" s="136"/>
      <c r="DHV282" s="136"/>
      <c r="DHW282" s="136"/>
      <c r="DHX282" s="136"/>
      <c r="DHY282" s="136"/>
      <c r="DHZ282" s="136"/>
      <c r="DIA282" s="136"/>
      <c r="DIB282" s="136"/>
      <c r="DIC282" s="136"/>
      <c r="DIH282" s="136"/>
      <c r="DII282" s="136"/>
      <c r="DIJ282" s="136"/>
      <c r="DIK282" s="136"/>
      <c r="DIL282" s="136"/>
      <c r="DIM282" s="136"/>
      <c r="DIN282" s="136"/>
      <c r="DIO282" s="136"/>
      <c r="DIP282" s="136"/>
      <c r="DIQ282" s="136"/>
      <c r="DIR282" s="136"/>
      <c r="DIS282" s="136"/>
      <c r="DIX282" s="136"/>
      <c r="DIY282" s="136"/>
      <c r="DIZ282" s="136"/>
      <c r="DJA282" s="136"/>
      <c r="DJB282" s="136"/>
      <c r="DJC282" s="136"/>
      <c r="DJD282" s="136"/>
      <c r="DJE282" s="136"/>
      <c r="DJF282" s="136"/>
      <c r="DJG282" s="136"/>
      <c r="DJH282" s="136"/>
      <c r="DJI282" s="136"/>
      <c r="DJN282" s="136"/>
      <c r="DJO282" s="136"/>
      <c r="DJP282" s="136"/>
      <c r="DJQ282" s="136"/>
      <c r="DJR282" s="136"/>
      <c r="DJS282" s="136"/>
      <c r="DJT282" s="136"/>
      <c r="DJU282" s="136"/>
      <c r="DJV282" s="136"/>
      <c r="DJW282" s="136"/>
      <c r="DJX282" s="136"/>
      <c r="DJY282" s="136"/>
      <c r="DKD282" s="136"/>
      <c r="DKE282" s="136"/>
      <c r="DKF282" s="136"/>
      <c r="DKG282" s="136"/>
      <c r="DKH282" s="136"/>
      <c r="DKI282" s="136"/>
      <c r="DKJ282" s="136"/>
      <c r="DKK282" s="136"/>
      <c r="DKL282" s="136"/>
      <c r="DKM282" s="136"/>
      <c r="DKN282" s="136"/>
      <c r="DKO282" s="136"/>
      <c r="DKT282" s="136"/>
      <c r="DKU282" s="136"/>
      <c r="DKV282" s="136"/>
      <c r="DKW282" s="136"/>
      <c r="DKX282" s="136"/>
      <c r="DKY282" s="136"/>
      <c r="DKZ282" s="136"/>
      <c r="DLA282" s="136"/>
      <c r="DLB282" s="136"/>
      <c r="DLC282" s="136"/>
      <c r="DLD282" s="136"/>
      <c r="DLE282" s="136"/>
      <c r="DLJ282" s="136"/>
      <c r="DLK282" s="136"/>
      <c r="DLL282" s="136"/>
      <c r="DLM282" s="136"/>
      <c r="DLN282" s="136"/>
      <c r="DLO282" s="136"/>
      <c r="DLP282" s="136"/>
      <c r="DLQ282" s="136"/>
      <c r="DLR282" s="136"/>
      <c r="DLS282" s="136"/>
      <c r="DLT282" s="136"/>
      <c r="DLU282" s="136"/>
      <c r="DLZ282" s="136"/>
      <c r="DMA282" s="136"/>
      <c r="DMB282" s="136"/>
      <c r="DMC282" s="136"/>
      <c r="DMD282" s="136"/>
      <c r="DME282" s="136"/>
      <c r="DMF282" s="136"/>
      <c r="DMG282" s="136"/>
      <c r="DMH282" s="136"/>
      <c r="DMI282" s="136"/>
      <c r="DMJ282" s="136"/>
      <c r="DMK282" s="136"/>
      <c r="DMP282" s="136"/>
      <c r="DMQ282" s="136"/>
      <c r="DMR282" s="136"/>
      <c r="DMS282" s="136"/>
      <c r="DMT282" s="136"/>
      <c r="DMU282" s="136"/>
      <c r="DMV282" s="136"/>
      <c r="DMW282" s="136"/>
      <c r="DMX282" s="136"/>
      <c r="DMY282" s="136"/>
      <c r="DMZ282" s="136"/>
      <c r="DNA282" s="136"/>
      <c r="DNF282" s="136"/>
      <c r="DNG282" s="136"/>
      <c r="DNH282" s="136"/>
      <c r="DNI282" s="136"/>
      <c r="DNJ282" s="136"/>
      <c r="DNK282" s="136"/>
      <c r="DNL282" s="136"/>
      <c r="DNM282" s="136"/>
      <c r="DNN282" s="136"/>
      <c r="DNO282" s="136"/>
      <c r="DNP282" s="136"/>
      <c r="DNQ282" s="136"/>
      <c r="DNV282" s="136"/>
      <c r="DNW282" s="136"/>
      <c r="DNX282" s="136"/>
      <c r="DNY282" s="136"/>
      <c r="DNZ282" s="136"/>
      <c r="DOA282" s="136"/>
      <c r="DOB282" s="136"/>
      <c r="DOC282" s="136"/>
      <c r="DOD282" s="136"/>
      <c r="DOE282" s="136"/>
      <c r="DOF282" s="136"/>
      <c r="DOG282" s="136"/>
      <c r="DOL282" s="136"/>
      <c r="DOM282" s="136"/>
      <c r="DON282" s="136"/>
      <c r="DOO282" s="136"/>
      <c r="DOP282" s="136"/>
      <c r="DOQ282" s="136"/>
      <c r="DOR282" s="136"/>
      <c r="DOS282" s="136"/>
      <c r="DOT282" s="136"/>
      <c r="DOU282" s="136"/>
      <c r="DOV282" s="136"/>
      <c r="DOW282" s="136"/>
      <c r="DPB282" s="136"/>
      <c r="DPC282" s="136"/>
      <c r="DPD282" s="136"/>
      <c r="DPE282" s="136"/>
      <c r="DPF282" s="136"/>
      <c r="DPG282" s="136"/>
      <c r="DPH282" s="136"/>
      <c r="DPI282" s="136"/>
      <c r="DPJ282" s="136"/>
      <c r="DPK282" s="136"/>
      <c r="DPL282" s="136"/>
      <c r="DPM282" s="136"/>
      <c r="DPR282" s="136"/>
      <c r="DPS282" s="136"/>
      <c r="DPT282" s="136"/>
      <c r="DPU282" s="136"/>
      <c r="DPV282" s="136"/>
      <c r="DPW282" s="136"/>
      <c r="DPX282" s="136"/>
      <c r="DPY282" s="136"/>
      <c r="DPZ282" s="136"/>
      <c r="DQA282" s="136"/>
      <c r="DQB282" s="136"/>
      <c r="DQC282" s="136"/>
      <c r="DQH282" s="136"/>
      <c r="DQI282" s="136"/>
      <c r="DQJ282" s="136"/>
      <c r="DQK282" s="136"/>
      <c r="DQL282" s="136"/>
      <c r="DQM282" s="136"/>
      <c r="DQN282" s="136"/>
      <c r="DQO282" s="136"/>
      <c r="DQP282" s="136"/>
      <c r="DQQ282" s="136"/>
      <c r="DQR282" s="136"/>
      <c r="DQS282" s="136"/>
      <c r="DQX282" s="136"/>
      <c r="DQY282" s="136"/>
      <c r="DQZ282" s="136"/>
      <c r="DRA282" s="136"/>
      <c r="DRB282" s="136"/>
      <c r="DRC282" s="136"/>
      <c r="DRD282" s="136"/>
      <c r="DRE282" s="136"/>
      <c r="DRF282" s="136"/>
      <c r="DRG282" s="136"/>
      <c r="DRH282" s="136"/>
      <c r="DRI282" s="136"/>
      <c r="DRN282" s="136"/>
      <c r="DRO282" s="136"/>
      <c r="DRP282" s="136"/>
      <c r="DRQ282" s="136"/>
      <c r="DRR282" s="136"/>
      <c r="DRS282" s="136"/>
      <c r="DRT282" s="136"/>
      <c r="DRU282" s="136"/>
      <c r="DRV282" s="136"/>
      <c r="DRW282" s="136"/>
      <c r="DRX282" s="136"/>
      <c r="DRY282" s="136"/>
      <c r="DSD282" s="136"/>
      <c r="DSE282" s="136"/>
      <c r="DSF282" s="136"/>
      <c r="DSG282" s="136"/>
      <c r="DSH282" s="136"/>
      <c r="DSI282" s="136"/>
      <c r="DSJ282" s="136"/>
      <c r="DSK282" s="136"/>
      <c r="DSL282" s="136"/>
      <c r="DSM282" s="136"/>
      <c r="DSN282" s="136"/>
      <c r="DSO282" s="136"/>
      <c r="DST282" s="136"/>
      <c r="DSU282" s="136"/>
      <c r="DSV282" s="136"/>
      <c r="DSW282" s="136"/>
      <c r="DSX282" s="136"/>
      <c r="DSY282" s="136"/>
      <c r="DSZ282" s="136"/>
      <c r="DTA282" s="136"/>
      <c r="DTB282" s="136"/>
      <c r="DTC282" s="136"/>
      <c r="DTD282" s="136"/>
      <c r="DTE282" s="136"/>
      <c r="DTJ282" s="136"/>
      <c r="DTK282" s="136"/>
      <c r="DTL282" s="136"/>
      <c r="DTM282" s="136"/>
      <c r="DTN282" s="136"/>
      <c r="DTO282" s="136"/>
      <c r="DTP282" s="136"/>
      <c r="DTQ282" s="136"/>
      <c r="DTR282" s="136"/>
      <c r="DTS282" s="136"/>
      <c r="DTT282" s="136"/>
      <c r="DTU282" s="136"/>
      <c r="DTZ282" s="136"/>
      <c r="DUA282" s="136"/>
      <c r="DUB282" s="136"/>
      <c r="DUC282" s="136"/>
      <c r="DUD282" s="136"/>
      <c r="DUE282" s="136"/>
      <c r="DUF282" s="136"/>
      <c r="DUG282" s="136"/>
      <c r="DUH282" s="136"/>
      <c r="DUI282" s="136"/>
      <c r="DUJ282" s="136"/>
      <c r="DUK282" s="136"/>
      <c r="DUP282" s="136"/>
      <c r="DUQ282" s="136"/>
      <c r="DUR282" s="136"/>
      <c r="DUS282" s="136"/>
      <c r="DUT282" s="136"/>
      <c r="DUU282" s="136"/>
      <c r="DUV282" s="136"/>
      <c r="DUW282" s="136"/>
      <c r="DUX282" s="136"/>
      <c r="DUY282" s="136"/>
      <c r="DUZ282" s="136"/>
      <c r="DVA282" s="136"/>
      <c r="DVF282" s="136"/>
      <c r="DVG282" s="136"/>
      <c r="DVH282" s="136"/>
      <c r="DVI282" s="136"/>
      <c r="DVJ282" s="136"/>
      <c r="DVK282" s="136"/>
      <c r="DVL282" s="136"/>
      <c r="DVM282" s="136"/>
      <c r="DVN282" s="136"/>
      <c r="DVO282" s="136"/>
      <c r="DVP282" s="136"/>
      <c r="DVQ282" s="136"/>
      <c r="DVV282" s="136"/>
      <c r="DVW282" s="136"/>
      <c r="DVX282" s="136"/>
      <c r="DVY282" s="136"/>
      <c r="DVZ282" s="136"/>
      <c r="DWA282" s="136"/>
      <c r="DWB282" s="136"/>
      <c r="DWC282" s="136"/>
      <c r="DWD282" s="136"/>
      <c r="DWE282" s="136"/>
      <c r="DWF282" s="136"/>
      <c r="DWG282" s="136"/>
      <c r="DWL282" s="136"/>
      <c r="DWM282" s="136"/>
      <c r="DWN282" s="136"/>
      <c r="DWO282" s="136"/>
      <c r="DWP282" s="136"/>
      <c r="DWQ282" s="136"/>
      <c r="DWR282" s="136"/>
      <c r="DWS282" s="136"/>
      <c r="DWT282" s="136"/>
      <c r="DWU282" s="136"/>
      <c r="DWV282" s="136"/>
      <c r="DWW282" s="136"/>
      <c r="DXB282" s="136"/>
      <c r="DXC282" s="136"/>
      <c r="DXD282" s="136"/>
      <c r="DXE282" s="136"/>
      <c r="DXF282" s="136"/>
      <c r="DXG282" s="136"/>
      <c r="DXH282" s="136"/>
      <c r="DXI282" s="136"/>
      <c r="DXJ282" s="136"/>
      <c r="DXK282" s="136"/>
      <c r="DXL282" s="136"/>
      <c r="DXM282" s="136"/>
      <c r="DXR282" s="136"/>
      <c r="DXS282" s="136"/>
      <c r="DXT282" s="136"/>
      <c r="DXU282" s="136"/>
      <c r="DXV282" s="136"/>
      <c r="DXW282" s="136"/>
      <c r="DXX282" s="136"/>
      <c r="DXY282" s="136"/>
      <c r="DXZ282" s="136"/>
      <c r="DYA282" s="136"/>
      <c r="DYB282" s="136"/>
      <c r="DYC282" s="136"/>
      <c r="DYH282" s="136"/>
      <c r="DYI282" s="136"/>
      <c r="DYJ282" s="136"/>
      <c r="DYK282" s="136"/>
      <c r="DYL282" s="136"/>
      <c r="DYM282" s="136"/>
      <c r="DYN282" s="136"/>
      <c r="DYO282" s="136"/>
      <c r="DYP282" s="136"/>
      <c r="DYQ282" s="136"/>
      <c r="DYR282" s="136"/>
      <c r="DYS282" s="136"/>
      <c r="DYX282" s="136"/>
      <c r="DYY282" s="136"/>
      <c r="DYZ282" s="136"/>
      <c r="DZA282" s="136"/>
      <c r="DZB282" s="136"/>
      <c r="DZC282" s="136"/>
      <c r="DZD282" s="136"/>
      <c r="DZE282" s="136"/>
      <c r="DZF282" s="136"/>
      <c r="DZG282" s="136"/>
      <c r="DZH282" s="136"/>
      <c r="DZI282" s="136"/>
      <c r="DZN282" s="136"/>
      <c r="DZO282" s="136"/>
      <c r="DZP282" s="136"/>
      <c r="DZQ282" s="136"/>
      <c r="DZR282" s="136"/>
      <c r="DZS282" s="136"/>
      <c r="DZT282" s="136"/>
      <c r="DZU282" s="136"/>
      <c r="DZV282" s="136"/>
      <c r="DZW282" s="136"/>
      <c r="DZX282" s="136"/>
      <c r="DZY282" s="136"/>
      <c r="EAD282" s="136"/>
      <c r="EAE282" s="136"/>
      <c r="EAF282" s="136"/>
      <c r="EAG282" s="136"/>
      <c r="EAH282" s="136"/>
      <c r="EAI282" s="136"/>
      <c r="EAJ282" s="136"/>
      <c r="EAK282" s="136"/>
      <c r="EAL282" s="136"/>
      <c r="EAM282" s="136"/>
      <c r="EAN282" s="136"/>
      <c r="EAO282" s="136"/>
      <c r="EAT282" s="136"/>
      <c r="EAU282" s="136"/>
      <c r="EAV282" s="136"/>
      <c r="EAW282" s="136"/>
      <c r="EAX282" s="136"/>
      <c r="EAY282" s="136"/>
      <c r="EAZ282" s="136"/>
      <c r="EBA282" s="136"/>
      <c r="EBB282" s="136"/>
      <c r="EBC282" s="136"/>
      <c r="EBD282" s="136"/>
      <c r="EBE282" s="136"/>
      <c r="EBJ282" s="136"/>
      <c r="EBK282" s="136"/>
      <c r="EBL282" s="136"/>
      <c r="EBM282" s="136"/>
      <c r="EBN282" s="136"/>
      <c r="EBO282" s="136"/>
      <c r="EBP282" s="136"/>
      <c r="EBQ282" s="136"/>
      <c r="EBR282" s="136"/>
      <c r="EBS282" s="136"/>
      <c r="EBT282" s="136"/>
      <c r="EBU282" s="136"/>
      <c r="EBZ282" s="136"/>
      <c r="ECA282" s="136"/>
      <c r="ECB282" s="136"/>
      <c r="ECC282" s="136"/>
      <c r="ECD282" s="136"/>
      <c r="ECE282" s="136"/>
      <c r="ECF282" s="136"/>
      <c r="ECG282" s="136"/>
      <c r="ECH282" s="136"/>
      <c r="ECI282" s="136"/>
      <c r="ECJ282" s="136"/>
      <c r="ECK282" s="136"/>
      <c r="ECP282" s="136"/>
      <c r="ECQ282" s="136"/>
      <c r="ECR282" s="136"/>
      <c r="ECS282" s="136"/>
      <c r="ECT282" s="136"/>
      <c r="ECU282" s="136"/>
      <c r="ECV282" s="136"/>
      <c r="ECW282" s="136"/>
      <c r="ECX282" s="136"/>
      <c r="ECY282" s="136"/>
      <c r="ECZ282" s="136"/>
      <c r="EDA282" s="136"/>
      <c r="EDF282" s="136"/>
      <c r="EDG282" s="136"/>
      <c r="EDH282" s="136"/>
      <c r="EDI282" s="136"/>
      <c r="EDJ282" s="136"/>
      <c r="EDK282" s="136"/>
      <c r="EDL282" s="136"/>
      <c r="EDM282" s="136"/>
      <c r="EDN282" s="136"/>
      <c r="EDO282" s="136"/>
      <c r="EDP282" s="136"/>
      <c r="EDQ282" s="136"/>
      <c r="EDV282" s="136"/>
      <c r="EDW282" s="136"/>
      <c r="EDX282" s="136"/>
      <c r="EDY282" s="136"/>
      <c r="EDZ282" s="136"/>
      <c r="EEA282" s="136"/>
      <c r="EEB282" s="136"/>
      <c r="EEC282" s="136"/>
      <c r="EED282" s="136"/>
      <c r="EEE282" s="136"/>
      <c r="EEF282" s="136"/>
      <c r="EEG282" s="136"/>
      <c r="EEL282" s="136"/>
      <c r="EEM282" s="136"/>
      <c r="EEN282" s="136"/>
      <c r="EEO282" s="136"/>
      <c r="EEP282" s="136"/>
      <c r="EEQ282" s="136"/>
      <c r="EER282" s="136"/>
      <c r="EES282" s="136"/>
      <c r="EET282" s="136"/>
      <c r="EEU282" s="136"/>
      <c r="EEV282" s="136"/>
      <c r="EEW282" s="136"/>
      <c r="EFB282" s="136"/>
      <c r="EFC282" s="136"/>
      <c r="EFD282" s="136"/>
      <c r="EFE282" s="136"/>
      <c r="EFF282" s="136"/>
      <c r="EFG282" s="136"/>
      <c r="EFH282" s="136"/>
      <c r="EFI282" s="136"/>
      <c r="EFJ282" s="136"/>
      <c r="EFK282" s="136"/>
      <c r="EFL282" s="136"/>
      <c r="EFM282" s="136"/>
      <c r="EFR282" s="136"/>
      <c r="EFS282" s="136"/>
      <c r="EFT282" s="136"/>
      <c r="EFU282" s="136"/>
      <c r="EFV282" s="136"/>
      <c r="EFW282" s="136"/>
      <c r="EFX282" s="136"/>
      <c r="EFY282" s="136"/>
      <c r="EFZ282" s="136"/>
      <c r="EGA282" s="136"/>
      <c r="EGB282" s="136"/>
      <c r="EGC282" s="136"/>
      <c r="EGH282" s="136"/>
      <c r="EGI282" s="136"/>
      <c r="EGJ282" s="136"/>
      <c r="EGK282" s="136"/>
      <c r="EGL282" s="136"/>
      <c r="EGM282" s="136"/>
      <c r="EGN282" s="136"/>
      <c r="EGO282" s="136"/>
      <c r="EGP282" s="136"/>
      <c r="EGQ282" s="136"/>
      <c r="EGR282" s="136"/>
      <c r="EGS282" s="136"/>
      <c r="EGX282" s="136"/>
      <c r="EGY282" s="136"/>
      <c r="EGZ282" s="136"/>
      <c r="EHA282" s="136"/>
      <c r="EHB282" s="136"/>
      <c r="EHC282" s="136"/>
      <c r="EHD282" s="136"/>
      <c r="EHE282" s="136"/>
      <c r="EHF282" s="136"/>
      <c r="EHG282" s="136"/>
      <c r="EHH282" s="136"/>
      <c r="EHI282" s="136"/>
      <c r="EHN282" s="136"/>
      <c r="EHO282" s="136"/>
      <c r="EHP282" s="136"/>
      <c r="EHQ282" s="136"/>
      <c r="EHR282" s="136"/>
      <c r="EHS282" s="136"/>
      <c r="EHT282" s="136"/>
      <c r="EHU282" s="136"/>
      <c r="EHV282" s="136"/>
      <c r="EHW282" s="136"/>
      <c r="EHX282" s="136"/>
      <c r="EHY282" s="136"/>
      <c r="EID282" s="136"/>
      <c r="EIE282" s="136"/>
      <c r="EIF282" s="136"/>
      <c r="EIG282" s="136"/>
      <c r="EIH282" s="136"/>
      <c r="EII282" s="136"/>
      <c r="EIJ282" s="136"/>
      <c r="EIK282" s="136"/>
      <c r="EIL282" s="136"/>
      <c r="EIM282" s="136"/>
      <c r="EIN282" s="136"/>
      <c r="EIO282" s="136"/>
      <c r="EIT282" s="136"/>
      <c r="EIU282" s="136"/>
      <c r="EIV282" s="136"/>
      <c r="EIW282" s="136"/>
      <c r="EIX282" s="136"/>
      <c r="EIY282" s="136"/>
      <c r="EIZ282" s="136"/>
      <c r="EJA282" s="136"/>
      <c r="EJB282" s="136"/>
      <c r="EJC282" s="136"/>
      <c r="EJD282" s="136"/>
      <c r="EJE282" s="136"/>
      <c r="EJJ282" s="136"/>
      <c r="EJK282" s="136"/>
      <c r="EJL282" s="136"/>
      <c r="EJM282" s="136"/>
      <c r="EJN282" s="136"/>
      <c r="EJO282" s="136"/>
      <c r="EJP282" s="136"/>
      <c r="EJQ282" s="136"/>
      <c r="EJR282" s="136"/>
      <c r="EJS282" s="136"/>
      <c r="EJT282" s="136"/>
      <c r="EJU282" s="136"/>
      <c r="EJZ282" s="136"/>
      <c r="EKA282" s="136"/>
      <c r="EKB282" s="136"/>
      <c r="EKC282" s="136"/>
      <c r="EKD282" s="136"/>
      <c r="EKE282" s="136"/>
      <c r="EKF282" s="136"/>
      <c r="EKG282" s="136"/>
      <c r="EKH282" s="136"/>
      <c r="EKI282" s="136"/>
      <c r="EKJ282" s="136"/>
      <c r="EKK282" s="136"/>
      <c r="EKP282" s="136"/>
      <c r="EKQ282" s="136"/>
      <c r="EKR282" s="136"/>
      <c r="EKS282" s="136"/>
      <c r="EKT282" s="136"/>
      <c r="EKU282" s="136"/>
      <c r="EKV282" s="136"/>
      <c r="EKW282" s="136"/>
      <c r="EKX282" s="136"/>
      <c r="EKY282" s="136"/>
      <c r="EKZ282" s="136"/>
      <c r="ELA282" s="136"/>
      <c r="ELF282" s="136"/>
      <c r="ELG282" s="136"/>
      <c r="ELH282" s="136"/>
      <c r="ELI282" s="136"/>
      <c r="ELJ282" s="136"/>
      <c r="ELK282" s="136"/>
      <c r="ELL282" s="136"/>
      <c r="ELM282" s="136"/>
      <c r="ELN282" s="136"/>
      <c r="ELO282" s="136"/>
      <c r="ELP282" s="136"/>
      <c r="ELQ282" s="136"/>
      <c r="ELV282" s="136"/>
      <c r="ELW282" s="136"/>
      <c r="ELX282" s="136"/>
      <c r="ELY282" s="136"/>
      <c r="ELZ282" s="136"/>
      <c r="EMA282" s="136"/>
      <c r="EMB282" s="136"/>
      <c r="EMC282" s="136"/>
      <c r="EMD282" s="136"/>
      <c r="EME282" s="136"/>
      <c r="EMF282" s="136"/>
      <c r="EMG282" s="136"/>
      <c r="EML282" s="136"/>
      <c r="EMM282" s="136"/>
      <c r="EMN282" s="136"/>
      <c r="EMO282" s="136"/>
      <c r="EMP282" s="136"/>
      <c r="EMQ282" s="136"/>
      <c r="EMR282" s="136"/>
      <c r="EMS282" s="136"/>
      <c r="EMT282" s="136"/>
      <c r="EMU282" s="136"/>
      <c r="EMV282" s="136"/>
      <c r="EMW282" s="136"/>
      <c r="ENB282" s="136"/>
      <c r="ENC282" s="136"/>
      <c r="END282" s="136"/>
      <c r="ENE282" s="136"/>
      <c r="ENF282" s="136"/>
      <c r="ENG282" s="136"/>
      <c r="ENH282" s="136"/>
      <c r="ENI282" s="136"/>
      <c r="ENJ282" s="136"/>
      <c r="ENK282" s="136"/>
      <c r="ENL282" s="136"/>
      <c r="ENM282" s="136"/>
      <c r="ENR282" s="136"/>
      <c r="ENS282" s="136"/>
      <c r="ENT282" s="136"/>
      <c r="ENU282" s="136"/>
      <c r="ENV282" s="136"/>
      <c r="ENW282" s="136"/>
      <c r="ENX282" s="136"/>
      <c r="ENY282" s="136"/>
      <c r="ENZ282" s="136"/>
      <c r="EOA282" s="136"/>
      <c r="EOB282" s="136"/>
      <c r="EOC282" s="136"/>
      <c r="EOH282" s="136"/>
      <c r="EOI282" s="136"/>
      <c r="EOJ282" s="136"/>
      <c r="EOK282" s="136"/>
      <c r="EOL282" s="136"/>
      <c r="EOM282" s="136"/>
      <c r="EON282" s="136"/>
      <c r="EOO282" s="136"/>
      <c r="EOP282" s="136"/>
      <c r="EOQ282" s="136"/>
      <c r="EOR282" s="136"/>
      <c r="EOS282" s="136"/>
      <c r="EOX282" s="136"/>
      <c r="EOY282" s="136"/>
      <c r="EOZ282" s="136"/>
      <c r="EPA282" s="136"/>
      <c r="EPB282" s="136"/>
      <c r="EPC282" s="136"/>
      <c r="EPD282" s="136"/>
      <c r="EPE282" s="136"/>
      <c r="EPF282" s="136"/>
      <c r="EPG282" s="136"/>
      <c r="EPH282" s="136"/>
      <c r="EPI282" s="136"/>
      <c r="EPN282" s="136"/>
      <c r="EPO282" s="136"/>
      <c r="EPP282" s="136"/>
      <c r="EPQ282" s="136"/>
      <c r="EPR282" s="136"/>
      <c r="EPS282" s="136"/>
      <c r="EPT282" s="136"/>
      <c r="EPU282" s="136"/>
      <c r="EPV282" s="136"/>
      <c r="EPW282" s="136"/>
      <c r="EPX282" s="136"/>
      <c r="EPY282" s="136"/>
      <c r="EQD282" s="136"/>
      <c r="EQE282" s="136"/>
      <c r="EQF282" s="136"/>
      <c r="EQG282" s="136"/>
      <c r="EQH282" s="136"/>
      <c r="EQI282" s="136"/>
      <c r="EQJ282" s="136"/>
      <c r="EQK282" s="136"/>
      <c r="EQL282" s="136"/>
      <c r="EQM282" s="136"/>
      <c r="EQN282" s="136"/>
      <c r="EQO282" s="136"/>
      <c r="EQT282" s="136"/>
      <c r="EQU282" s="136"/>
      <c r="EQV282" s="136"/>
      <c r="EQW282" s="136"/>
      <c r="EQX282" s="136"/>
      <c r="EQY282" s="136"/>
      <c r="EQZ282" s="136"/>
      <c r="ERA282" s="136"/>
      <c r="ERB282" s="136"/>
      <c r="ERC282" s="136"/>
      <c r="ERD282" s="136"/>
      <c r="ERE282" s="136"/>
      <c r="ERJ282" s="136"/>
      <c r="ERK282" s="136"/>
      <c r="ERL282" s="136"/>
      <c r="ERM282" s="136"/>
      <c r="ERN282" s="136"/>
      <c r="ERO282" s="136"/>
      <c r="ERP282" s="136"/>
      <c r="ERQ282" s="136"/>
      <c r="ERR282" s="136"/>
      <c r="ERS282" s="136"/>
      <c r="ERT282" s="136"/>
      <c r="ERU282" s="136"/>
      <c r="ERZ282" s="136"/>
      <c r="ESA282" s="136"/>
      <c r="ESB282" s="136"/>
      <c r="ESC282" s="136"/>
      <c r="ESD282" s="136"/>
      <c r="ESE282" s="136"/>
      <c r="ESF282" s="136"/>
      <c r="ESG282" s="136"/>
      <c r="ESH282" s="136"/>
      <c r="ESI282" s="136"/>
      <c r="ESJ282" s="136"/>
      <c r="ESK282" s="136"/>
      <c r="ESP282" s="136"/>
      <c r="ESQ282" s="136"/>
      <c r="ESR282" s="136"/>
      <c r="ESS282" s="136"/>
      <c r="EST282" s="136"/>
      <c r="ESU282" s="136"/>
      <c r="ESV282" s="136"/>
      <c r="ESW282" s="136"/>
      <c r="ESX282" s="136"/>
      <c r="ESY282" s="136"/>
      <c r="ESZ282" s="136"/>
      <c r="ETA282" s="136"/>
      <c r="ETF282" s="136"/>
      <c r="ETG282" s="136"/>
      <c r="ETH282" s="136"/>
      <c r="ETI282" s="136"/>
      <c r="ETJ282" s="136"/>
      <c r="ETK282" s="136"/>
      <c r="ETL282" s="136"/>
      <c r="ETM282" s="136"/>
      <c r="ETN282" s="136"/>
      <c r="ETO282" s="136"/>
      <c r="ETP282" s="136"/>
      <c r="ETQ282" s="136"/>
      <c r="ETV282" s="136"/>
      <c r="ETW282" s="136"/>
      <c r="ETX282" s="136"/>
      <c r="ETY282" s="136"/>
      <c r="ETZ282" s="136"/>
      <c r="EUA282" s="136"/>
      <c r="EUB282" s="136"/>
      <c r="EUC282" s="136"/>
      <c r="EUD282" s="136"/>
      <c r="EUE282" s="136"/>
      <c r="EUF282" s="136"/>
      <c r="EUG282" s="136"/>
      <c r="EUL282" s="136"/>
      <c r="EUM282" s="136"/>
      <c r="EUN282" s="136"/>
      <c r="EUO282" s="136"/>
      <c r="EUP282" s="136"/>
      <c r="EUQ282" s="136"/>
      <c r="EUR282" s="136"/>
      <c r="EUS282" s="136"/>
      <c r="EUT282" s="136"/>
      <c r="EUU282" s="136"/>
      <c r="EUV282" s="136"/>
      <c r="EUW282" s="136"/>
      <c r="EVB282" s="136"/>
      <c r="EVC282" s="136"/>
      <c r="EVD282" s="136"/>
      <c r="EVE282" s="136"/>
      <c r="EVF282" s="136"/>
      <c r="EVG282" s="136"/>
      <c r="EVH282" s="136"/>
      <c r="EVI282" s="136"/>
      <c r="EVJ282" s="136"/>
      <c r="EVK282" s="136"/>
      <c r="EVL282" s="136"/>
      <c r="EVM282" s="136"/>
      <c r="EVR282" s="136"/>
      <c r="EVS282" s="136"/>
      <c r="EVT282" s="136"/>
      <c r="EVU282" s="136"/>
      <c r="EVV282" s="136"/>
      <c r="EVW282" s="136"/>
      <c r="EVX282" s="136"/>
      <c r="EVY282" s="136"/>
      <c r="EVZ282" s="136"/>
      <c r="EWA282" s="136"/>
      <c r="EWB282" s="136"/>
      <c r="EWC282" s="136"/>
      <c r="EWH282" s="136"/>
      <c r="EWI282" s="136"/>
      <c r="EWJ282" s="136"/>
      <c r="EWK282" s="136"/>
      <c r="EWL282" s="136"/>
      <c r="EWM282" s="136"/>
      <c r="EWN282" s="136"/>
      <c r="EWO282" s="136"/>
      <c r="EWP282" s="136"/>
      <c r="EWQ282" s="136"/>
      <c r="EWR282" s="136"/>
      <c r="EWS282" s="136"/>
      <c r="EWX282" s="136"/>
      <c r="EWY282" s="136"/>
      <c r="EWZ282" s="136"/>
      <c r="EXA282" s="136"/>
      <c r="EXB282" s="136"/>
      <c r="EXC282" s="136"/>
      <c r="EXD282" s="136"/>
      <c r="EXE282" s="136"/>
      <c r="EXF282" s="136"/>
      <c r="EXG282" s="136"/>
      <c r="EXH282" s="136"/>
      <c r="EXI282" s="136"/>
      <c r="EXN282" s="136"/>
      <c r="EXO282" s="136"/>
      <c r="EXP282" s="136"/>
      <c r="EXQ282" s="136"/>
      <c r="EXR282" s="136"/>
      <c r="EXS282" s="136"/>
      <c r="EXT282" s="136"/>
      <c r="EXU282" s="136"/>
      <c r="EXV282" s="136"/>
      <c r="EXW282" s="136"/>
      <c r="EXX282" s="136"/>
      <c r="EXY282" s="136"/>
      <c r="EYD282" s="136"/>
      <c r="EYE282" s="136"/>
      <c r="EYF282" s="136"/>
      <c r="EYG282" s="136"/>
      <c r="EYH282" s="136"/>
      <c r="EYI282" s="136"/>
      <c r="EYJ282" s="136"/>
      <c r="EYK282" s="136"/>
      <c r="EYL282" s="136"/>
      <c r="EYM282" s="136"/>
      <c r="EYN282" s="136"/>
      <c r="EYO282" s="136"/>
      <c r="EYT282" s="136"/>
      <c r="EYU282" s="136"/>
      <c r="EYV282" s="136"/>
      <c r="EYW282" s="136"/>
      <c r="EYX282" s="136"/>
      <c r="EYY282" s="136"/>
      <c r="EYZ282" s="136"/>
      <c r="EZA282" s="136"/>
      <c r="EZB282" s="136"/>
      <c r="EZC282" s="136"/>
      <c r="EZD282" s="136"/>
      <c r="EZE282" s="136"/>
      <c r="EZJ282" s="136"/>
      <c r="EZK282" s="136"/>
      <c r="EZL282" s="136"/>
      <c r="EZM282" s="136"/>
      <c r="EZN282" s="136"/>
      <c r="EZO282" s="136"/>
      <c r="EZP282" s="136"/>
      <c r="EZQ282" s="136"/>
      <c r="EZR282" s="136"/>
      <c r="EZS282" s="136"/>
      <c r="EZT282" s="136"/>
      <c r="EZU282" s="136"/>
      <c r="EZZ282" s="136"/>
      <c r="FAA282" s="136"/>
      <c r="FAB282" s="136"/>
      <c r="FAC282" s="136"/>
      <c r="FAD282" s="136"/>
      <c r="FAE282" s="136"/>
      <c r="FAF282" s="136"/>
      <c r="FAG282" s="136"/>
      <c r="FAH282" s="136"/>
      <c r="FAI282" s="136"/>
      <c r="FAJ282" s="136"/>
      <c r="FAK282" s="136"/>
      <c r="FAP282" s="136"/>
      <c r="FAQ282" s="136"/>
      <c r="FAR282" s="136"/>
      <c r="FAS282" s="136"/>
      <c r="FAT282" s="136"/>
      <c r="FAU282" s="136"/>
      <c r="FAV282" s="136"/>
      <c r="FAW282" s="136"/>
      <c r="FAX282" s="136"/>
      <c r="FAY282" s="136"/>
      <c r="FAZ282" s="136"/>
      <c r="FBA282" s="136"/>
      <c r="FBF282" s="136"/>
      <c r="FBG282" s="136"/>
      <c r="FBH282" s="136"/>
      <c r="FBI282" s="136"/>
      <c r="FBJ282" s="136"/>
      <c r="FBK282" s="136"/>
      <c r="FBL282" s="136"/>
      <c r="FBM282" s="136"/>
      <c r="FBN282" s="136"/>
      <c r="FBO282" s="136"/>
      <c r="FBP282" s="136"/>
      <c r="FBQ282" s="136"/>
      <c r="FBV282" s="136"/>
      <c r="FBW282" s="136"/>
      <c r="FBX282" s="136"/>
      <c r="FBY282" s="136"/>
      <c r="FBZ282" s="136"/>
      <c r="FCA282" s="136"/>
      <c r="FCB282" s="136"/>
      <c r="FCC282" s="136"/>
      <c r="FCD282" s="136"/>
      <c r="FCE282" s="136"/>
      <c r="FCF282" s="136"/>
      <c r="FCG282" s="136"/>
      <c r="FCL282" s="136"/>
      <c r="FCM282" s="136"/>
      <c r="FCN282" s="136"/>
      <c r="FCO282" s="136"/>
      <c r="FCP282" s="136"/>
      <c r="FCQ282" s="136"/>
      <c r="FCR282" s="136"/>
      <c r="FCS282" s="136"/>
      <c r="FCT282" s="136"/>
      <c r="FCU282" s="136"/>
      <c r="FCV282" s="136"/>
      <c r="FCW282" s="136"/>
      <c r="FDB282" s="136"/>
      <c r="FDC282" s="136"/>
      <c r="FDD282" s="136"/>
      <c r="FDE282" s="136"/>
      <c r="FDF282" s="136"/>
      <c r="FDG282" s="136"/>
      <c r="FDH282" s="136"/>
      <c r="FDI282" s="136"/>
      <c r="FDJ282" s="136"/>
      <c r="FDK282" s="136"/>
      <c r="FDL282" s="136"/>
      <c r="FDM282" s="136"/>
      <c r="FDR282" s="136"/>
      <c r="FDS282" s="136"/>
      <c r="FDT282" s="136"/>
      <c r="FDU282" s="136"/>
      <c r="FDV282" s="136"/>
      <c r="FDW282" s="136"/>
      <c r="FDX282" s="136"/>
      <c r="FDY282" s="136"/>
      <c r="FDZ282" s="136"/>
      <c r="FEA282" s="136"/>
      <c r="FEB282" s="136"/>
      <c r="FEC282" s="136"/>
      <c r="FEH282" s="136"/>
      <c r="FEI282" s="136"/>
      <c r="FEJ282" s="136"/>
      <c r="FEK282" s="136"/>
      <c r="FEL282" s="136"/>
      <c r="FEM282" s="136"/>
      <c r="FEN282" s="136"/>
      <c r="FEO282" s="136"/>
      <c r="FEP282" s="136"/>
      <c r="FEQ282" s="136"/>
      <c r="FER282" s="136"/>
      <c r="FES282" s="136"/>
      <c r="FEX282" s="136"/>
      <c r="FEY282" s="136"/>
      <c r="FEZ282" s="136"/>
      <c r="FFA282" s="136"/>
      <c r="FFB282" s="136"/>
      <c r="FFC282" s="136"/>
      <c r="FFD282" s="136"/>
      <c r="FFE282" s="136"/>
      <c r="FFF282" s="136"/>
      <c r="FFG282" s="136"/>
      <c r="FFH282" s="136"/>
      <c r="FFI282" s="136"/>
      <c r="FFN282" s="136"/>
      <c r="FFO282" s="136"/>
      <c r="FFP282" s="136"/>
      <c r="FFQ282" s="136"/>
      <c r="FFR282" s="136"/>
      <c r="FFS282" s="136"/>
      <c r="FFT282" s="136"/>
      <c r="FFU282" s="136"/>
      <c r="FFV282" s="136"/>
      <c r="FFW282" s="136"/>
      <c r="FFX282" s="136"/>
      <c r="FFY282" s="136"/>
      <c r="FGD282" s="136"/>
      <c r="FGE282" s="136"/>
      <c r="FGF282" s="136"/>
      <c r="FGG282" s="136"/>
      <c r="FGH282" s="136"/>
      <c r="FGI282" s="136"/>
      <c r="FGJ282" s="136"/>
      <c r="FGK282" s="136"/>
      <c r="FGL282" s="136"/>
      <c r="FGM282" s="136"/>
      <c r="FGN282" s="136"/>
      <c r="FGO282" s="136"/>
      <c r="FGT282" s="136"/>
      <c r="FGU282" s="136"/>
      <c r="FGV282" s="136"/>
      <c r="FGW282" s="136"/>
      <c r="FGX282" s="136"/>
      <c r="FGY282" s="136"/>
      <c r="FGZ282" s="136"/>
      <c r="FHA282" s="136"/>
      <c r="FHB282" s="136"/>
      <c r="FHC282" s="136"/>
      <c r="FHD282" s="136"/>
      <c r="FHE282" s="136"/>
      <c r="FHJ282" s="136"/>
      <c r="FHK282" s="136"/>
      <c r="FHL282" s="136"/>
      <c r="FHM282" s="136"/>
      <c r="FHN282" s="136"/>
      <c r="FHO282" s="136"/>
      <c r="FHP282" s="136"/>
      <c r="FHQ282" s="136"/>
      <c r="FHR282" s="136"/>
      <c r="FHS282" s="136"/>
      <c r="FHT282" s="136"/>
      <c r="FHU282" s="136"/>
      <c r="FHZ282" s="136"/>
      <c r="FIA282" s="136"/>
      <c r="FIB282" s="136"/>
      <c r="FIC282" s="136"/>
      <c r="FID282" s="136"/>
      <c r="FIE282" s="136"/>
      <c r="FIF282" s="136"/>
      <c r="FIG282" s="136"/>
      <c r="FIH282" s="136"/>
      <c r="FII282" s="136"/>
      <c r="FIJ282" s="136"/>
      <c r="FIK282" s="136"/>
      <c r="FIP282" s="136"/>
      <c r="FIQ282" s="136"/>
      <c r="FIR282" s="136"/>
      <c r="FIS282" s="136"/>
      <c r="FIT282" s="136"/>
      <c r="FIU282" s="136"/>
      <c r="FIV282" s="136"/>
      <c r="FIW282" s="136"/>
      <c r="FIX282" s="136"/>
      <c r="FIY282" s="136"/>
      <c r="FIZ282" s="136"/>
      <c r="FJA282" s="136"/>
      <c r="FJF282" s="136"/>
      <c r="FJG282" s="136"/>
      <c r="FJH282" s="136"/>
      <c r="FJI282" s="136"/>
      <c r="FJJ282" s="136"/>
      <c r="FJK282" s="136"/>
      <c r="FJL282" s="136"/>
      <c r="FJM282" s="136"/>
      <c r="FJN282" s="136"/>
      <c r="FJO282" s="136"/>
      <c r="FJP282" s="136"/>
      <c r="FJQ282" s="136"/>
      <c r="FJV282" s="136"/>
      <c r="FJW282" s="136"/>
      <c r="FJX282" s="136"/>
      <c r="FJY282" s="136"/>
      <c r="FJZ282" s="136"/>
      <c r="FKA282" s="136"/>
      <c r="FKB282" s="136"/>
      <c r="FKC282" s="136"/>
      <c r="FKD282" s="136"/>
      <c r="FKE282" s="136"/>
      <c r="FKF282" s="136"/>
      <c r="FKG282" s="136"/>
      <c r="FKL282" s="136"/>
      <c r="FKM282" s="136"/>
      <c r="FKN282" s="136"/>
      <c r="FKO282" s="136"/>
      <c r="FKP282" s="136"/>
      <c r="FKQ282" s="136"/>
      <c r="FKR282" s="136"/>
      <c r="FKS282" s="136"/>
      <c r="FKT282" s="136"/>
      <c r="FKU282" s="136"/>
      <c r="FKV282" s="136"/>
      <c r="FKW282" s="136"/>
      <c r="FLB282" s="136"/>
      <c r="FLC282" s="136"/>
      <c r="FLD282" s="136"/>
      <c r="FLE282" s="136"/>
      <c r="FLF282" s="136"/>
      <c r="FLG282" s="136"/>
      <c r="FLH282" s="136"/>
      <c r="FLI282" s="136"/>
      <c r="FLJ282" s="136"/>
      <c r="FLK282" s="136"/>
      <c r="FLL282" s="136"/>
      <c r="FLM282" s="136"/>
      <c r="FLR282" s="136"/>
      <c r="FLS282" s="136"/>
      <c r="FLT282" s="136"/>
      <c r="FLU282" s="136"/>
      <c r="FLV282" s="136"/>
      <c r="FLW282" s="136"/>
      <c r="FLX282" s="136"/>
      <c r="FLY282" s="136"/>
      <c r="FLZ282" s="136"/>
      <c r="FMA282" s="136"/>
      <c r="FMB282" s="136"/>
      <c r="FMC282" s="136"/>
      <c r="FMH282" s="136"/>
      <c r="FMI282" s="136"/>
      <c r="FMJ282" s="136"/>
      <c r="FMK282" s="136"/>
      <c r="FML282" s="136"/>
      <c r="FMM282" s="136"/>
      <c r="FMN282" s="136"/>
      <c r="FMO282" s="136"/>
      <c r="FMP282" s="136"/>
      <c r="FMQ282" s="136"/>
      <c r="FMR282" s="136"/>
      <c r="FMS282" s="136"/>
      <c r="FMX282" s="136"/>
      <c r="FMY282" s="136"/>
      <c r="FMZ282" s="136"/>
      <c r="FNA282" s="136"/>
      <c r="FNB282" s="136"/>
      <c r="FNC282" s="136"/>
      <c r="FND282" s="136"/>
      <c r="FNE282" s="136"/>
      <c r="FNF282" s="136"/>
      <c r="FNG282" s="136"/>
      <c r="FNH282" s="136"/>
      <c r="FNI282" s="136"/>
      <c r="FNN282" s="136"/>
      <c r="FNO282" s="136"/>
      <c r="FNP282" s="136"/>
      <c r="FNQ282" s="136"/>
      <c r="FNR282" s="136"/>
      <c r="FNS282" s="136"/>
      <c r="FNT282" s="136"/>
      <c r="FNU282" s="136"/>
      <c r="FNV282" s="136"/>
      <c r="FNW282" s="136"/>
      <c r="FNX282" s="136"/>
      <c r="FNY282" s="136"/>
      <c r="FOD282" s="136"/>
      <c r="FOE282" s="136"/>
      <c r="FOF282" s="136"/>
      <c r="FOG282" s="136"/>
      <c r="FOH282" s="136"/>
      <c r="FOI282" s="136"/>
      <c r="FOJ282" s="136"/>
      <c r="FOK282" s="136"/>
      <c r="FOL282" s="136"/>
      <c r="FOM282" s="136"/>
      <c r="FON282" s="136"/>
      <c r="FOO282" s="136"/>
      <c r="FOT282" s="136"/>
      <c r="FOU282" s="136"/>
      <c r="FOV282" s="136"/>
      <c r="FOW282" s="136"/>
      <c r="FOX282" s="136"/>
      <c r="FOY282" s="136"/>
      <c r="FOZ282" s="136"/>
      <c r="FPA282" s="136"/>
      <c r="FPB282" s="136"/>
      <c r="FPC282" s="136"/>
      <c r="FPD282" s="136"/>
      <c r="FPE282" s="136"/>
      <c r="FPJ282" s="136"/>
      <c r="FPK282" s="136"/>
      <c r="FPL282" s="136"/>
      <c r="FPM282" s="136"/>
      <c r="FPN282" s="136"/>
      <c r="FPO282" s="136"/>
      <c r="FPP282" s="136"/>
      <c r="FPQ282" s="136"/>
      <c r="FPR282" s="136"/>
      <c r="FPS282" s="136"/>
      <c r="FPT282" s="136"/>
      <c r="FPU282" s="136"/>
      <c r="FPZ282" s="136"/>
      <c r="FQA282" s="136"/>
      <c r="FQB282" s="136"/>
      <c r="FQC282" s="136"/>
      <c r="FQD282" s="136"/>
      <c r="FQE282" s="136"/>
      <c r="FQF282" s="136"/>
      <c r="FQG282" s="136"/>
      <c r="FQH282" s="136"/>
      <c r="FQI282" s="136"/>
      <c r="FQJ282" s="136"/>
      <c r="FQK282" s="136"/>
      <c r="FQP282" s="136"/>
      <c r="FQQ282" s="136"/>
      <c r="FQR282" s="136"/>
      <c r="FQS282" s="136"/>
      <c r="FQT282" s="136"/>
      <c r="FQU282" s="136"/>
      <c r="FQV282" s="136"/>
      <c r="FQW282" s="136"/>
      <c r="FQX282" s="136"/>
      <c r="FQY282" s="136"/>
      <c r="FQZ282" s="136"/>
      <c r="FRA282" s="136"/>
      <c r="FRF282" s="136"/>
      <c r="FRG282" s="136"/>
      <c r="FRH282" s="136"/>
      <c r="FRI282" s="136"/>
      <c r="FRJ282" s="136"/>
      <c r="FRK282" s="136"/>
      <c r="FRL282" s="136"/>
      <c r="FRM282" s="136"/>
      <c r="FRN282" s="136"/>
      <c r="FRO282" s="136"/>
      <c r="FRP282" s="136"/>
      <c r="FRQ282" s="136"/>
      <c r="FRV282" s="136"/>
      <c r="FRW282" s="136"/>
      <c r="FRX282" s="136"/>
      <c r="FRY282" s="136"/>
      <c r="FRZ282" s="136"/>
      <c r="FSA282" s="136"/>
      <c r="FSB282" s="136"/>
      <c r="FSC282" s="136"/>
      <c r="FSD282" s="136"/>
      <c r="FSE282" s="136"/>
      <c r="FSF282" s="136"/>
      <c r="FSG282" s="136"/>
      <c r="FSL282" s="136"/>
      <c r="FSM282" s="136"/>
      <c r="FSN282" s="136"/>
      <c r="FSO282" s="136"/>
      <c r="FSP282" s="136"/>
      <c r="FSQ282" s="136"/>
      <c r="FSR282" s="136"/>
      <c r="FSS282" s="136"/>
      <c r="FST282" s="136"/>
      <c r="FSU282" s="136"/>
      <c r="FSV282" s="136"/>
      <c r="FSW282" s="136"/>
      <c r="FTB282" s="136"/>
      <c r="FTC282" s="136"/>
      <c r="FTD282" s="136"/>
      <c r="FTE282" s="136"/>
      <c r="FTF282" s="136"/>
      <c r="FTG282" s="136"/>
      <c r="FTH282" s="136"/>
      <c r="FTI282" s="136"/>
      <c r="FTJ282" s="136"/>
      <c r="FTK282" s="136"/>
      <c r="FTL282" s="136"/>
      <c r="FTM282" s="136"/>
      <c r="FTR282" s="136"/>
      <c r="FTS282" s="136"/>
      <c r="FTT282" s="136"/>
      <c r="FTU282" s="136"/>
      <c r="FTV282" s="136"/>
      <c r="FTW282" s="136"/>
      <c r="FTX282" s="136"/>
      <c r="FTY282" s="136"/>
      <c r="FTZ282" s="136"/>
      <c r="FUA282" s="136"/>
      <c r="FUB282" s="136"/>
      <c r="FUC282" s="136"/>
      <c r="FUH282" s="136"/>
      <c r="FUI282" s="136"/>
      <c r="FUJ282" s="136"/>
      <c r="FUK282" s="136"/>
      <c r="FUL282" s="136"/>
      <c r="FUM282" s="136"/>
      <c r="FUN282" s="136"/>
      <c r="FUO282" s="136"/>
      <c r="FUP282" s="136"/>
      <c r="FUQ282" s="136"/>
      <c r="FUR282" s="136"/>
      <c r="FUS282" s="136"/>
      <c r="FUX282" s="136"/>
      <c r="FUY282" s="136"/>
      <c r="FUZ282" s="136"/>
      <c r="FVA282" s="136"/>
      <c r="FVB282" s="136"/>
      <c r="FVC282" s="136"/>
      <c r="FVD282" s="136"/>
      <c r="FVE282" s="136"/>
      <c r="FVF282" s="136"/>
      <c r="FVG282" s="136"/>
      <c r="FVH282" s="136"/>
      <c r="FVI282" s="136"/>
      <c r="FVN282" s="136"/>
      <c r="FVO282" s="136"/>
      <c r="FVP282" s="136"/>
      <c r="FVQ282" s="136"/>
      <c r="FVR282" s="136"/>
      <c r="FVS282" s="136"/>
      <c r="FVT282" s="136"/>
      <c r="FVU282" s="136"/>
      <c r="FVV282" s="136"/>
      <c r="FVW282" s="136"/>
      <c r="FVX282" s="136"/>
      <c r="FVY282" s="136"/>
      <c r="FWD282" s="136"/>
      <c r="FWE282" s="136"/>
      <c r="FWF282" s="136"/>
      <c r="FWG282" s="136"/>
      <c r="FWH282" s="136"/>
      <c r="FWI282" s="136"/>
      <c r="FWJ282" s="136"/>
      <c r="FWK282" s="136"/>
      <c r="FWL282" s="136"/>
      <c r="FWM282" s="136"/>
      <c r="FWN282" s="136"/>
      <c r="FWO282" s="136"/>
      <c r="FWT282" s="136"/>
      <c r="FWU282" s="136"/>
      <c r="FWV282" s="136"/>
      <c r="FWW282" s="136"/>
      <c r="FWX282" s="136"/>
      <c r="FWY282" s="136"/>
      <c r="FWZ282" s="136"/>
      <c r="FXA282" s="136"/>
      <c r="FXB282" s="136"/>
      <c r="FXC282" s="136"/>
      <c r="FXD282" s="136"/>
      <c r="FXE282" s="136"/>
      <c r="FXJ282" s="136"/>
      <c r="FXK282" s="136"/>
      <c r="FXL282" s="136"/>
      <c r="FXM282" s="136"/>
      <c r="FXN282" s="136"/>
      <c r="FXO282" s="136"/>
      <c r="FXP282" s="136"/>
      <c r="FXQ282" s="136"/>
      <c r="FXR282" s="136"/>
      <c r="FXS282" s="136"/>
      <c r="FXT282" s="136"/>
      <c r="FXU282" s="136"/>
      <c r="FXZ282" s="136"/>
      <c r="FYA282" s="136"/>
      <c r="FYB282" s="136"/>
      <c r="FYC282" s="136"/>
      <c r="FYD282" s="136"/>
      <c r="FYE282" s="136"/>
      <c r="FYF282" s="136"/>
      <c r="FYG282" s="136"/>
      <c r="FYH282" s="136"/>
      <c r="FYI282" s="136"/>
      <c r="FYJ282" s="136"/>
      <c r="FYK282" s="136"/>
      <c r="FYP282" s="136"/>
      <c r="FYQ282" s="136"/>
      <c r="FYR282" s="136"/>
      <c r="FYS282" s="136"/>
      <c r="FYT282" s="136"/>
      <c r="FYU282" s="136"/>
      <c r="FYV282" s="136"/>
      <c r="FYW282" s="136"/>
      <c r="FYX282" s="136"/>
      <c r="FYY282" s="136"/>
      <c r="FYZ282" s="136"/>
      <c r="FZA282" s="136"/>
      <c r="FZF282" s="136"/>
      <c r="FZG282" s="136"/>
      <c r="FZH282" s="136"/>
      <c r="FZI282" s="136"/>
      <c r="FZJ282" s="136"/>
      <c r="FZK282" s="136"/>
      <c r="FZL282" s="136"/>
      <c r="FZM282" s="136"/>
      <c r="FZN282" s="136"/>
      <c r="FZO282" s="136"/>
      <c r="FZP282" s="136"/>
      <c r="FZQ282" s="136"/>
      <c r="FZV282" s="136"/>
      <c r="FZW282" s="136"/>
      <c r="FZX282" s="136"/>
      <c r="FZY282" s="136"/>
      <c r="FZZ282" s="136"/>
      <c r="GAA282" s="136"/>
      <c r="GAB282" s="136"/>
      <c r="GAC282" s="136"/>
      <c r="GAD282" s="136"/>
      <c r="GAE282" s="136"/>
      <c r="GAF282" s="136"/>
      <c r="GAG282" s="136"/>
      <c r="GAL282" s="136"/>
      <c r="GAM282" s="136"/>
      <c r="GAN282" s="136"/>
      <c r="GAO282" s="136"/>
      <c r="GAP282" s="136"/>
      <c r="GAQ282" s="136"/>
      <c r="GAR282" s="136"/>
      <c r="GAS282" s="136"/>
      <c r="GAT282" s="136"/>
      <c r="GAU282" s="136"/>
      <c r="GAV282" s="136"/>
      <c r="GAW282" s="136"/>
      <c r="GBB282" s="136"/>
      <c r="GBC282" s="136"/>
      <c r="GBD282" s="136"/>
      <c r="GBE282" s="136"/>
      <c r="GBF282" s="136"/>
      <c r="GBG282" s="136"/>
      <c r="GBH282" s="136"/>
      <c r="GBI282" s="136"/>
      <c r="GBJ282" s="136"/>
      <c r="GBK282" s="136"/>
      <c r="GBL282" s="136"/>
      <c r="GBM282" s="136"/>
      <c r="GBR282" s="136"/>
      <c r="GBS282" s="136"/>
      <c r="GBT282" s="136"/>
      <c r="GBU282" s="136"/>
      <c r="GBV282" s="136"/>
      <c r="GBW282" s="136"/>
      <c r="GBX282" s="136"/>
      <c r="GBY282" s="136"/>
      <c r="GBZ282" s="136"/>
      <c r="GCA282" s="136"/>
      <c r="GCB282" s="136"/>
      <c r="GCC282" s="136"/>
      <c r="GCH282" s="136"/>
      <c r="GCI282" s="136"/>
      <c r="GCJ282" s="136"/>
      <c r="GCK282" s="136"/>
      <c r="GCL282" s="136"/>
      <c r="GCM282" s="136"/>
      <c r="GCN282" s="136"/>
      <c r="GCO282" s="136"/>
      <c r="GCP282" s="136"/>
      <c r="GCQ282" s="136"/>
      <c r="GCR282" s="136"/>
      <c r="GCS282" s="136"/>
      <c r="GCX282" s="136"/>
      <c r="GCY282" s="136"/>
      <c r="GCZ282" s="136"/>
      <c r="GDA282" s="136"/>
      <c r="GDB282" s="136"/>
      <c r="GDC282" s="136"/>
      <c r="GDD282" s="136"/>
      <c r="GDE282" s="136"/>
      <c r="GDF282" s="136"/>
      <c r="GDG282" s="136"/>
      <c r="GDH282" s="136"/>
      <c r="GDI282" s="136"/>
      <c r="GDN282" s="136"/>
      <c r="GDO282" s="136"/>
      <c r="GDP282" s="136"/>
      <c r="GDQ282" s="136"/>
      <c r="GDR282" s="136"/>
      <c r="GDS282" s="136"/>
      <c r="GDT282" s="136"/>
      <c r="GDU282" s="136"/>
      <c r="GDV282" s="136"/>
      <c r="GDW282" s="136"/>
      <c r="GDX282" s="136"/>
      <c r="GDY282" s="136"/>
      <c r="GED282" s="136"/>
      <c r="GEE282" s="136"/>
      <c r="GEF282" s="136"/>
      <c r="GEG282" s="136"/>
      <c r="GEH282" s="136"/>
      <c r="GEI282" s="136"/>
      <c r="GEJ282" s="136"/>
      <c r="GEK282" s="136"/>
      <c r="GEL282" s="136"/>
      <c r="GEM282" s="136"/>
      <c r="GEN282" s="136"/>
      <c r="GEO282" s="136"/>
      <c r="GET282" s="136"/>
      <c r="GEU282" s="136"/>
      <c r="GEV282" s="136"/>
      <c r="GEW282" s="136"/>
      <c r="GEX282" s="136"/>
      <c r="GEY282" s="136"/>
      <c r="GEZ282" s="136"/>
      <c r="GFA282" s="136"/>
      <c r="GFB282" s="136"/>
      <c r="GFC282" s="136"/>
      <c r="GFD282" s="136"/>
      <c r="GFE282" s="136"/>
      <c r="GFJ282" s="136"/>
      <c r="GFK282" s="136"/>
      <c r="GFL282" s="136"/>
      <c r="GFM282" s="136"/>
      <c r="GFN282" s="136"/>
      <c r="GFO282" s="136"/>
      <c r="GFP282" s="136"/>
      <c r="GFQ282" s="136"/>
      <c r="GFR282" s="136"/>
      <c r="GFS282" s="136"/>
      <c r="GFT282" s="136"/>
      <c r="GFU282" s="136"/>
      <c r="GFZ282" s="136"/>
      <c r="GGA282" s="136"/>
      <c r="GGB282" s="136"/>
      <c r="GGC282" s="136"/>
      <c r="GGD282" s="136"/>
      <c r="GGE282" s="136"/>
      <c r="GGF282" s="136"/>
      <c r="GGG282" s="136"/>
      <c r="GGH282" s="136"/>
      <c r="GGI282" s="136"/>
      <c r="GGJ282" s="136"/>
      <c r="GGK282" s="136"/>
      <c r="GGP282" s="136"/>
      <c r="GGQ282" s="136"/>
      <c r="GGR282" s="136"/>
      <c r="GGS282" s="136"/>
      <c r="GGT282" s="136"/>
      <c r="GGU282" s="136"/>
      <c r="GGV282" s="136"/>
      <c r="GGW282" s="136"/>
      <c r="GGX282" s="136"/>
      <c r="GGY282" s="136"/>
      <c r="GGZ282" s="136"/>
      <c r="GHA282" s="136"/>
      <c r="GHF282" s="136"/>
      <c r="GHG282" s="136"/>
      <c r="GHH282" s="136"/>
      <c r="GHI282" s="136"/>
      <c r="GHJ282" s="136"/>
      <c r="GHK282" s="136"/>
      <c r="GHL282" s="136"/>
      <c r="GHM282" s="136"/>
      <c r="GHN282" s="136"/>
      <c r="GHO282" s="136"/>
      <c r="GHP282" s="136"/>
      <c r="GHQ282" s="136"/>
      <c r="GHV282" s="136"/>
      <c r="GHW282" s="136"/>
      <c r="GHX282" s="136"/>
      <c r="GHY282" s="136"/>
      <c r="GHZ282" s="136"/>
      <c r="GIA282" s="136"/>
      <c r="GIB282" s="136"/>
      <c r="GIC282" s="136"/>
      <c r="GID282" s="136"/>
      <c r="GIE282" s="136"/>
      <c r="GIF282" s="136"/>
      <c r="GIG282" s="136"/>
      <c r="GIL282" s="136"/>
      <c r="GIM282" s="136"/>
      <c r="GIN282" s="136"/>
      <c r="GIO282" s="136"/>
      <c r="GIP282" s="136"/>
      <c r="GIQ282" s="136"/>
      <c r="GIR282" s="136"/>
      <c r="GIS282" s="136"/>
      <c r="GIT282" s="136"/>
      <c r="GIU282" s="136"/>
      <c r="GIV282" s="136"/>
      <c r="GIW282" s="136"/>
      <c r="GJB282" s="136"/>
      <c r="GJC282" s="136"/>
      <c r="GJD282" s="136"/>
      <c r="GJE282" s="136"/>
      <c r="GJF282" s="136"/>
      <c r="GJG282" s="136"/>
      <c r="GJH282" s="136"/>
      <c r="GJI282" s="136"/>
      <c r="GJJ282" s="136"/>
      <c r="GJK282" s="136"/>
      <c r="GJL282" s="136"/>
      <c r="GJM282" s="136"/>
      <c r="GJR282" s="136"/>
      <c r="GJS282" s="136"/>
      <c r="GJT282" s="136"/>
      <c r="GJU282" s="136"/>
      <c r="GJV282" s="136"/>
      <c r="GJW282" s="136"/>
      <c r="GJX282" s="136"/>
      <c r="GJY282" s="136"/>
      <c r="GJZ282" s="136"/>
      <c r="GKA282" s="136"/>
      <c r="GKB282" s="136"/>
      <c r="GKC282" s="136"/>
      <c r="GKH282" s="136"/>
      <c r="GKI282" s="136"/>
      <c r="GKJ282" s="136"/>
      <c r="GKK282" s="136"/>
      <c r="GKL282" s="136"/>
      <c r="GKM282" s="136"/>
      <c r="GKN282" s="136"/>
      <c r="GKO282" s="136"/>
      <c r="GKP282" s="136"/>
      <c r="GKQ282" s="136"/>
      <c r="GKR282" s="136"/>
      <c r="GKS282" s="136"/>
      <c r="GKX282" s="136"/>
      <c r="GKY282" s="136"/>
      <c r="GKZ282" s="136"/>
      <c r="GLA282" s="136"/>
      <c r="GLB282" s="136"/>
      <c r="GLC282" s="136"/>
      <c r="GLD282" s="136"/>
      <c r="GLE282" s="136"/>
      <c r="GLF282" s="136"/>
      <c r="GLG282" s="136"/>
      <c r="GLH282" s="136"/>
      <c r="GLI282" s="136"/>
      <c r="GLN282" s="136"/>
      <c r="GLO282" s="136"/>
      <c r="GLP282" s="136"/>
      <c r="GLQ282" s="136"/>
      <c r="GLR282" s="136"/>
      <c r="GLS282" s="136"/>
      <c r="GLT282" s="136"/>
      <c r="GLU282" s="136"/>
      <c r="GLV282" s="136"/>
      <c r="GLW282" s="136"/>
      <c r="GLX282" s="136"/>
      <c r="GLY282" s="136"/>
      <c r="GMD282" s="136"/>
      <c r="GME282" s="136"/>
      <c r="GMF282" s="136"/>
      <c r="GMG282" s="136"/>
      <c r="GMH282" s="136"/>
      <c r="GMI282" s="136"/>
      <c r="GMJ282" s="136"/>
      <c r="GMK282" s="136"/>
      <c r="GML282" s="136"/>
      <c r="GMM282" s="136"/>
      <c r="GMN282" s="136"/>
      <c r="GMO282" s="136"/>
      <c r="GMT282" s="136"/>
      <c r="GMU282" s="136"/>
      <c r="GMV282" s="136"/>
      <c r="GMW282" s="136"/>
      <c r="GMX282" s="136"/>
      <c r="GMY282" s="136"/>
      <c r="GMZ282" s="136"/>
      <c r="GNA282" s="136"/>
      <c r="GNB282" s="136"/>
      <c r="GNC282" s="136"/>
      <c r="GND282" s="136"/>
      <c r="GNE282" s="136"/>
      <c r="GNJ282" s="136"/>
      <c r="GNK282" s="136"/>
      <c r="GNL282" s="136"/>
      <c r="GNM282" s="136"/>
      <c r="GNN282" s="136"/>
      <c r="GNO282" s="136"/>
      <c r="GNP282" s="136"/>
      <c r="GNQ282" s="136"/>
      <c r="GNR282" s="136"/>
      <c r="GNS282" s="136"/>
      <c r="GNT282" s="136"/>
      <c r="GNU282" s="136"/>
      <c r="GNZ282" s="136"/>
      <c r="GOA282" s="136"/>
      <c r="GOB282" s="136"/>
      <c r="GOC282" s="136"/>
      <c r="GOD282" s="136"/>
      <c r="GOE282" s="136"/>
      <c r="GOF282" s="136"/>
      <c r="GOG282" s="136"/>
      <c r="GOH282" s="136"/>
      <c r="GOI282" s="136"/>
      <c r="GOJ282" s="136"/>
      <c r="GOK282" s="136"/>
      <c r="GOP282" s="136"/>
      <c r="GOQ282" s="136"/>
      <c r="GOR282" s="136"/>
      <c r="GOS282" s="136"/>
      <c r="GOT282" s="136"/>
      <c r="GOU282" s="136"/>
      <c r="GOV282" s="136"/>
      <c r="GOW282" s="136"/>
      <c r="GOX282" s="136"/>
      <c r="GOY282" s="136"/>
      <c r="GOZ282" s="136"/>
      <c r="GPA282" s="136"/>
      <c r="GPF282" s="136"/>
      <c r="GPG282" s="136"/>
      <c r="GPH282" s="136"/>
      <c r="GPI282" s="136"/>
      <c r="GPJ282" s="136"/>
      <c r="GPK282" s="136"/>
      <c r="GPL282" s="136"/>
      <c r="GPM282" s="136"/>
      <c r="GPN282" s="136"/>
      <c r="GPO282" s="136"/>
      <c r="GPP282" s="136"/>
      <c r="GPQ282" s="136"/>
      <c r="GPV282" s="136"/>
      <c r="GPW282" s="136"/>
      <c r="GPX282" s="136"/>
      <c r="GPY282" s="136"/>
      <c r="GPZ282" s="136"/>
      <c r="GQA282" s="136"/>
      <c r="GQB282" s="136"/>
      <c r="GQC282" s="136"/>
      <c r="GQD282" s="136"/>
      <c r="GQE282" s="136"/>
      <c r="GQF282" s="136"/>
      <c r="GQG282" s="136"/>
      <c r="GQL282" s="136"/>
      <c r="GQM282" s="136"/>
      <c r="GQN282" s="136"/>
      <c r="GQO282" s="136"/>
      <c r="GQP282" s="136"/>
      <c r="GQQ282" s="136"/>
      <c r="GQR282" s="136"/>
      <c r="GQS282" s="136"/>
      <c r="GQT282" s="136"/>
      <c r="GQU282" s="136"/>
      <c r="GQV282" s="136"/>
      <c r="GQW282" s="136"/>
      <c r="GRB282" s="136"/>
      <c r="GRC282" s="136"/>
      <c r="GRD282" s="136"/>
      <c r="GRE282" s="136"/>
      <c r="GRF282" s="136"/>
      <c r="GRG282" s="136"/>
      <c r="GRH282" s="136"/>
      <c r="GRI282" s="136"/>
      <c r="GRJ282" s="136"/>
      <c r="GRK282" s="136"/>
      <c r="GRL282" s="136"/>
      <c r="GRM282" s="136"/>
      <c r="GRR282" s="136"/>
      <c r="GRS282" s="136"/>
      <c r="GRT282" s="136"/>
      <c r="GRU282" s="136"/>
      <c r="GRV282" s="136"/>
      <c r="GRW282" s="136"/>
      <c r="GRX282" s="136"/>
      <c r="GRY282" s="136"/>
      <c r="GRZ282" s="136"/>
      <c r="GSA282" s="136"/>
      <c r="GSB282" s="136"/>
      <c r="GSC282" s="136"/>
      <c r="GSH282" s="136"/>
      <c r="GSI282" s="136"/>
      <c r="GSJ282" s="136"/>
      <c r="GSK282" s="136"/>
      <c r="GSL282" s="136"/>
      <c r="GSM282" s="136"/>
      <c r="GSN282" s="136"/>
      <c r="GSO282" s="136"/>
      <c r="GSP282" s="136"/>
      <c r="GSQ282" s="136"/>
      <c r="GSR282" s="136"/>
      <c r="GSS282" s="136"/>
      <c r="GSX282" s="136"/>
      <c r="GSY282" s="136"/>
      <c r="GSZ282" s="136"/>
      <c r="GTA282" s="136"/>
      <c r="GTB282" s="136"/>
      <c r="GTC282" s="136"/>
      <c r="GTD282" s="136"/>
      <c r="GTE282" s="136"/>
      <c r="GTF282" s="136"/>
      <c r="GTG282" s="136"/>
      <c r="GTH282" s="136"/>
      <c r="GTI282" s="136"/>
      <c r="GTN282" s="136"/>
      <c r="GTO282" s="136"/>
      <c r="GTP282" s="136"/>
      <c r="GTQ282" s="136"/>
      <c r="GTR282" s="136"/>
      <c r="GTS282" s="136"/>
      <c r="GTT282" s="136"/>
      <c r="GTU282" s="136"/>
      <c r="GTV282" s="136"/>
      <c r="GTW282" s="136"/>
      <c r="GTX282" s="136"/>
      <c r="GTY282" s="136"/>
      <c r="GUD282" s="136"/>
      <c r="GUE282" s="136"/>
      <c r="GUF282" s="136"/>
      <c r="GUG282" s="136"/>
      <c r="GUH282" s="136"/>
      <c r="GUI282" s="136"/>
      <c r="GUJ282" s="136"/>
      <c r="GUK282" s="136"/>
      <c r="GUL282" s="136"/>
      <c r="GUM282" s="136"/>
      <c r="GUN282" s="136"/>
      <c r="GUO282" s="136"/>
      <c r="GUT282" s="136"/>
      <c r="GUU282" s="136"/>
      <c r="GUV282" s="136"/>
      <c r="GUW282" s="136"/>
      <c r="GUX282" s="136"/>
      <c r="GUY282" s="136"/>
      <c r="GUZ282" s="136"/>
      <c r="GVA282" s="136"/>
      <c r="GVB282" s="136"/>
      <c r="GVC282" s="136"/>
      <c r="GVD282" s="136"/>
      <c r="GVE282" s="136"/>
      <c r="GVJ282" s="136"/>
      <c r="GVK282" s="136"/>
      <c r="GVL282" s="136"/>
      <c r="GVM282" s="136"/>
      <c r="GVN282" s="136"/>
      <c r="GVO282" s="136"/>
      <c r="GVP282" s="136"/>
      <c r="GVQ282" s="136"/>
      <c r="GVR282" s="136"/>
      <c r="GVS282" s="136"/>
      <c r="GVT282" s="136"/>
      <c r="GVU282" s="136"/>
      <c r="GVZ282" s="136"/>
      <c r="GWA282" s="136"/>
      <c r="GWB282" s="136"/>
      <c r="GWC282" s="136"/>
      <c r="GWD282" s="136"/>
      <c r="GWE282" s="136"/>
      <c r="GWF282" s="136"/>
      <c r="GWG282" s="136"/>
      <c r="GWH282" s="136"/>
      <c r="GWI282" s="136"/>
      <c r="GWJ282" s="136"/>
      <c r="GWK282" s="136"/>
      <c r="GWP282" s="136"/>
      <c r="GWQ282" s="136"/>
      <c r="GWR282" s="136"/>
      <c r="GWS282" s="136"/>
      <c r="GWT282" s="136"/>
      <c r="GWU282" s="136"/>
      <c r="GWV282" s="136"/>
      <c r="GWW282" s="136"/>
      <c r="GWX282" s="136"/>
      <c r="GWY282" s="136"/>
      <c r="GWZ282" s="136"/>
      <c r="GXA282" s="136"/>
      <c r="GXF282" s="136"/>
      <c r="GXG282" s="136"/>
      <c r="GXH282" s="136"/>
      <c r="GXI282" s="136"/>
      <c r="GXJ282" s="136"/>
      <c r="GXK282" s="136"/>
      <c r="GXL282" s="136"/>
      <c r="GXM282" s="136"/>
      <c r="GXN282" s="136"/>
      <c r="GXO282" s="136"/>
      <c r="GXP282" s="136"/>
      <c r="GXQ282" s="136"/>
      <c r="GXV282" s="136"/>
      <c r="GXW282" s="136"/>
      <c r="GXX282" s="136"/>
      <c r="GXY282" s="136"/>
      <c r="GXZ282" s="136"/>
      <c r="GYA282" s="136"/>
      <c r="GYB282" s="136"/>
      <c r="GYC282" s="136"/>
      <c r="GYD282" s="136"/>
      <c r="GYE282" s="136"/>
      <c r="GYF282" s="136"/>
      <c r="GYG282" s="136"/>
      <c r="GYL282" s="136"/>
      <c r="GYM282" s="136"/>
      <c r="GYN282" s="136"/>
      <c r="GYO282" s="136"/>
      <c r="GYP282" s="136"/>
      <c r="GYQ282" s="136"/>
      <c r="GYR282" s="136"/>
      <c r="GYS282" s="136"/>
      <c r="GYT282" s="136"/>
      <c r="GYU282" s="136"/>
      <c r="GYV282" s="136"/>
      <c r="GYW282" s="136"/>
      <c r="GZB282" s="136"/>
      <c r="GZC282" s="136"/>
      <c r="GZD282" s="136"/>
      <c r="GZE282" s="136"/>
      <c r="GZF282" s="136"/>
      <c r="GZG282" s="136"/>
      <c r="GZH282" s="136"/>
      <c r="GZI282" s="136"/>
      <c r="GZJ282" s="136"/>
      <c r="GZK282" s="136"/>
      <c r="GZL282" s="136"/>
      <c r="GZM282" s="136"/>
      <c r="GZR282" s="136"/>
      <c r="GZS282" s="136"/>
      <c r="GZT282" s="136"/>
      <c r="GZU282" s="136"/>
      <c r="GZV282" s="136"/>
      <c r="GZW282" s="136"/>
      <c r="GZX282" s="136"/>
      <c r="GZY282" s="136"/>
      <c r="GZZ282" s="136"/>
      <c r="HAA282" s="136"/>
      <c r="HAB282" s="136"/>
      <c r="HAC282" s="136"/>
      <c r="HAH282" s="136"/>
      <c r="HAI282" s="136"/>
      <c r="HAJ282" s="136"/>
      <c r="HAK282" s="136"/>
      <c r="HAL282" s="136"/>
      <c r="HAM282" s="136"/>
      <c r="HAN282" s="136"/>
      <c r="HAO282" s="136"/>
      <c r="HAP282" s="136"/>
      <c r="HAQ282" s="136"/>
      <c r="HAR282" s="136"/>
      <c r="HAS282" s="136"/>
      <c r="HAX282" s="136"/>
      <c r="HAY282" s="136"/>
      <c r="HAZ282" s="136"/>
      <c r="HBA282" s="136"/>
      <c r="HBB282" s="136"/>
      <c r="HBC282" s="136"/>
      <c r="HBD282" s="136"/>
      <c r="HBE282" s="136"/>
      <c r="HBF282" s="136"/>
      <c r="HBG282" s="136"/>
      <c r="HBH282" s="136"/>
      <c r="HBI282" s="136"/>
      <c r="HBN282" s="136"/>
      <c r="HBO282" s="136"/>
      <c r="HBP282" s="136"/>
      <c r="HBQ282" s="136"/>
      <c r="HBR282" s="136"/>
      <c r="HBS282" s="136"/>
      <c r="HBT282" s="136"/>
      <c r="HBU282" s="136"/>
      <c r="HBV282" s="136"/>
      <c r="HBW282" s="136"/>
      <c r="HBX282" s="136"/>
      <c r="HBY282" s="136"/>
      <c r="HCD282" s="136"/>
      <c r="HCE282" s="136"/>
      <c r="HCF282" s="136"/>
      <c r="HCG282" s="136"/>
      <c r="HCH282" s="136"/>
      <c r="HCI282" s="136"/>
      <c r="HCJ282" s="136"/>
      <c r="HCK282" s="136"/>
      <c r="HCL282" s="136"/>
      <c r="HCM282" s="136"/>
      <c r="HCN282" s="136"/>
      <c r="HCO282" s="136"/>
      <c r="HCT282" s="136"/>
      <c r="HCU282" s="136"/>
      <c r="HCV282" s="136"/>
      <c r="HCW282" s="136"/>
      <c r="HCX282" s="136"/>
      <c r="HCY282" s="136"/>
      <c r="HCZ282" s="136"/>
      <c r="HDA282" s="136"/>
      <c r="HDB282" s="136"/>
      <c r="HDC282" s="136"/>
      <c r="HDD282" s="136"/>
      <c r="HDE282" s="136"/>
      <c r="HDJ282" s="136"/>
      <c r="HDK282" s="136"/>
      <c r="HDL282" s="136"/>
      <c r="HDM282" s="136"/>
      <c r="HDN282" s="136"/>
      <c r="HDO282" s="136"/>
      <c r="HDP282" s="136"/>
      <c r="HDQ282" s="136"/>
      <c r="HDR282" s="136"/>
      <c r="HDS282" s="136"/>
      <c r="HDT282" s="136"/>
      <c r="HDU282" s="136"/>
      <c r="HDZ282" s="136"/>
      <c r="HEA282" s="136"/>
      <c r="HEB282" s="136"/>
      <c r="HEC282" s="136"/>
      <c r="HED282" s="136"/>
      <c r="HEE282" s="136"/>
      <c r="HEF282" s="136"/>
      <c r="HEG282" s="136"/>
      <c r="HEH282" s="136"/>
      <c r="HEI282" s="136"/>
      <c r="HEJ282" s="136"/>
      <c r="HEK282" s="136"/>
      <c r="HEP282" s="136"/>
      <c r="HEQ282" s="136"/>
      <c r="HER282" s="136"/>
      <c r="HES282" s="136"/>
      <c r="HET282" s="136"/>
      <c r="HEU282" s="136"/>
      <c r="HEV282" s="136"/>
      <c r="HEW282" s="136"/>
      <c r="HEX282" s="136"/>
      <c r="HEY282" s="136"/>
      <c r="HEZ282" s="136"/>
      <c r="HFA282" s="136"/>
      <c r="HFF282" s="136"/>
      <c r="HFG282" s="136"/>
      <c r="HFH282" s="136"/>
      <c r="HFI282" s="136"/>
      <c r="HFJ282" s="136"/>
      <c r="HFK282" s="136"/>
      <c r="HFL282" s="136"/>
      <c r="HFM282" s="136"/>
      <c r="HFN282" s="136"/>
      <c r="HFO282" s="136"/>
      <c r="HFP282" s="136"/>
      <c r="HFQ282" s="136"/>
      <c r="HFV282" s="136"/>
      <c r="HFW282" s="136"/>
      <c r="HFX282" s="136"/>
      <c r="HFY282" s="136"/>
      <c r="HFZ282" s="136"/>
      <c r="HGA282" s="136"/>
      <c r="HGB282" s="136"/>
      <c r="HGC282" s="136"/>
      <c r="HGD282" s="136"/>
      <c r="HGE282" s="136"/>
      <c r="HGF282" s="136"/>
      <c r="HGG282" s="136"/>
      <c r="HGL282" s="136"/>
      <c r="HGM282" s="136"/>
      <c r="HGN282" s="136"/>
      <c r="HGO282" s="136"/>
      <c r="HGP282" s="136"/>
      <c r="HGQ282" s="136"/>
      <c r="HGR282" s="136"/>
      <c r="HGS282" s="136"/>
      <c r="HGT282" s="136"/>
      <c r="HGU282" s="136"/>
      <c r="HGV282" s="136"/>
      <c r="HGW282" s="136"/>
      <c r="HHB282" s="136"/>
      <c r="HHC282" s="136"/>
      <c r="HHD282" s="136"/>
      <c r="HHE282" s="136"/>
      <c r="HHF282" s="136"/>
      <c r="HHG282" s="136"/>
      <c r="HHH282" s="136"/>
      <c r="HHI282" s="136"/>
      <c r="HHJ282" s="136"/>
      <c r="HHK282" s="136"/>
      <c r="HHL282" s="136"/>
      <c r="HHM282" s="136"/>
      <c r="HHR282" s="136"/>
      <c r="HHS282" s="136"/>
      <c r="HHT282" s="136"/>
      <c r="HHU282" s="136"/>
      <c r="HHV282" s="136"/>
      <c r="HHW282" s="136"/>
      <c r="HHX282" s="136"/>
      <c r="HHY282" s="136"/>
      <c r="HHZ282" s="136"/>
      <c r="HIA282" s="136"/>
      <c r="HIB282" s="136"/>
      <c r="HIC282" s="136"/>
      <c r="HIH282" s="136"/>
      <c r="HII282" s="136"/>
      <c r="HIJ282" s="136"/>
      <c r="HIK282" s="136"/>
      <c r="HIL282" s="136"/>
      <c r="HIM282" s="136"/>
      <c r="HIN282" s="136"/>
      <c r="HIO282" s="136"/>
      <c r="HIP282" s="136"/>
      <c r="HIQ282" s="136"/>
      <c r="HIR282" s="136"/>
      <c r="HIS282" s="136"/>
      <c r="HIX282" s="136"/>
      <c r="HIY282" s="136"/>
      <c r="HIZ282" s="136"/>
      <c r="HJA282" s="136"/>
      <c r="HJB282" s="136"/>
      <c r="HJC282" s="136"/>
      <c r="HJD282" s="136"/>
      <c r="HJE282" s="136"/>
      <c r="HJF282" s="136"/>
      <c r="HJG282" s="136"/>
      <c r="HJH282" s="136"/>
      <c r="HJI282" s="136"/>
      <c r="HJN282" s="136"/>
      <c r="HJO282" s="136"/>
      <c r="HJP282" s="136"/>
      <c r="HJQ282" s="136"/>
      <c r="HJR282" s="136"/>
      <c r="HJS282" s="136"/>
      <c r="HJT282" s="136"/>
      <c r="HJU282" s="136"/>
      <c r="HJV282" s="136"/>
      <c r="HJW282" s="136"/>
      <c r="HJX282" s="136"/>
      <c r="HJY282" s="136"/>
      <c r="HKD282" s="136"/>
      <c r="HKE282" s="136"/>
      <c r="HKF282" s="136"/>
      <c r="HKG282" s="136"/>
      <c r="HKH282" s="136"/>
      <c r="HKI282" s="136"/>
      <c r="HKJ282" s="136"/>
      <c r="HKK282" s="136"/>
      <c r="HKL282" s="136"/>
      <c r="HKM282" s="136"/>
      <c r="HKN282" s="136"/>
      <c r="HKO282" s="136"/>
      <c r="HKT282" s="136"/>
      <c r="HKU282" s="136"/>
      <c r="HKV282" s="136"/>
      <c r="HKW282" s="136"/>
      <c r="HKX282" s="136"/>
      <c r="HKY282" s="136"/>
      <c r="HKZ282" s="136"/>
      <c r="HLA282" s="136"/>
      <c r="HLB282" s="136"/>
      <c r="HLC282" s="136"/>
      <c r="HLD282" s="136"/>
      <c r="HLE282" s="136"/>
      <c r="HLJ282" s="136"/>
      <c r="HLK282" s="136"/>
      <c r="HLL282" s="136"/>
      <c r="HLM282" s="136"/>
      <c r="HLN282" s="136"/>
      <c r="HLO282" s="136"/>
      <c r="HLP282" s="136"/>
      <c r="HLQ282" s="136"/>
      <c r="HLR282" s="136"/>
      <c r="HLS282" s="136"/>
      <c r="HLT282" s="136"/>
      <c r="HLU282" s="136"/>
      <c r="HLZ282" s="136"/>
      <c r="HMA282" s="136"/>
      <c r="HMB282" s="136"/>
      <c r="HMC282" s="136"/>
      <c r="HMD282" s="136"/>
      <c r="HME282" s="136"/>
      <c r="HMF282" s="136"/>
      <c r="HMG282" s="136"/>
      <c r="HMH282" s="136"/>
      <c r="HMI282" s="136"/>
      <c r="HMJ282" s="136"/>
      <c r="HMK282" s="136"/>
      <c r="HMP282" s="136"/>
      <c r="HMQ282" s="136"/>
      <c r="HMR282" s="136"/>
      <c r="HMS282" s="136"/>
      <c r="HMT282" s="136"/>
      <c r="HMU282" s="136"/>
      <c r="HMV282" s="136"/>
      <c r="HMW282" s="136"/>
      <c r="HMX282" s="136"/>
      <c r="HMY282" s="136"/>
      <c r="HMZ282" s="136"/>
      <c r="HNA282" s="136"/>
      <c r="HNF282" s="136"/>
      <c r="HNG282" s="136"/>
      <c r="HNH282" s="136"/>
      <c r="HNI282" s="136"/>
      <c r="HNJ282" s="136"/>
      <c r="HNK282" s="136"/>
      <c r="HNL282" s="136"/>
      <c r="HNM282" s="136"/>
      <c r="HNN282" s="136"/>
      <c r="HNO282" s="136"/>
      <c r="HNP282" s="136"/>
      <c r="HNQ282" s="136"/>
      <c r="HNV282" s="136"/>
      <c r="HNW282" s="136"/>
      <c r="HNX282" s="136"/>
      <c r="HNY282" s="136"/>
      <c r="HNZ282" s="136"/>
      <c r="HOA282" s="136"/>
      <c r="HOB282" s="136"/>
      <c r="HOC282" s="136"/>
      <c r="HOD282" s="136"/>
      <c r="HOE282" s="136"/>
      <c r="HOF282" s="136"/>
      <c r="HOG282" s="136"/>
      <c r="HOL282" s="136"/>
      <c r="HOM282" s="136"/>
      <c r="HON282" s="136"/>
      <c r="HOO282" s="136"/>
      <c r="HOP282" s="136"/>
      <c r="HOQ282" s="136"/>
      <c r="HOR282" s="136"/>
      <c r="HOS282" s="136"/>
      <c r="HOT282" s="136"/>
      <c r="HOU282" s="136"/>
      <c r="HOV282" s="136"/>
      <c r="HOW282" s="136"/>
      <c r="HPB282" s="136"/>
      <c r="HPC282" s="136"/>
      <c r="HPD282" s="136"/>
      <c r="HPE282" s="136"/>
      <c r="HPF282" s="136"/>
      <c r="HPG282" s="136"/>
      <c r="HPH282" s="136"/>
      <c r="HPI282" s="136"/>
      <c r="HPJ282" s="136"/>
      <c r="HPK282" s="136"/>
      <c r="HPL282" s="136"/>
      <c r="HPM282" s="136"/>
      <c r="HPR282" s="136"/>
      <c r="HPS282" s="136"/>
      <c r="HPT282" s="136"/>
      <c r="HPU282" s="136"/>
      <c r="HPV282" s="136"/>
      <c r="HPW282" s="136"/>
      <c r="HPX282" s="136"/>
      <c r="HPY282" s="136"/>
      <c r="HPZ282" s="136"/>
      <c r="HQA282" s="136"/>
      <c r="HQB282" s="136"/>
      <c r="HQC282" s="136"/>
      <c r="HQH282" s="136"/>
      <c r="HQI282" s="136"/>
      <c r="HQJ282" s="136"/>
      <c r="HQK282" s="136"/>
      <c r="HQL282" s="136"/>
      <c r="HQM282" s="136"/>
      <c r="HQN282" s="136"/>
      <c r="HQO282" s="136"/>
      <c r="HQP282" s="136"/>
      <c r="HQQ282" s="136"/>
      <c r="HQR282" s="136"/>
      <c r="HQS282" s="136"/>
      <c r="HQX282" s="136"/>
      <c r="HQY282" s="136"/>
      <c r="HQZ282" s="136"/>
      <c r="HRA282" s="136"/>
      <c r="HRB282" s="136"/>
      <c r="HRC282" s="136"/>
      <c r="HRD282" s="136"/>
      <c r="HRE282" s="136"/>
      <c r="HRF282" s="136"/>
      <c r="HRG282" s="136"/>
      <c r="HRH282" s="136"/>
      <c r="HRI282" s="136"/>
      <c r="HRN282" s="136"/>
      <c r="HRO282" s="136"/>
      <c r="HRP282" s="136"/>
      <c r="HRQ282" s="136"/>
      <c r="HRR282" s="136"/>
      <c r="HRS282" s="136"/>
      <c r="HRT282" s="136"/>
      <c r="HRU282" s="136"/>
      <c r="HRV282" s="136"/>
      <c r="HRW282" s="136"/>
      <c r="HRX282" s="136"/>
      <c r="HRY282" s="136"/>
      <c r="HSD282" s="136"/>
      <c r="HSE282" s="136"/>
      <c r="HSF282" s="136"/>
      <c r="HSG282" s="136"/>
      <c r="HSH282" s="136"/>
      <c r="HSI282" s="136"/>
      <c r="HSJ282" s="136"/>
      <c r="HSK282" s="136"/>
      <c r="HSL282" s="136"/>
      <c r="HSM282" s="136"/>
      <c r="HSN282" s="136"/>
      <c r="HSO282" s="136"/>
      <c r="HST282" s="136"/>
      <c r="HSU282" s="136"/>
      <c r="HSV282" s="136"/>
      <c r="HSW282" s="136"/>
      <c r="HSX282" s="136"/>
      <c r="HSY282" s="136"/>
      <c r="HSZ282" s="136"/>
      <c r="HTA282" s="136"/>
      <c r="HTB282" s="136"/>
      <c r="HTC282" s="136"/>
      <c r="HTD282" s="136"/>
      <c r="HTE282" s="136"/>
      <c r="HTJ282" s="136"/>
      <c r="HTK282" s="136"/>
      <c r="HTL282" s="136"/>
      <c r="HTM282" s="136"/>
      <c r="HTN282" s="136"/>
      <c r="HTO282" s="136"/>
      <c r="HTP282" s="136"/>
      <c r="HTQ282" s="136"/>
      <c r="HTR282" s="136"/>
      <c r="HTS282" s="136"/>
      <c r="HTT282" s="136"/>
      <c r="HTU282" s="136"/>
      <c r="HTZ282" s="136"/>
      <c r="HUA282" s="136"/>
      <c r="HUB282" s="136"/>
      <c r="HUC282" s="136"/>
      <c r="HUD282" s="136"/>
      <c r="HUE282" s="136"/>
      <c r="HUF282" s="136"/>
      <c r="HUG282" s="136"/>
      <c r="HUH282" s="136"/>
      <c r="HUI282" s="136"/>
      <c r="HUJ282" s="136"/>
      <c r="HUK282" s="136"/>
      <c r="HUP282" s="136"/>
      <c r="HUQ282" s="136"/>
      <c r="HUR282" s="136"/>
      <c r="HUS282" s="136"/>
      <c r="HUT282" s="136"/>
      <c r="HUU282" s="136"/>
      <c r="HUV282" s="136"/>
      <c r="HUW282" s="136"/>
      <c r="HUX282" s="136"/>
      <c r="HUY282" s="136"/>
      <c r="HUZ282" s="136"/>
      <c r="HVA282" s="136"/>
      <c r="HVF282" s="136"/>
      <c r="HVG282" s="136"/>
      <c r="HVH282" s="136"/>
      <c r="HVI282" s="136"/>
      <c r="HVJ282" s="136"/>
      <c r="HVK282" s="136"/>
      <c r="HVL282" s="136"/>
      <c r="HVM282" s="136"/>
      <c r="HVN282" s="136"/>
      <c r="HVO282" s="136"/>
      <c r="HVP282" s="136"/>
      <c r="HVQ282" s="136"/>
      <c r="HVV282" s="136"/>
      <c r="HVW282" s="136"/>
      <c r="HVX282" s="136"/>
      <c r="HVY282" s="136"/>
      <c r="HVZ282" s="136"/>
      <c r="HWA282" s="136"/>
      <c r="HWB282" s="136"/>
      <c r="HWC282" s="136"/>
      <c r="HWD282" s="136"/>
      <c r="HWE282" s="136"/>
      <c r="HWF282" s="136"/>
      <c r="HWG282" s="136"/>
      <c r="HWL282" s="136"/>
      <c r="HWM282" s="136"/>
      <c r="HWN282" s="136"/>
      <c r="HWO282" s="136"/>
      <c r="HWP282" s="136"/>
      <c r="HWQ282" s="136"/>
      <c r="HWR282" s="136"/>
      <c r="HWS282" s="136"/>
      <c r="HWT282" s="136"/>
      <c r="HWU282" s="136"/>
      <c r="HWV282" s="136"/>
      <c r="HWW282" s="136"/>
      <c r="HXB282" s="136"/>
      <c r="HXC282" s="136"/>
      <c r="HXD282" s="136"/>
      <c r="HXE282" s="136"/>
      <c r="HXF282" s="136"/>
      <c r="HXG282" s="136"/>
      <c r="HXH282" s="136"/>
      <c r="HXI282" s="136"/>
      <c r="HXJ282" s="136"/>
      <c r="HXK282" s="136"/>
      <c r="HXL282" s="136"/>
      <c r="HXM282" s="136"/>
      <c r="HXR282" s="136"/>
      <c r="HXS282" s="136"/>
      <c r="HXT282" s="136"/>
      <c r="HXU282" s="136"/>
      <c r="HXV282" s="136"/>
      <c r="HXW282" s="136"/>
      <c r="HXX282" s="136"/>
      <c r="HXY282" s="136"/>
      <c r="HXZ282" s="136"/>
      <c r="HYA282" s="136"/>
      <c r="HYB282" s="136"/>
      <c r="HYC282" s="136"/>
      <c r="HYH282" s="136"/>
      <c r="HYI282" s="136"/>
      <c r="HYJ282" s="136"/>
      <c r="HYK282" s="136"/>
      <c r="HYL282" s="136"/>
      <c r="HYM282" s="136"/>
      <c r="HYN282" s="136"/>
      <c r="HYO282" s="136"/>
      <c r="HYP282" s="136"/>
      <c r="HYQ282" s="136"/>
      <c r="HYR282" s="136"/>
      <c r="HYS282" s="136"/>
      <c r="HYX282" s="136"/>
      <c r="HYY282" s="136"/>
      <c r="HYZ282" s="136"/>
      <c r="HZA282" s="136"/>
      <c r="HZB282" s="136"/>
      <c r="HZC282" s="136"/>
      <c r="HZD282" s="136"/>
      <c r="HZE282" s="136"/>
      <c r="HZF282" s="136"/>
      <c r="HZG282" s="136"/>
      <c r="HZH282" s="136"/>
      <c r="HZI282" s="136"/>
      <c r="HZN282" s="136"/>
      <c r="HZO282" s="136"/>
      <c r="HZP282" s="136"/>
      <c r="HZQ282" s="136"/>
      <c r="HZR282" s="136"/>
      <c r="HZS282" s="136"/>
      <c r="HZT282" s="136"/>
      <c r="HZU282" s="136"/>
      <c r="HZV282" s="136"/>
      <c r="HZW282" s="136"/>
      <c r="HZX282" s="136"/>
      <c r="HZY282" s="136"/>
      <c r="IAD282" s="136"/>
      <c r="IAE282" s="136"/>
      <c r="IAF282" s="136"/>
      <c r="IAG282" s="136"/>
      <c r="IAH282" s="136"/>
      <c r="IAI282" s="136"/>
      <c r="IAJ282" s="136"/>
      <c r="IAK282" s="136"/>
      <c r="IAL282" s="136"/>
      <c r="IAM282" s="136"/>
      <c r="IAN282" s="136"/>
      <c r="IAO282" s="136"/>
      <c r="IAT282" s="136"/>
      <c r="IAU282" s="136"/>
      <c r="IAV282" s="136"/>
      <c r="IAW282" s="136"/>
      <c r="IAX282" s="136"/>
      <c r="IAY282" s="136"/>
      <c r="IAZ282" s="136"/>
      <c r="IBA282" s="136"/>
      <c r="IBB282" s="136"/>
      <c r="IBC282" s="136"/>
      <c r="IBD282" s="136"/>
      <c r="IBE282" s="136"/>
      <c r="IBJ282" s="136"/>
      <c r="IBK282" s="136"/>
      <c r="IBL282" s="136"/>
      <c r="IBM282" s="136"/>
      <c r="IBN282" s="136"/>
      <c r="IBO282" s="136"/>
      <c r="IBP282" s="136"/>
      <c r="IBQ282" s="136"/>
      <c r="IBR282" s="136"/>
      <c r="IBS282" s="136"/>
      <c r="IBT282" s="136"/>
      <c r="IBU282" s="136"/>
      <c r="IBZ282" s="136"/>
      <c r="ICA282" s="136"/>
      <c r="ICB282" s="136"/>
      <c r="ICC282" s="136"/>
      <c r="ICD282" s="136"/>
      <c r="ICE282" s="136"/>
      <c r="ICF282" s="136"/>
      <c r="ICG282" s="136"/>
      <c r="ICH282" s="136"/>
      <c r="ICI282" s="136"/>
      <c r="ICJ282" s="136"/>
      <c r="ICK282" s="136"/>
      <c r="ICP282" s="136"/>
      <c r="ICQ282" s="136"/>
      <c r="ICR282" s="136"/>
      <c r="ICS282" s="136"/>
      <c r="ICT282" s="136"/>
      <c r="ICU282" s="136"/>
      <c r="ICV282" s="136"/>
      <c r="ICW282" s="136"/>
      <c r="ICX282" s="136"/>
      <c r="ICY282" s="136"/>
      <c r="ICZ282" s="136"/>
      <c r="IDA282" s="136"/>
      <c r="IDF282" s="136"/>
      <c r="IDG282" s="136"/>
      <c r="IDH282" s="136"/>
      <c r="IDI282" s="136"/>
      <c r="IDJ282" s="136"/>
      <c r="IDK282" s="136"/>
      <c r="IDL282" s="136"/>
      <c r="IDM282" s="136"/>
      <c r="IDN282" s="136"/>
      <c r="IDO282" s="136"/>
      <c r="IDP282" s="136"/>
      <c r="IDQ282" s="136"/>
      <c r="IDV282" s="136"/>
      <c r="IDW282" s="136"/>
      <c r="IDX282" s="136"/>
      <c r="IDY282" s="136"/>
      <c r="IDZ282" s="136"/>
      <c r="IEA282" s="136"/>
      <c r="IEB282" s="136"/>
      <c r="IEC282" s="136"/>
      <c r="IED282" s="136"/>
      <c r="IEE282" s="136"/>
      <c r="IEF282" s="136"/>
      <c r="IEG282" s="136"/>
      <c r="IEL282" s="136"/>
      <c r="IEM282" s="136"/>
      <c r="IEN282" s="136"/>
      <c r="IEO282" s="136"/>
      <c r="IEP282" s="136"/>
      <c r="IEQ282" s="136"/>
      <c r="IER282" s="136"/>
      <c r="IES282" s="136"/>
      <c r="IET282" s="136"/>
      <c r="IEU282" s="136"/>
      <c r="IEV282" s="136"/>
      <c r="IEW282" s="136"/>
      <c r="IFB282" s="136"/>
      <c r="IFC282" s="136"/>
      <c r="IFD282" s="136"/>
      <c r="IFE282" s="136"/>
      <c r="IFF282" s="136"/>
      <c r="IFG282" s="136"/>
      <c r="IFH282" s="136"/>
      <c r="IFI282" s="136"/>
      <c r="IFJ282" s="136"/>
      <c r="IFK282" s="136"/>
      <c r="IFL282" s="136"/>
      <c r="IFM282" s="136"/>
      <c r="IFR282" s="136"/>
      <c r="IFS282" s="136"/>
      <c r="IFT282" s="136"/>
      <c r="IFU282" s="136"/>
      <c r="IFV282" s="136"/>
      <c r="IFW282" s="136"/>
      <c r="IFX282" s="136"/>
      <c r="IFY282" s="136"/>
      <c r="IFZ282" s="136"/>
      <c r="IGA282" s="136"/>
      <c r="IGB282" s="136"/>
      <c r="IGC282" s="136"/>
      <c r="IGH282" s="136"/>
      <c r="IGI282" s="136"/>
      <c r="IGJ282" s="136"/>
      <c r="IGK282" s="136"/>
      <c r="IGL282" s="136"/>
      <c r="IGM282" s="136"/>
      <c r="IGN282" s="136"/>
      <c r="IGO282" s="136"/>
      <c r="IGP282" s="136"/>
      <c r="IGQ282" s="136"/>
      <c r="IGR282" s="136"/>
      <c r="IGS282" s="136"/>
      <c r="IGX282" s="136"/>
      <c r="IGY282" s="136"/>
      <c r="IGZ282" s="136"/>
      <c r="IHA282" s="136"/>
      <c r="IHB282" s="136"/>
      <c r="IHC282" s="136"/>
      <c r="IHD282" s="136"/>
      <c r="IHE282" s="136"/>
      <c r="IHF282" s="136"/>
      <c r="IHG282" s="136"/>
      <c r="IHH282" s="136"/>
      <c r="IHI282" s="136"/>
      <c r="IHN282" s="136"/>
      <c r="IHO282" s="136"/>
      <c r="IHP282" s="136"/>
      <c r="IHQ282" s="136"/>
      <c r="IHR282" s="136"/>
      <c r="IHS282" s="136"/>
      <c r="IHT282" s="136"/>
      <c r="IHU282" s="136"/>
      <c r="IHV282" s="136"/>
      <c r="IHW282" s="136"/>
      <c r="IHX282" s="136"/>
      <c r="IHY282" s="136"/>
      <c r="IID282" s="136"/>
      <c r="IIE282" s="136"/>
      <c r="IIF282" s="136"/>
      <c r="IIG282" s="136"/>
      <c r="IIH282" s="136"/>
      <c r="III282" s="136"/>
      <c r="IIJ282" s="136"/>
      <c r="IIK282" s="136"/>
      <c r="IIL282" s="136"/>
      <c r="IIM282" s="136"/>
      <c r="IIN282" s="136"/>
      <c r="IIO282" s="136"/>
      <c r="IIT282" s="136"/>
      <c r="IIU282" s="136"/>
      <c r="IIV282" s="136"/>
      <c r="IIW282" s="136"/>
      <c r="IIX282" s="136"/>
      <c r="IIY282" s="136"/>
      <c r="IIZ282" s="136"/>
      <c r="IJA282" s="136"/>
      <c r="IJB282" s="136"/>
      <c r="IJC282" s="136"/>
      <c r="IJD282" s="136"/>
      <c r="IJE282" s="136"/>
      <c r="IJJ282" s="136"/>
      <c r="IJK282" s="136"/>
      <c r="IJL282" s="136"/>
      <c r="IJM282" s="136"/>
      <c r="IJN282" s="136"/>
      <c r="IJO282" s="136"/>
      <c r="IJP282" s="136"/>
      <c r="IJQ282" s="136"/>
      <c r="IJR282" s="136"/>
      <c r="IJS282" s="136"/>
      <c r="IJT282" s="136"/>
      <c r="IJU282" s="136"/>
      <c r="IJZ282" s="136"/>
      <c r="IKA282" s="136"/>
      <c r="IKB282" s="136"/>
      <c r="IKC282" s="136"/>
      <c r="IKD282" s="136"/>
      <c r="IKE282" s="136"/>
      <c r="IKF282" s="136"/>
      <c r="IKG282" s="136"/>
      <c r="IKH282" s="136"/>
      <c r="IKI282" s="136"/>
      <c r="IKJ282" s="136"/>
      <c r="IKK282" s="136"/>
      <c r="IKP282" s="136"/>
      <c r="IKQ282" s="136"/>
      <c r="IKR282" s="136"/>
      <c r="IKS282" s="136"/>
      <c r="IKT282" s="136"/>
      <c r="IKU282" s="136"/>
      <c r="IKV282" s="136"/>
      <c r="IKW282" s="136"/>
      <c r="IKX282" s="136"/>
      <c r="IKY282" s="136"/>
      <c r="IKZ282" s="136"/>
      <c r="ILA282" s="136"/>
      <c r="ILF282" s="136"/>
      <c r="ILG282" s="136"/>
      <c r="ILH282" s="136"/>
      <c r="ILI282" s="136"/>
      <c r="ILJ282" s="136"/>
      <c r="ILK282" s="136"/>
      <c r="ILL282" s="136"/>
      <c r="ILM282" s="136"/>
      <c r="ILN282" s="136"/>
      <c r="ILO282" s="136"/>
      <c r="ILP282" s="136"/>
      <c r="ILQ282" s="136"/>
      <c r="ILV282" s="136"/>
      <c r="ILW282" s="136"/>
      <c r="ILX282" s="136"/>
      <c r="ILY282" s="136"/>
      <c r="ILZ282" s="136"/>
      <c r="IMA282" s="136"/>
      <c r="IMB282" s="136"/>
      <c r="IMC282" s="136"/>
      <c r="IMD282" s="136"/>
      <c r="IME282" s="136"/>
      <c r="IMF282" s="136"/>
      <c r="IMG282" s="136"/>
      <c r="IML282" s="136"/>
      <c r="IMM282" s="136"/>
      <c r="IMN282" s="136"/>
      <c r="IMO282" s="136"/>
      <c r="IMP282" s="136"/>
      <c r="IMQ282" s="136"/>
      <c r="IMR282" s="136"/>
      <c r="IMS282" s="136"/>
      <c r="IMT282" s="136"/>
      <c r="IMU282" s="136"/>
      <c r="IMV282" s="136"/>
      <c r="IMW282" s="136"/>
      <c r="INB282" s="136"/>
      <c r="INC282" s="136"/>
      <c r="IND282" s="136"/>
      <c r="INE282" s="136"/>
      <c r="INF282" s="136"/>
      <c r="ING282" s="136"/>
      <c r="INH282" s="136"/>
      <c r="INI282" s="136"/>
      <c r="INJ282" s="136"/>
      <c r="INK282" s="136"/>
      <c r="INL282" s="136"/>
      <c r="INM282" s="136"/>
      <c r="INR282" s="136"/>
      <c r="INS282" s="136"/>
      <c r="INT282" s="136"/>
      <c r="INU282" s="136"/>
      <c r="INV282" s="136"/>
      <c r="INW282" s="136"/>
      <c r="INX282" s="136"/>
      <c r="INY282" s="136"/>
      <c r="INZ282" s="136"/>
      <c r="IOA282" s="136"/>
      <c r="IOB282" s="136"/>
      <c r="IOC282" s="136"/>
      <c r="IOH282" s="136"/>
      <c r="IOI282" s="136"/>
      <c r="IOJ282" s="136"/>
      <c r="IOK282" s="136"/>
      <c r="IOL282" s="136"/>
      <c r="IOM282" s="136"/>
      <c r="ION282" s="136"/>
      <c r="IOO282" s="136"/>
      <c r="IOP282" s="136"/>
      <c r="IOQ282" s="136"/>
      <c r="IOR282" s="136"/>
      <c r="IOS282" s="136"/>
      <c r="IOX282" s="136"/>
      <c r="IOY282" s="136"/>
      <c r="IOZ282" s="136"/>
      <c r="IPA282" s="136"/>
      <c r="IPB282" s="136"/>
      <c r="IPC282" s="136"/>
      <c r="IPD282" s="136"/>
      <c r="IPE282" s="136"/>
      <c r="IPF282" s="136"/>
      <c r="IPG282" s="136"/>
      <c r="IPH282" s="136"/>
      <c r="IPI282" s="136"/>
      <c r="IPN282" s="136"/>
      <c r="IPO282" s="136"/>
      <c r="IPP282" s="136"/>
      <c r="IPQ282" s="136"/>
      <c r="IPR282" s="136"/>
      <c r="IPS282" s="136"/>
      <c r="IPT282" s="136"/>
      <c r="IPU282" s="136"/>
      <c r="IPV282" s="136"/>
      <c r="IPW282" s="136"/>
      <c r="IPX282" s="136"/>
      <c r="IPY282" s="136"/>
      <c r="IQD282" s="136"/>
      <c r="IQE282" s="136"/>
      <c r="IQF282" s="136"/>
      <c r="IQG282" s="136"/>
      <c r="IQH282" s="136"/>
      <c r="IQI282" s="136"/>
      <c r="IQJ282" s="136"/>
      <c r="IQK282" s="136"/>
      <c r="IQL282" s="136"/>
      <c r="IQM282" s="136"/>
      <c r="IQN282" s="136"/>
      <c r="IQO282" s="136"/>
      <c r="IQT282" s="136"/>
      <c r="IQU282" s="136"/>
      <c r="IQV282" s="136"/>
      <c r="IQW282" s="136"/>
      <c r="IQX282" s="136"/>
      <c r="IQY282" s="136"/>
      <c r="IQZ282" s="136"/>
      <c r="IRA282" s="136"/>
      <c r="IRB282" s="136"/>
      <c r="IRC282" s="136"/>
      <c r="IRD282" s="136"/>
      <c r="IRE282" s="136"/>
      <c r="IRJ282" s="136"/>
      <c r="IRK282" s="136"/>
      <c r="IRL282" s="136"/>
      <c r="IRM282" s="136"/>
      <c r="IRN282" s="136"/>
      <c r="IRO282" s="136"/>
      <c r="IRP282" s="136"/>
      <c r="IRQ282" s="136"/>
      <c r="IRR282" s="136"/>
      <c r="IRS282" s="136"/>
      <c r="IRT282" s="136"/>
      <c r="IRU282" s="136"/>
      <c r="IRZ282" s="136"/>
      <c r="ISA282" s="136"/>
      <c r="ISB282" s="136"/>
      <c r="ISC282" s="136"/>
      <c r="ISD282" s="136"/>
      <c r="ISE282" s="136"/>
      <c r="ISF282" s="136"/>
      <c r="ISG282" s="136"/>
      <c r="ISH282" s="136"/>
      <c r="ISI282" s="136"/>
      <c r="ISJ282" s="136"/>
      <c r="ISK282" s="136"/>
      <c r="ISP282" s="136"/>
      <c r="ISQ282" s="136"/>
      <c r="ISR282" s="136"/>
      <c r="ISS282" s="136"/>
      <c r="IST282" s="136"/>
      <c r="ISU282" s="136"/>
      <c r="ISV282" s="136"/>
      <c r="ISW282" s="136"/>
      <c r="ISX282" s="136"/>
      <c r="ISY282" s="136"/>
      <c r="ISZ282" s="136"/>
      <c r="ITA282" s="136"/>
      <c r="ITF282" s="136"/>
      <c r="ITG282" s="136"/>
      <c r="ITH282" s="136"/>
      <c r="ITI282" s="136"/>
      <c r="ITJ282" s="136"/>
      <c r="ITK282" s="136"/>
      <c r="ITL282" s="136"/>
      <c r="ITM282" s="136"/>
      <c r="ITN282" s="136"/>
      <c r="ITO282" s="136"/>
      <c r="ITP282" s="136"/>
      <c r="ITQ282" s="136"/>
      <c r="ITV282" s="136"/>
      <c r="ITW282" s="136"/>
      <c r="ITX282" s="136"/>
      <c r="ITY282" s="136"/>
      <c r="ITZ282" s="136"/>
      <c r="IUA282" s="136"/>
      <c r="IUB282" s="136"/>
      <c r="IUC282" s="136"/>
      <c r="IUD282" s="136"/>
      <c r="IUE282" s="136"/>
      <c r="IUF282" s="136"/>
      <c r="IUG282" s="136"/>
      <c r="IUL282" s="136"/>
      <c r="IUM282" s="136"/>
      <c r="IUN282" s="136"/>
      <c r="IUO282" s="136"/>
      <c r="IUP282" s="136"/>
      <c r="IUQ282" s="136"/>
      <c r="IUR282" s="136"/>
      <c r="IUS282" s="136"/>
      <c r="IUT282" s="136"/>
      <c r="IUU282" s="136"/>
      <c r="IUV282" s="136"/>
      <c r="IUW282" s="136"/>
      <c r="IVB282" s="136"/>
      <c r="IVC282" s="136"/>
      <c r="IVD282" s="136"/>
      <c r="IVE282" s="136"/>
      <c r="IVF282" s="136"/>
      <c r="IVG282" s="136"/>
      <c r="IVH282" s="136"/>
      <c r="IVI282" s="136"/>
      <c r="IVJ282" s="136"/>
      <c r="IVK282" s="136"/>
      <c r="IVL282" s="136"/>
      <c r="IVM282" s="136"/>
      <c r="IVR282" s="136"/>
      <c r="IVS282" s="136"/>
      <c r="IVT282" s="136"/>
      <c r="IVU282" s="136"/>
      <c r="IVV282" s="136"/>
      <c r="IVW282" s="136"/>
      <c r="IVX282" s="136"/>
      <c r="IVY282" s="136"/>
      <c r="IVZ282" s="136"/>
      <c r="IWA282" s="136"/>
      <c r="IWB282" s="136"/>
      <c r="IWC282" s="136"/>
      <c r="IWH282" s="136"/>
      <c r="IWI282" s="136"/>
      <c r="IWJ282" s="136"/>
      <c r="IWK282" s="136"/>
      <c r="IWL282" s="136"/>
      <c r="IWM282" s="136"/>
      <c r="IWN282" s="136"/>
      <c r="IWO282" s="136"/>
      <c r="IWP282" s="136"/>
      <c r="IWQ282" s="136"/>
      <c r="IWR282" s="136"/>
      <c r="IWS282" s="136"/>
      <c r="IWX282" s="136"/>
      <c r="IWY282" s="136"/>
      <c r="IWZ282" s="136"/>
      <c r="IXA282" s="136"/>
      <c r="IXB282" s="136"/>
      <c r="IXC282" s="136"/>
      <c r="IXD282" s="136"/>
      <c r="IXE282" s="136"/>
      <c r="IXF282" s="136"/>
      <c r="IXG282" s="136"/>
      <c r="IXH282" s="136"/>
      <c r="IXI282" s="136"/>
      <c r="IXN282" s="136"/>
      <c r="IXO282" s="136"/>
      <c r="IXP282" s="136"/>
      <c r="IXQ282" s="136"/>
      <c r="IXR282" s="136"/>
      <c r="IXS282" s="136"/>
      <c r="IXT282" s="136"/>
      <c r="IXU282" s="136"/>
      <c r="IXV282" s="136"/>
      <c r="IXW282" s="136"/>
      <c r="IXX282" s="136"/>
      <c r="IXY282" s="136"/>
      <c r="IYD282" s="136"/>
      <c r="IYE282" s="136"/>
      <c r="IYF282" s="136"/>
      <c r="IYG282" s="136"/>
      <c r="IYH282" s="136"/>
      <c r="IYI282" s="136"/>
      <c r="IYJ282" s="136"/>
      <c r="IYK282" s="136"/>
      <c r="IYL282" s="136"/>
      <c r="IYM282" s="136"/>
      <c r="IYN282" s="136"/>
      <c r="IYO282" s="136"/>
      <c r="IYT282" s="136"/>
      <c r="IYU282" s="136"/>
      <c r="IYV282" s="136"/>
      <c r="IYW282" s="136"/>
      <c r="IYX282" s="136"/>
      <c r="IYY282" s="136"/>
      <c r="IYZ282" s="136"/>
      <c r="IZA282" s="136"/>
      <c r="IZB282" s="136"/>
      <c r="IZC282" s="136"/>
      <c r="IZD282" s="136"/>
      <c r="IZE282" s="136"/>
      <c r="IZJ282" s="136"/>
      <c r="IZK282" s="136"/>
      <c r="IZL282" s="136"/>
      <c r="IZM282" s="136"/>
      <c r="IZN282" s="136"/>
      <c r="IZO282" s="136"/>
      <c r="IZP282" s="136"/>
      <c r="IZQ282" s="136"/>
      <c r="IZR282" s="136"/>
      <c r="IZS282" s="136"/>
      <c r="IZT282" s="136"/>
      <c r="IZU282" s="136"/>
      <c r="IZZ282" s="136"/>
      <c r="JAA282" s="136"/>
      <c r="JAB282" s="136"/>
      <c r="JAC282" s="136"/>
      <c r="JAD282" s="136"/>
      <c r="JAE282" s="136"/>
      <c r="JAF282" s="136"/>
      <c r="JAG282" s="136"/>
      <c r="JAH282" s="136"/>
      <c r="JAI282" s="136"/>
      <c r="JAJ282" s="136"/>
      <c r="JAK282" s="136"/>
      <c r="JAP282" s="136"/>
      <c r="JAQ282" s="136"/>
      <c r="JAR282" s="136"/>
      <c r="JAS282" s="136"/>
      <c r="JAT282" s="136"/>
      <c r="JAU282" s="136"/>
      <c r="JAV282" s="136"/>
      <c r="JAW282" s="136"/>
      <c r="JAX282" s="136"/>
      <c r="JAY282" s="136"/>
      <c r="JAZ282" s="136"/>
      <c r="JBA282" s="136"/>
      <c r="JBF282" s="136"/>
      <c r="JBG282" s="136"/>
      <c r="JBH282" s="136"/>
      <c r="JBI282" s="136"/>
      <c r="JBJ282" s="136"/>
      <c r="JBK282" s="136"/>
      <c r="JBL282" s="136"/>
      <c r="JBM282" s="136"/>
      <c r="JBN282" s="136"/>
      <c r="JBO282" s="136"/>
      <c r="JBP282" s="136"/>
      <c r="JBQ282" s="136"/>
      <c r="JBV282" s="136"/>
      <c r="JBW282" s="136"/>
      <c r="JBX282" s="136"/>
      <c r="JBY282" s="136"/>
      <c r="JBZ282" s="136"/>
      <c r="JCA282" s="136"/>
      <c r="JCB282" s="136"/>
      <c r="JCC282" s="136"/>
      <c r="JCD282" s="136"/>
      <c r="JCE282" s="136"/>
      <c r="JCF282" s="136"/>
      <c r="JCG282" s="136"/>
      <c r="JCL282" s="136"/>
      <c r="JCM282" s="136"/>
      <c r="JCN282" s="136"/>
      <c r="JCO282" s="136"/>
      <c r="JCP282" s="136"/>
      <c r="JCQ282" s="136"/>
      <c r="JCR282" s="136"/>
      <c r="JCS282" s="136"/>
      <c r="JCT282" s="136"/>
      <c r="JCU282" s="136"/>
      <c r="JCV282" s="136"/>
      <c r="JCW282" s="136"/>
      <c r="JDB282" s="136"/>
      <c r="JDC282" s="136"/>
      <c r="JDD282" s="136"/>
      <c r="JDE282" s="136"/>
      <c r="JDF282" s="136"/>
      <c r="JDG282" s="136"/>
      <c r="JDH282" s="136"/>
      <c r="JDI282" s="136"/>
      <c r="JDJ282" s="136"/>
      <c r="JDK282" s="136"/>
      <c r="JDL282" s="136"/>
      <c r="JDM282" s="136"/>
      <c r="JDR282" s="136"/>
      <c r="JDS282" s="136"/>
      <c r="JDT282" s="136"/>
      <c r="JDU282" s="136"/>
      <c r="JDV282" s="136"/>
      <c r="JDW282" s="136"/>
      <c r="JDX282" s="136"/>
      <c r="JDY282" s="136"/>
      <c r="JDZ282" s="136"/>
      <c r="JEA282" s="136"/>
      <c r="JEB282" s="136"/>
      <c r="JEC282" s="136"/>
      <c r="JEH282" s="136"/>
      <c r="JEI282" s="136"/>
      <c r="JEJ282" s="136"/>
      <c r="JEK282" s="136"/>
      <c r="JEL282" s="136"/>
      <c r="JEM282" s="136"/>
      <c r="JEN282" s="136"/>
      <c r="JEO282" s="136"/>
      <c r="JEP282" s="136"/>
      <c r="JEQ282" s="136"/>
      <c r="JER282" s="136"/>
      <c r="JES282" s="136"/>
      <c r="JEX282" s="136"/>
      <c r="JEY282" s="136"/>
      <c r="JEZ282" s="136"/>
      <c r="JFA282" s="136"/>
      <c r="JFB282" s="136"/>
      <c r="JFC282" s="136"/>
      <c r="JFD282" s="136"/>
      <c r="JFE282" s="136"/>
      <c r="JFF282" s="136"/>
      <c r="JFG282" s="136"/>
      <c r="JFH282" s="136"/>
      <c r="JFI282" s="136"/>
      <c r="JFN282" s="136"/>
      <c r="JFO282" s="136"/>
      <c r="JFP282" s="136"/>
      <c r="JFQ282" s="136"/>
      <c r="JFR282" s="136"/>
      <c r="JFS282" s="136"/>
      <c r="JFT282" s="136"/>
      <c r="JFU282" s="136"/>
      <c r="JFV282" s="136"/>
      <c r="JFW282" s="136"/>
      <c r="JFX282" s="136"/>
      <c r="JFY282" s="136"/>
      <c r="JGD282" s="136"/>
      <c r="JGE282" s="136"/>
      <c r="JGF282" s="136"/>
      <c r="JGG282" s="136"/>
      <c r="JGH282" s="136"/>
      <c r="JGI282" s="136"/>
      <c r="JGJ282" s="136"/>
      <c r="JGK282" s="136"/>
      <c r="JGL282" s="136"/>
      <c r="JGM282" s="136"/>
      <c r="JGN282" s="136"/>
      <c r="JGO282" s="136"/>
      <c r="JGT282" s="136"/>
      <c r="JGU282" s="136"/>
      <c r="JGV282" s="136"/>
      <c r="JGW282" s="136"/>
      <c r="JGX282" s="136"/>
      <c r="JGY282" s="136"/>
      <c r="JGZ282" s="136"/>
      <c r="JHA282" s="136"/>
      <c r="JHB282" s="136"/>
      <c r="JHC282" s="136"/>
      <c r="JHD282" s="136"/>
      <c r="JHE282" s="136"/>
      <c r="JHJ282" s="136"/>
      <c r="JHK282" s="136"/>
      <c r="JHL282" s="136"/>
      <c r="JHM282" s="136"/>
      <c r="JHN282" s="136"/>
      <c r="JHO282" s="136"/>
      <c r="JHP282" s="136"/>
      <c r="JHQ282" s="136"/>
      <c r="JHR282" s="136"/>
      <c r="JHS282" s="136"/>
      <c r="JHT282" s="136"/>
      <c r="JHU282" s="136"/>
      <c r="JHZ282" s="136"/>
      <c r="JIA282" s="136"/>
      <c r="JIB282" s="136"/>
      <c r="JIC282" s="136"/>
      <c r="JID282" s="136"/>
      <c r="JIE282" s="136"/>
      <c r="JIF282" s="136"/>
      <c r="JIG282" s="136"/>
      <c r="JIH282" s="136"/>
      <c r="JII282" s="136"/>
      <c r="JIJ282" s="136"/>
      <c r="JIK282" s="136"/>
      <c r="JIP282" s="136"/>
      <c r="JIQ282" s="136"/>
      <c r="JIR282" s="136"/>
      <c r="JIS282" s="136"/>
      <c r="JIT282" s="136"/>
      <c r="JIU282" s="136"/>
      <c r="JIV282" s="136"/>
      <c r="JIW282" s="136"/>
      <c r="JIX282" s="136"/>
      <c r="JIY282" s="136"/>
      <c r="JIZ282" s="136"/>
      <c r="JJA282" s="136"/>
      <c r="JJF282" s="136"/>
      <c r="JJG282" s="136"/>
      <c r="JJH282" s="136"/>
      <c r="JJI282" s="136"/>
      <c r="JJJ282" s="136"/>
      <c r="JJK282" s="136"/>
      <c r="JJL282" s="136"/>
      <c r="JJM282" s="136"/>
      <c r="JJN282" s="136"/>
      <c r="JJO282" s="136"/>
      <c r="JJP282" s="136"/>
      <c r="JJQ282" s="136"/>
      <c r="JJV282" s="136"/>
      <c r="JJW282" s="136"/>
      <c r="JJX282" s="136"/>
      <c r="JJY282" s="136"/>
      <c r="JJZ282" s="136"/>
      <c r="JKA282" s="136"/>
      <c r="JKB282" s="136"/>
      <c r="JKC282" s="136"/>
      <c r="JKD282" s="136"/>
      <c r="JKE282" s="136"/>
      <c r="JKF282" s="136"/>
      <c r="JKG282" s="136"/>
      <c r="JKL282" s="136"/>
      <c r="JKM282" s="136"/>
      <c r="JKN282" s="136"/>
      <c r="JKO282" s="136"/>
      <c r="JKP282" s="136"/>
      <c r="JKQ282" s="136"/>
      <c r="JKR282" s="136"/>
      <c r="JKS282" s="136"/>
      <c r="JKT282" s="136"/>
      <c r="JKU282" s="136"/>
      <c r="JKV282" s="136"/>
      <c r="JKW282" s="136"/>
      <c r="JLB282" s="136"/>
      <c r="JLC282" s="136"/>
      <c r="JLD282" s="136"/>
      <c r="JLE282" s="136"/>
      <c r="JLF282" s="136"/>
      <c r="JLG282" s="136"/>
      <c r="JLH282" s="136"/>
      <c r="JLI282" s="136"/>
      <c r="JLJ282" s="136"/>
      <c r="JLK282" s="136"/>
      <c r="JLL282" s="136"/>
      <c r="JLM282" s="136"/>
      <c r="JLR282" s="136"/>
      <c r="JLS282" s="136"/>
      <c r="JLT282" s="136"/>
      <c r="JLU282" s="136"/>
      <c r="JLV282" s="136"/>
      <c r="JLW282" s="136"/>
      <c r="JLX282" s="136"/>
      <c r="JLY282" s="136"/>
      <c r="JLZ282" s="136"/>
      <c r="JMA282" s="136"/>
      <c r="JMB282" s="136"/>
      <c r="JMC282" s="136"/>
      <c r="JMH282" s="136"/>
      <c r="JMI282" s="136"/>
      <c r="JMJ282" s="136"/>
      <c r="JMK282" s="136"/>
      <c r="JML282" s="136"/>
      <c r="JMM282" s="136"/>
      <c r="JMN282" s="136"/>
      <c r="JMO282" s="136"/>
      <c r="JMP282" s="136"/>
      <c r="JMQ282" s="136"/>
      <c r="JMR282" s="136"/>
      <c r="JMS282" s="136"/>
      <c r="JMX282" s="136"/>
      <c r="JMY282" s="136"/>
      <c r="JMZ282" s="136"/>
      <c r="JNA282" s="136"/>
      <c r="JNB282" s="136"/>
      <c r="JNC282" s="136"/>
      <c r="JND282" s="136"/>
      <c r="JNE282" s="136"/>
      <c r="JNF282" s="136"/>
      <c r="JNG282" s="136"/>
      <c r="JNH282" s="136"/>
      <c r="JNI282" s="136"/>
      <c r="JNN282" s="136"/>
      <c r="JNO282" s="136"/>
      <c r="JNP282" s="136"/>
      <c r="JNQ282" s="136"/>
      <c r="JNR282" s="136"/>
      <c r="JNS282" s="136"/>
      <c r="JNT282" s="136"/>
      <c r="JNU282" s="136"/>
      <c r="JNV282" s="136"/>
      <c r="JNW282" s="136"/>
      <c r="JNX282" s="136"/>
      <c r="JNY282" s="136"/>
      <c r="JOD282" s="136"/>
      <c r="JOE282" s="136"/>
      <c r="JOF282" s="136"/>
      <c r="JOG282" s="136"/>
      <c r="JOH282" s="136"/>
      <c r="JOI282" s="136"/>
      <c r="JOJ282" s="136"/>
      <c r="JOK282" s="136"/>
      <c r="JOL282" s="136"/>
      <c r="JOM282" s="136"/>
      <c r="JON282" s="136"/>
      <c r="JOO282" s="136"/>
      <c r="JOT282" s="136"/>
      <c r="JOU282" s="136"/>
      <c r="JOV282" s="136"/>
      <c r="JOW282" s="136"/>
      <c r="JOX282" s="136"/>
      <c r="JOY282" s="136"/>
      <c r="JOZ282" s="136"/>
      <c r="JPA282" s="136"/>
      <c r="JPB282" s="136"/>
      <c r="JPC282" s="136"/>
      <c r="JPD282" s="136"/>
      <c r="JPE282" s="136"/>
      <c r="JPJ282" s="136"/>
      <c r="JPK282" s="136"/>
      <c r="JPL282" s="136"/>
      <c r="JPM282" s="136"/>
      <c r="JPN282" s="136"/>
      <c r="JPO282" s="136"/>
      <c r="JPP282" s="136"/>
      <c r="JPQ282" s="136"/>
      <c r="JPR282" s="136"/>
      <c r="JPS282" s="136"/>
      <c r="JPT282" s="136"/>
      <c r="JPU282" s="136"/>
      <c r="JPZ282" s="136"/>
      <c r="JQA282" s="136"/>
      <c r="JQB282" s="136"/>
      <c r="JQC282" s="136"/>
      <c r="JQD282" s="136"/>
      <c r="JQE282" s="136"/>
      <c r="JQF282" s="136"/>
      <c r="JQG282" s="136"/>
      <c r="JQH282" s="136"/>
      <c r="JQI282" s="136"/>
      <c r="JQJ282" s="136"/>
      <c r="JQK282" s="136"/>
      <c r="JQP282" s="136"/>
      <c r="JQQ282" s="136"/>
      <c r="JQR282" s="136"/>
      <c r="JQS282" s="136"/>
      <c r="JQT282" s="136"/>
      <c r="JQU282" s="136"/>
      <c r="JQV282" s="136"/>
      <c r="JQW282" s="136"/>
      <c r="JQX282" s="136"/>
      <c r="JQY282" s="136"/>
      <c r="JQZ282" s="136"/>
      <c r="JRA282" s="136"/>
      <c r="JRF282" s="136"/>
      <c r="JRG282" s="136"/>
      <c r="JRH282" s="136"/>
      <c r="JRI282" s="136"/>
      <c r="JRJ282" s="136"/>
      <c r="JRK282" s="136"/>
      <c r="JRL282" s="136"/>
      <c r="JRM282" s="136"/>
      <c r="JRN282" s="136"/>
      <c r="JRO282" s="136"/>
      <c r="JRP282" s="136"/>
      <c r="JRQ282" s="136"/>
      <c r="JRV282" s="136"/>
      <c r="JRW282" s="136"/>
      <c r="JRX282" s="136"/>
      <c r="JRY282" s="136"/>
      <c r="JRZ282" s="136"/>
      <c r="JSA282" s="136"/>
      <c r="JSB282" s="136"/>
      <c r="JSC282" s="136"/>
      <c r="JSD282" s="136"/>
      <c r="JSE282" s="136"/>
      <c r="JSF282" s="136"/>
      <c r="JSG282" s="136"/>
      <c r="JSL282" s="136"/>
      <c r="JSM282" s="136"/>
      <c r="JSN282" s="136"/>
      <c r="JSO282" s="136"/>
      <c r="JSP282" s="136"/>
      <c r="JSQ282" s="136"/>
      <c r="JSR282" s="136"/>
      <c r="JSS282" s="136"/>
      <c r="JST282" s="136"/>
      <c r="JSU282" s="136"/>
      <c r="JSV282" s="136"/>
      <c r="JSW282" s="136"/>
      <c r="JTB282" s="136"/>
      <c r="JTC282" s="136"/>
      <c r="JTD282" s="136"/>
      <c r="JTE282" s="136"/>
      <c r="JTF282" s="136"/>
      <c r="JTG282" s="136"/>
      <c r="JTH282" s="136"/>
      <c r="JTI282" s="136"/>
      <c r="JTJ282" s="136"/>
      <c r="JTK282" s="136"/>
      <c r="JTL282" s="136"/>
      <c r="JTM282" s="136"/>
      <c r="JTR282" s="136"/>
      <c r="JTS282" s="136"/>
      <c r="JTT282" s="136"/>
      <c r="JTU282" s="136"/>
      <c r="JTV282" s="136"/>
      <c r="JTW282" s="136"/>
      <c r="JTX282" s="136"/>
      <c r="JTY282" s="136"/>
      <c r="JTZ282" s="136"/>
      <c r="JUA282" s="136"/>
      <c r="JUB282" s="136"/>
      <c r="JUC282" s="136"/>
      <c r="JUH282" s="136"/>
      <c r="JUI282" s="136"/>
      <c r="JUJ282" s="136"/>
      <c r="JUK282" s="136"/>
      <c r="JUL282" s="136"/>
      <c r="JUM282" s="136"/>
      <c r="JUN282" s="136"/>
      <c r="JUO282" s="136"/>
      <c r="JUP282" s="136"/>
      <c r="JUQ282" s="136"/>
      <c r="JUR282" s="136"/>
      <c r="JUS282" s="136"/>
      <c r="JUX282" s="136"/>
      <c r="JUY282" s="136"/>
      <c r="JUZ282" s="136"/>
      <c r="JVA282" s="136"/>
      <c r="JVB282" s="136"/>
      <c r="JVC282" s="136"/>
      <c r="JVD282" s="136"/>
      <c r="JVE282" s="136"/>
      <c r="JVF282" s="136"/>
      <c r="JVG282" s="136"/>
      <c r="JVH282" s="136"/>
      <c r="JVI282" s="136"/>
      <c r="JVN282" s="136"/>
      <c r="JVO282" s="136"/>
      <c r="JVP282" s="136"/>
      <c r="JVQ282" s="136"/>
      <c r="JVR282" s="136"/>
      <c r="JVS282" s="136"/>
      <c r="JVT282" s="136"/>
      <c r="JVU282" s="136"/>
      <c r="JVV282" s="136"/>
      <c r="JVW282" s="136"/>
      <c r="JVX282" s="136"/>
      <c r="JVY282" s="136"/>
      <c r="JWD282" s="136"/>
      <c r="JWE282" s="136"/>
      <c r="JWF282" s="136"/>
      <c r="JWG282" s="136"/>
      <c r="JWH282" s="136"/>
      <c r="JWI282" s="136"/>
      <c r="JWJ282" s="136"/>
      <c r="JWK282" s="136"/>
      <c r="JWL282" s="136"/>
      <c r="JWM282" s="136"/>
      <c r="JWN282" s="136"/>
      <c r="JWO282" s="136"/>
      <c r="JWT282" s="136"/>
      <c r="JWU282" s="136"/>
      <c r="JWV282" s="136"/>
      <c r="JWW282" s="136"/>
      <c r="JWX282" s="136"/>
      <c r="JWY282" s="136"/>
      <c r="JWZ282" s="136"/>
      <c r="JXA282" s="136"/>
      <c r="JXB282" s="136"/>
      <c r="JXC282" s="136"/>
      <c r="JXD282" s="136"/>
      <c r="JXE282" s="136"/>
      <c r="JXJ282" s="136"/>
      <c r="JXK282" s="136"/>
      <c r="JXL282" s="136"/>
      <c r="JXM282" s="136"/>
      <c r="JXN282" s="136"/>
      <c r="JXO282" s="136"/>
      <c r="JXP282" s="136"/>
      <c r="JXQ282" s="136"/>
      <c r="JXR282" s="136"/>
      <c r="JXS282" s="136"/>
      <c r="JXT282" s="136"/>
      <c r="JXU282" s="136"/>
      <c r="JXZ282" s="136"/>
      <c r="JYA282" s="136"/>
      <c r="JYB282" s="136"/>
      <c r="JYC282" s="136"/>
      <c r="JYD282" s="136"/>
      <c r="JYE282" s="136"/>
      <c r="JYF282" s="136"/>
      <c r="JYG282" s="136"/>
      <c r="JYH282" s="136"/>
      <c r="JYI282" s="136"/>
      <c r="JYJ282" s="136"/>
      <c r="JYK282" s="136"/>
      <c r="JYP282" s="136"/>
      <c r="JYQ282" s="136"/>
      <c r="JYR282" s="136"/>
      <c r="JYS282" s="136"/>
      <c r="JYT282" s="136"/>
      <c r="JYU282" s="136"/>
      <c r="JYV282" s="136"/>
      <c r="JYW282" s="136"/>
      <c r="JYX282" s="136"/>
      <c r="JYY282" s="136"/>
      <c r="JYZ282" s="136"/>
      <c r="JZA282" s="136"/>
      <c r="JZF282" s="136"/>
      <c r="JZG282" s="136"/>
      <c r="JZH282" s="136"/>
      <c r="JZI282" s="136"/>
      <c r="JZJ282" s="136"/>
      <c r="JZK282" s="136"/>
      <c r="JZL282" s="136"/>
      <c r="JZM282" s="136"/>
      <c r="JZN282" s="136"/>
      <c r="JZO282" s="136"/>
      <c r="JZP282" s="136"/>
      <c r="JZQ282" s="136"/>
      <c r="JZV282" s="136"/>
      <c r="JZW282" s="136"/>
      <c r="JZX282" s="136"/>
      <c r="JZY282" s="136"/>
      <c r="JZZ282" s="136"/>
      <c r="KAA282" s="136"/>
      <c r="KAB282" s="136"/>
      <c r="KAC282" s="136"/>
      <c r="KAD282" s="136"/>
      <c r="KAE282" s="136"/>
      <c r="KAF282" s="136"/>
      <c r="KAG282" s="136"/>
      <c r="KAL282" s="136"/>
      <c r="KAM282" s="136"/>
      <c r="KAN282" s="136"/>
      <c r="KAO282" s="136"/>
      <c r="KAP282" s="136"/>
      <c r="KAQ282" s="136"/>
      <c r="KAR282" s="136"/>
      <c r="KAS282" s="136"/>
      <c r="KAT282" s="136"/>
      <c r="KAU282" s="136"/>
      <c r="KAV282" s="136"/>
      <c r="KAW282" s="136"/>
      <c r="KBB282" s="136"/>
      <c r="KBC282" s="136"/>
      <c r="KBD282" s="136"/>
      <c r="KBE282" s="136"/>
      <c r="KBF282" s="136"/>
      <c r="KBG282" s="136"/>
      <c r="KBH282" s="136"/>
      <c r="KBI282" s="136"/>
      <c r="KBJ282" s="136"/>
      <c r="KBK282" s="136"/>
      <c r="KBL282" s="136"/>
      <c r="KBM282" s="136"/>
      <c r="KBR282" s="136"/>
      <c r="KBS282" s="136"/>
      <c r="KBT282" s="136"/>
      <c r="KBU282" s="136"/>
      <c r="KBV282" s="136"/>
      <c r="KBW282" s="136"/>
      <c r="KBX282" s="136"/>
      <c r="KBY282" s="136"/>
      <c r="KBZ282" s="136"/>
      <c r="KCA282" s="136"/>
      <c r="KCB282" s="136"/>
      <c r="KCC282" s="136"/>
      <c r="KCH282" s="136"/>
      <c r="KCI282" s="136"/>
      <c r="KCJ282" s="136"/>
      <c r="KCK282" s="136"/>
      <c r="KCL282" s="136"/>
      <c r="KCM282" s="136"/>
      <c r="KCN282" s="136"/>
      <c r="KCO282" s="136"/>
      <c r="KCP282" s="136"/>
      <c r="KCQ282" s="136"/>
      <c r="KCR282" s="136"/>
      <c r="KCS282" s="136"/>
      <c r="KCX282" s="136"/>
      <c r="KCY282" s="136"/>
      <c r="KCZ282" s="136"/>
      <c r="KDA282" s="136"/>
      <c r="KDB282" s="136"/>
      <c r="KDC282" s="136"/>
      <c r="KDD282" s="136"/>
      <c r="KDE282" s="136"/>
      <c r="KDF282" s="136"/>
      <c r="KDG282" s="136"/>
      <c r="KDH282" s="136"/>
      <c r="KDI282" s="136"/>
      <c r="KDN282" s="136"/>
      <c r="KDO282" s="136"/>
      <c r="KDP282" s="136"/>
      <c r="KDQ282" s="136"/>
      <c r="KDR282" s="136"/>
      <c r="KDS282" s="136"/>
      <c r="KDT282" s="136"/>
      <c r="KDU282" s="136"/>
      <c r="KDV282" s="136"/>
      <c r="KDW282" s="136"/>
      <c r="KDX282" s="136"/>
      <c r="KDY282" s="136"/>
      <c r="KED282" s="136"/>
      <c r="KEE282" s="136"/>
      <c r="KEF282" s="136"/>
      <c r="KEG282" s="136"/>
      <c r="KEH282" s="136"/>
      <c r="KEI282" s="136"/>
      <c r="KEJ282" s="136"/>
      <c r="KEK282" s="136"/>
      <c r="KEL282" s="136"/>
      <c r="KEM282" s="136"/>
      <c r="KEN282" s="136"/>
      <c r="KEO282" s="136"/>
      <c r="KET282" s="136"/>
      <c r="KEU282" s="136"/>
      <c r="KEV282" s="136"/>
      <c r="KEW282" s="136"/>
      <c r="KEX282" s="136"/>
      <c r="KEY282" s="136"/>
      <c r="KEZ282" s="136"/>
      <c r="KFA282" s="136"/>
      <c r="KFB282" s="136"/>
      <c r="KFC282" s="136"/>
      <c r="KFD282" s="136"/>
      <c r="KFE282" s="136"/>
      <c r="KFJ282" s="136"/>
      <c r="KFK282" s="136"/>
      <c r="KFL282" s="136"/>
      <c r="KFM282" s="136"/>
      <c r="KFN282" s="136"/>
      <c r="KFO282" s="136"/>
      <c r="KFP282" s="136"/>
      <c r="KFQ282" s="136"/>
      <c r="KFR282" s="136"/>
      <c r="KFS282" s="136"/>
      <c r="KFT282" s="136"/>
      <c r="KFU282" s="136"/>
      <c r="KFZ282" s="136"/>
      <c r="KGA282" s="136"/>
      <c r="KGB282" s="136"/>
      <c r="KGC282" s="136"/>
      <c r="KGD282" s="136"/>
      <c r="KGE282" s="136"/>
      <c r="KGF282" s="136"/>
      <c r="KGG282" s="136"/>
      <c r="KGH282" s="136"/>
      <c r="KGI282" s="136"/>
      <c r="KGJ282" s="136"/>
      <c r="KGK282" s="136"/>
      <c r="KGP282" s="136"/>
      <c r="KGQ282" s="136"/>
      <c r="KGR282" s="136"/>
      <c r="KGS282" s="136"/>
      <c r="KGT282" s="136"/>
      <c r="KGU282" s="136"/>
      <c r="KGV282" s="136"/>
      <c r="KGW282" s="136"/>
      <c r="KGX282" s="136"/>
      <c r="KGY282" s="136"/>
      <c r="KGZ282" s="136"/>
      <c r="KHA282" s="136"/>
      <c r="KHF282" s="136"/>
      <c r="KHG282" s="136"/>
      <c r="KHH282" s="136"/>
      <c r="KHI282" s="136"/>
      <c r="KHJ282" s="136"/>
      <c r="KHK282" s="136"/>
      <c r="KHL282" s="136"/>
      <c r="KHM282" s="136"/>
      <c r="KHN282" s="136"/>
      <c r="KHO282" s="136"/>
      <c r="KHP282" s="136"/>
      <c r="KHQ282" s="136"/>
      <c r="KHV282" s="136"/>
      <c r="KHW282" s="136"/>
      <c r="KHX282" s="136"/>
      <c r="KHY282" s="136"/>
      <c r="KHZ282" s="136"/>
      <c r="KIA282" s="136"/>
      <c r="KIB282" s="136"/>
      <c r="KIC282" s="136"/>
      <c r="KID282" s="136"/>
      <c r="KIE282" s="136"/>
      <c r="KIF282" s="136"/>
      <c r="KIG282" s="136"/>
      <c r="KIL282" s="136"/>
      <c r="KIM282" s="136"/>
      <c r="KIN282" s="136"/>
      <c r="KIO282" s="136"/>
      <c r="KIP282" s="136"/>
      <c r="KIQ282" s="136"/>
      <c r="KIR282" s="136"/>
      <c r="KIS282" s="136"/>
      <c r="KIT282" s="136"/>
      <c r="KIU282" s="136"/>
      <c r="KIV282" s="136"/>
      <c r="KIW282" s="136"/>
      <c r="KJB282" s="136"/>
      <c r="KJC282" s="136"/>
      <c r="KJD282" s="136"/>
      <c r="KJE282" s="136"/>
      <c r="KJF282" s="136"/>
      <c r="KJG282" s="136"/>
      <c r="KJH282" s="136"/>
      <c r="KJI282" s="136"/>
      <c r="KJJ282" s="136"/>
      <c r="KJK282" s="136"/>
      <c r="KJL282" s="136"/>
      <c r="KJM282" s="136"/>
      <c r="KJR282" s="136"/>
      <c r="KJS282" s="136"/>
      <c r="KJT282" s="136"/>
      <c r="KJU282" s="136"/>
      <c r="KJV282" s="136"/>
      <c r="KJW282" s="136"/>
      <c r="KJX282" s="136"/>
      <c r="KJY282" s="136"/>
      <c r="KJZ282" s="136"/>
      <c r="KKA282" s="136"/>
      <c r="KKB282" s="136"/>
      <c r="KKC282" s="136"/>
      <c r="KKH282" s="136"/>
      <c r="KKI282" s="136"/>
      <c r="KKJ282" s="136"/>
      <c r="KKK282" s="136"/>
      <c r="KKL282" s="136"/>
      <c r="KKM282" s="136"/>
      <c r="KKN282" s="136"/>
      <c r="KKO282" s="136"/>
      <c r="KKP282" s="136"/>
      <c r="KKQ282" s="136"/>
      <c r="KKR282" s="136"/>
      <c r="KKS282" s="136"/>
      <c r="KKX282" s="136"/>
      <c r="KKY282" s="136"/>
      <c r="KKZ282" s="136"/>
      <c r="KLA282" s="136"/>
      <c r="KLB282" s="136"/>
      <c r="KLC282" s="136"/>
      <c r="KLD282" s="136"/>
      <c r="KLE282" s="136"/>
      <c r="KLF282" s="136"/>
      <c r="KLG282" s="136"/>
      <c r="KLH282" s="136"/>
      <c r="KLI282" s="136"/>
      <c r="KLN282" s="136"/>
      <c r="KLO282" s="136"/>
      <c r="KLP282" s="136"/>
      <c r="KLQ282" s="136"/>
      <c r="KLR282" s="136"/>
      <c r="KLS282" s="136"/>
      <c r="KLT282" s="136"/>
      <c r="KLU282" s="136"/>
      <c r="KLV282" s="136"/>
      <c r="KLW282" s="136"/>
      <c r="KLX282" s="136"/>
      <c r="KLY282" s="136"/>
      <c r="KMD282" s="136"/>
      <c r="KME282" s="136"/>
      <c r="KMF282" s="136"/>
      <c r="KMG282" s="136"/>
      <c r="KMH282" s="136"/>
      <c r="KMI282" s="136"/>
      <c r="KMJ282" s="136"/>
      <c r="KMK282" s="136"/>
      <c r="KML282" s="136"/>
      <c r="KMM282" s="136"/>
      <c r="KMN282" s="136"/>
      <c r="KMO282" s="136"/>
      <c r="KMT282" s="136"/>
      <c r="KMU282" s="136"/>
      <c r="KMV282" s="136"/>
      <c r="KMW282" s="136"/>
      <c r="KMX282" s="136"/>
      <c r="KMY282" s="136"/>
      <c r="KMZ282" s="136"/>
      <c r="KNA282" s="136"/>
      <c r="KNB282" s="136"/>
      <c r="KNC282" s="136"/>
      <c r="KND282" s="136"/>
      <c r="KNE282" s="136"/>
      <c r="KNJ282" s="136"/>
      <c r="KNK282" s="136"/>
      <c r="KNL282" s="136"/>
      <c r="KNM282" s="136"/>
      <c r="KNN282" s="136"/>
      <c r="KNO282" s="136"/>
      <c r="KNP282" s="136"/>
      <c r="KNQ282" s="136"/>
      <c r="KNR282" s="136"/>
      <c r="KNS282" s="136"/>
      <c r="KNT282" s="136"/>
      <c r="KNU282" s="136"/>
      <c r="KNZ282" s="136"/>
      <c r="KOA282" s="136"/>
      <c r="KOB282" s="136"/>
      <c r="KOC282" s="136"/>
      <c r="KOD282" s="136"/>
      <c r="KOE282" s="136"/>
      <c r="KOF282" s="136"/>
      <c r="KOG282" s="136"/>
      <c r="KOH282" s="136"/>
      <c r="KOI282" s="136"/>
      <c r="KOJ282" s="136"/>
      <c r="KOK282" s="136"/>
      <c r="KOP282" s="136"/>
      <c r="KOQ282" s="136"/>
      <c r="KOR282" s="136"/>
      <c r="KOS282" s="136"/>
      <c r="KOT282" s="136"/>
      <c r="KOU282" s="136"/>
      <c r="KOV282" s="136"/>
      <c r="KOW282" s="136"/>
      <c r="KOX282" s="136"/>
      <c r="KOY282" s="136"/>
      <c r="KOZ282" s="136"/>
      <c r="KPA282" s="136"/>
      <c r="KPF282" s="136"/>
      <c r="KPG282" s="136"/>
      <c r="KPH282" s="136"/>
      <c r="KPI282" s="136"/>
      <c r="KPJ282" s="136"/>
      <c r="KPK282" s="136"/>
      <c r="KPL282" s="136"/>
      <c r="KPM282" s="136"/>
      <c r="KPN282" s="136"/>
      <c r="KPO282" s="136"/>
      <c r="KPP282" s="136"/>
      <c r="KPQ282" s="136"/>
      <c r="KPV282" s="136"/>
      <c r="KPW282" s="136"/>
      <c r="KPX282" s="136"/>
      <c r="KPY282" s="136"/>
      <c r="KPZ282" s="136"/>
      <c r="KQA282" s="136"/>
      <c r="KQB282" s="136"/>
      <c r="KQC282" s="136"/>
      <c r="KQD282" s="136"/>
      <c r="KQE282" s="136"/>
      <c r="KQF282" s="136"/>
      <c r="KQG282" s="136"/>
      <c r="KQL282" s="136"/>
      <c r="KQM282" s="136"/>
      <c r="KQN282" s="136"/>
      <c r="KQO282" s="136"/>
      <c r="KQP282" s="136"/>
      <c r="KQQ282" s="136"/>
      <c r="KQR282" s="136"/>
      <c r="KQS282" s="136"/>
      <c r="KQT282" s="136"/>
      <c r="KQU282" s="136"/>
      <c r="KQV282" s="136"/>
      <c r="KQW282" s="136"/>
      <c r="KRB282" s="136"/>
      <c r="KRC282" s="136"/>
      <c r="KRD282" s="136"/>
      <c r="KRE282" s="136"/>
      <c r="KRF282" s="136"/>
      <c r="KRG282" s="136"/>
      <c r="KRH282" s="136"/>
      <c r="KRI282" s="136"/>
      <c r="KRJ282" s="136"/>
      <c r="KRK282" s="136"/>
      <c r="KRL282" s="136"/>
      <c r="KRM282" s="136"/>
      <c r="KRR282" s="136"/>
      <c r="KRS282" s="136"/>
      <c r="KRT282" s="136"/>
      <c r="KRU282" s="136"/>
      <c r="KRV282" s="136"/>
      <c r="KRW282" s="136"/>
      <c r="KRX282" s="136"/>
      <c r="KRY282" s="136"/>
      <c r="KRZ282" s="136"/>
      <c r="KSA282" s="136"/>
      <c r="KSB282" s="136"/>
      <c r="KSC282" s="136"/>
      <c r="KSH282" s="136"/>
      <c r="KSI282" s="136"/>
      <c r="KSJ282" s="136"/>
      <c r="KSK282" s="136"/>
      <c r="KSL282" s="136"/>
      <c r="KSM282" s="136"/>
      <c r="KSN282" s="136"/>
      <c r="KSO282" s="136"/>
      <c r="KSP282" s="136"/>
      <c r="KSQ282" s="136"/>
      <c r="KSR282" s="136"/>
      <c r="KSS282" s="136"/>
      <c r="KSX282" s="136"/>
      <c r="KSY282" s="136"/>
      <c r="KSZ282" s="136"/>
      <c r="KTA282" s="136"/>
      <c r="KTB282" s="136"/>
      <c r="KTC282" s="136"/>
      <c r="KTD282" s="136"/>
      <c r="KTE282" s="136"/>
      <c r="KTF282" s="136"/>
      <c r="KTG282" s="136"/>
      <c r="KTH282" s="136"/>
      <c r="KTI282" s="136"/>
      <c r="KTN282" s="136"/>
      <c r="KTO282" s="136"/>
      <c r="KTP282" s="136"/>
      <c r="KTQ282" s="136"/>
      <c r="KTR282" s="136"/>
      <c r="KTS282" s="136"/>
      <c r="KTT282" s="136"/>
      <c r="KTU282" s="136"/>
      <c r="KTV282" s="136"/>
      <c r="KTW282" s="136"/>
      <c r="KTX282" s="136"/>
      <c r="KTY282" s="136"/>
      <c r="KUD282" s="136"/>
      <c r="KUE282" s="136"/>
      <c r="KUF282" s="136"/>
      <c r="KUG282" s="136"/>
      <c r="KUH282" s="136"/>
      <c r="KUI282" s="136"/>
      <c r="KUJ282" s="136"/>
      <c r="KUK282" s="136"/>
      <c r="KUL282" s="136"/>
      <c r="KUM282" s="136"/>
      <c r="KUN282" s="136"/>
      <c r="KUO282" s="136"/>
      <c r="KUT282" s="136"/>
      <c r="KUU282" s="136"/>
      <c r="KUV282" s="136"/>
      <c r="KUW282" s="136"/>
      <c r="KUX282" s="136"/>
      <c r="KUY282" s="136"/>
      <c r="KUZ282" s="136"/>
      <c r="KVA282" s="136"/>
      <c r="KVB282" s="136"/>
      <c r="KVC282" s="136"/>
      <c r="KVD282" s="136"/>
      <c r="KVE282" s="136"/>
      <c r="KVJ282" s="136"/>
      <c r="KVK282" s="136"/>
      <c r="KVL282" s="136"/>
      <c r="KVM282" s="136"/>
      <c r="KVN282" s="136"/>
      <c r="KVO282" s="136"/>
      <c r="KVP282" s="136"/>
      <c r="KVQ282" s="136"/>
      <c r="KVR282" s="136"/>
      <c r="KVS282" s="136"/>
      <c r="KVT282" s="136"/>
      <c r="KVU282" s="136"/>
      <c r="KVZ282" s="136"/>
      <c r="KWA282" s="136"/>
      <c r="KWB282" s="136"/>
      <c r="KWC282" s="136"/>
      <c r="KWD282" s="136"/>
      <c r="KWE282" s="136"/>
      <c r="KWF282" s="136"/>
      <c r="KWG282" s="136"/>
      <c r="KWH282" s="136"/>
      <c r="KWI282" s="136"/>
      <c r="KWJ282" s="136"/>
      <c r="KWK282" s="136"/>
      <c r="KWP282" s="136"/>
      <c r="KWQ282" s="136"/>
      <c r="KWR282" s="136"/>
      <c r="KWS282" s="136"/>
      <c r="KWT282" s="136"/>
      <c r="KWU282" s="136"/>
      <c r="KWV282" s="136"/>
      <c r="KWW282" s="136"/>
      <c r="KWX282" s="136"/>
      <c r="KWY282" s="136"/>
      <c r="KWZ282" s="136"/>
      <c r="KXA282" s="136"/>
      <c r="KXF282" s="136"/>
      <c r="KXG282" s="136"/>
      <c r="KXH282" s="136"/>
      <c r="KXI282" s="136"/>
      <c r="KXJ282" s="136"/>
      <c r="KXK282" s="136"/>
      <c r="KXL282" s="136"/>
      <c r="KXM282" s="136"/>
      <c r="KXN282" s="136"/>
      <c r="KXO282" s="136"/>
      <c r="KXP282" s="136"/>
      <c r="KXQ282" s="136"/>
      <c r="KXV282" s="136"/>
      <c r="KXW282" s="136"/>
      <c r="KXX282" s="136"/>
      <c r="KXY282" s="136"/>
      <c r="KXZ282" s="136"/>
      <c r="KYA282" s="136"/>
      <c r="KYB282" s="136"/>
      <c r="KYC282" s="136"/>
      <c r="KYD282" s="136"/>
      <c r="KYE282" s="136"/>
      <c r="KYF282" s="136"/>
      <c r="KYG282" s="136"/>
      <c r="KYL282" s="136"/>
      <c r="KYM282" s="136"/>
      <c r="KYN282" s="136"/>
      <c r="KYO282" s="136"/>
      <c r="KYP282" s="136"/>
      <c r="KYQ282" s="136"/>
      <c r="KYR282" s="136"/>
      <c r="KYS282" s="136"/>
      <c r="KYT282" s="136"/>
      <c r="KYU282" s="136"/>
      <c r="KYV282" s="136"/>
      <c r="KYW282" s="136"/>
      <c r="KZB282" s="136"/>
      <c r="KZC282" s="136"/>
      <c r="KZD282" s="136"/>
      <c r="KZE282" s="136"/>
      <c r="KZF282" s="136"/>
      <c r="KZG282" s="136"/>
      <c r="KZH282" s="136"/>
      <c r="KZI282" s="136"/>
      <c r="KZJ282" s="136"/>
      <c r="KZK282" s="136"/>
      <c r="KZL282" s="136"/>
      <c r="KZM282" s="136"/>
      <c r="KZR282" s="136"/>
      <c r="KZS282" s="136"/>
      <c r="KZT282" s="136"/>
      <c r="KZU282" s="136"/>
      <c r="KZV282" s="136"/>
      <c r="KZW282" s="136"/>
      <c r="KZX282" s="136"/>
      <c r="KZY282" s="136"/>
      <c r="KZZ282" s="136"/>
      <c r="LAA282" s="136"/>
      <c r="LAB282" s="136"/>
      <c r="LAC282" s="136"/>
      <c r="LAH282" s="136"/>
      <c r="LAI282" s="136"/>
      <c r="LAJ282" s="136"/>
      <c r="LAK282" s="136"/>
      <c r="LAL282" s="136"/>
      <c r="LAM282" s="136"/>
      <c r="LAN282" s="136"/>
      <c r="LAO282" s="136"/>
      <c r="LAP282" s="136"/>
      <c r="LAQ282" s="136"/>
      <c r="LAR282" s="136"/>
      <c r="LAS282" s="136"/>
      <c r="LAX282" s="136"/>
      <c r="LAY282" s="136"/>
      <c r="LAZ282" s="136"/>
      <c r="LBA282" s="136"/>
      <c r="LBB282" s="136"/>
      <c r="LBC282" s="136"/>
      <c r="LBD282" s="136"/>
      <c r="LBE282" s="136"/>
      <c r="LBF282" s="136"/>
      <c r="LBG282" s="136"/>
      <c r="LBH282" s="136"/>
      <c r="LBI282" s="136"/>
      <c r="LBN282" s="136"/>
      <c r="LBO282" s="136"/>
      <c r="LBP282" s="136"/>
      <c r="LBQ282" s="136"/>
      <c r="LBR282" s="136"/>
      <c r="LBS282" s="136"/>
      <c r="LBT282" s="136"/>
      <c r="LBU282" s="136"/>
      <c r="LBV282" s="136"/>
      <c r="LBW282" s="136"/>
      <c r="LBX282" s="136"/>
      <c r="LBY282" s="136"/>
      <c r="LCD282" s="136"/>
      <c r="LCE282" s="136"/>
      <c r="LCF282" s="136"/>
      <c r="LCG282" s="136"/>
      <c r="LCH282" s="136"/>
      <c r="LCI282" s="136"/>
      <c r="LCJ282" s="136"/>
      <c r="LCK282" s="136"/>
      <c r="LCL282" s="136"/>
      <c r="LCM282" s="136"/>
      <c r="LCN282" s="136"/>
      <c r="LCO282" s="136"/>
      <c r="LCT282" s="136"/>
      <c r="LCU282" s="136"/>
      <c r="LCV282" s="136"/>
      <c r="LCW282" s="136"/>
      <c r="LCX282" s="136"/>
      <c r="LCY282" s="136"/>
      <c r="LCZ282" s="136"/>
      <c r="LDA282" s="136"/>
      <c r="LDB282" s="136"/>
      <c r="LDC282" s="136"/>
      <c r="LDD282" s="136"/>
      <c r="LDE282" s="136"/>
      <c r="LDJ282" s="136"/>
      <c r="LDK282" s="136"/>
      <c r="LDL282" s="136"/>
      <c r="LDM282" s="136"/>
      <c r="LDN282" s="136"/>
      <c r="LDO282" s="136"/>
      <c r="LDP282" s="136"/>
      <c r="LDQ282" s="136"/>
      <c r="LDR282" s="136"/>
      <c r="LDS282" s="136"/>
      <c r="LDT282" s="136"/>
      <c r="LDU282" s="136"/>
      <c r="LDZ282" s="136"/>
      <c r="LEA282" s="136"/>
      <c r="LEB282" s="136"/>
      <c r="LEC282" s="136"/>
      <c r="LED282" s="136"/>
      <c r="LEE282" s="136"/>
      <c r="LEF282" s="136"/>
      <c r="LEG282" s="136"/>
      <c r="LEH282" s="136"/>
      <c r="LEI282" s="136"/>
      <c r="LEJ282" s="136"/>
      <c r="LEK282" s="136"/>
      <c r="LEP282" s="136"/>
      <c r="LEQ282" s="136"/>
      <c r="LER282" s="136"/>
      <c r="LES282" s="136"/>
      <c r="LET282" s="136"/>
      <c r="LEU282" s="136"/>
      <c r="LEV282" s="136"/>
      <c r="LEW282" s="136"/>
      <c r="LEX282" s="136"/>
      <c r="LEY282" s="136"/>
      <c r="LEZ282" s="136"/>
      <c r="LFA282" s="136"/>
      <c r="LFF282" s="136"/>
      <c r="LFG282" s="136"/>
      <c r="LFH282" s="136"/>
      <c r="LFI282" s="136"/>
      <c r="LFJ282" s="136"/>
      <c r="LFK282" s="136"/>
      <c r="LFL282" s="136"/>
      <c r="LFM282" s="136"/>
      <c r="LFN282" s="136"/>
      <c r="LFO282" s="136"/>
      <c r="LFP282" s="136"/>
      <c r="LFQ282" s="136"/>
      <c r="LFV282" s="136"/>
      <c r="LFW282" s="136"/>
      <c r="LFX282" s="136"/>
      <c r="LFY282" s="136"/>
      <c r="LFZ282" s="136"/>
      <c r="LGA282" s="136"/>
      <c r="LGB282" s="136"/>
      <c r="LGC282" s="136"/>
      <c r="LGD282" s="136"/>
      <c r="LGE282" s="136"/>
      <c r="LGF282" s="136"/>
      <c r="LGG282" s="136"/>
      <c r="LGL282" s="136"/>
      <c r="LGM282" s="136"/>
      <c r="LGN282" s="136"/>
      <c r="LGO282" s="136"/>
      <c r="LGP282" s="136"/>
      <c r="LGQ282" s="136"/>
      <c r="LGR282" s="136"/>
      <c r="LGS282" s="136"/>
      <c r="LGT282" s="136"/>
      <c r="LGU282" s="136"/>
      <c r="LGV282" s="136"/>
      <c r="LGW282" s="136"/>
      <c r="LHB282" s="136"/>
      <c r="LHC282" s="136"/>
      <c r="LHD282" s="136"/>
      <c r="LHE282" s="136"/>
      <c r="LHF282" s="136"/>
      <c r="LHG282" s="136"/>
      <c r="LHH282" s="136"/>
      <c r="LHI282" s="136"/>
      <c r="LHJ282" s="136"/>
      <c r="LHK282" s="136"/>
      <c r="LHL282" s="136"/>
      <c r="LHM282" s="136"/>
      <c r="LHR282" s="136"/>
      <c r="LHS282" s="136"/>
      <c r="LHT282" s="136"/>
      <c r="LHU282" s="136"/>
      <c r="LHV282" s="136"/>
      <c r="LHW282" s="136"/>
      <c r="LHX282" s="136"/>
      <c r="LHY282" s="136"/>
      <c r="LHZ282" s="136"/>
      <c r="LIA282" s="136"/>
      <c r="LIB282" s="136"/>
      <c r="LIC282" s="136"/>
      <c r="LIH282" s="136"/>
      <c r="LII282" s="136"/>
      <c r="LIJ282" s="136"/>
      <c r="LIK282" s="136"/>
      <c r="LIL282" s="136"/>
      <c r="LIM282" s="136"/>
      <c r="LIN282" s="136"/>
      <c r="LIO282" s="136"/>
      <c r="LIP282" s="136"/>
      <c r="LIQ282" s="136"/>
      <c r="LIR282" s="136"/>
      <c r="LIS282" s="136"/>
      <c r="LIX282" s="136"/>
      <c r="LIY282" s="136"/>
      <c r="LIZ282" s="136"/>
      <c r="LJA282" s="136"/>
      <c r="LJB282" s="136"/>
      <c r="LJC282" s="136"/>
      <c r="LJD282" s="136"/>
      <c r="LJE282" s="136"/>
      <c r="LJF282" s="136"/>
      <c r="LJG282" s="136"/>
      <c r="LJH282" s="136"/>
      <c r="LJI282" s="136"/>
      <c r="LJN282" s="136"/>
      <c r="LJO282" s="136"/>
      <c r="LJP282" s="136"/>
      <c r="LJQ282" s="136"/>
      <c r="LJR282" s="136"/>
      <c r="LJS282" s="136"/>
      <c r="LJT282" s="136"/>
      <c r="LJU282" s="136"/>
      <c r="LJV282" s="136"/>
      <c r="LJW282" s="136"/>
      <c r="LJX282" s="136"/>
      <c r="LJY282" s="136"/>
      <c r="LKD282" s="136"/>
      <c r="LKE282" s="136"/>
      <c r="LKF282" s="136"/>
      <c r="LKG282" s="136"/>
      <c r="LKH282" s="136"/>
      <c r="LKI282" s="136"/>
      <c r="LKJ282" s="136"/>
      <c r="LKK282" s="136"/>
      <c r="LKL282" s="136"/>
      <c r="LKM282" s="136"/>
      <c r="LKN282" s="136"/>
      <c r="LKO282" s="136"/>
      <c r="LKT282" s="136"/>
      <c r="LKU282" s="136"/>
      <c r="LKV282" s="136"/>
      <c r="LKW282" s="136"/>
      <c r="LKX282" s="136"/>
      <c r="LKY282" s="136"/>
      <c r="LKZ282" s="136"/>
      <c r="LLA282" s="136"/>
      <c r="LLB282" s="136"/>
      <c r="LLC282" s="136"/>
      <c r="LLD282" s="136"/>
      <c r="LLE282" s="136"/>
      <c r="LLJ282" s="136"/>
      <c r="LLK282" s="136"/>
      <c r="LLL282" s="136"/>
      <c r="LLM282" s="136"/>
      <c r="LLN282" s="136"/>
      <c r="LLO282" s="136"/>
      <c r="LLP282" s="136"/>
      <c r="LLQ282" s="136"/>
      <c r="LLR282" s="136"/>
      <c r="LLS282" s="136"/>
      <c r="LLT282" s="136"/>
      <c r="LLU282" s="136"/>
      <c r="LLZ282" s="136"/>
      <c r="LMA282" s="136"/>
      <c r="LMB282" s="136"/>
      <c r="LMC282" s="136"/>
      <c r="LMD282" s="136"/>
      <c r="LME282" s="136"/>
      <c r="LMF282" s="136"/>
      <c r="LMG282" s="136"/>
      <c r="LMH282" s="136"/>
      <c r="LMI282" s="136"/>
      <c r="LMJ282" s="136"/>
      <c r="LMK282" s="136"/>
      <c r="LMP282" s="136"/>
      <c r="LMQ282" s="136"/>
      <c r="LMR282" s="136"/>
      <c r="LMS282" s="136"/>
      <c r="LMT282" s="136"/>
      <c r="LMU282" s="136"/>
      <c r="LMV282" s="136"/>
      <c r="LMW282" s="136"/>
      <c r="LMX282" s="136"/>
      <c r="LMY282" s="136"/>
      <c r="LMZ282" s="136"/>
      <c r="LNA282" s="136"/>
      <c r="LNF282" s="136"/>
      <c r="LNG282" s="136"/>
      <c r="LNH282" s="136"/>
      <c r="LNI282" s="136"/>
      <c r="LNJ282" s="136"/>
      <c r="LNK282" s="136"/>
      <c r="LNL282" s="136"/>
      <c r="LNM282" s="136"/>
      <c r="LNN282" s="136"/>
      <c r="LNO282" s="136"/>
      <c r="LNP282" s="136"/>
      <c r="LNQ282" s="136"/>
      <c r="LNV282" s="136"/>
      <c r="LNW282" s="136"/>
      <c r="LNX282" s="136"/>
      <c r="LNY282" s="136"/>
      <c r="LNZ282" s="136"/>
      <c r="LOA282" s="136"/>
      <c r="LOB282" s="136"/>
      <c r="LOC282" s="136"/>
      <c r="LOD282" s="136"/>
      <c r="LOE282" s="136"/>
      <c r="LOF282" s="136"/>
      <c r="LOG282" s="136"/>
      <c r="LOL282" s="136"/>
      <c r="LOM282" s="136"/>
      <c r="LON282" s="136"/>
      <c r="LOO282" s="136"/>
      <c r="LOP282" s="136"/>
      <c r="LOQ282" s="136"/>
      <c r="LOR282" s="136"/>
      <c r="LOS282" s="136"/>
      <c r="LOT282" s="136"/>
      <c r="LOU282" s="136"/>
      <c r="LOV282" s="136"/>
      <c r="LOW282" s="136"/>
      <c r="LPB282" s="136"/>
      <c r="LPC282" s="136"/>
      <c r="LPD282" s="136"/>
      <c r="LPE282" s="136"/>
      <c r="LPF282" s="136"/>
      <c r="LPG282" s="136"/>
      <c r="LPH282" s="136"/>
      <c r="LPI282" s="136"/>
      <c r="LPJ282" s="136"/>
      <c r="LPK282" s="136"/>
      <c r="LPL282" s="136"/>
      <c r="LPM282" s="136"/>
      <c r="LPR282" s="136"/>
      <c r="LPS282" s="136"/>
      <c r="LPT282" s="136"/>
      <c r="LPU282" s="136"/>
      <c r="LPV282" s="136"/>
      <c r="LPW282" s="136"/>
      <c r="LPX282" s="136"/>
      <c r="LPY282" s="136"/>
      <c r="LPZ282" s="136"/>
      <c r="LQA282" s="136"/>
      <c r="LQB282" s="136"/>
      <c r="LQC282" s="136"/>
      <c r="LQH282" s="136"/>
      <c r="LQI282" s="136"/>
      <c r="LQJ282" s="136"/>
      <c r="LQK282" s="136"/>
      <c r="LQL282" s="136"/>
      <c r="LQM282" s="136"/>
      <c r="LQN282" s="136"/>
      <c r="LQO282" s="136"/>
      <c r="LQP282" s="136"/>
      <c r="LQQ282" s="136"/>
      <c r="LQR282" s="136"/>
      <c r="LQS282" s="136"/>
      <c r="LQX282" s="136"/>
      <c r="LQY282" s="136"/>
      <c r="LQZ282" s="136"/>
      <c r="LRA282" s="136"/>
      <c r="LRB282" s="136"/>
      <c r="LRC282" s="136"/>
      <c r="LRD282" s="136"/>
      <c r="LRE282" s="136"/>
      <c r="LRF282" s="136"/>
      <c r="LRG282" s="136"/>
      <c r="LRH282" s="136"/>
      <c r="LRI282" s="136"/>
      <c r="LRN282" s="136"/>
      <c r="LRO282" s="136"/>
      <c r="LRP282" s="136"/>
      <c r="LRQ282" s="136"/>
      <c r="LRR282" s="136"/>
      <c r="LRS282" s="136"/>
      <c r="LRT282" s="136"/>
      <c r="LRU282" s="136"/>
      <c r="LRV282" s="136"/>
      <c r="LRW282" s="136"/>
      <c r="LRX282" s="136"/>
      <c r="LRY282" s="136"/>
      <c r="LSD282" s="136"/>
      <c r="LSE282" s="136"/>
      <c r="LSF282" s="136"/>
      <c r="LSG282" s="136"/>
      <c r="LSH282" s="136"/>
      <c r="LSI282" s="136"/>
      <c r="LSJ282" s="136"/>
      <c r="LSK282" s="136"/>
      <c r="LSL282" s="136"/>
      <c r="LSM282" s="136"/>
      <c r="LSN282" s="136"/>
      <c r="LSO282" s="136"/>
      <c r="LST282" s="136"/>
      <c r="LSU282" s="136"/>
      <c r="LSV282" s="136"/>
      <c r="LSW282" s="136"/>
      <c r="LSX282" s="136"/>
      <c r="LSY282" s="136"/>
      <c r="LSZ282" s="136"/>
      <c r="LTA282" s="136"/>
      <c r="LTB282" s="136"/>
      <c r="LTC282" s="136"/>
      <c r="LTD282" s="136"/>
      <c r="LTE282" s="136"/>
      <c r="LTJ282" s="136"/>
      <c r="LTK282" s="136"/>
      <c r="LTL282" s="136"/>
      <c r="LTM282" s="136"/>
      <c r="LTN282" s="136"/>
      <c r="LTO282" s="136"/>
      <c r="LTP282" s="136"/>
      <c r="LTQ282" s="136"/>
      <c r="LTR282" s="136"/>
      <c r="LTS282" s="136"/>
      <c r="LTT282" s="136"/>
      <c r="LTU282" s="136"/>
      <c r="LTZ282" s="136"/>
      <c r="LUA282" s="136"/>
      <c r="LUB282" s="136"/>
      <c r="LUC282" s="136"/>
      <c r="LUD282" s="136"/>
      <c r="LUE282" s="136"/>
      <c r="LUF282" s="136"/>
      <c r="LUG282" s="136"/>
      <c r="LUH282" s="136"/>
      <c r="LUI282" s="136"/>
      <c r="LUJ282" s="136"/>
      <c r="LUK282" s="136"/>
      <c r="LUP282" s="136"/>
      <c r="LUQ282" s="136"/>
      <c r="LUR282" s="136"/>
      <c r="LUS282" s="136"/>
      <c r="LUT282" s="136"/>
      <c r="LUU282" s="136"/>
      <c r="LUV282" s="136"/>
      <c r="LUW282" s="136"/>
      <c r="LUX282" s="136"/>
      <c r="LUY282" s="136"/>
      <c r="LUZ282" s="136"/>
      <c r="LVA282" s="136"/>
      <c r="LVF282" s="136"/>
      <c r="LVG282" s="136"/>
      <c r="LVH282" s="136"/>
      <c r="LVI282" s="136"/>
      <c r="LVJ282" s="136"/>
      <c r="LVK282" s="136"/>
      <c r="LVL282" s="136"/>
      <c r="LVM282" s="136"/>
      <c r="LVN282" s="136"/>
      <c r="LVO282" s="136"/>
      <c r="LVP282" s="136"/>
      <c r="LVQ282" s="136"/>
      <c r="LVV282" s="136"/>
      <c r="LVW282" s="136"/>
      <c r="LVX282" s="136"/>
      <c r="LVY282" s="136"/>
      <c r="LVZ282" s="136"/>
      <c r="LWA282" s="136"/>
      <c r="LWB282" s="136"/>
      <c r="LWC282" s="136"/>
      <c r="LWD282" s="136"/>
      <c r="LWE282" s="136"/>
      <c r="LWF282" s="136"/>
      <c r="LWG282" s="136"/>
      <c r="LWL282" s="136"/>
      <c r="LWM282" s="136"/>
      <c r="LWN282" s="136"/>
      <c r="LWO282" s="136"/>
      <c r="LWP282" s="136"/>
      <c r="LWQ282" s="136"/>
      <c r="LWR282" s="136"/>
      <c r="LWS282" s="136"/>
      <c r="LWT282" s="136"/>
      <c r="LWU282" s="136"/>
      <c r="LWV282" s="136"/>
      <c r="LWW282" s="136"/>
      <c r="LXB282" s="136"/>
      <c r="LXC282" s="136"/>
      <c r="LXD282" s="136"/>
      <c r="LXE282" s="136"/>
      <c r="LXF282" s="136"/>
      <c r="LXG282" s="136"/>
      <c r="LXH282" s="136"/>
      <c r="LXI282" s="136"/>
      <c r="LXJ282" s="136"/>
      <c r="LXK282" s="136"/>
      <c r="LXL282" s="136"/>
      <c r="LXM282" s="136"/>
      <c r="LXR282" s="136"/>
      <c r="LXS282" s="136"/>
      <c r="LXT282" s="136"/>
      <c r="LXU282" s="136"/>
      <c r="LXV282" s="136"/>
      <c r="LXW282" s="136"/>
      <c r="LXX282" s="136"/>
      <c r="LXY282" s="136"/>
      <c r="LXZ282" s="136"/>
      <c r="LYA282" s="136"/>
      <c r="LYB282" s="136"/>
      <c r="LYC282" s="136"/>
      <c r="LYH282" s="136"/>
      <c r="LYI282" s="136"/>
      <c r="LYJ282" s="136"/>
      <c r="LYK282" s="136"/>
      <c r="LYL282" s="136"/>
      <c r="LYM282" s="136"/>
      <c r="LYN282" s="136"/>
      <c r="LYO282" s="136"/>
      <c r="LYP282" s="136"/>
      <c r="LYQ282" s="136"/>
      <c r="LYR282" s="136"/>
      <c r="LYS282" s="136"/>
      <c r="LYX282" s="136"/>
      <c r="LYY282" s="136"/>
      <c r="LYZ282" s="136"/>
      <c r="LZA282" s="136"/>
      <c r="LZB282" s="136"/>
      <c r="LZC282" s="136"/>
      <c r="LZD282" s="136"/>
      <c r="LZE282" s="136"/>
      <c r="LZF282" s="136"/>
      <c r="LZG282" s="136"/>
      <c r="LZH282" s="136"/>
      <c r="LZI282" s="136"/>
      <c r="LZN282" s="136"/>
      <c r="LZO282" s="136"/>
      <c r="LZP282" s="136"/>
      <c r="LZQ282" s="136"/>
      <c r="LZR282" s="136"/>
      <c r="LZS282" s="136"/>
      <c r="LZT282" s="136"/>
      <c r="LZU282" s="136"/>
      <c r="LZV282" s="136"/>
      <c r="LZW282" s="136"/>
      <c r="LZX282" s="136"/>
      <c r="LZY282" s="136"/>
      <c r="MAD282" s="136"/>
      <c r="MAE282" s="136"/>
      <c r="MAF282" s="136"/>
      <c r="MAG282" s="136"/>
      <c r="MAH282" s="136"/>
      <c r="MAI282" s="136"/>
      <c r="MAJ282" s="136"/>
      <c r="MAK282" s="136"/>
      <c r="MAL282" s="136"/>
      <c r="MAM282" s="136"/>
      <c r="MAN282" s="136"/>
      <c r="MAO282" s="136"/>
      <c r="MAT282" s="136"/>
      <c r="MAU282" s="136"/>
      <c r="MAV282" s="136"/>
      <c r="MAW282" s="136"/>
      <c r="MAX282" s="136"/>
      <c r="MAY282" s="136"/>
      <c r="MAZ282" s="136"/>
      <c r="MBA282" s="136"/>
      <c r="MBB282" s="136"/>
      <c r="MBC282" s="136"/>
      <c r="MBD282" s="136"/>
      <c r="MBE282" s="136"/>
      <c r="MBJ282" s="136"/>
      <c r="MBK282" s="136"/>
      <c r="MBL282" s="136"/>
      <c r="MBM282" s="136"/>
      <c r="MBN282" s="136"/>
      <c r="MBO282" s="136"/>
      <c r="MBP282" s="136"/>
      <c r="MBQ282" s="136"/>
      <c r="MBR282" s="136"/>
      <c r="MBS282" s="136"/>
      <c r="MBT282" s="136"/>
      <c r="MBU282" s="136"/>
      <c r="MBZ282" s="136"/>
      <c r="MCA282" s="136"/>
      <c r="MCB282" s="136"/>
      <c r="MCC282" s="136"/>
      <c r="MCD282" s="136"/>
      <c r="MCE282" s="136"/>
      <c r="MCF282" s="136"/>
      <c r="MCG282" s="136"/>
      <c r="MCH282" s="136"/>
      <c r="MCI282" s="136"/>
      <c r="MCJ282" s="136"/>
      <c r="MCK282" s="136"/>
      <c r="MCP282" s="136"/>
      <c r="MCQ282" s="136"/>
      <c r="MCR282" s="136"/>
      <c r="MCS282" s="136"/>
      <c r="MCT282" s="136"/>
      <c r="MCU282" s="136"/>
      <c r="MCV282" s="136"/>
      <c r="MCW282" s="136"/>
      <c r="MCX282" s="136"/>
      <c r="MCY282" s="136"/>
      <c r="MCZ282" s="136"/>
      <c r="MDA282" s="136"/>
      <c r="MDF282" s="136"/>
      <c r="MDG282" s="136"/>
      <c r="MDH282" s="136"/>
      <c r="MDI282" s="136"/>
      <c r="MDJ282" s="136"/>
      <c r="MDK282" s="136"/>
      <c r="MDL282" s="136"/>
      <c r="MDM282" s="136"/>
      <c r="MDN282" s="136"/>
      <c r="MDO282" s="136"/>
      <c r="MDP282" s="136"/>
      <c r="MDQ282" s="136"/>
      <c r="MDV282" s="136"/>
      <c r="MDW282" s="136"/>
      <c r="MDX282" s="136"/>
      <c r="MDY282" s="136"/>
      <c r="MDZ282" s="136"/>
      <c r="MEA282" s="136"/>
      <c r="MEB282" s="136"/>
      <c r="MEC282" s="136"/>
      <c r="MED282" s="136"/>
      <c r="MEE282" s="136"/>
      <c r="MEF282" s="136"/>
      <c r="MEG282" s="136"/>
      <c r="MEL282" s="136"/>
      <c r="MEM282" s="136"/>
      <c r="MEN282" s="136"/>
      <c r="MEO282" s="136"/>
      <c r="MEP282" s="136"/>
      <c r="MEQ282" s="136"/>
      <c r="MER282" s="136"/>
      <c r="MES282" s="136"/>
      <c r="MET282" s="136"/>
      <c r="MEU282" s="136"/>
      <c r="MEV282" s="136"/>
      <c r="MEW282" s="136"/>
      <c r="MFB282" s="136"/>
      <c r="MFC282" s="136"/>
      <c r="MFD282" s="136"/>
      <c r="MFE282" s="136"/>
      <c r="MFF282" s="136"/>
      <c r="MFG282" s="136"/>
      <c r="MFH282" s="136"/>
      <c r="MFI282" s="136"/>
      <c r="MFJ282" s="136"/>
      <c r="MFK282" s="136"/>
      <c r="MFL282" s="136"/>
      <c r="MFM282" s="136"/>
      <c r="MFR282" s="136"/>
      <c r="MFS282" s="136"/>
      <c r="MFT282" s="136"/>
      <c r="MFU282" s="136"/>
      <c r="MFV282" s="136"/>
      <c r="MFW282" s="136"/>
      <c r="MFX282" s="136"/>
      <c r="MFY282" s="136"/>
      <c r="MFZ282" s="136"/>
      <c r="MGA282" s="136"/>
      <c r="MGB282" s="136"/>
      <c r="MGC282" s="136"/>
      <c r="MGH282" s="136"/>
      <c r="MGI282" s="136"/>
      <c r="MGJ282" s="136"/>
      <c r="MGK282" s="136"/>
      <c r="MGL282" s="136"/>
      <c r="MGM282" s="136"/>
      <c r="MGN282" s="136"/>
      <c r="MGO282" s="136"/>
      <c r="MGP282" s="136"/>
      <c r="MGQ282" s="136"/>
      <c r="MGR282" s="136"/>
      <c r="MGS282" s="136"/>
      <c r="MGX282" s="136"/>
      <c r="MGY282" s="136"/>
      <c r="MGZ282" s="136"/>
      <c r="MHA282" s="136"/>
      <c r="MHB282" s="136"/>
      <c r="MHC282" s="136"/>
      <c r="MHD282" s="136"/>
      <c r="MHE282" s="136"/>
      <c r="MHF282" s="136"/>
      <c r="MHG282" s="136"/>
      <c r="MHH282" s="136"/>
      <c r="MHI282" s="136"/>
      <c r="MHN282" s="136"/>
      <c r="MHO282" s="136"/>
      <c r="MHP282" s="136"/>
      <c r="MHQ282" s="136"/>
      <c r="MHR282" s="136"/>
      <c r="MHS282" s="136"/>
      <c r="MHT282" s="136"/>
      <c r="MHU282" s="136"/>
      <c r="MHV282" s="136"/>
      <c r="MHW282" s="136"/>
      <c r="MHX282" s="136"/>
      <c r="MHY282" s="136"/>
      <c r="MID282" s="136"/>
      <c r="MIE282" s="136"/>
      <c r="MIF282" s="136"/>
      <c r="MIG282" s="136"/>
      <c r="MIH282" s="136"/>
      <c r="MII282" s="136"/>
      <c r="MIJ282" s="136"/>
      <c r="MIK282" s="136"/>
      <c r="MIL282" s="136"/>
      <c r="MIM282" s="136"/>
      <c r="MIN282" s="136"/>
      <c r="MIO282" s="136"/>
      <c r="MIT282" s="136"/>
      <c r="MIU282" s="136"/>
      <c r="MIV282" s="136"/>
      <c r="MIW282" s="136"/>
      <c r="MIX282" s="136"/>
      <c r="MIY282" s="136"/>
      <c r="MIZ282" s="136"/>
      <c r="MJA282" s="136"/>
      <c r="MJB282" s="136"/>
      <c r="MJC282" s="136"/>
      <c r="MJD282" s="136"/>
      <c r="MJE282" s="136"/>
      <c r="MJJ282" s="136"/>
      <c r="MJK282" s="136"/>
      <c r="MJL282" s="136"/>
      <c r="MJM282" s="136"/>
      <c r="MJN282" s="136"/>
      <c r="MJO282" s="136"/>
      <c r="MJP282" s="136"/>
      <c r="MJQ282" s="136"/>
      <c r="MJR282" s="136"/>
      <c r="MJS282" s="136"/>
      <c r="MJT282" s="136"/>
      <c r="MJU282" s="136"/>
      <c r="MJZ282" s="136"/>
      <c r="MKA282" s="136"/>
      <c r="MKB282" s="136"/>
      <c r="MKC282" s="136"/>
      <c r="MKD282" s="136"/>
      <c r="MKE282" s="136"/>
      <c r="MKF282" s="136"/>
      <c r="MKG282" s="136"/>
      <c r="MKH282" s="136"/>
      <c r="MKI282" s="136"/>
      <c r="MKJ282" s="136"/>
      <c r="MKK282" s="136"/>
      <c r="MKP282" s="136"/>
      <c r="MKQ282" s="136"/>
      <c r="MKR282" s="136"/>
      <c r="MKS282" s="136"/>
      <c r="MKT282" s="136"/>
      <c r="MKU282" s="136"/>
      <c r="MKV282" s="136"/>
      <c r="MKW282" s="136"/>
      <c r="MKX282" s="136"/>
      <c r="MKY282" s="136"/>
      <c r="MKZ282" s="136"/>
      <c r="MLA282" s="136"/>
      <c r="MLF282" s="136"/>
      <c r="MLG282" s="136"/>
      <c r="MLH282" s="136"/>
      <c r="MLI282" s="136"/>
      <c r="MLJ282" s="136"/>
      <c r="MLK282" s="136"/>
      <c r="MLL282" s="136"/>
      <c r="MLM282" s="136"/>
      <c r="MLN282" s="136"/>
      <c r="MLO282" s="136"/>
      <c r="MLP282" s="136"/>
      <c r="MLQ282" s="136"/>
      <c r="MLV282" s="136"/>
      <c r="MLW282" s="136"/>
      <c r="MLX282" s="136"/>
      <c r="MLY282" s="136"/>
      <c r="MLZ282" s="136"/>
      <c r="MMA282" s="136"/>
      <c r="MMB282" s="136"/>
      <c r="MMC282" s="136"/>
      <c r="MMD282" s="136"/>
      <c r="MME282" s="136"/>
      <c r="MMF282" s="136"/>
      <c r="MMG282" s="136"/>
      <c r="MML282" s="136"/>
      <c r="MMM282" s="136"/>
      <c r="MMN282" s="136"/>
      <c r="MMO282" s="136"/>
      <c r="MMP282" s="136"/>
      <c r="MMQ282" s="136"/>
      <c r="MMR282" s="136"/>
      <c r="MMS282" s="136"/>
      <c r="MMT282" s="136"/>
      <c r="MMU282" s="136"/>
      <c r="MMV282" s="136"/>
      <c r="MMW282" s="136"/>
      <c r="MNB282" s="136"/>
      <c r="MNC282" s="136"/>
      <c r="MND282" s="136"/>
      <c r="MNE282" s="136"/>
      <c r="MNF282" s="136"/>
      <c r="MNG282" s="136"/>
      <c r="MNH282" s="136"/>
      <c r="MNI282" s="136"/>
      <c r="MNJ282" s="136"/>
      <c r="MNK282" s="136"/>
      <c r="MNL282" s="136"/>
      <c r="MNM282" s="136"/>
      <c r="MNR282" s="136"/>
      <c r="MNS282" s="136"/>
      <c r="MNT282" s="136"/>
      <c r="MNU282" s="136"/>
      <c r="MNV282" s="136"/>
      <c r="MNW282" s="136"/>
      <c r="MNX282" s="136"/>
      <c r="MNY282" s="136"/>
      <c r="MNZ282" s="136"/>
      <c r="MOA282" s="136"/>
      <c r="MOB282" s="136"/>
      <c r="MOC282" s="136"/>
      <c r="MOH282" s="136"/>
      <c r="MOI282" s="136"/>
      <c r="MOJ282" s="136"/>
      <c r="MOK282" s="136"/>
      <c r="MOL282" s="136"/>
      <c r="MOM282" s="136"/>
      <c r="MON282" s="136"/>
      <c r="MOO282" s="136"/>
      <c r="MOP282" s="136"/>
      <c r="MOQ282" s="136"/>
      <c r="MOR282" s="136"/>
      <c r="MOS282" s="136"/>
      <c r="MOX282" s="136"/>
      <c r="MOY282" s="136"/>
      <c r="MOZ282" s="136"/>
      <c r="MPA282" s="136"/>
      <c r="MPB282" s="136"/>
      <c r="MPC282" s="136"/>
      <c r="MPD282" s="136"/>
      <c r="MPE282" s="136"/>
      <c r="MPF282" s="136"/>
      <c r="MPG282" s="136"/>
      <c r="MPH282" s="136"/>
      <c r="MPI282" s="136"/>
      <c r="MPN282" s="136"/>
      <c r="MPO282" s="136"/>
      <c r="MPP282" s="136"/>
      <c r="MPQ282" s="136"/>
      <c r="MPR282" s="136"/>
      <c r="MPS282" s="136"/>
      <c r="MPT282" s="136"/>
      <c r="MPU282" s="136"/>
      <c r="MPV282" s="136"/>
      <c r="MPW282" s="136"/>
      <c r="MPX282" s="136"/>
      <c r="MPY282" s="136"/>
      <c r="MQD282" s="136"/>
      <c r="MQE282" s="136"/>
      <c r="MQF282" s="136"/>
      <c r="MQG282" s="136"/>
      <c r="MQH282" s="136"/>
      <c r="MQI282" s="136"/>
      <c r="MQJ282" s="136"/>
      <c r="MQK282" s="136"/>
      <c r="MQL282" s="136"/>
      <c r="MQM282" s="136"/>
      <c r="MQN282" s="136"/>
      <c r="MQO282" s="136"/>
      <c r="MQT282" s="136"/>
      <c r="MQU282" s="136"/>
      <c r="MQV282" s="136"/>
      <c r="MQW282" s="136"/>
      <c r="MQX282" s="136"/>
      <c r="MQY282" s="136"/>
      <c r="MQZ282" s="136"/>
      <c r="MRA282" s="136"/>
      <c r="MRB282" s="136"/>
      <c r="MRC282" s="136"/>
      <c r="MRD282" s="136"/>
      <c r="MRE282" s="136"/>
      <c r="MRJ282" s="136"/>
      <c r="MRK282" s="136"/>
      <c r="MRL282" s="136"/>
      <c r="MRM282" s="136"/>
      <c r="MRN282" s="136"/>
      <c r="MRO282" s="136"/>
      <c r="MRP282" s="136"/>
      <c r="MRQ282" s="136"/>
      <c r="MRR282" s="136"/>
      <c r="MRS282" s="136"/>
      <c r="MRT282" s="136"/>
      <c r="MRU282" s="136"/>
      <c r="MRZ282" s="136"/>
      <c r="MSA282" s="136"/>
      <c r="MSB282" s="136"/>
      <c r="MSC282" s="136"/>
      <c r="MSD282" s="136"/>
      <c r="MSE282" s="136"/>
      <c r="MSF282" s="136"/>
      <c r="MSG282" s="136"/>
      <c r="MSH282" s="136"/>
      <c r="MSI282" s="136"/>
      <c r="MSJ282" s="136"/>
      <c r="MSK282" s="136"/>
      <c r="MSP282" s="136"/>
      <c r="MSQ282" s="136"/>
      <c r="MSR282" s="136"/>
      <c r="MSS282" s="136"/>
      <c r="MST282" s="136"/>
      <c r="MSU282" s="136"/>
      <c r="MSV282" s="136"/>
      <c r="MSW282" s="136"/>
      <c r="MSX282" s="136"/>
      <c r="MSY282" s="136"/>
      <c r="MSZ282" s="136"/>
      <c r="MTA282" s="136"/>
      <c r="MTF282" s="136"/>
      <c r="MTG282" s="136"/>
      <c r="MTH282" s="136"/>
      <c r="MTI282" s="136"/>
      <c r="MTJ282" s="136"/>
      <c r="MTK282" s="136"/>
      <c r="MTL282" s="136"/>
      <c r="MTM282" s="136"/>
      <c r="MTN282" s="136"/>
      <c r="MTO282" s="136"/>
      <c r="MTP282" s="136"/>
      <c r="MTQ282" s="136"/>
      <c r="MTV282" s="136"/>
      <c r="MTW282" s="136"/>
      <c r="MTX282" s="136"/>
      <c r="MTY282" s="136"/>
      <c r="MTZ282" s="136"/>
      <c r="MUA282" s="136"/>
      <c r="MUB282" s="136"/>
      <c r="MUC282" s="136"/>
      <c r="MUD282" s="136"/>
      <c r="MUE282" s="136"/>
      <c r="MUF282" s="136"/>
      <c r="MUG282" s="136"/>
      <c r="MUL282" s="136"/>
      <c r="MUM282" s="136"/>
      <c r="MUN282" s="136"/>
      <c r="MUO282" s="136"/>
      <c r="MUP282" s="136"/>
      <c r="MUQ282" s="136"/>
      <c r="MUR282" s="136"/>
      <c r="MUS282" s="136"/>
      <c r="MUT282" s="136"/>
      <c r="MUU282" s="136"/>
      <c r="MUV282" s="136"/>
      <c r="MUW282" s="136"/>
      <c r="MVB282" s="136"/>
      <c r="MVC282" s="136"/>
      <c r="MVD282" s="136"/>
      <c r="MVE282" s="136"/>
      <c r="MVF282" s="136"/>
      <c r="MVG282" s="136"/>
      <c r="MVH282" s="136"/>
      <c r="MVI282" s="136"/>
      <c r="MVJ282" s="136"/>
      <c r="MVK282" s="136"/>
      <c r="MVL282" s="136"/>
      <c r="MVM282" s="136"/>
      <c r="MVR282" s="136"/>
      <c r="MVS282" s="136"/>
      <c r="MVT282" s="136"/>
      <c r="MVU282" s="136"/>
      <c r="MVV282" s="136"/>
      <c r="MVW282" s="136"/>
      <c r="MVX282" s="136"/>
      <c r="MVY282" s="136"/>
      <c r="MVZ282" s="136"/>
      <c r="MWA282" s="136"/>
      <c r="MWB282" s="136"/>
      <c r="MWC282" s="136"/>
      <c r="MWH282" s="136"/>
      <c r="MWI282" s="136"/>
      <c r="MWJ282" s="136"/>
      <c r="MWK282" s="136"/>
      <c r="MWL282" s="136"/>
      <c r="MWM282" s="136"/>
      <c r="MWN282" s="136"/>
      <c r="MWO282" s="136"/>
      <c r="MWP282" s="136"/>
      <c r="MWQ282" s="136"/>
      <c r="MWR282" s="136"/>
      <c r="MWS282" s="136"/>
      <c r="MWX282" s="136"/>
      <c r="MWY282" s="136"/>
      <c r="MWZ282" s="136"/>
      <c r="MXA282" s="136"/>
      <c r="MXB282" s="136"/>
      <c r="MXC282" s="136"/>
      <c r="MXD282" s="136"/>
      <c r="MXE282" s="136"/>
      <c r="MXF282" s="136"/>
      <c r="MXG282" s="136"/>
      <c r="MXH282" s="136"/>
      <c r="MXI282" s="136"/>
      <c r="MXN282" s="136"/>
      <c r="MXO282" s="136"/>
      <c r="MXP282" s="136"/>
      <c r="MXQ282" s="136"/>
      <c r="MXR282" s="136"/>
      <c r="MXS282" s="136"/>
      <c r="MXT282" s="136"/>
      <c r="MXU282" s="136"/>
      <c r="MXV282" s="136"/>
      <c r="MXW282" s="136"/>
      <c r="MXX282" s="136"/>
      <c r="MXY282" s="136"/>
      <c r="MYD282" s="136"/>
      <c r="MYE282" s="136"/>
      <c r="MYF282" s="136"/>
      <c r="MYG282" s="136"/>
      <c r="MYH282" s="136"/>
      <c r="MYI282" s="136"/>
      <c r="MYJ282" s="136"/>
      <c r="MYK282" s="136"/>
      <c r="MYL282" s="136"/>
      <c r="MYM282" s="136"/>
      <c r="MYN282" s="136"/>
      <c r="MYO282" s="136"/>
      <c r="MYT282" s="136"/>
      <c r="MYU282" s="136"/>
      <c r="MYV282" s="136"/>
      <c r="MYW282" s="136"/>
      <c r="MYX282" s="136"/>
      <c r="MYY282" s="136"/>
      <c r="MYZ282" s="136"/>
      <c r="MZA282" s="136"/>
      <c r="MZB282" s="136"/>
      <c r="MZC282" s="136"/>
      <c r="MZD282" s="136"/>
      <c r="MZE282" s="136"/>
      <c r="MZJ282" s="136"/>
      <c r="MZK282" s="136"/>
      <c r="MZL282" s="136"/>
      <c r="MZM282" s="136"/>
      <c r="MZN282" s="136"/>
      <c r="MZO282" s="136"/>
      <c r="MZP282" s="136"/>
      <c r="MZQ282" s="136"/>
      <c r="MZR282" s="136"/>
      <c r="MZS282" s="136"/>
      <c r="MZT282" s="136"/>
      <c r="MZU282" s="136"/>
      <c r="MZZ282" s="136"/>
      <c r="NAA282" s="136"/>
      <c r="NAB282" s="136"/>
      <c r="NAC282" s="136"/>
      <c r="NAD282" s="136"/>
      <c r="NAE282" s="136"/>
      <c r="NAF282" s="136"/>
      <c r="NAG282" s="136"/>
      <c r="NAH282" s="136"/>
      <c r="NAI282" s="136"/>
      <c r="NAJ282" s="136"/>
      <c r="NAK282" s="136"/>
      <c r="NAP282" s="136"/>
      <c r="NAQ282" s="136"/>
      <c r="NAR282" s="136"/>
      <c r="NAS282" s="136"/>
      <c r="NAT282" s="136"/>
      <c r="NAU282" s="136"/>
      <c r="NAV282" s="136"/>
      <c r="NAW282" s="136"/>
      <c r="NAX282" s="136"/>
      <c r="NAY282" s="136"/>
      <c r="NAZ282" s="136"/>
      <c r="NBA282" s="136"/>
      <c r="NBF282" s="136"/>
      <c r="NBG282" s="136"/>
      <c r="NBH282" s="136"/>
      <c r="NBI282" s="136"/>
      <c r="NBJ282" s="136"/>
      <c r="NBK282" s="136"/>
      <c r="NBL282" s="136"/>
      <c r="NBM282" s="136"/>
      <c r="NBN282" s="136"/>
      <c r="NBO282" s="136"/>
      <c r="NBP282" s="136"/>
      <c r="NBQ282" s="136"/>
      <c r="NBV282" s="136"/>
      <c r="NBW282" s="136"/>
      <c r="NBX282" s="136"/>
      <c r="NBY282" s="136"/>
      <c r="NBZ282" s="136"/>
      <c r="NCA282" s="136"/>
      <c r="NCB282" s="136"/>
      <c r="NCC282" s="136"/>
      <c r="NCD282" s="136"/>
      <c r="NCE282" s="136"/>
      <c r="NCF282" s="136"/>
      <c r="NCG282" s="136"/>
      <c r="NCL282" s="136"/>
      <c r="NCM282" s="136"/>
      <c r="NCN282" s="136"/>
      <c r="NCO282" s="136"/>
      <c r="NCP282" s="136"/>
      <c r="NCQ282" s="136"/>
      <c r="NCR282" s="136"/>
      <c r="NCS282" s="136"/>
      <c r="NCT282" s="136"/>
      <c r="NCU282" s="136"/>
      <c r="NCV282" s="136"/>
      <c r="NCW282" s="136"/>
      <c r="NDB282" s="136"/>
      <c r="NDC282" s="136"/>
      <c r="NDD282" s="136"/>
      <c r="NDE282" s="136"/>
      <c r="NDF282" s="136"/>
      <c r="NDG282" s="136"/>
      <c r="NDH282" s="136"/>
      <c r="NDI282" s="136"/>
      <c r="NDJ282" s="136"/>
      <c r="NDK282" s="136"/>
      <c r="NDL282" s="136"/>
      <c r="NDM282" s="136"/>
      <c r="NDR282" s="136"/>
      <c r="NDS282" s="136"/>
      <c r="NDT282" s="136"/>
      <c r="NDU282" s="136"/>
      <c r="NDV282" s="136"/>
      <c r="NDW282" s="136"/>
      <c r="NDX282" s="136"/>
      <c r="NDY282" s="136"/>
      <c r="NDZ282" s="136"/>
      <c r="NEA282" s="136"/>
      <c r="NEB282" s="136"/>
      <c r="NEC282" s="136"/>
      <c r="NEH282" s="136"/>
      <c r="NEI282" s="136"/>
      <c r="NEJ282" s="136"/>
      <c r="NEK282" s="136"/>
      <c r="NEL282" s="136"/>
      <c r="NEM282" s="136"/>
      <c r="NEN282" s="136"/>
      <c r="NEO282" s="136"/>
      <c r="NEP282" s="136"/>
      <c r="NEQ282" s="136"/>
      <c r="NER282" s="136"/>
      <c r="NES282" s="136"/>
      <c r="NEX282" s="136"/>
      <c r="NEY282" s="136"/>
      <c r="NEZ282" s="136"/>
      <c r="NFA282" s="136"/>
      <c r="NFB282" s="136"/>
      <c r="NFC282" s="136"/>
      <c r="NFD282" s="136"/>
      <c r="NFE282" s="136"/>
      <c r="NFF282" s="136"/>
      <c r="NFG282" s="136"/>
      <c r="NFH282" s="136"/>
      <c r="NFI282" s="136"/>
      <c r="NFN282" s="136"/>
      <c r="NFO282" s="136"/>
      <c r="NFP282" s="136"/>
      <c r="NFQ282" s="136"/>
      <c r="NFR282" s="136"/>
      <c r="NFS282" s="136"/>
      <c r="NFT282" s="136"/>
      <c r="NFU282" s="136"/>
      <c r="NFV282" s="136"/>
      <c r="NFW282" s="136"/>
      <c r="NFX282" s="136"/>
      <c r="NFY282" s="136"/>
      <c r="NGD282" s="136"/>
      <c r="NGE282" s="136"/>
      <c r="NGF282" s="136"/>
      <c r="NGG282" s="136"/>
      <c r="NGH282" s="136"/>
      <c r="NGI282" s="136"/>
      <c r="NGJ282" s="136"/>
      <c r="NGK282" s="136"/>
      <c r="NGL282" s="136"/>
      <c r="NGM282" s="136"/>
      <c r="NGN282" s="136"/>
      <c r="NGO282" s="136"/>
      <c r="NGT282" s="136"/>
      <c r="NGU282" s="136"/>
      <c r="NGV282" s="136"/>
      <c r="NGW282" s="136"/>
      <c r="NGX282" s="136"/>
      <c r="NGY282" s="136"/>
      <c r="NGZ282" s="136"/>
      <c r="NHA282" s="136"/>
      <c r="NHB282" s="136"/>
      <c r="NHC282" s="136"/>
      <c r="NHD282" s="136"/>
      <c r="NHE282" s="136"/>
      <c r="NHJ282" s="136"/>
      <c r="NHK282" s="136"/>
      <c r="NHL282" s="136"/>
      <c r="NHM282" s="136"/>
      <c r="NHN282" s="136"/>
      <c r="NHO282" s="136"/>
      <c r="NHP282" s="136"/>
      <c r="NHQ282" s="136"/>
      <c r="NHR282" s="136"/>
      <c r="NHS282" s="136"/>
      <c r="NHT282" s="136"/>
      <c r="NHU282" s="136"/>
      <c r="NHZ282" s="136"/>
      <c r="NIA282" s="136"/>
      <c r="NIB282" s="136"/>
      <c r="NIC282" s="136"/>
      <c r="NID282" s="136"/>
      <c r="NIE282" s="136"/>
      <c r="NIF282" s="136"/>
      <c r="NIG282" s="136"/>
      <c r="NIH282" s="136"/>
      <c r="NII282" s="136"/>
      <c r="NIJ282" s="136"/>
      <c r="NIK282" s="136"/>
      <c r="NIP282" s="136"/>
      <c r="NIQ282" s="136"/>
      <c r="NIR282" s="136"/>
      <c r="NIS282" s="136"/>
      <c r="NIT282" s="136"/>
      <c r="NIU282" s="136"/>
      <c r="NIV282" s="136"/>
      <c r="NIW282" s="136"/>
      <c r="NIX282" s="136"/>
      <c r="NIY282" s="136"/>
      <c r="NIZ282" s="136"/>
      <c r="NJA282" s="136"/>
      <c r="NJF282" s="136"/>
      <c r="NJG282" s="136"/>
      <c r="NJH282" s="136"/>
      <c r="NJI282" s="136"/>
      <c r="NJJ282" s="136"/>
      <c r="NJK282" s="136"/>
      <c r="NJL282" s="136"/>
      <c r="NJM282" s="136"/>
      <c r="NJN282" s="136"/>
      <c r="NJO282" s="136"/>
      <c r="NJP282" s="136"/>
      <c r="NJQ282" s="136"/>
      <c r="NJV282" s="136"/>
      <c r="NJW282" s="136"/>
      <c r="NJX282" s="136"/>
      <c r="NJY282" s="136"/>
      <c r="NJZ282" s="136"/>
      <c r="NKA282" s="136"/>
      <c r="NKB282" s="136"/>
      <c r="NKC282" s="136"/>
      <c r="NKD282" s="136"/>
      <c r="NKE282" s="136"/>
      <c r="NKF282" s="136"/>
      <c r="NKG282" s="136"/>
      <c r="NKL282" s="136"/>
      <c r="NKM282" s="136"/>
      <c r="NKN282" s="136"/>
      <c r="NKO282" s="136"/>
      <c r="NKP282" s="136"/>
      <c r="NKQ282" s="136"/>
      <c r="NKR282" s="136"/>
      <c r="NKS282" s="136"/>
      <c r="NKT282" s="136"/>
      <c r="NKU282" s="136"/>
      <c r="NKV282" s="136"/>
      <c r="NKW282" s="136"/>
      <c r="NLB282" s="136"/>
      <c r="NLC282" s="136"/>
      <c r="NLD282" s="136"/>
      <c r="NLE282" s="136"/>
      <c r="NLF282" s="136"/>
      <c r="NLG282" s="136"/>
      <c r="NLH282" s="136"/>
      <c r="NLI282" s="136"/>
      <c r="NLJ282" s="136"/>
      <c r="NLK282" s="136"/>
      <c r="NLL282" s="136"/>
      <c r="NLM282" s="136"/>
      <c r="NLR282" s="136"/>
      <c r="NLS282" s="136"/>
      <c r="NLT282" s="136"/>
      <c r="NLU282" s="136"/>
      <c r="NLV282" s="136"/>
      <c r="NLW282" s="136"/>
      <c r="NLX282" s="136"/>
      <c r="NLY282" s="136"/>
      <c r="NLZ282" s="136"/>
      <c r="NMA282" s="136"/>
      <c r="NMB282" s="136"/>
      <c r="NMC282" s="136"/>
      <c r="NMH282" s="136"/>
      <c r="NMI282" s="136"/>
      <c r="NMJ282" s="136"/>
      <c r="NMK282" s="136"/>
      <c r="NML282" s="136"/>
      <c r="NMM282" s="136"/>
      <c r="NMN282" s="136"/>
      <c r="NMO282" s="136"/>
      <c r="NMP282" s="136"/>
      <c r="NMQ282" s="136"/>
      <c r="NMR282" s="136"/>
      <c r="NMS282" s="136"/>
      <c r="NMX282" s="136"/>
      <c r="NMY282" s="136"/>
      <c r="NMZ282" s="136"/>
      <c r="NNA282" s="136"/>
      <c r="NNB282" s="136"/>
      <c r="NNC282" s="136"/>
      <c r="NND282" s="136"/>
      <c r="NNE282" s="136"/>
      <c r="NNF282" s="136"/>
      <c r="NNG282" s="136"/>
      <c r="NNH282" s="136"/>
      <c r="NNI282" s="136"/>
      <c r="NNN282" s="136"/>
      <c r="NNO282" s="136"/>
      <c r="NNP282" s="136"/>
      <c r="NNQ282" s="136"/>
      <c r="NNR282" s="136"/>
      <c r="NNS282" s="136"/>
      <c r="NNT282" s="136"/>
      <c r="NNU282" s="136"/>
      <c r="NNV282" s="136"/>
      <c r="NNW282" s="136"/>
      <c r="NNX282" s="136"/>
      <c r="NNY282" s="136"/>
      <c r="NOD282" s="136"/>
      <c r="NOE282" s="136"/>
      <c r="NOF282" s="136"/>
      <c r="NOG282" s="136"/>
      <c r="NOH282" s="136"/>
      <c r="NOI282" s="136"/>
      <c r="NOJ282" s="136"/>
      <c r="NOK282" s="136"/>
      <c r="NOL282" s="136"/>
      <c r="NOM282" s="136"/>
      <c r="NON282" s="136"/>
      <c r="NOO282" s="136"/>
      <c r="NOT282" s="136"/>
      <c r="NOU282" s="136"/>
      <c r="NOV282" s="136"/>
      <c r="NOW282" s="136"/>
      <c r="NOX282" s="136"/>
      <c r="NOY282" s="136"/>
      <c r="NOZ282" s="136"/>
      <c r="NPA282" s="136"/>
      <c r="NPB282" s="136"/>
      <c r="NPC282" s="136"/>
      <c r="NPD282" s="136"/>
      <c r="NPE282" s="136"/>
      <c r="NPJ282" s="136"/>
      <c r="NPK282" s="136"/>
      <c r="NPL282" s="136"/>
      <c r="NPM282" s="136"/>
      <c r="NPN282" s="136"/>
      <c r="NPO282" s="136"/>
      <c r="NPP282" s="136"/>
      <c r="NPQ282" s="136"/>
      <c r="NPR282" s="136"/>
      <c r="NPS282" s="136"/>
      <c r="NPT282" s="136"/>
      <c r="NPU282" s="136"/>
      <c r="NPZ282" s="136"/>
      <c r="NQA282" s="136"/>
      <c r="NQB282" s="136"/>
      <c r="NQC282" s="136"/>
      <c r="NQD282" s="136"/>
      <c r="NQE282" s="136"/>
      <c r="NQF282" s="136"/>
      <c r="NQG282" s="136"/>
      <c r="NQH282" s="136"/>
      <c r="NQI282" s="136"/>
      <c r="NQJ282" s="136"/>
      <c r="NQK282" s="136"/>
      <c r="NQP282" s="136"/>
      <c r="NQQ282" s="136"/>
      <c r="NQR282" s="136"/>
      <c r="NQS282" s="136"/>
      <c r="NQT282" s="136"/>
      <c r="NQU282" s="136"/>
      <c r="NQV282" s="136"/>
      <c r="NQW282" s="136"/>
      <c r="NQX282" s="136"/>
      <c r="NQY282" s="136"/>
      <c r="NQZ282" s="136"/>
      <c r="NRA282" s="136"/>
      <c r="NRF282" s="136"/>
      <c r="NRG282" s="136"/>
      <c r="NRH282" s="136"/>
      <c r="NRI282" s="136"/>
      <c r="NRJ282" s="136"/>
      <c r="NRK282" s="136"/>
      <c r="NRL282" s="136"/>
      <c r="NRM282" s="136"/>
      <c r="NRN282" s="136"/>
      <c r="NRO282" s="136"/>
      <c r="NRP282" s="136"/>
      <c r="NRQ282" s="136"/>
      <c r="NRV282" s="136"/>
      <c r="NRW282" s="136"/>
      <c r="NRX282" s="136"/>
      <c r="NRY282" s="136"/>
      <c r="NRZ282" s="136"/>
      <c r="NSA282" s="136"/>
      <c r="NSB282" s="136"/>
      <c r="NSC282" s="136"/>
      <c r="NSD282" s="136"/>
      <c r="NSE282" s="136"/>
      <c r="NSF282" s="136"/>
      <c r="NSG282" s="136"/>
      <c r="NSL282" s="136"/>
      <c r="NSM282" s="136"/>
      <c r="NSN282" s="136"/>
      <c r="NSO282" s="136"/>
      <c r="NSP282" s="136"/>
      <c r="NSQ282" s="136"/>
      <c r="NSR282" s="136"/>
      <c r="NSS282" s="136"/>
      <c r="NST282" s="136"/>
      <c r="NSU282" s="136"/>
      <c r="NSV282" s="136"/>
      <c r="NSW282" s="136"/>
      <c r="NTB282" s="136"/>
      <c r="NTC282" s="136"/>
      <c r="NTD282" s="136"/>
      <c r="NTE282" s="136"/>
      <c r="NTF282" s="136"/>
      <c r="NTG282" s="136"/>
      <c r="NTH282" s="136"/>
      <c r="NTI282" s="136"/>
      <c r="NTJ282" s="136"/>
      <c r="NTK282" s="136"/>
      <c r="NTL282" s="136"/>
      <c r="NTM282" s="136"/>
      <c r="NTR282" s="136"/>
      <c r="NTS282" s="136"/>
      <c r="NTT282" s="136"/>
      <c r="NTU282" s="136"/>
      <c r="NTV282" s="136"/>
      <c r="NTW282" s="136"/>
      <c r="NTX282" s="136"/>
      <c r="NTY282" s="136"/>
      <c r="NTZ282" s="136"/>
      <c r="NUA282" s="136"/>
      <c r="NUB282" s="136"/>
      <c r="NUC282" s="136"/>
      <c r="NUH282" s="136"/>
      <c r="NUI282" s="136"/>
      <c r="NUJ282" s="136"/>
      <c r="NUK282" s="136"/>
      <c r="NUL282" s="136"/>
      <c r="NUM282" s="136"/>
      <c r="NUN282" s="136"/>
      <c r="NUO282" s="136"/>
      <c r="NUP282" s="136"/>
      <c r="NUQ282" s="136"/>
      <c r="NUR282" s="136"/>
      <c r="NUS282" s="136"/>
      <c r="NUX282" s="136"/>
      <c r="NUY282" s="136"/>
      <c r="NUZ282" s="136"/>
      <c r="NVA282" s="136"/>
      <c r="NVB282" s="136"/>
      <c r="NVC282" s="136"/>
      <c r="NVD282" s="136"/>
      <c r="NVE282" s="136"/>
      <c r="NVF282" s="136"/>
      <c r="NVG282" s="136"/>
      <c r="NVH282" s="136"/>
      <c r="NVI282" s="136"/>
      <c r="NVN282" s="136"/>
      <c r="NVO282" s="136"/>
      <c r="NVP282" s="136"/>
      <c r="NVQ282" s="136"/>
      <c r="NVR282" s="136"/>
      <c r="NVS282" s="136"/>
      <c r="NVT282" s="136"/>
      <c r="NVU282" s="136"/>
      <c r="NVV282" s="136"/>
      <c r="NVW282" s="136"/>
      <c r="NVX282" s="136"/>
      <c r="NVY282" s="136"/>
      <c r="NWD282" s="136"/>
      <c r="NWE282" s="136"/>
      <c r="NWF282" s="136"/>
      <c r="NWG282" s="136"/>
      <c r="NWH282" s="136"/>
      <c r="NWI282" s="136"/>
      <c r="NWJ282" s="136"/>
      <c r="NWK282" s="136"/>
      <c r="NWL282" s="136"/>
      <c r="NWM282" s="136"/>
      <c r="NWN282" s="136"/>
      <c r="NWO282" s="136"/>
      <c r="NWT282" s="136"/>
      <c r="NWU282" s="136"/>
      <c r="NWV282" s="136"/>
      <c r="NWW282" s="136"/>
      <c r="NWX282" s="136"/>
      <c r="NWY282" s="136"/>
      <c r="NWZ282" s="136"/>
      <c r="NXA282" s="136"/>
      <c r="NXB282" s="136"/>
      <c r="NXC282" s="136"/>
      <c r="NXD282" s="136"/>
      <c r="NXE282" s="136"/>
      <c r="NXJ282" s="136"/>
      <c r="NXK282" s="136"/>
      <c r="NXL282" s="136"/>
      <c r="NXM282" s="136"/>
      <c r="NXN282" s="136"/>
      <c r="NXO282" s="136"/>
      <c r="NXP282" s="136"/>
      <c r="NXQ282" s="136"/>
      <c r="NXR282" s="136"/>
      <c r="NXS282" s="136"/>
      <c r="NXT282" s="136"/>
      <c r="NXU282" s="136"/>
      <c r="NXZ282" s="136"/>
      <c r="NYA282" s="136"/>
      <c r="NYB282" s="136"/>
      <c r="NYC282" s="136"/>
      <c r="NYD282" s="136"/>
      <c r="NYE282" s="136"/>
      <c r="NYF282" s="136"/>
      <c r="NYG282" s="136"/>
      <c r="NYH282" s="136"/>
      <c r="NYI282" s="136"/>
      <c r="NYJ282" s="136"/>
      <c r="NYK282" s="136"/>
      <c r="NYP282" s="136"/>
      <c r="NYQ282" s="136"/>
      <c r="NYR282" s="136"/>
      <c r="NYS282" s="136"/>
      <c r="NYT282" s="136"/>
      <c r="NYU282" s="136"/>
      <c r="NYV282" s="136"/>
      <c r="NYW282" s="136"/>
      <c r="NYX282" s="136"/>
      <c r="NYY282" s="136"/>
      <c r="NYZ282" s="136"/>
      <c r="NZA282" s="136"/>
      <c r="NZF282" s="136"/>
      <c r="NZG282" s="136"/>
      <c r="NZH282" s="136"/>
      <c r="NZI282" s="136"/>
      <c r="NZJ282" s="136"/>
      <c r="NZK282" s="136"/>
      <c r="NZL282" s="136"/>
      <c r="NZM282" s="136"/>
      <c r="NZN282" s="136"/>
      <c r="NZO282" s="136"/>
      <c r="NZP282" s="136"/>
      <c r="NZQ282" s="136"/>
      <c r="NZV282" s="136"/>
      <c r="NZW282" s="136"/>
      <c r="NZX282" s="136"/>
      <c r="NZY282" s="136"/>
      <c r="NZZ282" s="136"/>
      <c r="OAA282" s="136"/>
      <c r="OAB282" s="136"/>
      <c r="OAC282" s="136"/>
      <c r="OAD282" s="136"/>
      <c r="OAE282" s="136"/>
      <c r="OAF282" s="136"/>
      <c r="OAG282" s="136"/>
      <c r="OAL282" s="136"/>
      <c r="OAM282" s="136"/>
      <c r="OAN282" s="136"/>
      <c r="OAO282" s="136"/>
      <c r="OAP282" s="136"/>
      <c r="OAQ282" s="136"/>
      <c r="OAR282" s="136"/>
      <c r="OAS282" s="136"/>
      <c r="OAT282" s="136"/>
      <c r="OAU282" s="136"/>
      <c r="OAV282" s="136"/>
      <c r="OAW282" s="136"/>
      <c r="OBB282" s="136"/>
      <c r="OBC282" s="136"/>
      <c r="OBD282" s="136"/>
      <c r="OBE282" s="136"/>
      <c r="OBF282" s="136"/>
      <c r="OBG282" s="136"/>
      <c r="OBH282" s="136"/>
      <c r="OBI282" s="136"/>
      <c r="OBJ282" s="136"/>
      <c r="OBK282" s="136"/>
      <c r="OBL282" s="136"/>
      <c r="OBM282" s="136"/>
      <c r="OBR282" s="136"/>
      <c r="OBS282" s="136"/>
      <c r="OBT282" s="136"/>
      <c r="OBU282" s="136"/>
      <c r="OBV282" s="136"/>
      <c r="OBW282" s="136"/>
      <c r="OBX282" s="136"/>
      <c r="OBY282" s="136"/>
      <c r="OBZ282" s="136"/>
      <c r="OCA282" s="136"/>
      <c r="OCB282" s="136"/>
      <c r="OCC282" s="136"/>
      <c r="OCH282" s="136"/>
      <c r="OCI282" s="136"/>
      <c r="OCJ282" s="136"/>
      <c r="OCK282" s="136"/>
      <c r="OCL282" s="136"/>
      <c r="OCM282" s="136"/>
      <c r="OCN282" s="136"/>
      <c r="OCO282" s="136"/>
      <c r="OCP282" s="136"/>
      <c r="OCQ282" s="136"/>
      <c r="OCR282" s="136"/>
      <c r="OCS282" s="136"/>
      <c r="OCX282" s="136"/>
      <c r="OCY282" s="136"/>
      <c r="OCZ282" s="136"/>
      <c r="ODA282" s="136"/>
      <c r="ODB282" s="136"/>
      <c r="ODC282" s="136"/>
      <c r="ODD282" s="136"/>
      <c r="ODE282" s="136"/>
      <c r="ODF282" s="136"/>
      <c r="ODG282" s="136"/>
      <c r="ODH282" s="136"/>
      <c r="ODI282" s="136"/>
      <c r="ODN282" s="136"/>
      <c r="ODO282" s="136"/>
      <c r="ODP282" s="136"/>
      <c r="ODQ282" s="136"/>
      <c r="ODR282" s="136"/>
      <c r="ODS282" s="136"/>
      <c r="ODT282" s="136"/>
      <c r="ODU282" s="136"/>
      <c r="ODV282" s="136"/>
      <c r="ODW282" s="136"/>
      <c r="ODX282" s="136"/>
      <c r="ODY282" s="136"/>
      <c r="OED282" s="136"/>
      <c r="OEE282" s="136"/>
      <c r="OEF282" s="136"/>
      <c r="OEG282" s="136"/>
      <c r="OEH282" s="136"/>
      <c r="OEI282" s="136"/>
      <c r="OEJ282" s="136"/>
      <c r="OEK282" s="136"/>
      <c r="OEL282" s="136"/>
      <c r="OEM282" s="136"/>
      <c r="OEN282" s="136"/>
      <c r="OEO282" s="136"/>
      <c r="OET282" s="136"/>
      <c r="OEU282" s="136"/>
      <c r="OEV282" s="136"/>
      <c r="OEW282" s="136"/>
      <c r="OEX282" s="136"/>
      <c r="OEY282" s="136"/>
      <c r="OEZ282" s="136"/>
      <c r="OFA282" s="136"/>
      <c r="OFB282" s="136"/>
      <c r="OFC282" s="136"/>
      <c r="OFD282" s="136"/>
      <c r="OFE282" s="136"/>
      <c r="OFJ282" s="136"/>
      <c r="OFK282" s="136"/>
      <c r="OFL282" s="136"/>
      <c r="OFM282" s="136"/>
      <c r="OFN282" s="136"/>
      <c r="OFO282" s="136"/>
      <c r="OFP282" s="136"/>
      <c r="OFQ282" s="136"/>
      <c r="OFR282" s="136"/>
      <c r="OFS282" s="136"/>
      <c r="OFT282" s="136"/>
      <c r="OFU282" s="136"/>
      <c r="OFZ282" s="136"/>
      <c r="OGA282" s="136"/>
      <c r="OGB282" s="136"/>
      <c r="OGC282" s="136"/>
      <c r="OGD282" s="136"/>
      <c r="OGE282" s="136"/>
      <c r="OGF282" s="136"/>
      <c r="OGG282" s="136"/>
      <c r="OGH282" s="136"/>
      <c r="OGI282" s="136"/>
      <c r="OGJ282" s="136"/>
      <c r="OGK282" s="136"/>
      <c r="OGP282" s="136"/>
      <c r="OGQ282" s="136"/>
      <c r="OGR282" s="136"/>
      <c r="OGS282" s="136"/>
      <c r="OGT282" s="136"/>
      <c r="OGU282" s="136"/>
      <c r="OGV282" s="136"/>
      <c r="OGW282" s="136"/>
      <c r="OGX282" s="136"/>
      <c r="OGY282" s="136"/>
      <c r="OGZ282" s="136"/>
      <c r="OHA282" s="136"/>
      <c r="OHF282" s="136"/>
      <c r="OHG282" s="136"/>
      <c r="OHH282" s="136"/>
      <c r="OHI282" s="136"/>
      <c r="OHJ282" s="136"/>
      <c r="OHK282" s="136"/>
      <c r="OHL282" s="136"/>
      <c r="OHM282" s="136"/>
      <c r="OHN282" s="136"/>
      <c r="OHO282" s="136"/>
      <c r="OHP282" s="136"/>
      <c r="OHQ282" s="136"/>
      <c r="OHV282" s="136"/>
      <c r="OHW282" s="136"/>
      <c r="OHX282" s="136"/>
      <c r="OHY282" s="136"/>
      <c r="OHZ282" s="136"/>
      <c r="OIA282" s="136"/>
      <c r="OIB282" s="136"/>
      <c r="OIC282" s="136"/>
      <c r="OID282" s="136"/>
      <c r="OIE282" s="136"/>
      <c r="OIF282" s="136"/>
      <c r="OIG282" s="136"/>
      <c r="OIL282" s="136"/>
      <c r="OIM282" s="136"/>
      <c r="OIN282" s="136"/>
      <c r="OIO282" s="136"/>
      <c r="OIP282" s="136"/>
      <c r="OIQ282" s="136"/>
      <c r="OIR282" s="136"/>
      <c r="OIS282" s="136"/>
      <c r="OIT282" s="136"/>
      <c r="OIU282" s="136"/>
      <c r="OIV282" s="136"/>
      <c r="OIW282" s="136"/>
      <c r="OJB282" s="136"/>
      <c r="OJC282" s="136"/>
      <c r="OJD282" s="136"/>
      <c r="OJE282" s="136"/>
      <c r="OJF282" s="136"/>
      <c r="OJG282" s="136"/>
      <c r="OJH282" s="136"/>
      <c r="OJI282" s="136"/>
      <c r="OJJ282" s="136"/>
      <c r="OJK282" s="136"/>
      <c r="OJL282" s="136"/>
      <c r="OJM282" s="136"/>
      <c r="OJR282" s="136"/>
      <c r="OJS282" s="136"/>
      <c r="OJT282" s="136"/>
      <c r="OJU282" s="136"/>
      <c r="OJV282" s="136"/>
      <c r="OJW282" s="136"/>
      <c r="OJX282" s="136"/>
      <c r="OJY282" s="136"/>
      <c r="OJZ282" s="136"/>
      <c r="OKA282" s="136"/>
      <c r="OKB282" s="136"/>
      <c r="OKC282" s="136"/>
      <c r="OKH282" s="136"/>
      <c r="OKI282" s="136"/>
      <c r="OKJ282" s="136"/>
      <c r="OKK282" s="136"/>
      <c r="OKL282" s="136"/>
      <c r="OKM282" s="136"/>
      <c r="OKN282" s="136"/>
      <c r="OKO282" s="136"/>
      <c r="OKP282" s="136"/>
      <c r="OKQ282" s="136"/>
      <c r="OKR282" s="136"/>
      <c r="OKS282" s="136"/>
      <c r="OKX282" s="136"/>
      <c r="OKY282" s="136"/>
      <c r="OKZ282" s="136"/>
      <c r="OLA282" s="136"/>
      <c r="OLB282" s="136"/>
      <c r="OLC282" s="136"/>
      <c r="OLD282" s="136"/>
      <c r="OLE282" s="136"/>
      <c r="OLF282" s="136"/>
      <c r="OLG282" s="136"/>
      <c r="OLH282" s="136"/>
      <c r="OLI282" s="136"/>
      <c r="OLN282" s="136"/>
      <c r="OLO282" s="136"/>
      <c r="OLP282" s="136"/>
      <c r="OLQ282" s="136"/>
      <c r="OLR282" s="136"/>
      <c r="OLS282" s="136"/>
      <c r="OLT282" s="136"/>
      <c r="OLU282" s="136"/>
      <c r="OLV282" s="136"/>
      <c r="OLW282" s="136"/>
      <c r="OLX282" s="136"/>
      <c r="OLY282" s="136"/>
      <c r="OMD282" s="136"/>
      <c r="OME282" s="136"/>
      <c r="OMF282" s="136"/>
      <c r="OMG282" s="136"/>
      <c r="OMH282" s="136"/>
      <c r="OMI282" s="136"/>
      <c r="OMJ282" s="136"/>
      <c r="OMK282" s="136"/>
      <c r="OML282" s="136"/>
      <c r="OMM282" s="136"/>
      <c r="OMN282" s="136"/>
      <c r="OMO282" s="136"/>
      <c r="OMT282" s="136"/>
      <c r="OMU282" s="136"/>
      <c r="OMV282" s="136"/>
      <c r="OMW282" s="136"/>
      <c r="OMX282" s="136"/>
      <c r="OMY282" s="136"/>
      <c r="OMZ282" s="136"/>
      <c r="ONA282" s="136"/>
      <c r="ONB282" s="136"/>
      <c r="ONC282" s="136"/>
      <c r="OND282" s="136"/>
      <c r="ONE282" s="136"/>
      <c r="ONJ282" s="136"/>
      <c r="ONK282" s="136"/>
      <c r="ONL282" s="136"/>
      <c r="ONM282" s="136"/>
      <c r="ONN282" s="136"/>
      <c r="ONO282" s="136"/>
      <c r="ONP282" s="136"/>
      <c r="ONQ282" s="136"/>
      <c r="ONR282" s="136"/>
      <c r="ONS282" s="136"/>
      <c r="ONT282" s="136"/>
      <c r="ONU282" s="136"/>
      <c r="ONZ282" s="136"/>
      <c r="OOA282" s="136"/>
      <c r="OOB282" s="136"/>
      <c r="OOC282" s="136"/>
      <c r="OOD282" s="136"/>
      <c r="OOE282" s="136"/>
      <c r="OOF282" s="136"/>
      <c r="OOG282" s="136"/>
      <c r="OOH282" s="136"/>
      <c r="OOI282" s="136"/>
      <c r="OOJ282" s="136"/>
      <c r="OOK282" s="136"/>
      <c r="OOP282" s="136"/>
      <c r="OOQ282" s="136"/>
      <c r="OOR282" s="136"/>
      <c r="OOS282" s="136"/>
      <c r="OOT282" s="136"/>
      <c r="OOU282" s="136"/>
      <c r="OOV282" s="136"/>
      <c r="OOW282" s="136"/>
      <c r="OOX282" s="136"/>
      <c r="OOY282" s="136"/>
      <c r="OOZ282" s="136"/>
      <c r="OPA282" s="136"/>
      <c r="OPF282" s="136"/>
      <c r="OPG282" s="136"/>
      <c r="OPH282" s="136"/>
      <c r="OPI282" s="136"/>
      <c r="OPJ282" s="136"/>
      <c r="OPK282" s="136"/>
      <c r="OPL282" s="136"/>
      <c r="OPM282" s="136"/>
      <c r="OPN282" s="136"/>
      <c r="OPO282" s="136"/>
      <c r="OPP282" s="136"/>
      <c r="OPQ282" s="136"/>
      <c r="OPV282" s="136"/>
      <c r="OPW282" s="136"/>
      <c r="OPX282" s="136"/>
      <c r="OPY282" s="136"/>
      <c r="OPZ282" s="136"/>
      <c r="OQA282" s="136"/>
      <c r="OQB282" s="136"/>
      <c r="OQC282" s="136"/>
      <c r="OQD282" s="136"/>
      <c r="OQE282" s="136"/>
      <c r="OQF282" s="136"/>
      <c r="OQG282" s="136"/>
      <c r="OQL282" s="136"/>
      <c r="OQM282" s="136"/>
      <c r="OQN282" s="136"/>
      <c r="OQO282" s="136"/>
      <c r="OQP282" s="136"/>
      <c r="OQQ282" s="136"/>
      <c r="OQR282" s="136"/>
      <c r="OQS282" s="136"/>
      <c r="OQT282" s="136"/>
      <c r="OQU282" s="136"/>
      <c r="OQV282" s="136"/>
      <c r="OQW282" s="136"/>
      <c r="ORB282" s="136"/>
      <c r="ORC282" s="136"/>
      <c r="ORD282" s="136"/>
      <c r="ORE282" s="136"/>
      <c r="ORF282" s="136"/>
      <c r="ORG282" s="136"/>
      <c r="ORH282" s="136"/>
      <c r="ORI282" s="136"/>
      <c r="ORJ282" s="136"/>
      <c r="ORK282" s="136"/>
      <c r="ORL282" s="136"/>
      <c r="ORM282" s="136"/>
      <c r="ORR282" s="136"/>
      <c r="ORS282" s="136"/>
      <c r="ORT282" s="136"/>
      <c r="ORU282" s="136"/>
      <c r="ORV282" s="136"/>
      <c r="ORW282" s="136"/>
      <c r="ORX282" s="136"/>
      <c r="ORY282" s="136"/>
      <c r="ORZ282" s="136"/>
      <c r="OSA282" s="136"/>
      <c r="OSB282" s="136"/>
      <c r="OSC282" s="136"/>
      <c r="OSH282" s="136"/>
      <c r="OSI282" s="136"/>
      <c r="OSJ282" s="136"/>
      <c r="OSK282" s="136"/>
      <c r="OSL282" s="136"/>
      <c r="OSM282" s="136"/>
      <c r="OSN282" s="136"/>
      <c r="OSO282" s="136"/>
      <c r="OSP282" s="136"/>
      <c r="OSQ282" s="136"/>
      <c r="OSR282" s="136"/>
      <c r="OSS282" s="136"/>
      <c r="OSX282" s="136"/>
      <c r="OSY282" s="136"/>
      <c r="OSZ282" s="136"/>
      <c r="OTA282" s="136"/>
      <c r="OTB282" s="136"/>
      <c r="OTC282" s="136"/>
      <c r="OTD282" s="136"/>
      <c r="OTE282" s="136"/>
      <c r="OTF282" s="136"/>
      <c r="OTG282" s="136"/>
      <c r="OTH282" s="136"/>
      <c r="OTI282" s="136"/>
      <c r="OTN282" s="136"/>
      <c r="OTO282" s="136"/>
      <c r="OTP282" s="136"/>
      <c r="OTQ282" s="136"/>
      <c r="OTR282" s="136"/>
      <c r="OTS282" s="136"/>
      <c r="OTT282" s="136"/>
      <c r="OTU282" s="136"/>
      <c r="OTV282" s="136"/>
      <c r="OTW282" s="136"/>
      <c r="OTX282" s="136"/>
      <c r="OTY282" s="136"/>
      <c r="OUD282" s="136"/>
      <c r="OUE282" s="136"/>
      <c r="OUF282" s="136"/>
      <c r="OUG282" s="136"/>
      <c r="OUH282" s="136"/>
      <c r="OUI282" s="136"/>
      <c r="OUJ282" s="136"/>
      <c r="OUK282" s="136"/>
      <c r="OUL282" s="136"/>
      <c r="OUM282" s="136"/>
      <c r="OUN282" s="136"/>
      <c r="OUO282" s="136"/>
      <c r="OUT282" s="136"/>
      <c r="OUU282" s="136"/>
      <c r="OUV282" s="136"/>
      <c r="OUW282" s="136"/>
      <c r="OUX282" s="136"/>
      <c r="OUY282" s="136"/>
      <c r="OUZ282" s="136"/>
      <c r="OVA282" s="136"/>
      <c r="OVB282" s="136"/>
      <c r="OVC282" s="136"/>
      <c r="OVD282" s="136"/>
      <c r="OVE282" s="136"/>
      <c r="OVJ282" s="136"/>
      <c r="OVK282" s="136"/>
      <c r="OVL282" s="136"/>
      <c r="OVM282" s="136"/>
      <c r="OVN282" s="136"/>
      <c r="OVO282" s="136"/>
      <c r="OVP282" s="136"/>
      <c r="OVQ282" s="136"/>
      <c r="OVR282" s="136"/>
      <c r="OVS282" s="136"/>
      <c r="OVT282" s="136"/>
      <c r="OVU282" s="136"/>
      <c r="OVZ282" s="136"/>
      <c r="OWA282" s="136"/>
      <c r="OWB282" s="136"/>
      <c r="OWC282" s="136"/>
      <c r="OWD282" s="136"/>
      <c r="OWE282" s="136"/>
      <c r="OWF282" s="136"/>
      <c r="OWG282" s="136"/>
      <c r="OWH282" s="136"/>
      <c r="OWI282" s="136"/>
      <c r="OWJ282" s="136"/>
      <c r="OWK282" s="136"/>
      <c r="OWP282" s="136"/>
      <c r="OWQ282" s="136"/>
      <c r="OWR282" s="136"/>
      <c r="OWS282" s="136"/>
      <c r="OWT282" s="136"/>
      <c r="OWU282" s="136"/>
      <c r="OWV282" s="136"/>
      <c r="OWW282" s="136"/>
      <c r="OWX282" s="136"/>
      <c r="OWY282" s="136"/>
      <c r="OWZ282" s="136"/>
      <c r="OXA282" s="136"/>
      <c r="OXF282" s="136"/>
      <c r="OXG282" s="136"/>
      <c r="OXH282" s="136"/>
      <c r="OXI282" s="136"/>
      <c r="OXJ282" s="136"/>
      <c r="OXK282" s="136"/>
      <c r="OXL282" s="136"/>
      <c r="OXM282" s="136"/>
      <c r="OXN282" s="136"/>
      <c r="OXO282" s="136"/>
      <c r="OXP282" s="136"/>
      <c r="OXQ282" s="136"/>
      <c r="OXV282" s="136"/>
      <c r="OXW282" s="136"/>
      <c r="OXX282" s="136"/>
      <c r="OXY282" s="136"/>
      <c r="OXZ282" s="136"/>
      <c r="OYA282" s="136"/>
      <c r="OYB282" s="136"/>
      <c r="OYC282" s="136"/>
      <c r="OYD282" s="136"/>
      <c r="OYE282" s="136"/>
      <c r="OYF282" s="136"/>
      <c r="OYG282" s="136"/>
      <c r="OYL282" s="136"/>
      <c r="OYM282" s="136"/>
      <c r="OYN282" s="136"/>
      <c r="OYO282" s="136"/>
      <c r="OYP282" s="136"/>
      <c r="OYQ282" s="136"/>
      <c r="OYR282" s="136"/>
      <c r="OYS282" s="136"/>
      <c r="OYT282" s="136"/>
      <c r="OYU282" s="136"/>
      <c r="OYV282" s="136"/>
      <c r="OYW282" s="136"/>
      <c r="OZB282" s="136"/>
      <c r="OZC282" s="136"/>
      <c r="OZD282" s="136"/>
      <c r="OZE282" s="136"/>
      <c r="OZF282" s="136"/>
      <c r="OZG282" s="136"/>
      <c r="OZH282" s="136"/>
      <c r="OZI282" s="136"/>
      <c r="OZJ282" s="136"/>
      <c r="OZK282" s="136"/>
      <c r="OZL282" s="136"/>
      <c r="OZM282" s="136"/>
      <c r="OZR282" s="136"/>
      <c r="OZS282" s="136"/>
      <c r="OZT282" s="136"/>
      <c r="OZU282" s="136"/>
      <c r="OZV282" s="136"/>
      <c r="OZW282" s="136"/>
      <c r="OZX282" s="136"/>
      <c r="OZY282" s="136"/>
      <c r="OZZ282" s="136"/>
      <c r="PAA282" s="136"/>
      <c r="PAB282" s="136"/>
      <c r="PAC282" s="136"/>
      <c r="PAH282" s="136"/>
      <c r="PAI282" s="136"/>
      <c r="PAJ282" s="136"/>
      <c r="PAK282" s="136"/>
      <c r="PAL282" s="136"/>
      <c r="PAM282" s="136"/>
      <c r="PAN282" s="136"/>
      <c r="PAO282" s="136"/>
      <c r="PAP282" s="136"/>
      <c r="PAQ282" s="136"/>
      <c r="PAR282" s="136"/>
      <c r="PAS282" s="136"/>
      <c r="PAX282" s="136"/>
      <c r="PAY282" s="136"/>
      <c r="PAZ282" s="136"/>
      <c r="PBA282" s="136"/>
      <c r="PBB282" s="136"/>
      <c r="PBC282" s="136"/>
      <c r="PBD282" s="136"/>
      <c r="PBE282" s="136"/>
      <c r="PBF282" s="136"/>
      <c r="PBG282" s="136"/>
      <c r="PBH282" s="136"/>
      <c r="PBI282" s="136"/>
      <c r="PBN282" s="136"/>
      <c r="PBO282" s="136"/>
      <c r="PBP282" s="136"/>
      <c r="PBQ282" s="136"/>
      <c r="PBR282" s="136"/>
      <c r="PBS282" s="136"/>
      <c r="PBT282" s="136"/>
      <c r="PBU282" s="136"/>
      <c r="PBV282" s="136"/>
      <c r="PBW282" s="136"/>
      <c r="PBX282" s="136"/>
      <c r="PBY282" s="136"/>
      <c r="PCD282" s="136"/>
      <c r="PCE282" s="136"/>
      <c r="PCF282" s="136"/>
      <c r="PCG282" s="136"/>
      <c r="PCH282" s="136"/>
      <c r="PCI282" s="136"/>
      <c r="PCJ282" s="136"/>
      <c r="PCK282" s="136"/>
      <c r="PCL282" s="136"/>
      <c r="PCM282" s="136"/>
      <c r="PCN282" s="136"/>
      <c r="PCO282" s="136"/>
      <c r="PCT282" s="136"/>
      <c r="PCU282" s="136"/>
      <c r="PCV282" s="136"/>
      <c r="PCW282" s="136"/>
      <c r="PCX282" s="136"/>
      <c r="PCY282" s="136"/>
      <c r="PCZ282" s="136"/>
      <c r="PDA282" s="136"/>
      <c r="PDB282" s="136"/>
      <c r="PDC282" s="136"/>
      <c r="PDD282" s="136"/>
      <c r="PDE282" s="136"/>
      <c r="PDJ282" s="136"/>
      <c r="PDK282" s="136"/>
      <c r="PDL282" s="136"/>
      <c r="PDM282" s="136"/>
      <c r="PDN282" s="136"/>
      <c r="PDO282" s="136"/>
      <c r="PDP282" s="136"/>
      <c r="PDQ282" s="136"/>
      <c r="PDR282" s="136"/>
      <c r="PDS282" s="136"/>
      <c r="PDT282" s="136"/>
      <c r="PDU282" s="136"/>
      <c r="PDZ282" s="136"/>
      <c r="PEA282" s="136"/>
      <c r="PEB282" s="136"/>
      <c r="PEC282" s="136"/>
      <c r="PED282" s="136"/>
      <c r="PEE282" s="136"/>
      <c r="PEF282" s="136"/>
      <c r="PEG282" s="136"/>
      <c r="PEH282" s="136"/>
      <c r="PEI282" s="136"/>
      <c r="PEJ282" s="136"/>
      <c r="PEK282" s="136"/>
      <c r="PEP282" s="136"/>
      <c r="PEQ282" s="136"/>
      <c r="PER282" s="136"/>
      <c r="PES282" s="136"/>
      <c r="PET282" s="136"/>
      <c r="PEU282" s="136"/>
      <c r="PEV282" s="136"/>
      <c r="PEW282" s="136"/>
      <c r="PEX282" s="136"/>
      <c r="PEY282" s="136"/>
      <c r="PEZ282" s="136"/>
      <c r="PFA282" s="136"/>
      <c r="PFF282" s="136"/>
      <c r="PFG282" s="136"/>
      <c r="PFH282" s="136"/>
      <c r="PFI282" s="136"/>
      <c r="PFJ282" s="136"/>
      <c r="PFK282" s="136"/>
      <c r="PFL282" s="136"/>
      <c r="PFM282" s="136"/>
      <c r="PFN282" s="136"/>
      <c r="PFO282" s="136"/>
      <c r="PFP282" s="136"/>
      <c r="PFQ282" s="136"/>
      <c r="PFV282" s="136"/>
      <c r="PFW282" s="136"/>
      <c r="PFX282" s="136"/>
      <c r="PFY282" s="136"/>
      <c r="PFZ282" s="136"/>
      <c r="PGA282" s="136"/>
      <c r="PGB282" s="136"/>
      <c r="PGC282" s="136"/>
      <c r="PGD282" s="136"/>
      <c r="PGE282" s="136"/>
      <c r="PGF282" s="136"/>
      <c r="PGG282" s="136"/>
      <c r="PGL282" s="136"/>
      <c r="PGM282" s="136"/>
      <c r="PGN282" s="136"/>
      <c r="PGO282" s="136"/>
      <c r="PGP282" s="136"/>
      <c r="PGQ282" s="136"/>
      <c r="PGR282" s="136"/>
      <c r="PGS282" s="136"/>
      <c r="PGT282" s="136"/>
      <c r="PGU282" s="136"/>
      <c r="PGV282" s="136"/>
      <c r="PGW282" s="136"/>
      <c r="PHB282" s="136"/>
      <c r="PHC282" s="136"/>
      <c r="PHD282" s="136"/>
      <c r="PHE282" s="136"/>
      <c r="PHF282" s="136"/>
      <c r="PHG282" s="136"/>
      <c r="PHH282" s="136"/>
      <c r="PHI282" s="136"/>
      <c r="PHJ282" s="136"/>
      <c r="PHK282" s="136"/>
      <c r="PHL282" s="136"/>
      <c r="PHM282" s="136"/>
      <c r="PHR282" s="136"/>
      <c r="PHS282" s="136"/>
      <c r="PHT282" s="136"/>
      <c r="PHU282" s="136"/>
      <c r="PHV282" s="136"/>
      <c r="PHW282" s="136"/>
      <c r="PHX282" s="136"/>
      <c r="PHY282" s="136"/>
      <c r="PHZ282" s="136"/>
      <c r="PIA282" s="136"/>
      <c r="PIB282" s="136"/>
      <c r="PIC282" s="136"/>
      <c r="PIH282" s="136"/>
      <c r="PII282" s="136"/>
      <c r="PIJ282" s="136"/>
      <c r="PIK282" s="136"/>
      <c r="PIL282" s="136"/>
      <c r="PIM282" s="136"/>
      <c r="PIN282" s="136"/>
      <c r="PIO282" s="136"/>
      <c r="PIP282" s="136"/>
      <c r="PIQ282" s="136"/>
      <c r="PIR282" s="136"/>
      <c r="PIS282" s="136"/>
      <c r="PIX282" s="136"/>
      <c r="PIY282" s="136"/>
      <c r="PIZ282" s="136"/>
      <c r="PJA282" s="136"/>
      <c r="PJB282" s="136"/>
      <c r="PJC282" s="136"/>
      <c r="PJD282" s="136"/>
      <c r="PJE282" s="136"/>
      <c r="PJF282" s="136"/>
      <c r="PJG282" s="136"/>
      <c r="PJH282" s="136"/>
      <c r="PJI282" s="136"/>
      <c r="PJN282" s="136"/>
      <c r="PJO282" s="136"/>
      <c r="PJP282" s="136"/>
      <c r="PJQ282" s="136"/>
      <c r="PJR282" s="136"/>
      <c r="PJS282" s="136"/>
      <c r="PJT282" s="136"/>
      <c r="PJU282" s="136"/>
      <c r="PJV282" s="136"/>
      <c r="PJW282" s="136"/>
      <c r="PJX282" s="136"/>
      <c r="PJY282" s="136"/>
      <c r="PKD282" s="136"/>
      <c r="PKE282" s="136"/>
      <c r="PKF282" s="136"/>
      <c r="PKG282" s="136"/>
      <c r="PKH282" s="136"/>
      <c r="PKI282" s="136"/>
      <c r="PKJ282" s="136"/>
      <c r="PKK282" s="136"/>
      <c r="PKL282" s="136"/>
      <c r="PKM282" s="136"/>
      <c r="PKN282" s="136"/>
      <c r="PKO282" s="136"/>
      <c r="PKT282" s="136"/>
      <c r="PKU282" s="136"/>
      <c r="PKV282" s="136"/>
      <c r="PKW282" s="136"/>
      <c r="PKX282" s="136"/>
      <c r="PKY282" s="136"/>
      <c r="PKZ282" s="136"/>
      <c r="PLA282" s="136"/>
      <c r="PLB282" s="136"/>
      <c r="PLC282" s="136"/>
      <c r="PLD282" s="136"/>
      <c r="PLE282" s="136"/>
      <c r="PLJ282" s="136"/>
      <c r="PLK282" s="136"/>
      <c r="PLL282" s="136"/>
      <c r="PLM282" s="136"/>
      <c r="PLN282" s="136"/>
      <c r="PLO282" s="136"/>
      <c r="PLP282" s="136"/>
      <c r="PLQ282" s="136"/>
      <c r="PLR282" s="136"/>
      <c r="PLS282" s="136"/>
      <c r="PLT282" s="136"/>
      <c r="PLU282" s="136"/>
      <c r="PLZ282" s="136"/>
      <c r="PMA282" s="136"/>
      <c r="PMB282" s="136"/>
      <c r="PMC282" s="136"/>
      <c r="PMD282" s="136"/>
      <c r="PME282" s="136"/>
      <c r="PMF282" s="136"/>
      <c r="PMG282" s="136"/>
      <c r="PMH282" s="136"/>
      <c r="PMI282" s="136"/>
      <c r="PMJ282" s="136"/>
      <c r="PMK282" s="136"/>
      <c r="PMP282" s="136"/>
      <c r="PMQ282" s="136"/>
      <c r="PMR282" s="136"/>
      <c r="PMS282" s="136"/>
      <c r="PMT282" s="136"/>
      <c r="PMU282" s="136"/>
      <c r="PMV282" s="136"/>
      <c r="PMW282" s="136"/>
      <c r="PMX282" s="136"/>
      <c r="PMY282" s="136"/>
      <c r="PMZ282" s="136"/>
      <c r="PNA282" s="136"/>
      <c r="PNF282" s="136"/>
      <c r="PNG282" s="136"/>
      <c r="PNH282" s="136"/>
      <c r="PNI282" s="136"/>
      <c r="PNJ282" s="136"/>
      <c r="PNK282" s="136"/>
      <c r="PNL282" s="136"/>
      <c r="PNM282" s="136"/>
      <c r="PNN282" s="136"/>
      <c r="PNO282" s="136"/>
      <c r="PNP282" s="136"/>
      <c r="PNQ282" s="136"/>
      <c r="PNV282" s="136"/>
      <c r="PNW282" s="136"/>
      <c r="PNX282" s="136"/>
      <c r="PNY282" s="136"/>
      <c r="PNZ282" s="136"/>
      <c r="POA282" s="136"/>
      <c r="POB282" s="136"/>
      <c r="POC282" s="136"/>
      <c r="POD282" s="136"/>
      <c r="POE282" s="136"/>
      <c r="POF282" s="136"/>
      <c r="POG282" s="136"/>
      <c r="POL282" s="136"/>
      <c r="POM282" s="136"/>
      <c r="PON282" s="136"/>
      <c r="POO282" s="136"/>
      <c r="POP282" s="136"/>
      <c r="POQ282" s="136"/>
      <c r="POR282" s="136"/>
      <c r="POS282" s="136"/>
      <c r="POT282" s="136"/>
      <c r="POU282" s="136"/>
      <c r="POV282" s="136"/>
      <c r="POW282" s="136"/>
      <c r="PPB282" s="136"/>
      <c r="PPC282" s="136"/>
      <c r="PPD282" s="136"/>
      <c r="PPE282" s="136"/>
      <c r="PPF282" s="136"/>
      <c r="PPG282" s="136"/>
      <c r="PPH282" s="136"/>
      <c r="PPI282" s="136"/>
      <c r="PPJ282" s="136"/>
      <c r="PPK282" s="136"/>
      <c r="PPL282" s="136"/>
      <c r="PPM282" s="136"/>
      <c r="PPR282" s="136"/>
      <c r="PPS282" s="136"/>
      <c r="PPT282" s="136"/>
      <c r="PPU282" s="136"/>
      <c r="PPV282" s="136"/>
      <c r="PPW282" s="136"/>
      <c r="PPX282" s="136"/>
      <c r="PPY282" s="136"/>
      <c r="PPZ282" s="136"/>
      <c r="PQA282" s="136"/>
      <c r="PQB282" s="136"/>
      <c r="PQC282" s="136"/>
      <c r="PQH282" s="136"/>
      <c r="PQI282" s="136"/>
      <c r="PQJ282" s="136"/>
      <c r="PQK282" s="136"/>
      <c r="PQL282" s="136"/>
      <c r="PQM282" s="136"/>
      <c r="PQN282" s="136"/>
      <c r="PQO282" s="136"/>
      <c r="PQP282" s="136"/>
      <c r="PQQ282" s="136"/>
      <c r="PQR282" s="136"/>
      <c r="PQS282" s="136"/>
      <c r="PQX282" s="136"/>
      <c r="PQY282" s="136"/>
      <c r="PQZ282" s="136"/>
      <c r="PRA282" s="136"/>
      <c r="PRB282" s="136"/>
      <c r="PRC282" s="136"/>
      <c r="PRD282" s="136"/>
      <c r="PRE282" s="136"/>
      <c r="PRF282" s="136"/>
      <c r="PRG282" s="136"/>
      <c r="PRH282" s="136"/>
      <c r="PRI282" s="136"/>
      <c r="PRN282" s="136"/>
      <c r="PRO282" s="136"/>
      <c r="PRP282" s="136"/>
      <c r="PRQ282" s="136"/>
      <c r="PRR282" s="136"/>
      <c r="PRS282" s="136"/>
      <c r="PRT282" s="136"/>
      <c r="PRU282" s="136"/>
      <c r="PRV282" s="136"/>
      <c r="PRW282" s="136"/>
      <c r="PRX282" s="136"/>
      <c r="PRY282" s="136"/>
      <c r="PSD282" s="136"/>
      <c r="PSE282" s="136"/>
      <c r="PSF282" s="136"/>
      <c r="PSG282" s="136"/>
      <c r="PSH282" s="136"/>
      <c r="PSI282" s="136"/>
      <c r="PSJ282" s="136"/>
      <c r="PSK282" s="136"/>
      <c r="PSL282" s="136"/>
      <c r="PSM282" s="136"/>
      <c r="PSN282" s="136"/>
      <c r="PSO282" s="136"/>
      <c r="PST282" s="136"/>
      <c r="PSU282" s="136"/>
      <c r="PSV282" s="136"/>
      <c r="PSW282" s="136"/>
      <c r="PSX282" s="136"/>
      <c r="PSY282" s="136"/>
      <c r="PSZ282" s="136"/>
      <c r="PTA282" s="136"/>
      <c r="PTB282" s="136"/>
      <c r="PTC282" s="136"/>
      <c r="PTD282" s="136"/>
      <c r="PTE282" s="136"/>
      <c r="PTJ282" s="136"/>
      <c r="PTK282" s="136"/>
      <c r="PTL282" s="136"/>
      <c r="PTM282" s="136"/>
      <c r="PTN282" s="136"/>
      <c r="PTO282" s="136"/>
      <c r="PTP282" s="136"/>
      <c r="PTQ282" s="136"/>
      <c r="PTR282" s="136"/>
      <c r="PTS282" s="136"/>
      <c r="PTT282" s="136"/>
      <c r="PTU282" s="136"/>
      <c r="PTZ282" s="136"/>
      <c r="PUA282" s="136"/>
      <c r="PUB282" s="136"/>
      <c r="PUC282" s="136"/>
      <c r="PUD282" s="136"/>
      <c r="PUE282" s="136"/>
      <c r="PUF282" s="136"/>
      <c r="PUG282" s="136"/>
      <c r="PUH282" s="136"/>
      <c r="PUI282" s="136"/>
      <c r="PUJ282" s="136"/>
      <c r="PUK282" s="136"/>
      <c r="PUP282" s="136"/>
      <c r="PUQ282" s="136"/>
      <c r="PUR282" s="136"/>
      <c r="PUS282" s="136"/>
      <c r="PUT282" s="136"/>
      <c r="PUU282" s="136"/>
      <c r="PUV282" s="136"/>
      <c r="PUW282" s="136"/>
      <c r="PUX282" s="136"/>
      <c r="PUY282" s="136"/>
      <c r="PUZ282" s="136"/>
      <c r="PVA282" s="136"/>
      <c r="PVF282" s="136"/>
      <c r="PVG282" s="136"/>
      <c r="PVH282" s="136"/>
      <c r="PVI282" s="136"/>
      <c r="PVJ282" s="136"/>
      <c r="PVK282" s="136"/>
      <c r="PVL282" s="136"/>
      <c r="PVM282" s="136"/>
      <c r="PVN282" s="136"/>
      <c r="PVO282" s="136"/>
      <c r="PVP282" s="136"/>
      <c r="PVQ282" s="136"/>
      <c r="PVV282" s="136"/>
      <c r="PVW282" s="136"/>
      <c r="PVX282" s="136"/>
      <c r="PVY282" s="136"/>
      <c r="PVZ282" s="136"/>
      <c r="PWA282" s="136"/>
      <c r="PWB282" s="136"/>
      <c r="PWC282" s="136"/>
      <c r="PWD282" s="136"/>
      <c r="PWE282" s="136"/>
      <c r="PWF282" s="136"/>
      <c r="PWG282" s="136"/>
      <c r="PWL282" s="136"/>
      <c r="PWM282" s="136"/>
      <c r="PWN282" s="136"/>
      <c r="PWO282" s="136"/>
      <c r="PWP282" s="136"/>
      <c r="PWQ282" s="136"/>
      <c r="PWR282" s="136"/>
      <c r="PWS282" s="136"/>
      <c r="PWT282" s="136"/>
      <c r="PWU282" s="136"/>
      <c r="PWV282" s="136"/>
      <c r="PWW282" s="136"/>
      <c r="PXB282" s="136"/>
      <c r="PXC282" s="136"/>
      <c r="PXD282" s="136"/>
      <c r="PXE282" s="136"/>
      <c r="PXF282" s="136"/>
      <c r="PXG282" s="136"/>
      <c r="PXH282" s="136"/>
      <c r="PXI282" s="136"/>
      <c r="PXJ282" s="136"/>
      <c r="PXK282" s="136"/>
      <c r="PXL282" s="136"/>
      <c r="PXM282" s="136"/>
      <c r="PXR282" s="136"/>
      <c r="PXS282" s="136"/>
      <c r="PXT282" s="136"/>
      <c r="PXU282" s="136"/>
      <c r="PXV282" s="136"/>
      <c r="PXW282" s="136"/>
      <c r="PXX282" s="136"/>
      <c r="PXY282" s="136"/>
      <c r="PXZ282" s="136"/>
      <c r="PYA282" s="136"/>
      <c r="PYB282" s="136"/>
      <c r="PYC282" s="136"/>
      <c r="PYH282" s="136"/>
      <c r="PYI282" s="136"/>
      <c r="PYJ282" s="136"/>
      <c r="PYK282" s="136"/>
      <c r="PYL282" s="136"/>
      <c r="PYM282" s="136"/>
      <c r="PYN282" s="136"/>
      <c r="PYO282" s="136"/>
      <c r="PYP282" s="136"/>
      <c r="PYQ282" s="136"/>
      <c r="PYR282" s="136"/>
      <c r="PYS282" s="136"/>
      <c r="PYX282" s="136"/>
      <c r="PYY282" s="136"/>
      <c r="PYZ282" s="136"/>
      <c r="PZA282" s="136"/>
      <c r="PZB282" s="136"/>
      <c r="PZC282" s="136"/>
      <c r="PZD282" s="136"/>
      <c r="PZE282" s="136"/>
      <c r="PZF282" s="136"/>
      <c r="PZG282" s="136"/>
      <c r="PZH282" s="136"/>
      <c r="PZI282" s="136"/>
      <c r="PZN282" s="136"/>
      <c r="PZO282" s="136"/>
      <c r="PZP282" s="136"/>
      <c r="PZQ282" s="136"/>
      <c r="PZR282" s="136"/>
      <c r="PZS282" s="136"/>
      <c r="PZT282" s="136"/>
      <c r="PZU282" s="136"/>
      <c r="PZV282" s="136"/>
      <c r="PZW282" s="136"/>
      <c r="PZX282" s="136"/>
      <c r="PZY282" s="136"/>
      <c r="QAD282" s="136"/>
      <c r="QAE282" s="136"/>
      <c r="QAF282" s="136"/>
      <c r="QAG282" s="136"/>
      <c r="QAH282" s="136"/>
      <c r="QAI282" s="136"/>
      <c r="QAJ282" s="136"/>
      <c r="QAK282" s="136"/>
      <c r="QAL282" s="136"/>
      <c r="QAM282" s="136"/>
      <c r="QAN282" s="136"/>
      <c r="QAO282" s="136"/>
      <c r="QAT282" s="136"/>
      <c r="QAU282" s="136"/>
      <c r="QAV282" s="136"/>
      <c r="QAW282" s="136"/>
      <c r="QAX282" s="136"/>
      <c r="QAY282" s="136"/>
      <c r="QAZ282" s="136"/>
      <c r="QBA282" s="136"/>
      <c r="QBB282" s="136"/>
      <c r="QBC282" s="136"/>
      <c r="QBD282" s="136"/>
      <c r="QBE282" s="136"/>
      <c r="QBJ282" s="136"/>
      <c r="QBK282" s="136"/>
      <c r="QBL282" s="136"/>
      <c r="QBM282" s="136"/>
      <c r="QBN282" s="136"/>
      <c r="QBO282" s="136"/>
      <c r="QBP282" s="136"/>
      <c r="QBQ282" s="136"/>
      <c r="QBR282" s="136"/>
      <c r="QBS282" s="136"/>
      <c r="QBT282" s="136"/>
      <c r="QBU282" s="136"/>
      <c r="QBZ282" s="136"/>
      <c r="QCA282" s="136"/>
      <c r="QCB282" s="136"/>
      <c r="QCC282" s="136"/>
      <c r="QCD282" s="136"/>
      <c r="QCE282" s="136"/>
      <c r="QCF282" s="136"/>
      <c r="QCG282" s="136"/>
      <c r="QCH282" s="136"/>
      <c r="QCI282" s="136"/>
      <c r="QCJ282" s="136"/>
      <c r="QCK282" s="136"/>
      <c r="QCP282" s="136"/>
      <c r="QCQ282" s="136"/>
      <c r="QCR282" s="136"/>
      <c r="QCS282" s="136"/>
      <c r="QCT282" s="136"/>
      <c r="QCU282" s="136"/>
      <c r="QCV282" s="136"/>
      <c r="QCW282" s="136"/>
      <c r="QCX282" s="136"/>
      <c r="QCY282" s="136"/>
      <c r="QCZ282" s="136"/>
      <c r="QDA282" s="136"/>
      <c r="QDF282" s="136"/>
      <c r="QDG282" s="136"/>
      <c r="QDH282" s="136"/>
      <c r="QDI282" s="136"/>
      <c r="QDJ282" s="136"/>
      <c r="QDK282" s="136"/>
      <c r="QDL282" s="136"/>
      <c r="QDM282" s="136"/>
      <c r="QDN282" s="136"/>
      <c r="QDO282" s="136"/>
      <c r="QDP282" s="136"/>
      <c r="QDQ282" s="136"/>
      <c r="QDV282" s="136"/>
      <c r="QDW282" s="136"/>
      <c r="QDX282" s="136"/>
      <c r="QDY282" s="136"/>
      <c r="QDZ282" s="136"/>
      <c r="QEA282" s="136"/>
      <c r="QEB282" s="136"/>
      <c r="QEC282" s="136"/>
      <c r="QED282" s="136"/>
      <c r="QEE282" s="136"/>
      <c r="QEF282" s="136"/>
      <c r="QEG282" s="136"/>
      <c r="QEL282" s="136"/>
      <c r="QEM282" s="136"/>
      <c r="QEN282" s="136"/>
      <c r="QEO282" s="136"/>
      <c r="QEP282" s="136"/>
      <c r="QEQ282" s="136"/>
      <c r="QER282" s="136"/>
      <c r="QES282" s="136"/>
      <c r="QET282" s="136"/>
      <c r="QEU282" s="136"/>
      <c r="QEV282" s="136"/>
      <c r="QEW282" s="136"/>
      <c r="QFB282" s="136"/>
      <c r="QFC282" s="136"/>
      <c r="QFD282" s="136"/>
      <c r="QFE282" s="136"/>
      <c r="QFF282" s="136"/>
      <c r="QFG282" s="136"/>
      <c r="QFH282" s="136"/>
      <c r="QFI282" s="136"/>
      <c r="QFJ282" s="136"/>
      <c r="QFK282" s="136"/>
      <c r="QFL282" s="136"/>
      <c r="QFM282" s="136"/>
      <c r="QFR282" s="136"/>
      <c r="QFS282" s="136"/>
      <c r="QFT282" s="136"/>
      <c r="QFU282" s="136"/>
      <c r="QFV282" s="136"/>
      <c r="QFW282" s="136"/>
      <c r="QFX282" s="136"/>
      <c r="QFY282" s="136"/>
      <c r="QFZ282" s="136"/>
      <c r="QGA282" s="136"/>
      <c r="QGB282" s="136"/>
      <c r="QGC282" s="136"/>
      <c r="QGH282" s="136"/>
      <c r="QGI282" s="136"/>
      <c r="QGJ282" s="136"/>
      <c r="QGK282" s="136"/>
      <c r="QGL282" s="136"/>
      <c r="QGM282" s="136"/>
      <c r="QGN282" s="136"/>
      <c r="QGO282" s="136"/>
      <c r="QGP282" s="136"/>
      <c r="QGQ282" s="136"/>
      <c r="QGR282" s="136"/>
      <c r="QGS282" s="136"/>
      <c r="QGX282" s="136"/>
      <c r="QGY282" s="136"/>
      <c r="QGZ282" s="136"/>
      <c r="QHA282" s="136"/>
      <c r="QHB282" s="136"/>
      <c r="QHC282" s="136"/>
      <c r="QHD282" s="136"/>
      <c r="QHE282" s="136"/>
      <c r="QHF282" s="136"/>
      <c r="QHG282" s="136"/>
      <c r="QHH282" s="136"/>
      <c r="QHI282" s="136"/>
      <c r="QHN282" s="136"/>
      <c r="QHO282" s="136"/>
      <c r="QHP282" s="136"/>
      <c r="QHQ282" s="136"/>
      <c r="QHR282" s="136"/>
      <c r="QHS282" s="136"/>
      <c r="QHT282" s="136"/>
      <c r="QHU282" s="136"/>
      <c r="QHV282" s="136"/>
      <c r="QHW282" s="136"/>
      <c r="QHX282" s="136"/>
      <c r="QHY282" s="136"/>
      <c r="QID282" s="136"/>
      <c r="QIE282" s="136"/>
      <c r="QIF282" s="136"/>
      <c r="QIG282" s="136"/>
      <c r="QIH282" s="136"/>
      <c r="QII282" s="136"/>
      <c r="QIJ282" s="136"/>
      <c r="QIK282" s="136"/>
      <c r="QIL282" s="136"/>
      <c r="QIM282" s="136"/>
      <c r="QIN282" s="136"/>
      <c r="QIO282" s="136"/>
      <c r="QIT282" s="136"/>
      <c r="QIU282" s="136"/>
      <c r="QIV282" s="136"/>
      <c r="QIW282" s="136"/>
      <c r="QIX282" s="136"/>
      <c r="QIY282" s="136"/>
      <c r="QIZ282" s="136"/>
      <c r="QJA282" s="136"/>
      <c r="QJB282" s="136"/>
      <c r="QJC282" s="136"/>
      <c r="QJD282" s="136"/>
      <c r="QJE282" s="136"/>
      <c r="QJJ282" s="136"/>
      <c r="QJK282" s="136"/>
      <c r="QJL282" s="136"/>
      <c r="QJM282" s="136"/>
      <c r="QJN282" s="136"/>
      <c r="QJO282" s="136"/>
      <c r="QJP282" s="136"/>
      <c r="QJQ282" s="136"/>
      <c r="QJR282" s="136"/>
      <c r="QJS282" s="136"/>
      <c r="QJT282" s="136"/>
      <c r="QJU282" s="136"/>
      <c r="QJZ282" s="136"/>
      <c r="QKA282" s="136"/>
      <c r="QKB282" s="136"/>
      <c r="QKC282" s="136"/>
      <c r="QKD282" s="136"/>
      <c r="QKE282" s="136"/>
      <c r="QKF282" s="136"/>
      <c r="QKG282" s="136"/>
      <c r="QKH282" s="136"/>
      <c r="QKI282" s="136"/>
      <c r="QKJ282" s="136"/>
      <c r="QKK282" s="136"/>
      <c r="QKP282" s="136"/>
      <c r="QKQ282" s="136"/>
      <c r="QKR282" s="136"/>
      <c r="QKS282" s="136"/>
      <c r="QKT282" s="136"/>
      <c r="QKU282" s="136"/>
      <c r="QKV282" s="136"/>
      <c r="QKW282" s="136"/>
      <c r="QKX282" s="136"/>
      <c r="QKY282" s="136"/>
      <c r="QKZ282" s="136"/>
      <c r="QLA282" s="136"/>
      <c r="QLF282" s="136"/>
      <c r="QLG282" s="136"/>
      <c r="QLH282" s="136"/>
      <c r="QLI282" s="136"/>
      <c r="QLJ282" s="136"/>
      <c r="QLK282" s="136"/>
      <c r="QLL282" s="136"/>
      <c r="QLM282" s="136"/>
      <c r="QLN282" s="136"/>
      <c r="QLO282" s="136"/>
      <c r="QLP282" s="136"/>
      <c r="QLQ282" s="136"/>
      <c r="QLV282" s="136"/>
      <c r="QLW282" s="136"/>
      <c r="QLX282" s="136"/>
      <c r="QLY282" s="136"/>
      <c r="QLZ282" s="136"/>
      <c r="QMA282" s="136"/>
      <c r="QMB282" s="136"/>
      <c r="QMC282" s="136"/>
      <c r="QMD282" s="136"/>
      <c r="QME282" s="136"/>
      <c r="QMF282" s="136"/>
      <c r="QMG282" s="136"/>
      <c r="QML282" s="136"/>
      <c r="QMM282" s="136"/>
      <c r="QMN282" s="136"/>
      <c r="QMO282" s="136"/>
      <c r="QMP282" s="136"/>
      <c r="QMQ282" s="136"/>
      <c r="QMR282" s="136"/>
      <c r="QMS282" s="136"/>
      <c r="QMT282" s="136"/>
      <c r="QMU282" s="136"/>
      <c r="QMV282" s="136"/>
      <c r="QMW282" s="136"/>
      <c r="QNB282" s="136"/>
      <c r="QNC282" s="136"/>
      <c r="QND282" s="136"/>
      <c r="QNE282" s="136"/>
      <c r="QNF282" s="136"/>
      <c r="QNG282" s="136"/>
      <c r="QNH282" s="136"/>
      <c r="QNI282" s="136"/>
      <c r="QNJ282" s="136"/>
      <c r="QNK282" s="136"/>
      <c r="QNL282" s="136"/>
      <c r="QNM282" s="136"/>
      <c r="QNR282" s="136"/>
      <c r="QNS282" s="136"/>
      <c r="QNT282" s="136"/>
      <c r="QNU282" s="136"/>
      <c r="QNV282" s="136"/>
      <c r="QNW282" s="136"/>
      <c r="QNX282" s="136"/>
      <c r="QNY282" s="136"/>
      <c r="QNZ282" s="136"/>
      <c r="QOA282" s="136"/>
      <c r="QOB282" s="136"/>
      <c r="QOC282" s="136"/>
      <c r="QOH282" s="136"/>
      <c r="QOI282" s="136"/>
      <c r="QOJ282" s="136"/>
      <c r="QOK282" s="136"/>
      <c r="QOL282" s="136"/>
      <c r="QOM282" s="136"/>
      <c r="QON282" s="136"/>
      <c r="QOO282" s="136"/>
      <c r="QOP282" s="136"/>
      <c r="QOQ282" s="136"/>
      <c r="QOR282" s="136"/>
      <c r="QOS282" s="136"/>
      <c r="QOX282" s="136"/>
      <c r="QOY282" s="136"/>
      <c r="QOZ282" s="136"/>
      <c r="QPA282" s="136"/>
      <c r="QPB282" s="136"/>
      <c r="QPC282" s="136"/>
      <c r="QPD282" s="136"/>
      <c r="QPE282" s="136"/>
      <c r="QPF282" s="136"/>
      <c r="QPG282" s="136"/>
      <c r="QPH282" s="136"/>
      <c r="QPI282" s="136"/>
      <c r="QPN282" s="136"/>
      <c r="QPO282" s="136"/>
      <c r="QPP282" s="136"/>
      <c r="QPQ282" s="136"/>
      <c r="QPR282" s="136"/>
      <c r="QPS282" s="136"/>
      <c r="QPT282" s="136"/>
      <c r="QPU282" s="136"/>
      <c r="QPV282" s="136"/>
      <c r="QPW282" s="136"/>
      <c r="QPX282" s="136"/>
      <c r="QPY282" s="136"/>
      <c r="QQD282" s="136"/>
      <c r="QQE282" s="136"/>
      <c r="QQF282" s="136"/>
      <c r="QQG282" s="136"/>
      <c r="QQH282" s="136"/>
      <c r="QQI282" s="136"/>
      <c r="QQJ282" s="136"/>
      <c r="QQK282" s="136"/>
      <c r="QQL282" s="136"/>
      <c r="QQM282" s="136"/>
      <c r="QQN282" s="136"/>
      <c r="QQO282" s="136"/>
      <c r="QQT282" s="136"/>
      <c r="QQU282" s="136"/>
      <c r="QQV282" s="136"/>
      <c r="QQW282" s="136"/>
      <c r="QQX282" s="136"/>
      <c r="QQY282" s="136"/>
      <c r="QQZ282" s="136"/>
      <c r="QRA282" s="136"/>
      <c r="QRB282" s="136"/>
      <c r="QRC282" s="136"/>
      <c r="QRD282" s="136"/>
      <c r="QRE282" s="136"/>
      <c r="QRJ282" s="136"/>
      <c r="QRK282" s="136"/>
      <c r="QRL282" s="136"/>
      <c r="QRM282" s="136"/>
      <c r="QRN282" s="136"/>
      <c r="QRO282" s="136"/>
      <c r="QRP282" s="136"/>
      <c r="QRQ282" s="136"/>
      <c r="QRR282" s="136"/>
      <c r="QRS282" s="136"/>
      <c r="QRT282" s="136"/>
      <c r="QRU282" s="136"/>
      <c r="QRZ282" s="136"/>
      <c r="QSA282" s="136"/>
      <c r="QSB282" s="136"/>
      <c r="QSC282" s="136"/>
      <c r="QSD282" s="136"/>
      <c r="QSE282" s="136"/>
      <c r="QSF282" s="136"/>
      <c r="QSG282" s="136"/>
      <c r="QSH282" s="136"/>
      <c r="QSI282" s="136"/>
      <c r="QSJ282" s="136"/>
      <c r="QSK282" s="136"/>
      <c r="QSP282" s="136"/>
      <c r="QSQ282" s="136"/>
      <c r="QSR282" s="136"/>
      <c r="QSS282" s="136"/>
      <c r="QST282" s="136"/>
      <c r="QSU282" s="136"/>
      <c r="QSV282" s="136"/>
      <c r="QSW282" s="136"/>
      <c r="QSX282" s="136"/>
      <c r="QSY282" s="136"/>
      <c r="QSZ282" s="136"/>
      <c r="QTA282" s="136"/>
      <c r="QTF282" s="136"/>
      <c r="QTG282" s="136"/>
      <c r="QTH282" s="136"/>
      <c r="QTI282" s="136"/>
      <c r="QTJ282" s="136"/>
      <c r="QTK282" s="136"/>
      <c r="QTL282" s="136"/>
      <c r="QTM282" s="136"/>
      <c r="QTN282" s="136"/>
      <c r="QTO282" s="136"/>
      <c r="QTP282" s="136"/>
      <c r="QTQ282" s="136"/>
      <c r="QTV282" s="136"/>
      <c r="QTW282" s="136"/>
      <c r="QTX282" s="136"/>
      <c r="QTY282" s="136"/>
      <c r="QTZ282" s="136"/>
      <c r="QUA282" s="136"/>
      <c r="QUB282" s="136"/>
      <c r="QUC282" s="136"/>
      <c r="QUD282" s="136"/>
      <c r="QUE282" s="136"/>
      <c r="QUF282" s="136"/>
      <c r="QUG282" s="136"/>
      <c r="QUL282" s="136"/>
      <c r="QUM282" s="136"/>
      <c r="QUN282" s="136"/>
      <c r="QUO282" s="136"/>
      <c r="QUP282" s="136"/>
      <c r="QUQ282" s="136"/>
      <c r="QUR282" s="136"/>
      <c r="QUS282" s="136"/>
      <c r="QUT282" s="136"/>
      <c r="QUU282" s="136"/>
      <c r="QUV282" s="136"/>
      <c r="QUW282" s="136"/>
      <c r="QVB282" s="136"/>
      <c r="QVC282" s="136"/>
      <c r="QVD282" s="136"/>
      <c r="QVE282" s="136"/>
      <c r="QVF282" s="136"/>
      <c r="QVG282" s="136"/>
      <c r="QVH282" s="136"/>
      <c r="QVI282" s="136"/>
      <c r="QVJ282" s="136"/>
      <c r="QVK282" s="136"/>
      <c r="QVL282" s="136"/>
      <c r="QVM282" s="136"/>
      <c r="QVR282" s="136"/>
      <c r="QVS282" s="136"/>
      <c r="QVT282" s="136"/>
      <c r="QVU282" s="136"/>
      <c r="QVV282" s="136"/>
      <c r="QVW282" s="136"/>
      <c r="QVX282" s="136"/>
      <c r="QVY282" s="136"/>
      <c r="QVZ282" s="136"/>
      <c r="QWA282" s="136"/>
      <c r="QWB282" s="136"/>
      <c r="QWC282" s="136"/>
      <c r="QWH282" s="136"/>
      <c r="QWI282" s="136"/>
      <c r="QWJ282" s="136"/>
      <c r="QWK282" s="136"/>
      <c r="QWL282" s="136"/>
      <c r="QWM282" s="136"/>
      <c r="QWN282" s="136"/>
      <c r="QWO282" s="136"/>
      <c r="QWP282" s="136"/>
      <c r="QWQ282" s="136"/>
      <c r="QWR282" s="136"/>
      <c r="QWS282" s="136"/>
      <c r="QWX282" s="136"/>
      <c r="QWY282" s="136"/>
      <c r="QWZ282" s="136"/>
      <c r="QXA282" s="136"/>
      <c r="QXB282" s="136"/>
      <c r="QXC282" s="136"/>
      <c r="QXD282" s="136"/>
      <c r="QXE282" s="136"/>
      <c r="QXF282" s="136"/>
      <c r="QXG282" s="136"/>
      <c r="QXH282" s="136"/>
      <c r="QXI282" s="136"/>
      <c r="QXN282" s="136"/>
      <c r="QXO282" s="136"/>
      <c r="QXP282" s="136"/>
      <c r="QXQ282" s="136"/>
      <c r="QXR282" s="136"/>
      <c r="QXS282" s="136"/>
      <c r="QXT282" s="136"/>
      <c r="QXU282" s="136"/>
      <c r="QXV282" s="136"/>
      <c r="QXW282" s="136"/>
      <c r="QXX282" s="136"/>
      <c r="QXY282" s="136"/>
      <c r="QYD282" s="136"/>
      <c r="QYE282" s="136"/>
      <c r="QYF282" s="136"/>
      <c r="QYG282" s="136"/>
      <c r="QYH282" s="136"/>
      <c r="QYI282" s="136"/>
      <c r="QYJ282" s="136"/>
      <c r="QYK282" s="136"/>
      <c r="QYL282" s="136"/>
      <c r="QYM282" s="136"/>
      <c r="QYN282" s="136"/>
      <c r="QYO282" s="136"/>
      <c r="QYT282" s="136"/>
      <c r="QYU282" s="136"/>
      <c r="QYV282" s="136"/>
      <c r="QYW282" s="136"/>
      <c r="QYX282" s="136"/>
      <c r="QYY282" s="136"/>
      <c r="QYZ282" s="136"/>
      <c r="QZA282" s="136"/>
      <c r="QZB282" s="136"/>
      <c r="QZC282" s="136"/>
      <c r="QZD282" s="136"/>
      <c r="QZE282" s="136"/>
      <c r="QZJ282" s="136"/>
      <c r="QZK282" s="136"/>
      <c r="QZL282" s="136"/>
      <c r="QZM282" s="136"/>
      <c r="QZN282" s="136"/>
      <c r="QZO282" s="136"/>
      <c r="QZP282" s="136"/>
      <c r="QZQ282" s="136"/>
      <c r="QZR282" s="136"/>
      <c r="QZS282" s="136"/>
      <c r="QZT282" s="136"/>
      <c r="QZU282" s="136"/>
      <c r="QZZ282" s="136"/>
      <c r="RAA282" s="136"/>
      <c r="RAB282" s="136"/>
      <c r="RAC282" s="136"/>
      <c r="RAD282" s="136"/>
      <c r="RAE282" s="136"/>
      <c r="RAF282" s="136"/>
      <c r="RAG282" s="136"/>
      <c r="RAH282" s="136"/>
      <c r="RAI282" s="136"/>
      <c r="RAJ282" s="136"/>
      <c r="RAK282" s="136"/>
      <c r="RAP282" s="136"/>
      <c r="RAQ282" s="136"/>
      <c r="RAR282" s="136"/>
      <c r="RAS282" s="136"/>
      <c r="RAT282" s="136"/>
      <c r="RAU282" s="136"/>
      <c r="RAV282" s="136"/>
      <c r="RAW282" s="136"/>
      <c r="RAX282" s="136"/>
      <c r="RAY282" s="136"/>
      <c r="RAZ282" s="136"/>
      <c r="RBA282" s="136"/>
      <c r="RBF282" s="136"/>
      <c r="RBG282" s="136"/>
      <c r="RBH282" s="136"/>
      <c r="RBI282" s="136"/>
      <c r="RBJ282" s="136"/>
      <c r="RBK282" s="136"/>
      <c r="RBL282" s="136"/>
      <c r="RBM282" s="136"/>
      <c r="RBN282" s="136"/>
      <c r="RBO282" s="136"/>
      <c r="RBP282" s="136"/>
      <c r="RBQ282" s="136"/>
      <c r="RBV282" s="136"/>
      <c r="RBW282" s="136"/>
      <c r="RBX282" s="136"/>
      <c r="RBY282" s="136"/>
      <c r="RBZ282" s="136"/>
      <c r="RCA282" s="136"/>
      <c r="RCB282" s="136"/>
      <c r="RCC282" s="136"/>
      <c r="RCD282" s="136"/>
      <c r="RCE282" s="136"/>
      <c r="RCF282" s="136"/>
      <c r="RCG282" s="136"/>
      <c r="RCL282" s="136"/>
      <c r="RCM282" s="136"/>
      <c r="RCN282" s="136"/>
      <c r="RCO282" s="136"/>
      <c r="RCP282" s="136"/>
      <c r="RCQ282" s="136"/>
      <c r="RCR282" s="136"/>
      <c r="RCS282" s="136"/>
      <c r="RCT282" s="136"/>
      <c r="RCU282" s="136"/>
      <c r="RCV282" s="136"/>
      <c r="RCW282" s="136"/>
      <c r="RDB282" s="136"/>
      <c r="RDC282" s="136"/>
      <c r="RDD282" s="136"/>
      <c r="RDE282" s="136"/>
      <c r="RDF282" s="136"/>
      <c r="RDG282" s="136"/>
      <c r="RDH282" s="136"/>
      <c r="RDI282" s="136"/>
      <c r="RDJ282" s="136"/>
      <c r="RDK282" s="136"/>
      <c r="RDL282" s="136"/>
      <c r="RDM282" s="136"/>
      <c r="RDR282" s="136"/>
      <c r="RDS282" s="136"/>
      <c r="RDT282" s="136"/>
      <c r="RDU282" s="136"/>
      <c r="RDV282" s="136"/>
      <c r="RDW282" s="136"/>
      <c r="RDX282" s="136"/>
      <c r="RDY282" s="136"/>
      <c r="RDZ282" s="136"/>
      <c r="REA282" s="136"/>
      <c r="REB282" s="136"/>
      <c r="REC282" s="136"/>
      <c r="REH282" s="136"/>
      <c r="REI282" s="136"/>
      <c r="REJ282" s="136"/>
      <c r="REK282" s="136"/>
      <c r="REL282" s="136"/>
      <c r="REM282" s="136"/>
      <c r="REN282" s="136"/>
      <c r="REO282" s="136"/>
      <c r="REP282" s="136"/>
      <c r="REQ282" s="136"/>
      <c r="RER282" s="136"/>
      <c r="RES282" s="136"/>
      <c r="REX282" s="136"/>
      <c r="REY282" s="136"/>
      <c r="REZ282" s="136"/>
      <c r="RFA282" s="136"/>
      <c r="RFB282" s="136"/>
      <c r="RFC282" s="136"/>
      <c r="RFD282" s="136"/>
      <c r="RFE282" s="136"/>
      <c r="RFF282" s="136"/>
      <c r="RFG282" s="136"/>
      <c r="RFH282" s="136"/>
      <c r="RFI282" s="136"/>
      <c r="RFN282" s="136"/>
      <c r="RFO282" s="136"/>
      <c r="RFP282" s="136"/>
      <c r="RFQ282" s="136"/>
      <c r="RFR282" s="136"/>
      <c r="RFS282" s="136"/>
      <c r="RFT282" s="136"/>
      <c r="RFU282" s="136"/>
      <c r="RFV282" s="136"/>
      <c r="RFW282" s="136"/>
      <c r="RFX282" s="136"/>
      <c r="RFY282" s="136"/>
      <c r="RGD282" s="136"/>
      <c r="RGE282" s="136"/>
      <c r="RGF282" s="136"/>
      <c r="RGG282" s="136"/>
      <c r="RGH282" s="136"/>
      <c r="RGI282" s="136"/>
      <c r="RGJ282" s="136"/>
      <c r="RGK282" s="136"/>
      <c r="RGL282" s="136"/>
      <c r="RGM282" s="136"/>
      <c r="RGN282" s="136"/>
      <c r="RGO282" s="136"/>
      <c r="RGT282" s="136"/>
      <c r="RGU282" s="136"/>
      <c r="RGV282" s="136"/>
      <c r="RGW282" s="136"/>
      <c r="RGX282" s="136"/>
      <c r="RGY282" s="136"/>
      <c r="RGZ282" s="136"/>
      <c r="RHA282" s="136"/>
      <c r="RHB282" s="136"/>
      <c r="RHC282" s="136"/>
      <c r="RHD282" s="136"/>
      <c r="RHE282" s="136"/>
      <c r="RHJ282" s="136"/>
      <c r="RHK282" s="136"/>
      <c r="RHL282" s="136"/>
      <c r="RHM282" s="136"/>
      <c r="RHN282" s="136"/>
      <c r="RHO282" s="136"/>
      <c r="RHP282" s="136"/>
      <c r="RHQ282" s="136"/>
      <c r="RHR282" s="136"/>
      <c r="RHS282" s="136"/>
      <c r="RHT282" s="136"/>
      <c r="RHU282" s="136"/>
      <c r="RHZ282" s="136"/>
      <c r="RIA282" s="136"/>
      <c r="RIB282" s="136"/>
      <c r="RIC282" s="136"/>
      <c r="RID282" s="136"/>
      <c r="RIE282" s="136"/>
      <c r="RIF282" s="136"/>
      <c r="RIG282" s="136"/>
      <c r="RIH282" s="136"/>
      <c r="RII282" s="136"/>
      <c r="RIJ282" s="136"/>
      <c r="RIK282" s="136"/>
      <c r="RIP282" s="136"/>
      <c r="RIQ282" s="136"/>
      <c r="RIR282" s="136"/>
      <c r="RIS282" s="136"/>
      <c r="RIT282" s="136"/>
      <c r="RIU282" s="136"/>
      <c r="RIV282" s="136"/>
      <c r="RIW282" s="136"/>
      <c r="RIX282" s="136"/>
      <c r="RIY282" s="136"/>
      <c r="RIZ282" s="136"/>
      <c r="RJA282" s="136"/>
      <c r="RJF282" s="136"/>
      <c r="RJG282" s="136"/>
      <c r="RJH282" s="136"/>
      <c r="RJI282" s="136"/>
      <c r="RJJ282" s="136"/>
      <c r="RJK282" s="136"/>
      <c r="RJL282" s="136"/>
      <c r="RJM282" s="136"/>
      <c r="RJN282" s="136"/>
      <c r="RJO282" s="136"/>
      <c r="RJP282" s="136"/>
      <c r="RJQ282" s="136"/>
      <c r="RJV282" s="136"/>
      <c r="RJW282" s="136"/>
      <c r="RJX282" s="136"/>
      <c r="RJY282" s="136"/>
      <c r="RJZ282" s="136"/>
      <c r="RKA282" s="136"/>
      <c r="RKB282" s="136"/>
      <c r="RKC282" s="136"/>
      <c r="RKD282" s="136"/>
      <c r="RKE282" s="136"/>
      <c r="RKF282" s="136"/>
      <c r="RKG282" s="136"/>
      <c r="RKL282" s="136"/>
      <c r="RKM282" s="136"/>
      <c r="RKN282" s="136"/>
      <c r="RKO282" s="136"/>
      <c r="RKP282" s="136"/>
      <c r="RKQ282" s="136"/>
      <c r="RKR282" s="136"/>
      <c r="RKS282" s="136"/>
      <c r="RKT282" s="136"/>
      <c r="RKU282" s="136"/>
      <c r="RKV282" s="136"/>
      <c r="RKW282" s="136"/>
      <c r="RLB282" s="136"/>
      <c r="RLC282" s="136"/>
      <c r="RLD282" s="136"/>
      <c r="RLE282" s="136"/>
      <c r="RLF282" s="136"/>
      <c r="RLG282" s="136"/>
      <c r="RLH282" s="136"/>
      <c r="RLI282" s="136"/>
      <c r="RLJ282" s="136"/>
      <c r="RLK282" s="136"/>
      <c r="RLL282" s="136"/>
      <c r="RLM282" s="136"/>
      <c r="RLR282" s="136"/>
      <c r="RLS282" s="136"/>
      <c r="RLT282" s="136"/>
      <c r="RLU282" s="136"/>
      <c r="RLV282" s="136"/>
      <c r="RLW282" s="136"/>
      <c r="RLX282" s="136"/>
      <c r="RLY282" s="136"/>
      <c r="RLZ282" s="136"/>
      <c r="RMA282" s="136"/>
      <c r="RMB282" s="136"/>
      <c r="RMC282" s="136"/>
      <c r="RMH282" s="136"/>
      <c r="RMI282" s="136"/>
      <c r="RMJ282" s="136"/>
      <c r="RMK282" s="136"/>
      <c r="RML282" s="136"/>
      <c r="RMM282" s="136"/>
      <c r="RMN282" s="136"/>
      <c r="RMO282" s="136"/>
      <c r="RMP282" s="136"/>
      <c r="RMQ282" s="136"/>
      <c r="RMR282" s="136"/>
      <c r="RMS282" s="136"/>
      <c r="RMX282" s="136"/>
      <c r="RMY282" s="136"/>
      <c r="RMZ282" s="136"/>
      <c r="RNA282" s="136"/>
      <c r="RNB282" s="136"/>
      <c r="RNC282" s="136"/>
      <c r="RND282" s="136"/>
      <c r="RNE282" s="136"/>
      <c r="RNF282" s="136"/>
      <c r="RNG282" s="136"/>
      <c r="RNH282" s="136"/>
      <c r="RNI282" s="136"/>
      <c r="RNN282" s="136"/>
      <c r="RNO282" s="136"/>
      <c r="RNP282" s="136"/>
      <c r="RNQ282" s="136"/>
      <c r="RNR282" s="136"/>
      <c r="RNS282" s="136"/>
      <c r="RNT282" s="136"/>
      <c r="RNU282" s="136"/>
      <c r="RNV282" s="136"/>
      <c r="RNW282" s="136"/>
      <c r="RNX282" s="136"/>
      <c r="RNY282" s="136"/>
      <c r="ROD282" s="136"/>
      <c r="ROE282" s="136"/>
      <c r="ROF282" s="136"/>
      <c r="ROG282" s="136"/>
      <c r="ROH282" s="136"/>
      <c r="ROI282" s="136"/>
      <c r="ROJ282" s="136"/>
      <c r="ROK282" s="136"/>
      <c r="ROL282" s="136"/>
      <c r="ROM282" s="136"/>
      <c r="RON282" s="136"/>
      <c r="ROO282" s="136"/>
      <c r="ROT282" s="136"/>
      <c r="ROU282" s="136"/>
      <c r="ROV282" s="136"/>
      <c r="ROW282" s="136"/>
      <c r="ROX282" s="136"/>
      <c r="ROY282" s="136"/>
      <c r="ROZ282" s="136"/>
      <c r="RPA282" s="136"/>
      <c r="RPB282" s="136"/>
      <c r="RPC282" s="136"/>
      <c r="RPD282" s="136"/>
      <c r="RPE282" s="136"/>
      <c r="RPJ282" s="136"/>
      <c r="RPK282" s="136"/>
      <c r="RPL282" s="136"/>
      <c r="RPM282" s="136"/>
      <c r="RPN282" s="136"/>
      <c r="RPO282" s="136"/>
      <c r="RPP282" s="136"/>
      <c r="RPQ282" s="136"/>
      <c r="RPR282" s="136"/>
      <c r="RPS282" s="136"/>
      <c r="RPT282" s="136"/>
      <c r="RPU282" s="136"/>
      <c r="RPZ282" s="136"/>
      <c r="RQA282" s="136"/>
      <c r="RQB282" s="136"/>
      <c r="RQC282" s="136"/>
      <c r="RQD282" s="136"/>
      <c r="RQE282" s="136"/>
      <c r="RQF282" s="136"/>
      <c r="RQG282" s="136"/>
      <c r="RQH282" s="136"/>
      <c r="RQI282" s="136"/>
      <c r="RQJ282" s="136"/>
      <c r="RQK282" s="136"/>
      <c r="RQP282" s="136"/>
      <c r="RQQ282" s="136"/>
      <c r="RQR282" s="136"/>
      <c r="RQS282" s="136"/>
      <c r="RQT282" s="136"/>
      <c r="RQU282" s="136"/>
      <c r="RQV282" s="136"/>
      <c r="RQW282" s="136"/>
      <c r="RQX282" s="136"/>
      <c r="RQY282" s="136"/>
      <c r="RQZ282" s="136"/>
      <c r="RRA282" s="136"/>
      <c r="RRF282" s="136"/>
      <c r="RRG282" s="136"/>
      <c r="RRH282" s="136"/>
      <c r="RRI282" s="136"/>
      <c r="RRJ282" s="136"/>
      <c r="RRK282" s="136"/>
      <c r="RRL282" s="136"/>
      <c r="RRM282" s="136"/>
      <c r="RRN282" s="136"/>
      <c r="RRO282" s="136"/>
      <c r="RRP282" s="136"/>
      <c r="RRQ282" s="136"/>
      <c r="RRV282" s="136"/>
      <c r="RRW282" s="136"/>
      <c r="RRX282" s="136"/>
      <c r="RRY282" s="136"/>
      <c r="RRZ282" s="136"/>
      <c r="RSA282" s="136"/>
      <c r="RSB282" s="136"/>
      <c r="RSC282" s="136"/>
      <c r="RSD282" s="136"/>
      <c r="RSE282" s="136"/>
      <c r="RSF282" s="136"/>
      <c r="RSG282" s="136"/>
      <c r="RSL282" s="136"/>
      <c r="RSM282" s="136"/>
      <c r="RSN282" s="136"/>
      <c r="RSO282" s="136"/>
      <c r="RSP282" s="136"/>
      <c r="RSQ282" s="136"/>
      <c r="RSR282" s="136"/>
      <c r="RSS282" s="136"/>
      <c r="RST282" s="136"/>
      <c r="RSU282" s="136"/>
      <c r="RSV282" s="136"/>
      <c r="RSW282" s="136"/>
      <c r="RTB282" s="136"/>
      <c r="RTC282" s="136"/>
      <c r="RTD282" s="136"/>
      <c r="RTE282" s="136"/>
      <c r="RTF282" s="136"/>
      <c r="RTG282" s="136"/>
      <c r="RTH282" s="136"/>
      <c r="RTI282" s="136"/>
      <c r="RTJ282" s="136"/>
      <c r="RTK282" s="136"/>
      <c r="RTL282" s="136"/>
      <c r="RTM282" s="136"/>
      <c r="RTR282" s="136"/>
      <c r="RTS282" s="136"/>
      <c r="RTT282" s="136"/>
      <c r="RTU282" s="136"/>
      <c r="RTV282" s="136"/>
      <c r="RTW282" s="136"/>
      <c r="RTX282" s="136"/>
      <c r="RTY282" s="136"/>
      <c r="RTZ282" s="136"/>
      <c r="RUA282" s="136"/>
      <c r="RUB282" s="136"/>
      <c r="RUC282" s="136"/>
      <c r="RUH282" s="136"/>
      <c r="RUI282" s="136"/>
      <c r="RUJ282" s="136"/>
      <c r="RUK282" s="136"/>
      <c r="RUL282" s="136"/>
      <c r="RUM282" s="136"/>
      <c r="RUN282" s="136"/>
      <c r="RUO282" s="136"/>
      <c r="RUP282" s="136"/>
      <c r="RUQ282" s="136"/>
      <c r="RUR282" s="136"/>
      <c r="RUS282" s="136"/>
      <c r="RUX282" s="136"/>
      <c r="RUY282" s="136"/>
      <c r="RUZ282" s="136"/>
      <c r="RVA282" s="136"/>
      <c r="RVB282" s="136"/>
      <c r="RVC282" s="136"/>
      <c r="RVD282" s="136"/>
      <c r="RVE282" s="136"/>
      <c r="RVF282" s="136"/>
      <c r="RVG282" s="136"/>
      <c r="RVH282" s="136"/>
      <c r="RVI282" s="136"/>
      <c r="RVN282" s="136"/>
      <c r="RVO282" s="136"/>
      <c r="RVP282" s="136"/>
      <c r="RVQ282" s="136"/>
      <c r="RVR282" s="136"/>
      <c r="RVS282" s="136"/>
      <c r="RVT282" s="136"/>
      <c r="RVU282" s="136"/>
      <c r="RVV282" s="136"/>
      <c r="RVW282" s="136"/>
      <c r="RVX282" s="136"/>
      <c r="RVY282" s="136"/>
      <c r="RWD282" s="136"/>
      <c r="RWE282" s="136"/>
      <c r="RWF282" s="136"/>
      <c r="RWG282" s="136"/>
      <c r="RWH282" s="136"/>
      <c r="RWI282" s="136"/>
      <c r="RWJ282" s="136"/>
      <c r="RWK282" s="136"/>
      <c r="RWL282" s="136"/>
      <c r="RWM282" s="136"/>
      <c r="RWN282" s="136"/>
      <c r="RWO282" s="136"/>
      <c r="RWT282" s="136"/>
      <c r="RWU282" s="136"/>
      <c r="RWV282" s="136"/>
      <c r="RWW282" s="136"/>
      <c r="RWX282" s="136"/>
      <c r="RWY282" s="136"/>
      <c r="RWZ282" s="136"/>
      <c r="RXA282" s="136"/>
      <c r="RXB282" s="136"/>
      <c r="RXC282" s="136"/>
      <c r="RXD282" s="136"/>
      <c r="RXE282" s="136"/>
      <c r="RXJ282" s="136"/>
      <c r="RXK282" s="136"/>
      <c r="RXL282" s="136"/>
      <c r="RXM282" s="136"/>
      <c r="RXN282" s="136"/>
      <c r="RXO282" s="136"/>
      <c r="RXP282" s="136"/>
      <c r="RXQ282" s="136"/>
      <c r="RXR282" s="136"/>
      <c r="RXS282" s="136"/>
      <c r="RXT282" s="136"/>
      <c r="RXU282" s="136"/>
      <c r="RXZ282" s="136"/>
      <c r="RYA282" s="136"/>
      <c r="RYB282" s="136"/>
      <c r="RYC282" s="136"/>
      <c r="RYD282" s="136"/>
      <c r="RYE282" s="136"/>
      <c r="RYF282" s="136"/>
      <c r="RYG282" s="136"/>
      <c r="RYH282" s="136"/>
      <c r="RYI282" s="136"/>
      <c r="RYJ282" s="136"/>
      <c r="RYK282" s="136"/>
      <c r="RYP282" s="136"/>
      <c r="RYQ282" s="136"/>
      <c r="RYR282" s="136"/>
      <c r="RYS282" s="136"/>
      <c r="RYT282" s="136"/>
      <c r="RYU282" s="136"/>
      <c r="RYV282" s="136"/>
      <c r="RYW282" s="136"/>
      <c r="RYX282" s="136"/>
      <c r="RYY282" s="136"/>
      <c r="RYZ282" s="136"/>
      <c r="RZA282" s="136"/>
      <c r="RZF282" s="136"/>
      <c r="RZG282" s="136"/>
      <c r="RZH282" s="136"/>
      <c r="RZI282" s="136"/>
      <c r="RZJ282" s="136"/>
      <c r="RZK282" s="136"/>
      <c r="RZL282" s="136"/>
      <c r="RZM282" s="136"/>
      <c r="RZN282" s="136"/>
      <c r="RZO282" s="136"/>
      <c r="RZP282" s="136"/>
      <c r="RZQ282" s="136"/>
      <c r="RZV282" s="136"/>
      <c r="RZW282" s="136"/>
      <c r="RZX282" s="136"/>
      <c r="RZY282" s="136"/>
      <c r="RZZ282" s="136"/>
      <c r="SAA282" s="136"/>
      <c r="SAB282" s="136"/>
      <c r="SAC282" s="136"/>
      <c r="SAD282" s="136"/>
      <c r="SAE282" s="136"/>
      <c r="SAF282" s="136"/>
      <c r="SAG282" s="136"/>
      <c r="SAL282" s="136"/>
      <c r="SAM282" s="136"/>
      <c r="SAN282" s="136"/>
      <c r="SAO282" s="136"/>
      <c r="SAP282" s="136"/>
      <c r="SAQ282" s="136"/>
      <c r="SAR282" s="136"/>
      <c r="SAS282" s="136"/>
      <c r="SAT282" s="136"/>
      <c r="SAU282" s="136"/>
      <c r="SAV282" s="136"/>
      <c r="SAW282" s="136"/>
      <c r="SBB282" s="136"/>
      <c r="SBC282" s="136"/>
      <c r="SBD282" s="136"/>
      <c r="SBE282" s="136"/>
      <c r="SBF282" s="136"/>
      <c r="SBG282" s="136"/>
      <c r="SBH282" s="136"/>
      <c r="SBI282" s="136"/>
      <c r="SBJ282" s="136"/>
      <c r="SBK282" s="136"/>
      <c r="SBL282" s="136"/>
      <c r="SBM282" s="136"/>
      <c r="SBR282" s="136"/>
      <c r="SBS282" s="136"/>
      <c r="SBT282" s="136"/>
      <c r="SBU282" s="136"/>
      <c r="SBV282" s="136"/>
      <c r="SBW282" s="136"/>
      <c r="SBX282" s="136"/>
      <c r="SBY282" s="136"/>
      <c r="SBZ282" s="136"/>
      <c r="SCA282" s="136"/>
      <c r="SCB282" s="136"/>
      <c r="SCC282" s="136"/>
      <c r="SCH282" s="136"/>
      <c r="SCI282" s="136"/>
      <c r="SCJ282" s="136"/>
      <c r="SCK282" s="136"/>
      <c r="SCL282" s="136"/>
      <c r="SCM282" s="136"/>
      <c r="SCN282" s="136"/>
      <c r="SCO282" s="136"/>
      <c r="SCP282" s="136"/>
      <c r="SCQ282" s="136"/>
      <c r="SCR282" s="136"/>
      <c r="SCS282" s="136"/>
      <c r="SCX282" s="136"/>
      <c r="SCY282" s="136"/>
      <c r="SCZ282" s="136"/>
      <c r="SDA282" s="136"/>
      <c r="SDB282" s="136"/>
      <c r="SDC282" s="136"/>
      <c r="SDD282" s="136"/>
      <c r="SDE282" s="136"/>
      <c r="SDF282" s="136"/>
      <c r="SDG282" s="136"/>
      <c r="SDH282" s="136"/>
      <c r="SDI282" s="136"/>
      <c r="SDN282" s="136"/>
      <c r="SDO282" s="136"/>
      <c r="SDP282" s="136"/>
      <c r="SDQ282" s="136"/>
      <c r="SDR282" s="136"/>
      <c r="SDS282" s="136"/>
      <c r="SDT282" s="136"/>
      <c r="SDU282" s="136"/>
      <c r="SDV282" s="136"/>
      <c r="SDW282" s="136"/>
      <c r="SDX282" s="136"/>
      <c r="SDY282" s="136"/>
      <c r="SED282" s="136"/>
      <c r="SEE282" s="136"/>
      <c r="SEF282" s="136"/>
      <c r="SEG282" s="136"/>
      <c r="SEH282" s="136"/>
      <c r="SEI282" s="136"/>
      <c r="SEJ282" s="136"/>
      <c r="SEK282" s="136"/>
      <c r="SEL282" s="136"/>
      <c r="SEM282" s="136"/>
      <c r="SEN282" s="136"/>
      <c r="SEO282" s="136"/>
      <c r="SET282" s="136"/>
      <c r="SEU282" s="136"/>
      <c r="SEV282" s="136"/>
      <c r="SEW282" s="136"/>
      <c r="SEX282" s="136"/>
      <c r="SEY282" s="136"/>
      <c r="SEZ282" s="136"/>
      <c r="SFA282" s="136"/>
      <c r="SFB282" s="136"/>
      <c r="SFC282" s="136"/>
      <c r="SFD282" s="136"/>
      <c r="SFE282" s="136"/>
      <c r="SFJ282" s="136"/>
      <c r="SFK282" s="136"/>
      <c r="SFL282" s="136"/>
      <c r="SFM282" s="136"/>
      <c r="SFN282" s="136"/>
      <c r="SFO282" s="136"/>
      <c r="SFP282" s="136"/>
      <c r="SFQ282" s="136"/>
      <c r="SFR282" s="136"/>
      <c r="SFS282" s="136"/>
      <c r="SFT282" s="136"/>
      <c r="SFU282" s="136"/>
      <c r="SFZ282" s="136"/>
      <c r="SGA282" s="136"/>
      <c r="SGB282" s="136"/>
      <c r="SGC282" s="136"/>
      <c r="SGD282" s="136"/>
      <c r="SGE282" s="136"/>
      <c r="SGF282" s="136"/>
      <c r="SGG282" s="136"/>
      <c r="SGH282" s="136"/>
      <c r="SGI282" s="136"/>
      <c r="SGJ282" s="136"/>
      <c r="SGK282" s="136"/>
      <c r="SGP282" s="136"/>
      <c r="SGQ282" s="136"/>
      <c r="SGR282" s="136"/>
      <c r="SGS282" s="136"/>
      <c r="SGT282" s="136"/>
      <c r="SGU282" s="136"/>
      <c r="SGV282" s="136"/>
      <c r="SGW282" s="136"/>
      <c r="SGX282" s="136"/>
      <c r="SGY282" s="136"/>
      <c r="SGZ282" s="136"/>
      <c r="SHA282" s="136"/>
      <c r="SHF282" s="136"/>
      <c r="SHG282" s="136"/>
      <c r="SHH282" s="136"/>
      <c r="SHI282" s="136"/>
      <c r="SHJ282" s="136"/>
      <c r="SHK282" s="136"/>
      <c r="SHL282" s="136"/>
      <c r="SHM282" s="136"/>
      <c r="SHN282" s="136"/>
      <c r="SHO282" s="136"/>
      <c r="SHP282" s="136"/>
      <c r="SHQ282" s="136"/>
      <c r="SHV282" s="136"/>
      <c r="SHW282" s="136"/>
      <c r="SHX282" s="136"/>
      <c r="SHY282" s="136"/>
      <c r="SHZ282" s="136"/>
      <c r="SIA282" s="136"/>
      <c r="SIB282" s="136"/>
      <c r="SIC282" s="136"/>
      <c r="SID282" s="136"/>
      <c r="SIE282" s="136"/>
      <c r="SIF282" s="136"/>
      <c r="SIG282" s="136"/>
      <c r="SIL282" s="136"/>
      <c r="SIM282" s="136"/>
      <c r="SIN282" s="136"/>
      <c r="SIO282" s="136"/>
      <c r="SIP282" s="136"/>
      <c r="SIQ282" s="136"/>
      <c r="SIR282" s="136"/>
      <c r="SIS282" s="136"/>
      <c r="SIT282" s="136"/>
      <c r="SIU282" s="136"/>
      <c r="SIV282" s="136"/>
      <c r="SIW282" s="136"/>
      <c r="SJB282" s="136"/>
      <c r="SJC282" s="136"/>
      <c r="SJD282" s="136"/>
      <c r="SJE282" s="136"/>
      <c r="SJF282" s="136"/>
      <c r="SJG282" s="136"/>
      <c r="SJH282" s="136"/>
      <c r="SJI282" s="136"/>
      <c r="SJJ282" s="136"/>
      <c r="SJK282" s="136"/>
      <c r="SJL282" s="136"/>
      <c r="SJM282" s="136"/>
      <c r="SJR282" s="136"/>
      <c r="SJS282" s="136"/>
      <c r="SJT282" s="136"/>
      <c r="SJU282" s="136"/>
      <c r="SJV282" s="136"/>
      <c r="SJW282" s="136"/>
      <c r="SJX282" s="136"/>
      <c r="SJY282" s="136"/>
      <c r="SJZ282" s="136"/>
      <c r="SKA282" s="136"/>
      <c r="SKB282" s="136"/>
      <c r="SKC282" s="136"/>
      <c r="SKH282" s="136"/>
      <c r="SKI282" s="136"/>
      <c r="SKJ282" s="136"/>
      <c r="SKK282" s="136"/>
      <c r="SKL282" s="136"/>
      <c r="SKM282" s="136"/>
      <c r="SKN282" s="136"/>
      <c r="SKO282" s="136"/>
      <c r="SKP282" s="136"/>
      <c r="SKQ282" s="136"/>
      <c r="SKR282" s="136"/>
      <c r="SKS282" s="136"/>
      <c r="SKX282" s="136"/>
      <c r="SKY282" s="136"/>
      <c r="SKZ282" s="136"/>
      <c r="SLA282" s="136"/>
      <c r="SLB282" s="136"/>
      <c r="SLC282" s="136"/>
      <c r="SLD282" s="136"/>
      <c r="SLE282" s="136"/>
      <c r="SLF282" s="136"/>
      <c r="SLG282" s="136"/>
      <c r="SLH282" s="136"/>
      <c r="SLI282" s="136"/>
      <c r="SLN282" s="136"/>
      <c r="SLO282" s="136"/>
      <c r="SLP282" s="136"/>
      <c r="SLQ282" s="136"/>
      <c r="SLR282" s="136"/>
      <c r="SLS282" s="136"/>
      <c r="SLT282" s="136"/>
      <c r="SLU282" s="136"/>
      <c r="SLV282" s="136"/>
      <c r="SLW282" s="136"/>
      <c r="SLX282" s="136"/>
      <c r="SLY282" s="136"/>
      <c r="SMD282" s="136"/>
      <c r="SME282" s="136"/>
      <c r="SMF282" s="136"/>
      <c r="SMG282" s="136"/>
      <c r="SMH282" s="136"/>
      <c r="SMI282" s="136"/>
      <c r="SMJ282" s="136"/>
      <c r="SMK282" s="136"/>
      <c r="SML282" s="136"/>
      <c r="SMM282" s="136"/>
      <c r="SMN282" s="136"/>
      <c r="SMO282" s="136"/>
      <c r="SMT282" s="136"/>
      <c r="SMU282" s="136"/>
      <c r="SMV282" s="136"/>
      <c r="SMW282" s="136"/>
      <c r="SMX282" s="136"/>
      <c r="SMY282" s="136"/>
      <c r="SMZ282" s="136"/>
      <c r="SNA282" s="136"/>
      <c r="SNB282" s="136"/>
      <c r="SNC282" s="136"/>
      <c r="SND282" s="136"/>
      <c r="SNE282" s="136"/>
      <c r="SNJ282" s="136"/>
      <c r="SNK282" s="136"/>
      <c r="SNL282" s="136"/>
      <c r="SNM282" s="136"/>
      <c r="SNN282" s="136"/>
      <c r="SNO282" s="136"/>
      <c r="SNP282" s="136"/>
      <c r="SNQ282" s="136"/>
      <c r="SNR282" s="136"/>
      <c r="SNS282" s="136"/>
      <c r="SNT282" s="136"/>
      <c r="SNU282" s="136"/>
      <c r="SNZ282" s="136"/>
      <c r="SOA282" s="136"/>
      <c r="SOB282" s="136"/>
      <c r="SOC282" s="136"/>
      <c r="SOD282" s="136"/>
      <c r="SOE282" s="136"/>
      <c r="SOF282" s="136"/>
      <c r="SOG282" s="136"/>
      <c r="SOH282" s="136"/>
      <c r="SOI282" s="136"/>
      <c r="SOJ282" s="136"/>
      <c r="SOK282" s="136"/>
      <c r="SOP282" s="136"/>
      <c r="SOQ282" s="136"/>
      <c r="SOR282" s="136"/>
      <c r="SOS282" s="136"/>
      <c r="SOT282" s="136"/>
      <c r="SOU282" s="136"/>
      <c r="SOV282" s="136"/>
      <c r="SOW282" s="136"/>
      <c r="SOX282" s="136"/>
      <c r="SOY282" s="136"/>
      <c r="SOZ282" s="136"/>
      <c r="SPA282" s="136"/>
      <c r="SPF282" s="136"/>
      <c r="SPG282" s="136"/>
      <c r="SPH282" s="136"/>
      <c r="SPI282" s="136"/>
      <c r="SPJ282" s="136"/>
      <c r="SPK282" s="136"/>
      <c r="SPL282" s="136"/>
      <c r="SPM282" s="136"/>
      <c r="SPN282" s="136"/>
      <c r="SPO282" s="136"/>
      <c r="SPP282" s="136"/>
      <c r="SPQ282" s="136"/>
      <c r="SPV282" s="136"/>
      <c r="SPW282" s="136"/>
      <c r="SPX282" s="136"/>
      <c r="SPY282" s="136"/>
      <c r="SPZ282" s="136"/>
      <c r="SQA282" s="136"/>
      <c r="SQB282" s="136"/>
      <c r="SQC282" s="136"/>
      <c r="SQD282" s="136"/>
      <c r="SQE282" s="136"/>
      <c r="SQF282" s="136"/>
      <c r="SQG282" s="136"/>
      <c r="SQL282" s="136"/>
      <c r="SQM282" s="136"/>
      <c r="SQN282" s="136"/>
      <c r="SQO282" s="136"/>
      <c r="SQP282" s="136"/>
      <c r="SQQ282" s="136"/>
      <c r="SQR282" s="136"/>
      <c r="SQS282" s="136"/>
      <c r="SQT282" s="136"/>
      <c r="SQU282" s="136"/>
      <c r="SQV282" s="136"/>
      <c r="SQW282" s="136"/>
      <c r="SRB282" s="136"/>
      <c r="SRC282" s="136"/>
      <c r="SRD282" s="136"/>
      <c r="SRE282" s="136"/>
      <c r="SRF282" s="136"/>
      <c r="SRG282" s="136"/>
      <c r="SRH282" s="136"/>
      <c r="SRI282" s="136"/>
      <c r="SRJ282" s="136"/>
      <c r="SRK282" s="136"/>
      <c r="SRL282" s="136"/>
      <c r="SRM282" s="136"/>
      <c r="SRR282" s="136"/>
      <c r="SRS282" s="136"/>
      <c r="SRT282" s="136"/>
      <c r="SRU282" s="136"/>
      <c r="SRV282" s="136"/>
      <c r="SRW282" s="136"/>
      <c r="SRX282" s="136"/>
      <c r="SRY282" s="136"/>
      <c r="SRZ282" s="136"/>
      <c r="SSA282" s="136"/>
      <c r="SSB282" s="136"/>
      <c r="SSC282" s="136"/>
      <c r="SSH282" s="136"/>
      <c r="SSI282" s="136"/>
      <c r="SSJ282" s="136"/>
      <c r="SSK282" s="136"/>
      <c r="SSL282" s="136"/>
      <c r="SSM282" s="136"/>
      <c r="SSN282" s="136"/>
      <c r="SSO282" s="136"/>
      <c r="SSP282" s="136"/>
      <c r="SSQ282" s="136"/>
      <c r="SSR282" s="136"/>
      <c r="SSS282" s="136"/>
      <c r="SSX282" s="136"/>
      <c r="SSY282" s="136"/>
      <c r="SSZ282" s="136"/>
      <c r="STA282" s="136"/>
      <c r="STB282" s="136"/>
      <c r="STC282" s="136"/>
      <c r="STD282" s="136"/>
      <c r="STE282" s="136"/>
      <c r="STF282" s="136"/>
      <c r="STG282" s="136"/>
      <c r="STH282" s="136"/>
      <c r="STI282" s="136"/>
      <c r="STN282" s="136"/>
      <c r="STO282" s="136"/>
      <c r="STP282" s="136"/>
      <c r="STQ282" s="136"/>
      <c r="STR282" s="136"/>
      <c r="STS282" s="136"/>
      <c r="STT282" s="136"/>
      <c r="STU282" s="136"/>
      <c r="STV282" s="136"/>
      <c r="STW282" s="136"/>
      <c r="STX282" s="136"/>
      <c r="STY282" s="136"/>
      <c r="SUD282" s="136"/>
      <c r="SUE282" s="136"/>
      <c r="SUF282" s="136"/>
      <c r="SUG282" s="136"/>
      <c r="SUH282" s="136"/>
      <c r="SUI282" s="136"/>
      <c r="SUJ282" s="136"/>
      <c r="SUK282" s="136"/>
      <c r="SUL282" s="136"/>
      <c r="SUM282" s="136"/>
      <c r="SUN282" s="136"/>
      <c r="SUO282" s="136"/>
      <c r="SUT282" s="136"/>
      <c r="SUU282" s="136"/>
      <c r="SUV282" s="136"/>
      <c r="SUW282" s="136"/>
      <c r="SUX282" s="136"/>
      <c r="SUY282" s="136"/>
      <c r="SUZ282" s="136"/>
      <c r="SVA282" s="136"/>
      <c r="SVB282" s="136"/>
      <c r="SVC282" s="136"/>
      <c r="SVD282" s="136"/>
      <c r="SVE282" s="136"/>
      <c r="SVJ282" s="136"/>
      <c r="SVK282" s="136"/>
      <c r="SVL282" s="136"/>
      <c r="SVM282" s="136"/>
      <c r="SVN282" s="136"/>
      <c r="SVO282" s="136"/>
      <c r="SVP282" s="136"/>
      <c r="SVQ282" s="136"/>
      <c r="SVR282" s="136"/>
      <c r="SVS282" s="136"/>
      <c r="SVT282" s="136"/>
      <c r="SVU282" s="136"/>
      <c r="SVZ282" s="136"/>
      <c r="SWA282" s="136"/>
      <c r="SWB282" s="136"/>
      <c r="SWC282" s="136"/>
      <c r="SWD282" s="136"/>
      <c r="SWE282" s="136"/>
      <c r="SWF282" s="136"/>
      <c r="SWG282" s="136"/>
      <c r="SWH282" s="136"/>
      <c r="SWI282" s="136"/>
      <c r="SWJ282" s="136"/>
      <c r="SWK282" s="136"/>
      <c r="SWP282" s="136"/>
      <c r="SWQ282" s="136"/>
      <c r="SWR282" s="136"/>
      <c r="SWS282" s="136"/>
      <c r="SWT282" s="136"/>
      <c r="SWU282" s="136"/>
      <c r="SWV282" s="136"/>
      <c r="SWW282" s="136"/>
      <c r="SWX282" s="136"/>
      <c r="SWY282" s="136"/>
      <c r="SWZ282" s="136"/>
      <c r="SXA282" s="136"/>
      <c r="SXF282" s="136"/>
      <c r="SXG282" s="136"/>
      <c r="SXH282" s="136"/>
      <c r="SXI282" s="136"/>
      <c r="SXJ282" s="136"/>
      <c r="SXK282" s="136"/>
      <c r="SXL282" s="136"/>
      <c r="SXM282" s="136"/>
      <c r="SXN282" s="136"/>
      <c r="SXO282" s="136"/>
      <c r="SXP282" s="136"/>
      <c r="SXQ282" s="136"/>
      <c r="SXV282" s="136"/>
      <c r="SXW282" s="136"/>
      <c r="SXX282" s="136"/>
      <c r="SXY282" s="136"/>
      <c r="SXZ282" s="136"/>
      <c r="SYA282" s="136"/>
      <c r="SYB282" s="136"/>
      <c r="SYC282" s="136"/>
      <c r="SYD282" s="136"/>
      <c r="SYE282" s="136"/>
      <c r="SYF282" s="136"/>
      <c r="SYG282" s="136"/>
      <c r="SYL282" s="136"/>
      <c r="SYM282" s="136"/>
      <c r="SYN282" s="136"/>
      <c r="SYO282" s="136"/>
      <c r="SYP282" s="136"/>
      <c r="SYQ282" s="136"/>
      <c r="SYR282" s="136"/>
      <c r="SYS282" s="136"/>
      <c r="SYT282" s="136"/>
      <c r="SYU282" s="136"/>
      <c r="SYV282" s="136"/>
      <c r="SYW282" s="136"/>
      <c r="SZB282" s="136"/>
      <c r="SZC282" s="136"/>
      <c r="SZD282" s="136"/>
      <c r="SZE282" s="136"/>
      <c r="SZF282" s="136"/>
      <c r="SZG282" s="136"/>
      <c r="SZH282" s="136"/>
      <c r="SZI282" s="136"/>
      <c r="SZJ282" s="136"/>
      <c r="SZK282" s="136"/>
      <c r="SZL282" s="136"/>
      <c r="SZM282" s="136"/>
      <c r="SZR282" s="136"/>
      <c r="SZS282" s="136"/>
      <c r="SZT282" s="136"/>
      <c r="SZU282" s="136"/>
      <c r="SZV282" s="136"/>
      <c r="SZW282" s="136"/>
      <c r="SZX282" s="136"/>
      <c r="SZY282" s="136"/>
      <c r="SZZ282" s="136"/>
      <c r="TAA282" s="136"/>
      <c r="TAB282" s="136"/>
      <c r="TAC282" s="136"/>
      <c r="TAH282" s="136"/>
      <c r="TAI282" s="136"/>
      <c r="TAJ282" s="136"/>
      <c r="TAK282" s="136"/>
      <c r="TAL282" s="136"/>
      <c r="TAM282" s="136"/>
      <c r="TAN282" s="136"/>
      <c r="TAO282" s="136"/>
      <c r="TAP282" s="136"/>
      <c r="TAQ282" s="136"/>
      <c r="TAR282" s="136"/>
      <c r="TAS282" s="136"/>
      <c r="TAX282" s="136"/>
      <c r="TAY282" s="136"/>
      <c r="TAZ282" s="136"/>
      <c r="TBA282" s="136"/>
      <c r="TBB282" s="136"/>
      <c r="TBC282" s="136"/>
      <c r="TBD282" s="136"/>
      <c r="TBE282" s="136"/>
      <c r="TBF282" s="136"/>
      <c r="TBG282" s="136"/>
      <c r="TBH282" s="136"/>
      <c r="TBI282" s="136"/>
      <c r="TBN282" s="136"/>
      <c r="TBO282" s="136"/>
      <c r="TBP282" s="136"/>
      <c r="TBQ282" s="136"/>
      <c r="TBR282" s="136"/>
      <c r="TBS282" s="136"/>
      <c r="TBT282" s="136"/>
      <c r="TBU282" s="136"/>
      <c r="TBV282" s="136"/>
      <c r="TBW282" s="136"/>
      <c r="TBX282" s="136"/>
      <c r="TBY282" s="136"/>
      <c r="TCD282" s="136"/>
      <c r="TCE282" s="136"/>
      <c r="TCF282" s="136"/>
      <c r="TCG282" s="136"/>
      <c r="TCH282" s="136"/>
      <c r="TCI282" s="136"/>
      <c r="TCJ282" s="136"/>
      <c r="TCK282" s="136"/>
      <c r="TCL282" s="136"/>
      <c r="TCM282" s="136"/>
      <c r="TCN282" s="136"/>
      <c r="TCO282" s="136"/>
      <c r="TCT282" s="136"/>
      <c r="TCU282" s="136"/>
      <c r="TCV282" s="136"/>
      <c r="TCW282" s="136"/>
      <c r="TCX282" s="136"/>
      <c r="TCY282" s="136"/>
      <c r="TCZ282" s="136"/>
      <c r="TDA282" s="136"/>
      <c r="TDB282" s="136"/>
      <c r="TDC282" s="136"/>
      <c r="TDD282" s="136"/>
      <c r="TDE282" s="136"/>
      <c r="TDJ282" s="136"/>
      <c r="TDK282" s="136"/>
      <c r="TDL282" s="136"/>
      <c r="TDM282" s="136"/>
      <c r="TDN282" s="136"/>
      <c r="TDO282" s="136"/>
      <c r="TDP282" s="136"/>
      <c r="TDQ282" s="136"/>
      <c r="TDR282" s="136"/>
      <c r="TDS282" s="136"/>
      <c r="TDT282" s="136"/>
      <c r="TDU282" s="136"/>
      <c r="TDZ282" s="136"/>
      <c r="TEA282" s="136"/>
      <c r="TEB282" s="136"/>
      <c r="TEC282" s="136"/>
      <c r="TED282" s="136"/>
      <c r="TEE282" s="136"/>
      <c r="TEF282" s="136"/>
      <c r="TEG282" s="136"/>
      <c r="TEH282" s="136"/>
      <c r="TEI282" s="136"/>
      <c r="TEJ282" s="136"/>
      <c r="TEK282" s="136"/>
      <c r="TEP282" s="136"/>
      <c r="TEQ282" s="136"/>
      <c r="TER282" s="136"/>
      <c r="TES282" s="136"/>
      <c r="TET282" s="136"/>
      <c r="TEU282" s="136"/>
      <c r="TEV282" s="136"/>
      <c r="TEW282" s="136"/>
      <c r="TEX282" s="136"/>
      <c r="TEY282" s="136"/>
      <c r="TEZ282" s="136"/>
      <c r="TFA282" s="136"/>
      <c r="TFF282" s="136"/>
      <c r="TFG282" s="136"/>
      <c r="TFH282" s="136"/>
      <c r="TFI282" s="136"/>
      <c r="TFJ282" s="136"/>
      <c r="TFK282" s="136"/>
      <c r="TFL282" s="136"/>
      <c r="TFM282" s="136"/>
      <c r="TFN282" s="136"/>
      <c r="TFO282" s="136"/>
      <c r="TFP282" s="136"/>
      <c r="TFQ282" s="136"/>
      <c r="TFV282" s="136"/>
      <c r="TFW282" s="136"/>
      <c r="TFX282" s="136"/>
      <c r="TFY282" s="136"/>
      <c r="TFZ282" s="136"/>
      <c r="TGA282" s="136"/>
      <c r="TGB282" s="136"/>
      <c r="TGC282" s="136"/>
      <c r="TGD282" s="136"/>
      <c r="TGE282" s="136"/>
      <c r="TGF282" s="136"/>
      <c r="TGG282" s="136"/>
      <c r="TGL282" s="136"/>
      <c r="TGM282" s="136"/>
      <c r="TGN282" s="136"/>
      <c r="TGO282" s="136"/>
      <c r="TGP282" s="136"/>
      <c r="TGQ282" s="136"/>
      <c r="TGR282" s="136"/>
      <c r="TGS282" s="136"/>
      <c r="TGT282" s="136"/>
      <c r="TGU282" s="136"/>
      <c r="TGV282" s="136"/>
      <c r="TGW282" s="136"/>
      <c r="THB282" s="136"/>
      <c r="THC282" s="136"/>
      <c r="THD282" s="136"/>
      <c r="THE282" s="136"/>
      <c r="THF282" s="136"/>
      <c r="THG282" s="136"/>
      <c r="THH282" s="136"/>
      <c r="THI282" s="136"/>
      <c r="THJ282" s="136"/>
      <c r="THK282" s="136"/>
      <c r="THL282" s="136"/>
      <c r="THM282" s="136"/>
      <c r="THR282" s="136"/>
      <c r="THS282" s="136"/>
      <c r="THT282" s="136"/>
      <c r="THU282" s="136"/>
      <c r="THV282" s="136"/>
      <c r="THW282" s="136"/>
      <c r="THX282" s="136"/>
      <c r="THY282" s="136"/>
      <c r="THZ282" s="136"/>
      <c r="TIA282" s="136"/>
      <c r="TIB282" s="136"/>
      <c r="TIC282" s="136"/>
      <c r="TIH282" s="136"/>
      <c r="TII282" s="136"/>
      <c r="TIJ282" s="136"/>
      <c r="TIK282" s="136"/>
      <c r="TIL282" s="136"/>
      <c r="TIM282" s="136"/>
      <c r="TIN282" s="136"/>
      <c r="TIO282" s="136"/>
      <c r="TIP282" s="136"/>
      <c r="TIQ282" s="136"/>
      <c r="TIR282" s="136"/>
      <c r="TIS282" s="136"/>
      <c r="TIX282" s="136"/>
      <c r="TIY282" s="136"/>
      <c r="TIZ282" s="136"/>
      <c r="TJA282" s="136"/>
      <c r="TJB282" s="136"/>
      <c r="TJC282" s="136"/>
      <c r="TJD282" s="136"/>
      <c r="TJE282" s="136"/>
      <c r="TJF282" s="136"/>
      <c r="TJG282" s="136"/>
      <c r="TJH282" s="136"/>
      <c r="TJI282" s="136"/>
      <c r="TJN282" s="136"/>
      <c r="TJO282" s="136"/>
      <c r="TJP282" s="136"/>
      <c r="TJQ282" s="136"/>
      <c r="TJR282" s="136"/>
      <c r="TJS282" s="136"/>
      <c r="TJT282" s="136"/>
      <c r="TJU282" s="136"/>
      <c r="TJV282" s="136"/>
      <c r="TJW282" s="136"/>
      <c r="TJX282" s="136"/>
      <c r="TJY282" s="136"/>
      <c r="TKD282" s="136"/>
      <c r="TKE282" s="136"/>
      <c r="TKF282" s="136"/>
      <c r="TKG282" s="136"/>
      <c r="TKH282" s="136"/>
      <c r="TKI282" s="136"/>
      <c r="TKJ282" s="136"/>
      <c r="TKK282" s="136"/>
      <c r="TKL282" s="136"/>
      <c r="TKM282" s="136"/>
      <c r="TKN282" s="136"/>
      <c r="TKO282" s="136"/>
      <c r="TKT282" s="136"/>
      <c r="TKU282" s="136"/>
      <c r="TKV282" s="136"/>
      <c r="TKW282" s="136"/>
      <c r="TKX282" s="136"/>
      <c r="TKY282" s="136"/>
      <c r="TKZ282" s="136"/>
      <c r="TLA282" s="136"/>
      <c r="TLB282" s="136"/>
      <c r="TLC282" s="136"/>
      <c r="TLD282" s="136"/>
      <c r="TLE282" s="136"/>
      <c r="TLJ282" s="136"/>
      <c r="TLK282" s="136"/>
      <c r="TLL282" s="136"/>
      <c r="TLM282" s="136"/>
      <c r="TLN282" s="136"/>
      <c r="TLO282" s="136"/>
      <c r="TLP282" s="136"/>
      <c r="TLQ282" s="136"/>
      <c r="TLR282" s="136"/>
      <c r="TLS282" s="136"/>
      <c r="TLT282" s="136"/>
      <c r="TLU282" s="136"/>
      <c r="TLZ282" s="136"/>
      <c r="TMA282" s="136"/>
      <c r="TMB282" s="136"/>
      <c r="TMC282" s="136"/>
      <c r="TMD282" s="136"/>
      <c r="TME282" s="136"/>
      <c r="TMF282" s="136"/>
      <c r="TMG282" s="136"/>
      <c r="TMH282" s="136"/>
      <c r="TMI282" s="136"/>
      <c r="TMJ282" s="136"/>
      <c r="TMK282" s="136"/>
      <c r="TMP282" s="136"/>
      <c r="TMQ282" s="136"/>
      <c r="TMR282" s="136"/>
      <c r="TMS282" s="136"/>
      <c r="TMT282" s="136"/>
      <c r="TMU282" s="136"/>
      <c r="TMV282" s="136"/>
      <c r="TMW282" s="136"/>
      <c r="TMX282" s="136"/>
      <c r="TMY282" s="136"/>
      <c r="TMZ282" s="136"/>
      <c r="TNA282" s="136"/>
      <c r="TNF282" s="136"/>
      <c r="TNG282" s="136"/>
      <c r="TNH282" s="136"/>
      <c r="TNI282" s="136"/>
      <c r="TNJ282" s="136"/>
      <c r="TNK282" s="136"/>
      <c r="TNL282" s="136"/>
      <c r="TNM282" s="136"/>
      <c r="TNN282" s="136"/>
      <c r="TNO282" s="136"/>
      <c r="TNP282" s="136"/>
      <c r="TNQ282" s="136"/>
      <c r="TNV282" s="136"/>
      <c r="TNW282" s="136"/>
      <c r="TNX282" s="136"/>
      <c r="TNY282" s="136"/>
      <c r="TNZ282" s="136"/>
      <c r="TOA282" s="136"/>
      <c r="TOB282" s="136"/>
      <c r="TOC282" s="136"/>
      <c r="TOD282" s="136"/>
      <c r="TOE282" s="136"/>
      <c r="TOF282" s="136"/>
      <c r="TOG282" s="136"/>
      <c r="TOL282" s="136"/>
      <c r="TOM282" s="136"/>
      <c r="TON282" s="136"/>
      <c r="TOO282" s="136"/>
      <c r="TOP282" s="136"/>
      <c r="TOQ282" s="136"/>
      <c r="TOR282" s="136"/>
      <c r="TOS282" s="136"/>
      <c r="TOT282" s="136"/>
      <c r="TOU282" s="136"/>
      <c r="TOV282" s="136"/>
      <c r="TOW282" s="136"/>
      <c r="TPB282" s="136"/>
      <c r="TPC282" s="136"/>
      <c r="TPD282" s="136"/>
      <c r="TPE282" s="136"/>
      <c r="TPF282" s="136"/>
      <c r="TPG282" s="136"/>
      <c r="TPH282" s="136"/>
      <c r="TPI282" s="136"/>
      <c r="TPJ282" s="136"/>
      <c r="TPK282" s="136"/>
      <c r="TPL282" s="136"/>
      <c r="TPM282" s="136"/>
      <c r="TPR282" s="136"/>
      <c r="TPS282" s="136"/>
      <c r="TPT282" s="136"/>
      <c r="TPU282" s="136"/>
      <c r="TPV282" s="136"/>
      <c r="TPW282" s="136"/>
      <c r="TPX282" s="136"/>
      <c r="TPY282" s="136"/>
      <c r="TPZ282" s="136"/>
      <c r="TQA282" s="136"/>
      <c r="TQB282" s="136"/>
      <c r="TQC282" s="136"/>
      <c r="TQH282" s="136"/>
      <c r="TQI282" s="136"/>
      <c r="TQJ282" s="136"/>
      <c r="TQK282" s="136"/>
      <c r="TQL282" s="136"/>
      <c r="TQM282" s="136"/>
      <c r="TQN282" s="136"/>
      <c r="TQO282" s="136"/>
      <c r="TQP282" s="136"/>
      <c r="TQQ282" s="136"/>
      <c r="TQR282" s="136"/>
      <c r="TQS282" s="136"/>
      <c r="TQX282" s="136"/>
      <c r="TQY282" s="136"/>
      <c r="TQZ282" s="136"/>
      <c r="TRA282" s="136"/>
      <c r="TRB282" s="136"/>
      <c r="TRC282" s="136"/>
      <c r="TRD282" s="136"/>
      <c r="TRE282" s="136"/>
      <c r="TRF282" s="136"/>
      <c r="TRG282" s="136"/>
      <c r="TRH282" s="136"/>
      <c r="TRI282" s="136"/>
      <c r="TRN282" s="136"/>
      <c r="TRO282" s="136"/>
      <c r="TRP282" s="136"/>
      <c r="TRQ282" s="136"/>
      <c r="TRR282" s="136"/>
      <c r="TRS282" s="136"/>
      <c r="TRT282" s="136"/>
      <c r="TRU282" s="136"/>
      <c r="TRV282" s="136"/>
      <c r="TRW282" s="136"/>
      <c r="TRX282" s="136"/>
      <c r="TRY282" s="136"/>
      <c r="TSD282" s="136"/>
      <c r="TSE282" s="136"/>
      <c r="TSF282" s="136"/>
      <c r="TSG282" s="136"/>
      <c r="TSH282" s="136"/>
      <c r="TSI282" s="136"/>
      <c r="TSJ282" s="136"/>
      <c r="TSK282" s="136"/>
      <c r="TSL282" s="136"/>
      <c r="TSM282" s="136"/>
      <c r="TSN282" s="136"/>
      <c r="TSO282" s="136"/>
      <c r="TST282" s="136"/>
      <c r="TSU282" s="136"/>
      <c r="TSV282" s="136"/>
      <c r="TSW282" s="136"/>
      <c r="TSX282" s="136"/>
      <c r="TSY282" s="136"/>
      <c r="TSZ282" s="136"/>
      <c r="TTA282" s="136"/>
      <c r="TTB282" s="136"/>
      <c r="TTC282" s="136"/>
      <c r="TTD282" s="136"/>
      <c r="TTE282" s="136"/>
      <c r="TTJ282" s="136"/>
      <c r="TTK282" s="136"/>
      <c r="TTL282" s="136"/>
      <c r="TTM282" s="136"/>
      <c r="TTN282" s="136"/>
      <c r="TTO282" s="136"/>
      <c r="TTP282" s="136"/>
      <c r="TTQ282" s="136"/>
      <c r="TTR282" s="136"/>
      <c r="TTS282" s="136"/>
      <c r="TTT282" s="136"/>
      <c r="TTU282" s="136"/>
      <c r="TTZ282" s="136"/>
      <c r="TUA282" s="136"/>
      <c r="TUB282" s="136"/>
      <c r="TUC282" s="136"/>
      <c r="TUD282" s="136"/>
      <c r="TUE282" s="136"/>
      <c r="TUF282" s="136"/>
      <c r="TUG282" s="136"/>
      <c r="TUH282" s="136"/>
      <c r="TUI282" s="136"/>
      <c r="TUJ282" s="136"/>
      <c r="TUK282" s="136"/>
      <c r="TUP282" s="136"/>
      <c r="TUQ282" s="136"/>
      <c r="TUR282" s="136"/>
      <c r="TUS282" s="136"/>
      <c r="TUT282" s="136"/>
      <c r="TUU282" s="136"/>
      <c r="TUV282" s="136"/>
      <c r="TUW282" s="136"/>
      <c r="TUX282" s="136"/>
      <c r="TUY282" s="136"/>
      <c r="TUZ282" s="136"/>
      <c r="TVA282" s="136"/>
      <c r="TVF282" s="136"/>
      <c r="TVG282" s="136"/>
      <c r="TVH282" s="136"/>
      <c r="TVI282" s="136"/>
      <c r="TVJ282" s="136"/>
      <c r="TVK282" s="136"/>
      <c r="TVL282" s="136"/>
      <c r="TVM282" s="136"/>
      <c r="TVN282" s="136"/>
      <c r="TVO282" s="136"/>
      <c r="TVP282" s="136"/>
      <c r="TVQ282" s="136"/>
      <c r="TVV282" s="136"/>
      <c r="TVW282" s="136"/>
      <c r="TVX282" s="136"/>
      <c r="TVY282" s="136"/>
      <c r="TVZ282" s="136"/>
      <c r="TWA282" s="136"/>
      <c r="TWB282" s="136"/>
      <c r="TWC282" s="136"/>
      <c r="TWD282" s="136"/>
      <c r="TWE282" s="136"/>
      <c r="TWF282" s="136"/>
      <c r="TWG282" s="136"/>
      <c r="TWL282" s="136"/>
      <c r="TWM282" s="136"/>
      <c r="TWN282" s="136"/>
      <c r="TWO282" s="136"/>
      <c r="TWP282" s="136"/>
      <c r="TWQ282" s="136"/>
      <c r="TWR282" s="136"/>
      <c r="TWS282" s="136"/>
      <c r="TWT282" s="136"/>
      <c r="TWU282" s="136"/>
      <c r="TWV282" s="136"/>
      <c r="TWW282" s="136"/>
      <c r="TXB282" s="136"/>
      <c r="TXC282" s="136"/>
      <c r="TXD282" s="136"/>
      <c r="TXE282" s="136"/>
      <c r="TXF282" s="136"/>
      <c r="TXG282" s="136"/>
      <c r="TXH282" s="136"/>
      <c r="TXI282" s="136"/>
      <c r="TXJ282" s="136"/>
      <c r="TXK282" s="136"/>
      <c r="TXL282" s="136"/>
      <c r="TXM282" s="136"/>
      <c r="TXR282" s="136"/>
      <c r="TXS282" s="136"/>
      <c r="TXT282" s="136"/>
      <c r="TXU282" s="136"/>
      <c r="TXV282" s="136"/>
      <c r="TXW282" s="136"/>
      <c r="TXX282" s="136"/>
      <c r="TXY282" s="136"/>
      <c r="TXZ282" s="136"/>
      <c r="TYA282" s="136"/>
      <c r="TYB282" s="136"/>
      <c r="TYC282" s="136"/>
      <c r="TYH282" s="136"/>
      <c r="TYI282" s="136"/>
      <c r="TYJ282" s="136"/>
      <c r="TYK282" s="136"/>
      <c r="TYL282" s="136"/>
      <c r="TYM282" s="136"/>
      <c r="TYN282" s="136"/>
      <c r="TYO282" s="136"/>
      <c r="TYP282" s="136"/>
      <c r="TYQ282" s="136"/>
      <c r="TYR282" s="136"/>
      <c r="TYS282" s="136"/>
      <c r="TYX282" s="136"/>
      <c r="TYY282" s="136"/>
      <c r="TYZ282" s="136"/>
      <c r="TZA282" s="136"/>
      <c r="TZB282" s="136"/>
      <c r="TZC282" s="136"/>
      <c r="TZD282" s="136"/>
      <c r="TZE282" s="136"/>
      <c r="TZF282" s="136"/>
      <c r="TZG282" s="136"/>
      <c r="TZH282" s="136"/>
      <c r="TZI282" s="136"/>
      <c r="TZN282" s="136"/>
      <c r="TZO282" s="136"/>
      <c r="TZP282" s="136"/>
      <c r="TZQ282" s="136"/>
      <c r="TZR282" s="136"/>
      <c r="TZS282" s="136"/>
      <c r="TZT282" s="136"/>
      <c r="TZU282" s="136"/>
      <c r="TZV282" s="136"/>
      <c r="TZW282" s="136"/>
      <c r="TZX282" s="136"/>
      <c r="TZY282" s="136"/>
      <c r="UAD282" s="136"/>
      <c r="UAE282" s="136"/>
      <c r="UAF282" s="136"/>
      <c r="UAG282" s="136"/>
      <c r="UAH282" s="136"/>
      <c r="UAI282" s="136"/>
      <c r="UAJ282" s="136"/>
      <c r="UAK282" s="136"/>
      <c r="UAL282" s="136"/>
      <c r="UAM282" s="136"/>
      <c r="UAN282" s="136"/>
      <c r="UAO282" s="136"/>
      <c r="UAT282" s="136"/>
      <c r="UAU282" s="136"/>
      <c r="UAV282" s="136"/>
      <c r="UAW282" s="136"/>
      <c r="UAX282" s="136"/>
      <c r="UAY282" s="136"/>
      <c r="UAZ282" s="136"/>
      <c r="UBA282" s="136"/>
      <c r="UBB282" s="136"/>
      <c r="UBC282" s="136"/>
      <c r="UBD282" s="136"/>
      <c r="UBE282" s="136"/>
      <c r="UBJ282" s="136"/>
      <c r="UBK282" s="136"/>
      <c r="UBL282" s="136"/>
      <c r="UBM282" s="136"/>
      <c r="UBN282" s="136"/>
      <c r="UBO282" s="136"/>
      <c r="UBP282" s="136"/>
      <c r="UBQ282" s="136"/>
      <c r="UBR282" s="136"/>
      <c r="UBS282" s="136"/>
      <c r="UBT282" s="136"/>
      <c r="UBU282" s="136"/>
      <c r="UBZ282" s="136"/>
      <c r="UCA282" s="136"/>
      <c r="UCB282" s="136"/>
      <c r="UCC282" s="136"/>
      <c r="UCD282" s="136"/>
      <c r="UCE282" s="136"/>
      <c r="UCF282" s="136"/>
      <c r="UCG282" s="136"/>
      <c r="UCH282" s="136"/>
      <c r="UCI282" s="136"/>
      <c r="UCJ282" s="136"/>
      <c r="UCK282" s="136"/>
      <c r="UCP282" s="136"/>
      <c r="UCQ282" s="136"/>
      <c r="UCR282" s="136"/>
      <c r="UCS282" s="136"/>
      <c r="UCT282" s="136"/>
      <c r="UCU282" s="136"/>
      <c r="UCV282" s="136"/>
      <c r="UCW282" s="136"/>
      <c r="UCX282" s="136"/>
      <c r="UCY282" s="136"/>
      <c r="UCZ282" s="136"/>
      <c r="UDA282" s="136"/>
      <c r="UDF282" s="136"/>
      <c r="UDG282" s="136"/>
      <c r="UDH282" s="136"/>
      <c r="UDI282" s="136"/>
      <c r="UDJ282" s="136"/>
      <c r="UDK282" s="136"/>
      <c r="UDL282" s="136"/>
      <c r="UDM282" s="136"/>
      <c r="UDN282" s="136"/>
      <c r="UDO282" s="136"/>
      <c r="UDP282" s="136"/>
      <c r="UDQ282" s="136"/>
      <c r="UDV282" s="136"/>
      <c r="UDW282" s="136"/>
      <c r="UDX282" s="136"/>
      <c r="UDY282" s="136"/>
      <c r="UDZ282" s="136"/>
      <c r="UEA282" s="136"/>
      <c r="UEB282" s="136"/>
      <c r="UEC282" s="136"/>
      <c r="UED282" s="136"/>
      <c r="UEE282" s="136"/>
      <c r="UEF282" s="136"/>
      <c r="UEG282" s="136"/>
      <c r="UEL282" s="136"/>
      <c r="UEM282" s="136"/>
      <c r="UEN282" s="136"/>
      <c r="UEO282" s="136"/>
      <c r="UEP282" s="136"/>
      <c r="UEQ282" s="136"/>
      <c r="UER282" s="136"/>
      <c r="UES282" s="136"/>
      <c r="UET282" s="136"/>
      <c r="UEU282" s="136"/>
      <c r="UEV282" s="136"/>
      <c r="UEW282" s="136"/>
      <c r="UFB282" s="136"/>
      <c r="UFC282" s="136"/>
      <c r="UFD282" s="136"/>
      <c r="UFE282" s="136"/>
      <c r="UFF282" s="136"/>
      <c r="UFG282" s="136"/>
      <c r="UFH282" s="136"/>
      <c r="UFI282" s="136"/>
      <c r="UFJ282" s="136"/>
      <c r="UFK282" s="136"/>
      <c r="UFL282" s="136"/>
      <c r="UFM282" s="136"/>
      <c r="UFR282" s="136"/>
      <c r="UFS282" s="136"/>
      <c r="UFT282" s="136"/>
      <c r="UFU282" s="136"/>
      <c r="UFV282" s="136"/>
      <c r="UFW282" s="136"/>
      <c r="UFX282" s="136"/>
      <c r="UFY282" s="136"/>
      <c r="UFZ282" s="136"/>
      <c r="UGA282" s="136"/>
      <c r="UGB282" s="136"/>
      <c r="UGC282" s="136"/>
      <c r="UGH282" s="136"/>
      <c r="UGI282" s="136"/>
      <c r="UGJ282" s="136"/>
      <c r="UGK282" s="136"/>
      <c r="UGL282" s="136"/>
      <c r="UGM282" s="136"/>
      <c r="UGN282" s="136"/>
      <c r="UGO282" s="136"/>
      <c r="UGP282" s="136"/>
      <c r="UGQ282" s="136"/>
      <c r="UGR282" s="136"/>
      <c r="UGS282" s="136"/>
      <c r="UGX282" s="136"/>
      <c r="UGY282" s="136"/>
      <c r="UGZ282" s="136"/>
      <c r="UHA282" s="136"/>
      <c r="UHB282" s="136"/>
      <c r="UHC282" s="136"/>
      <c r="UHD282" s="136"/>
      <c r="UHE282" s="136"/>
      <c r="UHF282" s="136"/>
      <c r="UHG282" s="136"/>
      <c r="UHH282" s="136"/>
      <c r="UHI282" s="136"/>
      <c r="UHN282" s="136"/>
      <c r="UHO282" s="136"/>
      <c r="UHP282" s="136"/>
      <c r="UHQ282" s="136"/>
      <c r="UHR282" s="136"/>
      <c r="UHS282" s="136"/>
      <c r="UHT282" s="136"/>
      <c r="UHU282" s="136"/>
      <c r="UHV282" s="136"/>
      <c r="UHW282" s="136"/>
      <c r="UHX282" s="136"/>
      <c r="UHY282" s="136"/>
      <c r="UID282" s="136"/>
      <c r="UIE282" s="136"/>
      <c r="UIF282" s="136"/>
      <c r="UIG282" s="136"/>
      <c r="UIH282" s="136"/>
      <c r="UII282" s="136"/>
      <c r="UIJ282" s="136"/>
      <c r="UIK282" s="136"/>
      <c r="UIL282" s="136"/>
      <c r="UIM282" s="136"/>
      <c r="UIN282" s="136"/>
      <c r="UIO282" s="136"/>
      <c r="UIT282" s="136"/>
      <c r="UIU282" s="136"/>
      <c r="UIV282" s="136"/>
      <c r="UIW282" s="136"/>
      <c r="UIX282" s="136"/>
      <c r="UIY282" s="136"/>
      <c r="UIZ282" s="136"/>
      <c r="UJA282" s="136"/>
      <c r="UJB282" s="136"/>
      <c r="UJC282" s="136"/>
      <c r="UJD282" s="136"/>
      <c r="UJE282" s="136"/>
      <c r="UJJ282" s="136"/>
      <c r="UJK282" s="136"/>
      <c r="UJL282" s="136"/>
      <c r="UJM282" s="136"/>
      <c r="UJN282" s="136"/>
      <c r="UJO282" s="136"/>
      <c r="UJP282" s="136"/>
      <c r="UJQ282" s="136"/>
      <c r="UJR282" s="136"/>
      <c r="UJS282" s="136"/>
      <c r="UJT282" s="136"/>
      <c r="UJU282" s="136"/>
      <c r="UJZ282" s="136"/>
      <c r="UKA282" s="136"/>
      <c r="UKB282" s="136"/>
      <c r="UKC282" s="136"/>
      <c r="UKD282" s="136"/>
      <c r="UKE282" s="136"/>
      <c r="UKF282" s="136"/>
      <c r="UKG282" s="136"/>
      <c r="UKH282" s="136"/>
      <c r="UKI282" s="136"/>
      <c r="UKJ282" s="136"/>
      <c r="UKK282" s="136"/>
      <c r="UKP282" s="136"/>
      <c r="UKQ282" s="136"/>
      <c r="UKR282" s="136"/>
      <c r="UKS282" s="136"/>
      <c r="UKT282" s="136"/>
      <c r="UKU282" s="136"/>
      <c r="UKV282" s="136"/>
      <c r="UKW282" s="136"/>
      <c r="UKX282" s="136"/>
      <c r="UKY282" s="136"/>
      <c r="UKZ282" s="136"/>
      <c r="ULA282" s="136"/>
      <c r="ULF282" s="136"/>
      <c r="ULG282" s="136"/>
      <c r="ULH282" s="136"/>
      <c r="ULI282" s="136"/>
      <c r="ULJ282" s="136"/>
      <c r="ULK282" s="136"/>
      <c r="ULL282" s="136"/>
      <c r="ULM282" s="136"/>
      <c r="ULN282" s="136"/>
      <c r="ULO282" s="136"/>
      <c r="ULP282" s="136"/>
      <c r="ULQ282" s="136"/>
      <c r="ULV282" s="136"/>
      <c r="ULW282" s="136"/>
      <c r="ULX282" s="136"/>
      <c r="ULY282" s="136"/>
      <c r="ULZ282" s="136"/>
      <c r="UMA282" s="136"/>
      <c r="UMB282" s="136"/>
      <c r="UMC282" s="136"/>
      <c r="UMD282" s="136"/>
      <c r="UME282" s="136"/>
      <c r="UMF282" s="136"/>
      <c r="UMG282" s="136"/>
      <c r="UML282" s="136"/>
      <c r="UMM282" s="136"/>
      <c r="UMN282" s="136"/>
      <c r="UMO282" s="136"/>
      <c r="UMP282" s="136"/>
      <c r="UMQ282" s="136"/>
      <c r="UMR282" s="136"/>
      <c r="UMS282" s="136"/>
      <c r="UMT282" s="136"/>
      <c r="UMU282" s="136"/>
      <c r="UMV282" s="136"/>
      <c r="UMW282" s="136"/>
      <c r="UNB282" s="136"/>
      <c r="UNC282" s="136"/>
      <c r="UND282" s="136"/>
      <c r="UNE282" s="136"/>
      <c r="UNF282" s="136"/>
      <c r="UNG282" s="136"/>
      <c r="UNH282" s="136"/>
      <c r="UNI282" s="136"/>
      <c r="UNJ282" s="136"/>
      <c r="UNK282" s="136"/>
      <c r="UNL282" s="136"/>
      <c r="UNM282" s="136"/>
      <c r="UNR282" s="136"/>
      <c r="UNS282" s="136"/>
      <c r="UNT282" s="136"/>
      <c r="UNU282" s="136"/>
      <c r="UNV282" s="136"/>
      <c r="UNW282" s="136"/>
      <c r="UNX282" s="136"/>
      <c r="UNY282" s="136"/>
      <c r="UNZ282" s="136"/>
      <c r="UOA282" s="136"/>
      <c r="UOB282" s="136"/>
      <c r="UOC282" s="136"/>
      <c r="UOH282" s="136"/>
      <c r="UOI282" s="136"/>
      <c r="UOJ282" s="136"/>
      <c r="UOK282" s="136"/>
      <c r="UOL282" s="136"/>
      <c r="UOM282" s="136"/>
      <c r="UON282" s="136"/>
      <c r="UOO282" s="136"/>
      <c r="UOP282" s="136"/>
      <c r="UOQ282" s="136"/>
      <c r="UOR282" s="136"/>
      <c r="UOS282" s="136"/>
      <c r="UOX282" s="136"/>
      <c r="UOY282" s="136"/>
      <c r="UOZ282" s="136"/>
      <c r="UPA282" s="136"/>
      <c r="UPB282" s="136"/>
      <c r="UPC282" s="136"/>
      <c r="UPD282" s="136"/>
      <c r="UPE282" s="136"/>
      <c r="UPF282" s="136"/>
      <c r="UPG282" s="136"/>
      <c r="UPH282" s="136"/>
      <c r="UPI282" s="136"/>
      <c r="UPN282" s="136"/>
      <c r="UPO282" s="136"/>
      <c r="UPP282" s="136"/>
      <c r="UPQ282" s="136"/>
      <c r="UPR282" s="136"/>
      <c r="UPS282" s="136"/>
      <c r="UPT282" s="136"/>
      <c r="UPU282" s="136"/>
      <c r="UPV282" s="136"/>
      <c r="UPW282" s="136"/>
      <c r="UPX282" s="136"/>
      <c r="UPY282" s="136"/>
      <c r="UQD282" s="136"/>
      <c r="UQE282" s="136"/>
      <c r="UQF282" s="136"/>
      <c r="UQG282" s="136"/>
      <c r="UQH282" s="136"/>
      <c r="UQI282" s="136"/>
      <c r="UQJ282" s="136"/>
      <c r="UQK282" s="136"/>
      <c r="UQL282" s="136"/>
      <c r="UQM282" s="136"/>
      <c r="UQN282" s="136"/>
      <c r="UQO282" s="136"/>
      <c r="UQT282" s="136"/>
      <c r="UQU282" s="136"/>
      <c r="UQV282" s="136"/>
      <c r="UQW282" s="136"/>
      <c r="UQX282" s="136"/>
      <c r="UQY282" s="136"/>
      <c r="UQZ282" s="136"/>
      <c r="URA282" s="136"/>
      <c r="URB282" s="136"/>
      <c r="URC282" s="136"/>
      <c r="URD282" s="136"/>
      <c r="URE282" s="136"/>
      <c r="URJ282" s="136"/>
      <c r="URK282" s="136"/>
      <c r="URL282" s="136"/>
      <c r="URM282" s="136"/>
      <c r="URN282" s="136"/>
      <c r="URO282" s="136"/>
      <c r="URP282" s="136"/>
      <c r="URQ282" s="136"/>
      <c r="URR282" s="136"/>
      <c r="URS282" s="136"/>
      <c r="URT282" s="136"/>
      <c r="URU282" s="136"/>
      <c r="URZ282" s="136"/>
      <c r="USA282" s="136"/>
      <c r="USB282" s="136"/>
      <c r="USC282" s="136"/>
      <c r="USD282" s="136"/>
      <c r="USE282" s="136"/>
      <c r="USF282" s="136"/>
      <c r="USG282" s="136"/>
      <c r="USH282" s="136"/>
      <c r="USI282" s="136"/>
      <c r="USJ282" s="136"/>
      <c r="USK282" s="136"/>
      <c r="USP282" s="136"/>
      <c r="USQ282" s="136"/>
      <c r="USR282" s="136"/>
      <c r="USS282" s="136"/>
      <c r="UST282" s="136"/>
      <c r="USU282" s="136"/>
      <c r="USV282" s="136"/>
      <c r="USW282" s="136"/>
      <c r="USX282" s="136"/>
      <c r="USY282" s="136"/>
      <c r="USZ282" s="136"/>
      <c r="UTA282" s="136"/>
      <c r="UTF282" s="136"/>
      <c r="UTG282" s="136"/>
      <c r="UTH282" s="136"/>
      <c r="UTI282" s="136"/>
      <c r="UTJ282" s="136"/>
      <c r="UTK282" s="136"/>
      <c r="UTL282" s="136"/>
      <c r="UTM282" s="136"/>
      <c r="UTN282" s="136"/>
      <c r="UTO282" s="136"/>
      <c r="UTP282" s="136"/>
      <c r="UTQ282" s="136"/>
      <c r="UTV282" s="136"/>
      <c r="UTW282" s="136"/>
      <c r="UTX282" s="136"/>
      <c r="UTY282" s="136"/>
      <c r="UTZ282" s="136"/>
      <c r="UUA282" s="136"/>
      <c r="UUB282" s="136"/>
      <c r="UUC282" s="136"/>
      <c r="UUD282" s="136"/>
      <c r="UUE282" s="136"/>
      <c r="UUF282" s="136"/>
      <c r="UUG282" s="136"/>
      <c r="UUL282" s="136"/>
      <c r="UUM282" s="136"/>
      <c r="UUN282" s="136"/>
      <c r="UUO282" s="136"/>
      <c r="UUP282" s="136"/>
      <c r="UUQ282" s="136"/>
      <c r="UUR282" s="136"/>
      <c r="UUS282" s="136"/>
      <c r="UUT282" s="136"/>
      <c r="UUU282" s="136"/>
      <c r="UUV282" s="136"/>
      <c r="UUW282" s="136"/>
      <c r="UVB282" s="136"/>
      <c r="UVC282" s="136"/>
      <c r="UVD282" s="136"/>
      <c r="UVE282" s="136"/>
      <c r="UVF282" s="136"/>
      <c r="UVG282" s="136"/>
      <c r="UVH282" s="136"/>
      <c r="UVI282" s="136"/>
      <c r="UVJ282" s="136"/>
      <c r="UVK282" s="136"/>
      <c r="UVL282" s="136"/>
      <c r="UVM282" s="136"/>
      <c r="UVR282" s="136"/>
      <c r="UVS282" s="136"/>
      <c r="UVT282" s="136"/>
      <c r="UVU282" s="136"/>
      <c r="UVV282" s="136"/>
      <c r="UVW282" s="136"/>
      <c r="UVX282" s="136"/>
      <c r="UVY282" s="136"/>
      <c r="UVZ282" s="136"/>
      <c r="UWA282" s="136"/>
      <c r="UWB282" s="136"/>
      <c r="UWC282" s="136"/>
      <c r="UWH282" s="136"/>
      <c r="UWI282" s="136"/>
      <c r="UWJ282" s="136"/>
      <c r="UWK282" s="136"/>
      <c r="UWL282" s="136"/>
      <c r="UWM282" s="136"/>
      <c r="UWN282" s="136"/>
      <c r="UWO282" s="136"/>
      <c r="UWP282" s="136"/>
      <c r="UWQ282" s="136"/>
      <c r="UWR282" s="136"/>
      <c r="UWS282" s="136"/>
      <c r="UWX282" s="136"/>
      <c r="UWY282" s="136"/>
      <c r="UWZ282" s="136"/>
      <c r="UXA282" s="136"/>
      <c r="UXB282" s="136"/>
      <c r="UXC282" s="136"/>
      <c r="UXD282" s="136"/>
      <c r="UXE282" s="136"/>
      <c r="UXF282" s="136"/>
      <c r="UXG282" s="136"/>
      <c r="UXH282" s="136"/>
      <c r="UXI282" s="136"/>
      <c r="UXN282" s="136"/>
      <c r="UXO282" s="136"/>
      <c r="UXP282" s="136"/>
      <c r="UXQ282" s="136"/>
      <c r="UXR282" s="136"/>
      <c r="UXS282" s="136"/>
      <c r="UXT282" s="136"/>
      <c r="UXU282" s="136"/>
      <c r="UXV282" s="136"/>
      <c r="UXW282" s="136"/>
      <c r="UXX282" s="136"/>
      <c r="UXY282" s="136"/>
      <c r="UYD282" s="136"/>
      <c r="UYE282" s="136"/>
      <c r="UYF282" s="136"/>
      <c r="UYG282" s="136"/>
      <c r="UYH282" s="136"/>
      <c r="UYI282" s="136"/>
      <c r="UYJ282" s="136"/>
      <c r="UYK282" s="136"/>
      <c r="UYL282" s="136"/>
      <c r="UYM282" s="136"/>
      <c r="UYN282" s="136"/>
      <c r="UYO282" s="136"/>
      <c r="UYT282" s="136"/>
      <c r="UYU282" s="136"/>
      <c r="UYV282" s="136"/>
      <c r="UYW282" s="136"/>
      <c r="UYX282" s="136"/>
      <c r="UYY282" s="136"/>
      <c r="UYZ282" s="136"/>
      <c r="UZA282" s="136"/>
      <c r="UZB282" s="136"/>
      <c r="UZC282" s="136"/>
      <c r="UZD282" s="136"/>
      <c r="UZE282" s="136"/>
      <c r="UZJ282" s="136"/>
      <c r="UZK282" s="136"/>
      <c r="UZL282" s="136"/>
      <c r="UZM282" s="136"/>
      <c r="UZN282" s="136"/>
      <c r="UZO282" s="136"/>
      <c r="UZP282" s="136"/>
      <c r="UZQ282" s="136"/>
      <c r="UZR282" s="136"/>
      <c r="UZS282" s="136"/>
      <c r="UZT282" s="136"/>
      <c r="UZU282" s="136"/>
      <c r="UZZ282" s="136"/>
      <c r="VAA282" s="136"/>
      <c r="VAB282" s="136"/>
      <c r="VAC282" s="136"/>
      <c r="VAD282" s="136"/>
      <c r="VAE282" s="136"/>
      <c r="VAF282" s="136"/>
      <c r="VAG282" s="136"/>
      <c r="VAH282" s="136"/>
      <c r="VAI282" s="136"/>
      <c r="VAJ282" s="136"/>
      <c r="VAK282" s="136"/>
      <c r="VAP282" s="136"/>
      <c r="VAQ282" s="136"/>
      <c r="VAR282" s="136"/>
      <c r="VAS282" s="136"/>
      <c r="VAT282" s="136"/>
      <c r="VAU282" s="136"/>
      <c r="VAV282" s="136"/>
      <c r="VAW282" s="136"/>
      <c r="VAX282" s="136"/>
      <c r="VAY282" s="136"/>
      <c r="VAZ282" s="136"/>
      <c r="VBA282" s="136"/>
      <c r="VBF282" s="136"/>
      <c r="VBG282" s="136"/>
      <c r="VBH282" s="136"/>
      <c r="VBI282" s="136"/>
      <c r="VBJ282" s="136"/>
      <c r="VBK282" s="136"/>
      <c r="VBL282" s="136"/>
      <c r="VBM282" s="136"/>
      <c r="VBN282" s="136"/>
      <c r="VBO282" s="136"/>
      <c r="VBP282" s="136"/>
      <c r="VBQ282" s="136"/>
      <c r="VBV282" s="136"/>
      <c r="VBW282" s="136"/>
      <c r="VBX282" s="136"/>
      <c r="VBY282" s="136"/>
      <c r="VBZ282" s="136"/>
      <c r="VCA282" s="136"/>
      <c r="VCB282" s="136"/>
      <c r="VCC282" s="136"/>
      <c r="VCD282" s="136"/>
      <c r="VCE282" s="136"/>
      <c r="VCF282" s="136"/>
      <c r="VCG282" s="136"/>
      <c r="VCL282" s="136"/>
      <c r="VCM282" s="136"/>
      <c r="VCN282" s="136"/>
      <c r="VCO282" s="136"/>
      <c r="VCP282" s="136"/>
      <c r="VCQ282" s="136"/>
      <c r="VCR282" s="136"/>
      <c r="VCS282" s="136"/>
      <c r="VCT282" s="136"/>
      <c r="VCU282" s="136"/>
      <c r="VCV282" s="136"/>
      <c r="VCW282" s="136"/>
      <c r="VDB282" s="136"/>
      <c r="VDC282" s="136"/>
      <c r="VDD282" s="136"/>
      <c r="VDE282" s="136"/>
      <c r="VDF282" s="136"/>
      <c r="VDG282" s="136"/>
      <c r="VDH282" s="136"/>
      <c r="VDI282" s="136"/>
      <c r="VDJ282" s="136"/>
      <c r="VDK282" s="136"/>
      <c r="VDL282" s="136"/>
      <c r="VDM282" s="136"/>
      <c r="VDR282" s="136"/>
      <c r="VDS282" s="136"/>
      <c r="VDT282" s="136"/>
      <c r="VDU282" s="136"/>
      <c r="VDV282" s="136"/>
      <c r="VDW282" s="136"/>
      <c r="VDX282" s="136"/>
      <c r="VDY282" s="136"/>
      <c r="VDZ282" s="136"/>
      <c r="VEA282" s="136"/>
      <c r="VEB282" s="136"/>
      <c r="VEC282" s="136"/>
      <c r="VEH282" s="136"/>
      <c r="VEI282" s="136"/>
      <c r="VEJ282" s="136"/>
      <c r="VEK282" s="136"/>
      <c r="VEL282" s="136"/>
      <c r="VEM282" s="136"/>
      <c r="VEN282" s="136"/>
      <c r="VEO282" s="136"/>
      <c r="VEP282" s="136"/>
      <c r="VEQ282" s="136"/>
      <c r="VER282" s="136"/>
      <c r="VES282" s="136"/>
      <c r="VEX282" s="136"/>
      <c r="VEY282" s="136"/>
      <c r="VEZ282" s="136"/>
      <c r="VFA282" s="136"/>
      <c r="VFB282" s="136"/>
      <c r="VFC282" s="136"/>
      <c r="VFD282" s="136"/>
      <c r="VFE282" s="136"/>
      <c r="VFF282" s="136"/>
      <c r="VFG282" s="136"/>
      <c r="VFH282" s="136"/>
      <c r="VFI282" s="136"/>
      <c r="VFN282" s="136"/>
      <c r="VFO282" s="136"/>
      <c r="VFP282" s="136"/>
      <c r="VFQ282" s="136"/>
      <c r="VFR282" s="136"/>
      <c r="VFS282" s="136"/>
      <c r="VFT282" s="136"/>
      <c r="VFU282" s="136"/>
      <c r="VFV282" s="136"/>
      <c r="VFW282" s="136"/>
      <c r="VFX282" s="136"/>
      <c r="VFY282" s="136"/>
      <c r="VGD282" s="136"/>
      <c r="VGE282" s="136"/>
      <c r="VGF282" s="136"/>
      <c r="VGG282" s="136"/>
      <c r="VGH282" s="136"/>
      <c r="VGI282" s="136"/>
      <c r="VGJ282" s="136"/>
      <c r="VGK282" s="136"/>
      <c r="VGL282" s="136"/>
      <c r="VGM282" s="136"/>
      <c r="VGN282" s="136"/>
      <c r="VGO282" s="136"/>
      <c r="VGT282" s="136"/>
      <c r="VGU282" s="136"/>
      <c r="VGV282" s="136"/>
      <c r="VGW282" s="136"/>
      <c r="VGX282" s="136"/>
      <c r="VGY282" s="136"/>
      <c r="VGZ282" s="136"/>
      <c r="VHA282" s="136"/>
      <c r="VHB282" s="136"/>
      <c r="VHC282" s="136"/>
      <c r="VHD282" s="136"/>
      <c r="VHE282" s="136"/>
      <c r="VHJ282" s="136"/>
      <c r="VHK282" s="136"/>
      <c r="VHL282" s="136"/>
      <c r="VHM282" s="136"/>
      <c r="VHN282" s="136"/>
      <c r="VHO282" s="136"/>
      <c r="VHP282" s="136"/>
      <c r="VHQ282" s="136"/>
      <c r="VHR282" s="136"/>
      <c r="VHS282" s="136"/>
      <c r="VHT282" s="136"/>
      <c r="VHU282" s="136"/>
      <c r="VHZ282" s="136"/>
      <c r="VIA282" s="136"/>
      <c r="VIB282" s="136"/>
      <c r="VIC282" s="136"/>
      <c r="VID282" s="136"/>
      <c r="VIE282" s="136"/>
      <c r="VIF282" s="136"/>
      <c r="VIG282" s="136"/>
      <c r="VIH282" s="136"/>
      <c r="VII282" s="136"/>
      <c r="VIJ282" s="136"/>
      <c r="VIK282" s="136"/>
      <c r="VIP282" s="136"/>
      <c r="VIQ282" s="136"/>
      <c r="VIR282" s="136"/>
      <c r="VIS282" s="136"/>
      <c r="VIT282" s="136"/>
      <c r="VIU282" s="136"/>
      <c r="VIV282" s="136"/>
      <c r="VIW282" s="136"/>
      <c r="VIX282" s="136"/>
      <c r="VIY282" s="136"/>
      <c r="VIZ282" s="136"/>
      <c r="VJA282" s="136"/>
      <c r="VJF282" s="136"/>
      <c r="VJG282" s="136"/>
      <c r="VJH282" s="136"/>
      <c r="VJI282" s="136"/>
      <c r="VJJ282" s="136"/>
      <c r="VJK282" s="136"/>
      <c r="VJL282" s="136"/>
      <c r="VJM282" s="136"/>
      <c r="VJN282" s="136"/>
      <c r="VJO282" s="136"/>
      <c r="VJP282" s="136"/>
      <c r="VJQ282" s="136"/>
      <c r="VJV282" s="136"/>
      <c r="VJW282" s="136"/>
      <c r="VJX282" s="136"/>
      <c r="VJY282" s="136"/>
      <c r="VJZ282" s="136"/>
      <c r="VKA282" s="136"/>
      <c r="VKB282" s="136"/>
      <c r="VKC282" s="136"/>
      <c r="VKD282" s="136"/>
      <c r="VKE282" s="136"/>
      <c r="VKF282" s="136"/>
      <c r="VKG282" s="136"/>
      <c r="VKL282" s="136"/>
      <c r="VKM282" s="136"/>
      <c r="VKN282" s="136"/>
      <c r="VKO282" s="136"/>
      <c r="VKP282" s="136"/>
      <c r="VKQ282" s="136"/>
      <c r="VKR282" s="136"/>
      <c r="VKS282" s="136"/>
      <c r="VKT282" s="136"/>
      <c r="VKU282" s="136"/>
      <c r="VKV282" s="136"/>
      <c r="VKW282" s="136"/>
      <c r="VLB282" s="136"/>
      <c r="VLC282" s="136"/>
      <c r="VLD282" s="136"/>
      <c r="VLE282" s="136"/>
      <c r="VLF282" s="136"/>
      <c r="VLG282" s="136"/>
      <c r="VLH282" s="136"/>
      <c r="VLI282" s="136"/>
      <c r="VLJ282" s="136"/>
      <c r="VLK282" s="136"/>
      <c r="VLL282" s="136"/>
      <c r="VLM282" s="136"/>
      <c r="VLR282" s="136"/>
      <c r="VLS282" s="136"/>
      <c r="VLT282" s="136"/>
      <c r="VLU282" s="136"/>
      <c r="VLV282" s="136"/>
      <c r="VLW282" s="136"/>
      <c r="VLX282" s="136"/>
      <c r="VLY282" s="136"/>
      <c r="VLZ282" s="136"/>
      <c r="VMA282" s="136"/>
      <c r="VMB282" s="136"/>
      <c r="VMC282" s="136"/>
      <c r="VMH282" s="136"/>
      <c r="VMI282" s="136"/>
      <c r="VMJ282" s="136"/>
      <c r="VMK282" s="136"/>
      <c r="VML282" s="136"/>
      <c r="VMM282" s="136"/>
      <c r="VMN282" s="136"/>
      <c r="VMO282" s="136"/>
      <c r="VMP282" s="136"/>
      <c r="VMQ282" s="136"/>
      <c r="VMR282" s="136"/>
      <c r="VMS282" s="136"/>
      <c r="VMX282" s="136"/>
      <c r="VMY282" s="136"/>
      <c r="VMZ282" s="136"/>
      <c r="VNA282" s="136"/>
      <c r="VNB282" s="136"/>
      <c r="VNC282" s="136"/>
      <c r="VND282" s="136"/>
      <c r="VNE282" s="136"/>
      <c r="VNF282" s="136"/>
      <c r="VNG282" s="136"/>
      <c r="VNH282" s="136"/>
      <c r="VNI282" s="136"/>
      <c r="VNN282" s="136"/>
      <c r="VNO282" s="136"/>
      <c r="VNP282" s="136"/>
      <c r="VNQ282" s="136"/>
      <c r="VNR282" s="136"/>
      <c r="VNS282" s="136"/>
      <c r="VNT282" s="136"/>
      <c r="VNU282" s="136"/>
      <c r="VNV282" s="136"/>
      <c r="VNW282" s="136"/>
      <c r="VNX282" s="136"/>
      <c r="VNY282" s="136"/>
      <c r="VOD282" s="136"/>
      <c r="VOE282" s="136"/>
      <c r="VOF282" s="136"/>
      <c r="VOG282" s="136"/>
      <c r="VOH282" s="136"/>
      <c r="VOI282" s="136"/>
      <c r="VOJ282" s="136"/>
      <c r="VOK282" s="136"/>
      <c r="VOL282" s="136"/>
      <c r="VOM282" s="136"/>
      <c r="VON282" s="136"/>
      <c r="VOO282" s="136"/>
      <c r="VOT282" s="136"/>
      <c r="VOU282" s="136"/>
      <c r="VOV282" s="136"/>
      <c r="VOW282" s="136"/>
      <c r="VOX282" s="136"/>
      <c r="VOY282" s="136"/>
      <c r="VOZ282" s="136"/>
      <c r="VPA282" s="136"/>
      <c r="VPB282" s="136"/>
      <c r="VPC282" s="136"/>
      <c r="VPD282" s="136"/>
      <c r="VPE282" s="136"/>
      <c r="VPJ282" s="136"/>
      <c r="VPK282" s="136"/>
      <c r="VPL282" s="136"/>
      <c r="VPM282" s="136"/>
      <c r="VPN282" s="136"/>
      <c r="VPO282" s="136"/>
      <c r="VPP282" s="136"/>
      <c r="VPQ282" s="136"/>
      <c r="VPR282" s="136"/>
      <c r="VPS282" s="136"/>
      <c r="VPT282" s="136"/>
      <c r="VPU282" s="136"/>
      <c r="VPZ282" s="136"/>
      <c r="VQA282" s="136"/>
      <c r="VQB282" s="136"/>
      <c r="VQC282" s="136"/>
      <c r="VQD282" s="136"/>
      <c r="VQE282" s="136"/>
      <c r="VQF282" s="136"/>
      <c r="VQG282" s="136"/>
      <c r="VQH282" s="136"/>
      <c r="VQI282" s="136"/>
      <c r="VQJ282" s="136"/>
      <c r="VQK282" s="136"/>
      <c r="VQP282" s="136"/>
      <c r="VQQ282" s="136"/>
      <c r="VQR282" s="136"/>
      <c r="VQS282" s="136"/>
      <c r="VQT282" s="136"/>
      <c r="VQU282" s="136"/>
      <c r="VQV282" s="136"/>
      <c r="VQW282" s="136"/>
      <c r="VQX282" s="136"/>
      <c r="VQY282" s="136"/>
      <c r="VQZ282" s="136"/>
      <c r="VRA282" s="136"/>
      <c r="VRF282" s="136"/>
      <c r="VRG282" s="136"/>
      <c r="VRH282" s="136"/>
      <c r="VRI282" s="136"/>
      <c r="VRJ282" s="136"/>
      <c r="VRK282" s="136"/>
      <c r="VRL282" s="136"/>
      <c r="VRM282" s="136"/>
      <c r="VRN282" s="136"/>
      <c r="VRO282" s="136"/>
      <c r="VRP282" s="136"/>
      <c r="VRQ282" s="136"/>
      <c r="VRV282" s="136"/>
      <c r="VRW282" s="136"/>
      <c r="VRX282" s="136"/>
      <c r="VRY282" s="136"/>
      <c r="VRZ282" s="136"/>
      <c r="VSA282" s="136"/>
      <c r="VSB282" s="136"/>
      <c r="VSC282" s="136"/>
      <c r="VSD282" s="136"/>
      <c r="VSE282" s="136"/>
      <c r="VSF282" s="136"/>
      <c r="VSG282" s="136"/>
      <c r="VSL282" s="136"/>
      <c r="VSM282" s="136"/>
      <c r="VSN282" s="136"/>
      <c r="VSO282" s="136"/>
      <c r="VSP282" s="136"/>
      <c r="VSQ282" s="136"/>
      <c r="VSR282" s="136"/>
      <c r="VSS282" s="136"/>
      <c r="VST282" s="136"/>
      <c r="VSU282" s="136"/>
      <c r="VSV282" s="136"/>
      <c r="VSW282" s="136"/>
      <c r="VTB282" s="136"/>
      <c r="VTC282" s="136"/>
      <c r="VTD282" s="136"/>
      <c r="VTE282" s="136"/>
      <c r="VTF282" s="136"/>
      <c r="VTG282" s="136"/>
      <c r="VTH282" s="136"/>
      <c r="VTI282" s="136"/>
      <c r="VTJ282" s="136"/>
      <c r="VTK282" s="136"/>
      <c r="VTL282" s="136"/>
      <c r="VTM282" s="136"/>
      <c r="VTR282" s="136"/>
      <c r="VTS282" s="136"/>
      <c r="VTT282" s="136"/>
      <c r="VTU282" s="136"/>
      <c r="VTV282" s="136"/>
      <c r="VTW282" s="136"/>
      <c r="VTX282" s="136"/>
      <c r="VTY282" s="136"/>
      <c r="VTZ282" s="136"/>
      <c r="VUA282" s="136"/>
      <c r="VUB282" s="136"/>
      <c r="VUC282" s="136"/>
      <c r="VUH282" s="136"/>
      <c r="VUI282" s="136"/>
      <c r="VUJ282" s="136"/>
      <c r="VUK282" s="136"/>
      <c r="VUL282" s="136"/>
      <c r="VUM282" s="136"/>
      <c r="VUN282" s="136"/>
      <c r="VUO282" s="136"/>
      <c r="VUP282" s="136"/>
      <c r="VUQ282" s="136"/>
      <c r="VUR282" s="136"/>
      <c r="VUS282" s="136"/>
      <c r="VUX282" s="136"/>
      <c r="VUY282" s="136"/>
      <c r="VUZ282" s="136"/>
      <c r="VVA282" s="136"/>
      <c r="VVB282" s="136"/>
      <c r="VVC282" s="136"/>
      <c r="VVD282" s="136"/>
      <c r="VVE282" s="136"/>
      <c r="VVF282" s="136"/>
      <c r="VVG282" s="136"/>
      <c r="VVH282" s="136"/>
      <c r="VVI282" s="136"/>
      <c r="VVN282" s="136"/>
      <c r="VVO282" s="136"/>
      <c r="VVP282" s="136"/>
      <c r="VVQ282" s="136"/>
      <c r="VVR282" s="136"/>
      <c r="VVS282" s="136"/>
      <c r="VVT282" s="136"/>
      <c r="VVU282" s="136"/>
      <c r="VVV282" s="136"/>
      <c r="VVW282" s="136"/>
      <c r="VVX282" s="136"/>
      <c r="VVY282" s="136"/>
      <c r="VWD282" s="136"/>
      <c r="VWE282" s="136"/>
      <c r="VWF282" s="136"/>
      <c r="VWG282" s="136"/>
      <c r="VWH282" s="136"/>
      <c r="VWI282" s="136"/>
      <c r="VWJ282" s="136"/>
      <c r="VWK282" s="136"/>
      <c r="VWL282" s="136"/>
      <c r="VWM282" s="136"/>
      <c r="VWN282" s="136"/>
      <c r="VWO282" s="136"/>
      <c r="VWT282" s="136"/>
      <c r="VWU282" s="136"/>
      <c r="VWV282" s="136"/>
      <c r="VWW282" s="136"/>
      <c r="VWX282" s="136"/>
      <c r="VWY282" s="136"/>
      <c r="VWZ282" s="136"/>
      <c r="VXA282" s="136"/>
      <c r="VXB282" s="136"/>
      <c r="VXC282" s="136"/>
      <c r="VXD282" s="136"/>
      <c r="VXE282" s="136"/>
      <c r="VXJ282" s="136"/>
      <c r="VXK282" s="136"/>
      <c r="VXL282" s="136"/>
      <c r="VXM282" s="136"/>
      <c r="VXN282" s="136"/>
      <c r="VXO282" s="136"/>
      <c r="VXP282" s="136"/>
      <c r="VXQ282" s="136"/>
      <c r="VXR282" s="136"/>
      <c r="VXS282" s="136"/>
      <c r="VXT282" s="136"/>
      <c r="VXU282" s="136"/>
      <c r="VXZ282" s="136"/>
      <c r="VYA282" s="136"/>
      <c r="VYB282" s="136"/>
      <c r="VYC282" s="136"/>
      <c r="VYD282" s="136"/>
      <c r="VYE282" s="136"/>
      <c r="VYF282" s="136"/>
      <c r="VYG282" s="136"/>
      <c r="VYH282" s="136"/>
      <c r="VYI282" s="136"/>
      <c r="VYJ282" s="136"/>
      <c r="VYK282" s="136"/>
      <c r="VYP282" s="136"/>
      <c r="VYQ282" s="136"/>
      <c r="VYR282" s="136"/>
      <c r="VYS282" s="136"/>
      <c r="VYT282" s="136"/>
      <c r="VYU282" s="136"/>
      <c r="VYV282" s="136"/>
      <c r="VYW282" s="136"/>
      <c r="VYX282" s="136"/>
      <c r="VYY282" s="136"/>
      <c r="VYZ282" s="136"/>
      <c r="VZA282" s="136"/>
      <c r="VZF282" s="136"/>
      <c r="VZG282" s="136"/>
      <c r="VZH282" s="136"/>
      <c r="VZI282" s="136"/>
      <c r="VZJ282" s="136"/>
      <c r="VZK282" s="136"/>
      <c r="VZL282" s="136"/>
      <c r="VZM282" s="136"/>
      <c r="VZN282" s="136"/>
      <c r="VZO282" s="136"/>
      <c r="VZP282" s="136"/>
      <c r="VZQ282" s="136"/>
      <c r="VZV282" s="136"/>
      <c r="VZW282" s="136"/>
      <c r="VZX282" s="136"/>
      <c r="VZY282" s="136"/>
      <c r="VZZ282" s="136"/>
      <c r="WAA282" s="136"/>
      <c r="WAB282" s="136"/>
      <c r="WAC282" s="136"/>
      <c r="WAD282" s="136"/>
      <c r="WAE282" s="136"/>
      <c r="WAF282" s="136"/>
      <c r="WAG282" s="136"/>
      <c r="WAL282" s="136"/>
      <c r="WAM282" s="136"/>
      <c r="WAN282" s="136"/>
      <c r="WAO282" s="136"/>
      <c r="WAP282" s="136"/>
      <c r="WAQ282" s="136"/>
      <c r="WAR282" s="136"/>
      <c r="WAS282" s="136"/>
      <c r="WAT282" s="136"/>
      <c r="WAU282" s="136"/>
      <c r="WAV282" s="136"/>
      <c r="WAW282" s="136"/>
      <c r="WBB282" s="136"/>
      <c r="WBC282" s="136"/>
      <c r="WBD282" s="136"/>
      <c r="WBE282" s="136"/>
      <c r="WBF282" s="136"/>
      <c r="WBG282" s="136"/>
      <c r="WBH282" s="136"/>
      <c r="WBI282" s="136"/>
      <c r="WBJ282" s="136"/>
      <c r="WBK282" s="136"/>
      <c r="WBL282" s="136"/>
      <c r="WBM282" s="136"/>
      <c r="WBR282" s="136"/>
      <c r="WBS282" s="136"/>
      <c r="WBT282" s="136"/>
      <c r="WBU282" s="136"/>
      <c r="WBV282" s="136"/>
      <c r="WBW282" s="136"/>
      <c r="WBX282" s="136"/>
      <c r="WBY282" s="136"/>
      <c r="WBZ282" s="136"/>
      <c r="WCA282" s="136"/>
      <c r="WCB282" s="136"/>
      <c r="WCC282" s="136"/>
      <c r="WCH282" s="136"/>
      <c r="WCI282" s="136"/>
      <c r="WCJ282" s="136"/>
      <c r="WCK282" s="136"/>
      <c r="WCL282" s="136"/>
      <c r="WCM282" s="136"/>
      <c r="WCN282" s="136"/>
      <c r="WCO282" s="136"/>
      <c r="WCP282" s="136"/>
      <c r="WCQ282" s="136"/>
      <c r="WCR282" s="136"/>
      <c r="WCS282" s="136"/>
      <c r="WCX282" s="136"/>
      <c r="WCY282" s="136"/>
      <c r="WCZ282" s="136"/>
      <c r="WDA282" s="136"/>
      <c r="WDB282" s="136"/>
      <c r="WDC282" s="136"/>
      <c r="WDD282" s="136"/>
      <c r="WDE282" s="136"/>
      <c r="WDF282" s="136"/>
      <c r="WDG282" s="136"/>
      <c r="WDH282" s="136"/>
      <c r="WDI282" s="136"/>
      <c r="WDN282" s="136"/>
      <c r="WDO282" s="136"/>
      <c r="WDP282" s="136"/>
      <c r="WDQ282" s="136"/>
      <c r="WDR282" s="136"/>
      <c r="WDS282" s="136"/>
      <c r="WDT282" s="136"/>
      <c r="WDU282" s="136"/>
      <c r="WDV282" s="136"/>
      <c r="WDW282" s="136"/>
      <c r="WDX282" s="136"/>
      <c r="WDY282" s="136"/>
      <c r="WED282" s="136"/>
      <c r="WEE282" s="136"/>
      <c r="WEF282" s="136"/>
      <c r="WEG282" s="136"/>
      <c r="WEH282" s="136"/>
      <c r="WEI282" s="136"/>
      <c r="WEJ282" s="136"/>
      <c r="WEK282" s="136"/>
      <c r="WEL282" s="136"/>
      <c r="WEM282" s="136"/>
      <c r="WEN282" s="136"/>
      <c r="WEO282" s="136"/>
      <c r="WET282" s="136"/>
      <c r="WEU282" s="136"/>
      <c r="WEV282" s="136"/>
      <c r="WEW282" s="136"/>
      <c r="WEX282" s="136"/>
      <c r="WEY282" s="136"/>
      <c r="WEZ282" s="136"/>
      <c r="WFA282" s="136"/>
      <c r="WFB282" s="136"/>
      <c r="WFC282" s="136"/>
      <c r="WFD282" s="136"/>
      <c r="WFE282" s="136"/>
      <c r="WFJ282" s="136"/>
      <c r="WFK282" s="136"/>
      <c r="WFL282" s="136"/>
      <c r="WFM282" s="136"/>
      <c r="WFN282" s="136"/>
      <c r="WFO282" s="136"/>
      <c r="WFP282" s="136"/>
      <c r="WFQ282" s="136"/>
      <c r="WFR282" s="136"/>
      <c r="WFS282" s="136"/>
      <c r="WFT282" s="136"/>
      <c r="WFU282" s="136"/>
      <c r="WFZ282" s="136"/>
      <c r="WGA282" s="136"/>
      <c r="WGB282" s="136"/>
      <c r="WGC282" s="136"/>
      <c r="WGD282" s="136"/>
      <c r="WGE282" s="136"/>
      <c r="WGF282" s="136"/>
      <c r="WGG282" s="136"/>
      <c r="WGH282" s="136"/>
      <c r="WGI282" s="136"/>
      <c r="WGJ282" s="136"/>
      <c r="WGK282" s="136"/>
      <c r="WGP282" s="136"/>
      <c r="WGQ282" s="136"/>
      <c r="WGR282" s="136"/>
      <c r="WGS282" s="136"/>
      <c r="WGT282" s="136"/>
      <c r="WGU282" s="136"/>
      <c r="WGV282" s="136"/>
      <c r="WGW282" s="136"/>
      <c r="WGX282" s="136"/>
      <c r="WGY282" s="136"/>
      <c r="WGZ282" s="136"/>
      <c r="WHA282" s="136"/>
      <c r="WHF282" s="136"/>
      <c r="WHG282" s="136"/>
      <c r="WHH282" s="136"/>
      <c r="WHI282" s="136"/>
      <c r="WHJ282" s="136"/>
      <c r="WHK282" s="136"/>
      <c r="WHL282" s="136"/>
      <c r="WHM282" s="136"/>
      <c r="WHN282" s="136"/>
      <c r="WHO282" s="136"/>
      <c r="WHP282" s="136"/>
      <c r="WHQ282" s="136"/>
      <c r="WHV282" s="136"/>
      <c r="WHW282" s="136"/>
      <c r="WHX282" s="136"/>
      <c r="WHY282" s="136"/>
      <c r="WHZ282" s="136"/>
      <c r="WIA282" s="136"/>
      <c r="WIB282" s="136"/>
      <c r="WIC282" s="136"/>
      <c r="WID282" s="136"/>
      <c r="WIE282" s="136"/>
      <c r="WIF282" s="136"/>
      <c r="WIG282" s="136"/>
      <c r="WIL282" s="136"/>
      <c r="WIM282" s="136"/>
      <c r="WIN282" s="136"/>
      <c r="WIO282" s="136"/>
      <c r="WIP282" s="136"/>
      <c r="WIQ282" s="136"/>
      <c r="WIR282" s="136"/>
      <c r="WIS282" s="136"/>
      <c r="WIT282" s="136"/>
      <c r="WIU282" s="136"/>
      <c r="WIV282" s="136"/>
      <c r="WIW282" s="136"/>
      <c r="WJB282" s="136"/>
      <c r="WJC282" s="136"/>
      <c r="WJD282" s="136"/>
      <c r="WJE282" s="136"/>
      <c r="WJF282" s="136"/>
      <c r="WJG282" s="136"/>
      <c r="WJH282" s="136"/>
      <c r="WJI282" s="136"/>
      <c r="WJJ282" s="136"/>
      <c r="WJK282" s="136"/>
      <c r="WJL282" s="136"/>
      <c r="WJM282" s="136"/>
      <c r="WJR282" s="136"/>
      <c r="WJS282" s="136"/>
      <c r="WJT282" s="136"/>
      <c r="WJU282" s="136"/>
      <c r="WJV282" s="136"/>
      <c r="WJW282" s="136"/>
      <c r="WJX282" s="136"/>
      <c r="WJY282" s="136"/>
      <c r="WJZ282" s="136"/>
      <c r="WKA282" s="136"/>
      <c r="WKB282" s="136"/>
      <c r="WKC282" s="136"/>
      <c r="WKH282" s="136"/>
      <c r="WKI282" s="136"/>
      <c r="WKJ282" s="136"/>
      <c r="WKK282" s="136"/>
      <c r="WKL282" s="136"/>
      <c r="WKM282" s="136"/>
      <c r="WKN282" s="136"/>
      <c r="WKO282" s="136"/>
      <c r="WKP282" s="136"/>
      <c r="WKQ282" s="136"/>
      <c r="WKR282" s="136"/>
      <c r="WKS282" s="136"/>
      <c r="WKX282" s="136"/>
      <c r="WKY282" s="136"/>
      <c r="WKZ282" s="136"/>
      <c r="WLA282" s="136"/>
      <c r="WLB282" s="136"/>
      <c r="WLC282" s="136"/>
      <c r="WLD282" s="136"/>
      <c r="WLE282" s="136"/>
      <c r="WLF282" s="136"/>
      <c r="WLG282" s="136"/>
      <c r="WLH282" s="136"/>
      <c r="WLI282" s="136"/>
      <c r="WLN282" s="136"/>
      <c r="WLO282" s="136"/>
      <c r="WLP282" s="136"/>
      <c r="WLQ282" s="136"/>
      <c r="WLR282" s="136"/>
      <c r="WLS282" s="136"/>
      <c r="WLT282" s="136"/>
      <c r="WLU282" s="136"/>
      <c r="WLV282" s="136"/>
      <c r="WLW282" s="136"/>
      <c r="WLX282" s="136"/>
      <c r="WLY282" s="136"/>
      <c r="WMD282" s="136"/>
      <c r="WME282" s="136"/>
      <c r="WMF282" s="136"/>
      <c r="WMG282" s="136"/>
      <c r="WMH282" s="136"/>
      <c r="WMI282" s="136"/>
      <c r="WMJ282" s="136"/>
      <c r="WMK282" s="136"/>
      <c r="WML282" s="136"/>
      <c r="WMM282" s="136"/>
      <c r="WMN282" s="136"/>
      <c r="WMO282" s="136"/>
      <c r="WMT282" s="136"/>
      <c r="WMU282" s="136"/>
      <c r="WMV282" s="136"/>
      <c r="WMW282" s="136"/>
      <c r="WMX282" s="136"/>
      <c r="WMY282" s="136"/>
      <c r="WMZ282" s="136"/>
      <c r="WNA282" s="136"/>
      <c r="WNB282" s="136"/>
      <c r="WNC282" s="136"/>
      <c r="WND282" s="136"/>
      <c r="WNE282" s="136"/>
      <c r="WNJ282" s="136"/>
      <c r="WNK282" s="136"/>
      <c r="WNL282" s="136"/>
      <c r="WNM282" s="136"/>
      <c r="WNN282" s="136"/>
      <c r="WNO282" s="136"/>
      <c r="WNP282" s="136"/>
      <c r="WNQ282" s="136"/>
      <c r="WNR282" s="136"/>
      <c r="WNS282" s="136"/>
      <c r="WNT282" s="136"/>
      <c r="WNU282" s="136"/>
      <c r="WNZ282" s="136"/>
      <c r="WOA282" s="136"/>
      <c r="WOB282" s="136"/>
      <c r="WOC282" s="136"/>
      <c r="WOD282" s="136"/>
      <c r="WOE282" s="136"/>
      <c r="WOF282" s="136"/>
      <c r="WOG282" s="136"/>
      <c r="WOH282" s="136"/>
      <c r="WOI282" s="136"/>
      <c r="WOJ282" s="136"/>
      <c r="WOK282" s="136"/>
      <c r="WOP282" s="136"/>
      <c r="WOQ282" s="136"/>
      <c r="WOR282" s="136"/>
      <c r="WOS282" s="136"/>
      <c r="WOT282" s="136"/>
      <c r="WOU282" s="136"/>
      <c r="WOV282" s="136"/>
      <c r="WOW282" s="136"/>
      <c r="WOX282" s="136"/>
      <c r="WOY282" s="136"/>
      <c r="WOZ282" s="136"/>
      <c r="WPA282" s="136"/>
      <c r="WPF282" s="136"/>
      <c r="WPG282" s="136"/>
      <c r="WPH282" s="136"/>
      <c r="WPI282" s="136"/>
      <c r="WPJ282" s="136"/>
      <c r="WPK282" s="136"/>
      <c r="WPL282" s="136"/>
      <c r="WPM282" s="136"/>
      <c r="WPN282" s="136"/>
      <c r="WPO282" s="136"/>
      <c r="WPP282" s="136"/>
      <c r="WPQ282" s="136"/>
      <c r="WPV282" s="136"/>
      <c r="WPW282" s="136"/>
      <c r="WPX282" s="136"/>
      <c r="WPY282" s="136"/>
      <c r="WPZ282" s="136"/>
      <c r="WQA282" s="136"/>
      <c r="WQB282" s="136"/>
      <c r="WQC282" s="136"/>
      <c r="WQD282" s="136"/>
      <c r="WQE282" s="136"/>
      <c r="WQF282" s="136"/>
      <c r="WQG282" s="136"/>
      <c r="WQL282" s="136"/>
      <c r="WQM282" s="136"/>
      <c r="WQN282" s="136"/>
      <c r="WQO282" s="136"/>
      <c r="WQP282" s="136"/>
      <c r="WQQ282" s="136"/>
      <c r="WQR282" s="136"/>
      <c r="WQS282" s="136"/>
      <c r="WQT282" s="136"/>
      <c r="WQU282" s="136"/>
      <c r="WQV282" s="136"/>
      <c r="WQW282" s="136"/>
      <c r="WRB282" s="136"/>
      <c r="WRC282" s="136"/>
      <c r="WRD282" s="136"/>
      <c r="WRE282" s="136"/>
      <c r="WRF282" s="136"/>
      <c r="WRG282" s="136"/>
      <c r="WRH282" s="136"/>
      <c r="WRI282" s="136"/>
      <c r="WRJ282" s="136"/>
      <c r="WRK282" s="136"/>
      <c r="WRL282" s="136"/>
      <c r="WRM282" s="136"/>
      <c r="WRR282" s="136"/>
      <c r="WRS282" s="136"/>
      <c r="WRT282" s="136"/>
      <c r="WRU282" s="136"/>
      <c r="WRV282" s="136"/>
      <c r="WRW282" s="136"/>
      <c r="WRX282" s="136"/>
      <c r="WRY282" s="136"/>
      <c r="WRZ282" s="136"/>
      <c r="WSA282" s="136"/>
      <c r="WSB282" s="136"/>
      <c r="WSC282" s="136"/>
      <c r="WSH282" s="136"/>
      <c r="WSI282" s="136"/>
      <c r="WSJ282" s="136"/>
      <c r="WSK282" s="136"/>
      <c r="WSL282" s="136"/>
      <c r="WSM282" s="136"/>
      <c r="WSN282" s="136"/>
      <c r="WSO282" s="136"/>
      <c r="WSP282" s="136"/>
      <c r="WSQ282" s="136"/>
      <c r="WSR282" s="136"/>
      <c r="WSS282" s="136"/>
      <c r="WSX282" s="136"/>
      <c r="WSY282" s="136"/>
      <c r="WSZ282" s="136"/>
      <c r="WTA282" s="136"/>
      <c r="WTB282" s="136"/>
      <c r="WTC282" s="136"/>
      <c r="WTD282" s="136"/>
      <c r="WTE282" s="136"/>
      <c r="WTF282" s="136"/>
      <c r="WTG282" s="136"/>
      <c r="WTH282" s="136"/>
      <c r="WTI282" s="136"/>
      <c r="WTN282" s="136"/>
      <c r="WTO282" s="136"/>
      <c r="WTP282" s="136"/>
      <c r="WTQ282" s="136"/>
      <c r="WTR282" s="136"/>
      <c r="WTS282" s="136"/>
      <c r="WTT282" s="136"/>
      <c r="WTU282" s="136"/>
      <c r="WTV282" s="136"/>
      <c r="WTW282" s="136"/>
      <c r="WTX282" s="136"/>
      <c r="WTY282" s="136"/>
      <c r="WUD282" s="136"/>
      <c r="WUE282" s="136"/>
      <c r="WUF282" s="136"/>
      <c r="WUG282" s="136"/>
      <c r="WUH282" s="136"/>
      <c r="WUI282" s="136"/>
      <c r="WUJ282" s="136"/>
      <c r="WUK282" s="136"/>
      <c r="WUL282" s="136"/>
      <c r="WUM282" s="136"/>
      <c r="WUN282" s="136"/>
      <c r="WUO282" s="136"/>
      <c r="WUT282" s="136"/>
      <c r="WUU282" s="136"/>
      <c r="WUV282" s="136"/>
      <c r="WUW282" s="136"/>
      <c r="WUX282" s="136"/>
      <c r="WUY282" s="136"/>
      <c r="WUZ282" s="136"/>
      <c r="WVA282" s="136"/>
      <c r="WVB282" s="136"/>
      <c r="WVC282" s="136"/>
      <c r="WVD282" s="136"/>
      <c r="WVE282" s="136"/>
      <c r="WVJ282" s="136"/>
      <c r="WVK282" s="136"/>
      <c r="WVL282" s="136"/>
      <c r="WVM282" s="136"/>
      <c r="WVN282" s="136"/>
      <c r="WVO282" s="136"/>
      <c r="WVP282" s="136"/>
      <c r="WVQ282" s="136"/>
      <c r="WVR282" s="136"/>
      <c r="WVS282" s="136"/>
      <c r="WVT282" s="136"/>
      <c r="WVU282" s="136"/>
      <c r="WVZ282" s="136"/>
      <c r="WWA282" s="136"/>
      <c r="WWB282" s="136"/>
      <c r="WWC282" s="136"/>
      <c r="WWD282" s="136"/>
      <c r="WWE282" s="136"/>
      <c r="WWF282" s="136"/>
      <c r="WWG282" s="136"/>
      <c r="WWH282" s="136"/>
      <c r="WWI282" s="136"/>
      <c r="WWJ282" s="136"/>
      <c r="WWK282" s="136"/>
      <c r="WWP282" s="136"/>
      <c r="WWQ282" s="136"/>
      <c r="WWR282" s="136"/>
      <c r="WWS282" s="136"/>
      <c r="WWT282" s="136"/>
      <c r="WWU282" s="136"/>
      <c r="WWV282" s="136"/>
      <c r="WWW282" s="136"/>
      <c r="WWX282" s="136"/>
      <c r="WWY282" s="136"/>
      <c r="WWZ282" s="136"/>
      <c r="WXA282" s="136"/>
      <c r="WXF282" s="136"/>
      <c r="WXG282" s="136"/>
      <c r="WXH282" s="136"/>
      <c r="WXI282" s="136"/>
      <c r="WXJ282" s="136"/>
      <c r="WXK282" s="136"/>
      <c r="WXL282" s="136"/>
      <c r="WXM282" s="136"/>
      <c r="WXN282" s="136"/>
      <c r="WXO282" s="136"/>
      <c r="WXP282" s="136"/>
      <c r="WXQ282" s="136"/>
      <c r="WXV282" s="136"/>
      <c r="WXW282" s="136"/>
      <c r="WXX282" s="136"/>
      <c r="WXY282" s="136"/>
      <c r="WXZ282" s="136"/>
      <c r="WYA282" s="136"/>
      <c r="WYB282" s="136"/>
      <c r="WYC282" s="136"/>
      <c r="WYD282" s="136"/>
      <c r="WYE282" s="136"/>
      <c r="WYF282" s="136"/>
      <c r="WYG282" s="136"/>
      <c r="WYL282" s="136"/>
      <c r="WYM282" s="136"/>
      <c r="WYN282" s="136"/>
      <c r="WYO282" s="136"/>
      <c r="WYP282" s="136"/>
      <c r="WYQ282" s="136"/>
      <c r="WYR282" s="136"/>
      <c r="WYS282" s="136"/>
      <c r="WYT282" s="136"/>
      <c r="WYU282" s="136"/>
      <c r="WYV282" s="136"/>
      <c r="WYW282" s="136"/>
      <c r="WZB282" s="136"/>
      <c r="WZC282" s="136"/>
      <c r="WZD282" s="136"/>
      <c r="WZE282" s="136"/>
      <c r="WZF282" s="136"/>
      <c r="WZG282" s="136"/>
      <c r="WZH282" s="136"/>
      <c r="WZI282" s="136"/>
      <c r="WZJ282" s="136"/>
      <c r="WZK282" s="136"/>
      <c r="WZL282" s="136"/>
      <c r="WZM282" s="136"/>
      <c r="WZR282" s="136"/>
      <c r="WZS282" s="136"/>
      <c r="WZT282" s="136"/>
      <c r="WZU282" s="136"/>
      <c r="WZV282" s="136"/>
      <c r="WZW282" s="136"/>
      <c r="WZX282" s="136"/>
      <c r="WZY282" s="136"/>
      <c r="WZZ282" s="136"/>
      <c r="XAA282" s="136"/>
      <c r="XAB282" s="136"/>
      <c r="XAC282" s="136"/>
      <c r="XAH282" s="136"/>
      <c r="XAI282" s="136"/>
      <c r="XAJ282" s="136"/>
      <c r="XAK282" s="136"/>
      <c r="XAL282" s="136"/>
      <c r="XAM282" s="136"/>
      <c r="XAN282" s="136"/>
      <c r="XAO282" s="136"/>
      <c r="XAP282" s="136"/>
      <c r="XAQ282" s="136"/>
      <c r="XAR282" s="136"/>
      <c r="XAS282" s="136"/>
      <c r="XAX282" s="136"/>
      <c r="XAY282" s="136"/>
      <c r="XAZ282" s="136"/>
      <c r="XBA282" s="136"/>
      <c r="XBB282" s="136"/>
      <c r="XBC282" s="136"/>
      <c r="XBD282" s="136"/>
      <c r="XBE282" s="136"/>
      <c r="XBF282" s="136"/>
      <c r="XBG282" s="136"/>
      <c r="XBH282" s="136"/>
      <c r="XBI282" s="136"/>
      <c r="XBN282" s="136"/>
      <c r="XBO282" s="136"/>
      <c r="XBP282" s="136"/>
      <c r="XBQ282" s="136"/>
      <c r="XBR282" s="136"/>
      <c r="XBS282" s="136"/>
      <c r="XBT282" s="136"/>
      <c r="XBU282" s="136"/>
      <c r="XBV282" s="136"/>
      <c r="XBW282" s="136"/>
      <c r="XBX282" s="136"/>
      <c r="XBY282" s="136"/>
      <c r="XCD282" s="136"/>
      <c r="XCE282" s="136"/>
      <c r="XCF282" s="136"/>
      <c r="XCG282" s="136"/>
      <c r="XCH282" s="136"/>
      <c r="XCI282" s="136"/>
      <c r="XCJ282" s="136"/>
      <c r="XCK282" s="136"/>
      <c r="XCL282" s="136"/>
      <c r="XCM282" s="136"/>
      <c r="XCN282" s="136"/>
      <c r="XCO282" s="136"/>
      <c r="XCT282" s="136"/>
      <c r="XCU282" s="136"/>
      <c r="XCV282" s="136"/>
      <c r="XCW282" s="136"/>
      <c r="XCX282" s="136"/>
      <c r="XCY282" s="136"/>
      <c r="XCZ282" s="136"/>
      <c r="XDA282" s="136"/>
      <c r="XDB282" s="136"/>
      <c r="XDC282" s="136"/>
      <c r="XDD282" s="136"/>
      <c r="XDE282" s="136"/>
      <c r="XDJ282" s="136"/>
      <c r="XDK282" s="136"/>
      <c r="XDL282" s="136"/>
      <c r="XDM282" s="136"/>
      <c r="XDN282" s="136"/>
      <c r="XDO282" s="136"/>
      <c r="XDP282" s="136"/>
      <c r="XDQ282" s="136"/>
      <c r="XDR282" s="136"/>
      <c r="XDS282" s="136"/>
      <c r="XDT282" s="136"/>
      <c r="XDU282" s="136"/>
      <c r="XDZ282" s="136"/>
      <c r="XEA282" s="136"/>
      <c r="XEB282" s="136"/>
      <c r="XEC282" s="136"/>
      <c r="XED282" s="136"/>
      <c r="XEE282" s="136"/>
      <c r="XEF282" s="136"/>
      <c r="XEG282" s="136"/>
      <c r="XEH282" s="136"/>
      <c r="XEI282" s="136"/>
      <c r="XEJ282" s="136"/>
      <c r="XEK282" s="136"/>
      <c r="XEP282" s="136"/>
      <c r="XEQ282" s="136"/>
      <c r="XER282" s="136"/>
      <c r="XES282" s="136"/>
      <c r="XET282" s="136"/>
      <c r="XEU282" s="136"/>
      <c r="XEV282" s="136"/>
      <c r="XEW282" s="136"/>
      <c r="XEX282" s="136"/>
      <c r="XEY282" s="136"/>
      <c r="XEZ282" s="136"/>
      <c r="XFA282" s="136"/>
    </row>
    <row r="283" spans="1:1021 1026:2045 2050:3069 3074:4093 4098:5117 5122:6141 6146:7165 7170:8189 8194:9213 9218:10237 10242:11261 11266:12285 12290:13309 13314:14333 14338:15357 15362:16381" x14ac:dyDescent="0.25">
      <c r="A283" s="138"/>
      <c r="B283" s="139"/>
      <c r="C283" s="140"/>
      <c r="D283" s="140"/>
      <c r="E283" s="140"/>
      <c r="F283" s="140"/>
      <c r="G283" s="140"/>
      <c r="H283" s="140"/>
      <c r="I283" s="140"/>
      <c r="J283" s="140"/>
      <c r="K283" s="140"/>
      <c r="L283" s="140"/>
      <c r="M283" s="140"/>
      <c r="N283" s="138"/>
      <c r="R283" s="136"/>
      <c r="S283" s="136"/>
      <c r="T283" s="136"/>
      <c r="U283" s="136"/>
      <c r="V283" s="136"/>
      <c r="W283" s="136"/>
      <c r="X283" s="136"/>
      <c r="Y283" s="136"/>
      <c r="Z283" s="136"/>
      <c r="AA283" s="136"/>
      <c r="AB283" s="136"/>
      <c r="AC283" s="136"/>
      <c r="AH283" s="136"/>
      <c r="AI283" s="136"/>
      <c r="AJ283" s="136"/>
      <c r="AK283" s="136"/>
      <c r="AL283" s="136"/>
      <c r="AM283" s="136"/>
      <c r="AN283" s="136"/>
      <c r="AO283" s="136"/>
      <c r="AP283" s="136"/>
      <c r="AQ283" s="136"/>
      <c r="AR283" s="136"/>
      <c r="AS283" s="136"/>
      <c r="AX283" s="136"/>
      <c r="AY283" s="136"/>
      <c r="AZ283" s="136"/>
      <c r="BA283" s="136"/>
      <c r="BB283" s="136"/>
      <c r="BC283" s="136"/>
      <c r="BD283" s="136"/>
      <c r="BE283" s="136"/>
      <c r="BF283" s="136"/>
      <c r="BG283" s="136"/>
      <c r="BH283" s="136"/>
      <c r="BI283" s="136"/>
      <c r="BN283" s="136"/>
      <c r="BO283" s="136"/>
      <c r="BP283" s="136"/>
      <c r="BQ283" s="136"/>
      <c r="BR283" s="136"/>
      <c r="BS283" s="136"/>
      <c r="BT283" s="136"/>
      <c r="BU283" s="136"/>
      <c r="BV283" s="136"/>
      <c r="BW283" s="136"/>
      <c r="BX283" s="136"/>
      <c r="BY283" s="136"/>
      <c r="CD283" s="136"/>
      <c r="CE283" s="136"/>
      <c r="CF283" s="136"/>
      <c r="CG283" s="136"/>
      <c r="CH283" s="136"/>
      <c r="CI283" s="136"/>
      <c r="CJ283" s="136"/>
      <c r="CK283" s="136"/>
      <c r="CL283" s="136"/>
      <c r="CM283" s="136"/>
      <c r="CN283" s="136"/>
      <c r="CO283" s="136"/>
      <c r="CT283" s="136"/>
      <c r="CU283" s="136"/>
      <c r="CV283" s="136"/>
      <c r="CW283" s="136"/>
      <c r="CX283" s="136"/>
      <c r="CY283" s="136"/>
      <c r="CZ283" s="136"/>
      <c r="DA283" s="136"/>
      <c r="DB283" s="136"/>
      <c r="DC283" s="136"/>
      <c r="DD283" s="136"/>
      <c r="DE283" s="136"/>
      <c r="DJ283" s="136"/>
      <c r="DK283" s="136"/>
      <c r="DL283" s="136"/>
      <c r="DM283" s="136"/>
      <c r="DN283" s="136"/>
      <c r="DO283" s="136"/>
      <c r="DP283" s="136"/>
      <c r="DQ283" s="136"/>
      <c r="DR283" s="136"/>
      <c r="DS283" s="136"/>
      <c r="DT283" s="136"/>
      <c r="DU283" s="136"/>
      <c r="DZ283" s="136"/>
      <c r="EA283" s="136"/>
      <c r="EB283" s="136"/>
      <c r="EC283" s="136"/>
      <c r="ED283" s="136"/>
      <c r="EE283" s="136"/>
      <c r="EF283" s="136"/>
      <c r="EG283" s="136"/>
      <c r="EH283" s="136"/>
      <c r="EI283" s="136"/>
      <c r="EJ283" s="136"/>
      <c r="EK283" s="136"/>
      <c r="EP283" s="136"/>
      <c r="EQ283" s="136"/>
      <c r="ER283" s="136"/>
      <c r="ES283" s="136"/>
      <c r="ET283" s="136"/>
      <c r="EU283" s="136"/>
      <c r="EV283" s="136"/>
      <c r="EW283" s="136"/>
      <c r="EX283" s="136"/>
      <c r="EY283" s="136"/>
      <c r="EZ283" s="136"/>
      <c r="FA283" s="136"/>
      <c r="FF283" s="136"/>
      <c r="FG283" s="136"/>
      <c r="FH283" s="136"/>
      <c r="FI283" s="136"/>
      <c r="FJ283" s="136"/>
      <c r="FK283" s="136"/>
      <c r="FL283" s="136"/>
      <c r="FM283" s="136"/>
      <c r="FN283" s="136"/>
      <c r="FO283" s="136"/>
      <c r="FP283" s="136"/>
      <c r="FQ283" s="136"/>
      <c r="FV283" s="136"/>
      <c r="FW283" s="136"/>
      <c r="FX283" s="136"/>
      <c r="FY283" s="136"/>
      <c r="FZ283" s="136"/>
      <c r="GA283" s="136"/>
      <c r="GB283" s="136"/>
      <c r="GC283" s="136"/>
      <c r="GD283" s="136"/>
      <c r="GE283" s="136"/>
      <c r="GF283" s="136"/>
      <c r="GG283" s="136"/>
      <c r="GL283" s="136"/>
      <c r="GM283" s="136"/>
      <c r="GN283" s="136"/>
      <c r="GO283" s="136"/>
      <c r="GP283" s="136"/>
      <c r="GQ283" s="136"/>
      <c r="GR283" s="136"/>
      <c r="GS283" s="136"/>
      <c r="GT283" s="136"/>
      <c r="GU283" s="136"/>
      <c r="GV283" s="136"/>
      <c r="GW283" s="136"/>
      <c r="HB283" s="136"/>
      <c r="HC283" s="136"/>
      <c r="HD283" s="136"/>
      <c r="HE283" s="136"/>
      <c r="HF283" s="136"/>
      <c r="HG283" s="136"/>
      <c r="HH283" s="136"/>
      <c r="HI283" s="136"/>
      <c r="HJ283" s="136"/>
      <c r="HK283" s="136"/>
      <c r="HL283" s="136"/>
      <c r="HM283" s="136"/>
      <c r="HR283" s="136"/>
      <c r="HS283" s="136"/>
      <c r="HT283" s="136"/>
      <c r="HU283" s="136"/>
      <c r="HV283" s="136"/>
      <c r="HW283" s="136"/>
      <c r="HX283" s="136"/>
      <c r="HY283" s="136"/>
      <c r="HZ283" s="136"/>
      <c r="IA283" s="136"/>
      <c r="IB283" s="136"/>
      <c r="IC283" s="136"/>
      <c r="IH283" s="136"/>
      <c r="II283" s="136"/>
      <c r="IJ283" s="136"/>
      <c r="IK283" s="136"/>
      <c r="IL283" s="136"/>
      <c r="IM283" s="136"/>
      <c r="IN283" s="136"/>
      <c r="IO283" s="136"/>
      <c r="IP283" s="136"/>
      <c r="IQ283" s="136"/>
      <c r="IR283" s="136"/>
      <c r="IS283" s="136"/>
      <c r="IX283" s="136"/>
      <c r="IY283" s="136"/>
      <c r="IZ283" s="136"/>
      <c r="JA283" s="136"/>
      <c r="JB283" s="136"/>
      <c r="JC283" s="136"/>
      <c r="JD283" s="136"/>
      <c r="JE283" s="136"/>
      <c r="JF283" s="136"/>
      <c r="JG283" s="136"/>
      <c r="JH283" s="136"/>
      <c r="JI283" s="136"/>
      <c r="JN283" s="136"/>
      <c r="JO283" s="136"/>
      <c r="JP283" s="136"/>
      <c r="JQ283" s="136"/>
      <c r="JR283" s="136"/>
      <c r="JS283" s="136"/>
      <c r="JT283" s="136"/>
      <c r="JU283" s="136"/>
      <c r="JV283" s="136"/>
      <c r="JW283" s="136"/>
      <c r="JX283" s="136"/>
      <c r="JY283" s="136"/>
      <c r="KD283" s="136"/>
      <c r="KE283" s="136"/>
      <c r="KF283" s="136"/>
      <c r="KG283" s="136"/>
      <c r="KH283" s="136"/>
      <c r="KI283" s="136"/>
      <c r="KJ283" s="136"/>
      <c r="KK283" s="136"/>
      <c r="KL283" s="136"/>
      <c r="KM283" s="136"/>
      <c r="KN283" s="136"/>
      <c r="KO283" s="136"/>
      <c r="KT283" s="136"/>
      <c r="KU283" s="136"/>
      <c r="KV283" s="136"/>
      <c r="KW283" s="136"/>
      <c r="KX283" s="136"/>
      <c r="KY283" s="136"/>
      <c r="KZ283" s="136"/>
      <c r="LA283" s="136"/>
      <c r="LB283" s="136"/>
      <c r="LC283" s="136"/>
      <c r="LD283" s="136"/>
      <c r="LE283" s="136"/>
      <c r="LJ283" s="136"/>
      <c r="LK283" s="136"/>
      <c r="LL283" s="136"/>
      <c r="LM283" s="136"/>
      <c r="LN283" s="136"/>
      <c r="LO283" s="136"/>
      <c r="LP283" s="136"/>
      <c r="LQ283" s="136"/>
      <c r="LR283" s="136"/>
      <c r="LS283" s="136"/>
      <c r="LT283" s="136"/>
      <c r="LU283" s="136"/>
      <c r="LZ283" s="136"/>
      <c r="MA283" s="136"/>
      <c r="MB283" s="136"/>
      <c r="MC283" s="136"/>
      <c r="MD283" s="136"/>
      <c r="ME283" s="136"/>
      <c r="MF283" s="136"/>
      <c r="MG283" s="136"/>
      <c r="MH283" s="136"/>
      <c r="MI283" s="136"/>
      <c r="MJ283" s="136"/>
      <c r="MK283" s="136"/>
      <c r="MP283" s="136"/>
      <c r="MQ283" s="136"/>
      <c r="MR283" s="136"/>
      <c r="MS283" s="136"/>
      <c r="MT283" s="136"/>
      <c r="MU283" s="136"/>
      <c r="MV283" s="136"/>
      <c r="MW283" s="136"/>
      <c r="MX283" s="136"/>
      <c r="MY283" s="136"/>
      <c r="MZ283" s="136"/>
      <c r="NA283" s="136"/>
      <c r="NF283" s="136"/>
      <c r="NG283" s="136"/>
      <c r="NH283" s="136"/>
      <c r="NI283" s="136"/>
      <c r="NJ283" s="136"/>
      <c r="NK283" s="136"/>
      <c r="NL283" s="136"/>
      <c r="NM283" s="136"/>
      <c r="NN283" s="136"/>
      <c r="NO283" s="136"/>
      <c r="NP283" s="136"/>
      <c r="NQ283" s="136"/>
      <c r="NV283" s="136"/>
      <c r="NW283" s="136"/>
      <c r="NX283" s="136"/>
      <c r="NY283" s="136"/>
      <c r="NZ283" s="136"/>
      <c r="OA283" s="136"/>
      <c r="OB283" s="136"/>
      <c r="OC283" s="136"/>
      <c r="OD283" s="136"/>
      <c r="OE283" s="136"/>
      <c r="OF283" s="136"/>
      <c r="OG283" s="136"/>
      <c r="OL283" s="136"/>
      <c r="OM283" s="136"/>
      <c r="ON283" s="136"/>
      <c r="OO283" s="136"/>
      <c r="OP283" s="136"/>
      <c r="OQ283" s="136"/>
      <c r="OR283" s="136"/>
      <c r="OS283" s="136"/>
      <c r="OT283" s="136"/>
      <c r="OU283" s="136"/>
      <c r="OV283" s="136"/>
      <c r="OW283" s="136"/>
      <c r="PB283" s="136"/>
      <c r="PC283" s="136"/>
      <c r="PD283" s="136"/>
      <c r="PE283" s="136"/>
      <c r="PF283" s="136"/>
      <c r="PG283" s="136"/>
      <c r="PH283" s="136"/>
      <c r="PI283" s="136"/>
      <c r="PJ283" s="136"/>
      <c r="PK283" s="136"/>
      <c r="PL283" s="136"/>
      <c r="PM283" s="136"/>
      <c r="PR283" s="136"/>
      <c r="PS283" s="136"/>
      <c r="PT283" s="136"/>
      <c r="PU283" s="136"/>
      <c r="PV283" s="136"/>
      <c r="PW283" s="136"/>
      <c r="PX283" s="136"/>
      <c r="PY283" s="136"/>
      <c r="PZ283" s="136"/>
      <c r="QA283" s="136"/>
      <c r="QB283" s="136"/>
      <c r="QC283" s="136"/>
      <c r="QH283" s="136"/>
      <c r="QI283" s="136"/>
      <c r="QJ283" s="136"/>
      <c r="QK283" s="136"/>
      <c r="QL283" s="136"/>
      <c r="QM283" s="136"/>
      <c r="QN283" s="136"/>
      <c r="QO283" s="136"/>
      <c r="QP283" s="136"/>
      <c r="QQ283" s="136"/>
      <c r="QR283" s="136"/>
      <c r="QS283" s="136"/>
      <c r="QX283" s="136"/>
      <c r="QY283" s="136"/>
      <c r="QZ283" s="136"/>
      <c r="RA283" s="136"/>
      <c r="RB283" s="136"/>
      <c r="RC283" s="136"/>
      <c r="RD283" s="136"/>
      <c r="RE283" s="136"/>
      <c r="RF283" s="136"/>
      <c r="RG283" s="136"/>
      <c r="RH283" s="136"/>
      <c r="RI283" s="136"/>
      <c r="RN283" s="136"/>
      <c r="RO283" s="136"/>
      <c r="RP283" s="136"/>
      <c r="RQ283" s="136"/>
      <c r="RR283" s="136"/>
      <c r="RS283" s="136"/>
      <c r="RT283" s="136"/>
      <c r="RU283" s="136"/>
      <c r="RV283" s="136"/>
      <c r="RW283" s="136"/>
      <c r="RX283" s="136"/>
      <c r="RY283" s="136"/>
      <c r="SD283" s="136"/>
      <c r="SE283" s="136"/>
      <c r="SF283" s="136"/>
      <c r="SG283" s="136"/>
      <c r="SH283" s="136"/>
      <c r="SI283" s="136"/>
      <c r="SJ283" s="136"/>
      <c r="SK283" s="136"/>
      <c r="SL283" s="136"/>
      <c r="SM283" s="136"/>
      <c r="SN283" s="136"/>
      <c r="SO283" s="136"/>
      <c r="ST283" s="136"/>
      <c r="SU283" s="136"/>
      <c r="SV283" s="136"/>
      <c r="SW283" s="136"/>
      <c r="SX283" s="136"/>
      <c r="SY283" s="136"/>
      <c r="SZ283" s="136"/>
      <c r="TA283" s="136"/>
      <c r="TB283" s="136"/>
      <c r="TC283" s="136"/>
      <c r="TD283" s="136"/>
      <c r="TE283" s="136"/>
      <c r="TJ283" s="136"/>
      <c r="TK283" s="136"/>
      <c r="TL283" s="136"/>
      <c r="TM283" s="136"/>
      <c r="TN283" s="136"/>
      <c r="TO283" s="136"/>
      <c r="TP283" s="136"/>
      <c r="TQ283" s="136"/>
      <c r="TR283" s="136"/>
      <c r="TS283" s="136"/>
      <c r="TT283" s="136"/>
      <c r="TU283" s="136"/>
      <c r="TZ283" s="136"/>
      <c r="UA283" s="136"/>
      <c r="UB283" s="136"/>
      <c r="UC283" s="136"/>
      <c r="UD283" s="136"/>
      <c r="UE283" s="136"/>
      <c r="UF283" s="136"/>
      <c r="UG283" s="136"/>
      <c r="UH283" s="136"/>
      <c r="UI283" s="136"/>
      <c r="UJ283" s="136"/>
      <c r="UK283" s="136"/>
      <c r="UP283" s="136"/>
      <c r="UQ283" s="136"/>
      <c r="UR283" s="136"/>
      <c r="US283" s="136"/>
      <c r="UT283" s="136"/>
      <c r="UU283" s="136"/>
      <c r="UV283" s="136"/>
      <c r="UW283" s="136"/>
      <c r="UX283" s="136"/>
      <c r="UY283" s="136"/>
      <c r="UZ283" s="136"/>
      <c r="VA283" s="136"/>
      <c r="VF283" s="136"/>
      <c r="VG283" s="136"/>
      <c r="VH283" s="136"/>
      <c r="VI283" s="136"/>
      <c r="VJ283" s="136"/>
      <c r="VK283" s="136"/>
      <c r="VL283" s="136"/>
      <c r="VM283" s="136"/>
      <c r="VN283" s="136"/>
      <c r="VO283" s="136"/>
      <c r="VP283" s="136"/>
      <c r="VQ283" s="136"/>
      <c r="VV283" s="136"/>
      <c r="VW283" s="136"/>
      <c r="VX283" s="136"/>
      <c r="VY283" s="136"/>
      <c r="VZ283" s="136"/>
      <c r="WA283" s="136"/>
      <c r="WB283" s="136"/>
      <c r="WC283" s="136"/>
      <c r="WD283" s="136"/>
      <c r="WE283" s="136"/>
      <c r="WF283" s="136"/>
      <c r="WG283" s="136"/>
      <c r="WL283" s="136"/>
      <c r="WM283" s="136"/>
      <c r="WN283" s="136"/>
      <c r="WO283" s="136"/>
      <c r="WP283" s="136"/>
      <c r="WQ283" s="136"/>
      <c r="WR283" s="136"/>
      <c r="WS283" s="136"/>
      <c r="WT283" s="136"/>
      <c r="WU283" s="136"/>
      <c r="WV283" s="136"/>
      <c r="WW283" s="136"/>
      <c r="XB283" s="136"/>
      <c r="XC283" s="136"/>
      <c r="XD283" s="136"/>
      <c r="XE283" s="136"/>
      <c r="XF283" s="136"/>
      <c r="XG283" s="136"/>
      <c r="XH283" s="136"/>
      <c r="XI283" s="136"/>
      <c r="XJ283" s="136"/>
      <c r="XK283" s="136"/>
      <c r="XL283" s="136"/>
      <c r="XM283" s="136"/>
      <c r="XR283" s="136"/>
      <c r="XS283" s="136"/>
      <c r="XT283" s="136"/>
      <c r="XU283" s="136"/>
      <c r="XV283" s="136"/>
      <c r="XW283" s="136"/>
      <c r="XX283" s="136"/>
      <c r="XY283" s="136"/>
      <c r="XZ283" s="136"/>
      <c r="YA283" s="136"/>
      <c r="YB283" s="136"/>
      <c r="YC283" s="136"/>
      <c r="YH283" s="136"/>
      <c r="YI283" s="136"/>
      <c r="YJ283" s="136"/>
      <c r="YK283" s="136"/>
      <c r="YL283" s="136"/>
      <c r="YM283" s="136"/>
      <c r="YN283" s="136"/>
      <c r="YO283" s="136"/>
      <c r="YP283" s="136"/>
      <c r="YQ283" s="136"/>
      <c r="YR283" s="136"/>
      <c r="YS283" s="136"/>
      <c r="YX283" s="136"/>
      <c r="YY283" s="136"/>
      <c r="YZ283" s="136"/>
      <c r="ZA283" s="136"/>
      <c r="ZB283" s="136"/>
      <c r="ZC283" s="136"/>
      <c r="ZD283" s="136"/>
      <c r="ZE283" s="136"/>
      <c r="ZF283" s="136"/>
      <c r="ZG283" s="136"/>
      <c r="ZH283" s="136"/>
      <c r="ZI283" s="136"/>
      <c r="ZN283" s="136"/>
      <c r="ZO283" s="136"/>
      <c r="ZP283" s="136"/>
      <c r="ZQ283" s="136"/>
      <c r="ZR283" s="136"/>
      <c r="ZS283" s="136"/>
      <c r="ZT283" s="136"/>
      <c r="ZU283" s="136"/>
      <c r="ZV283" s="136"/>
      <c r="ZW283" s="136"/>
      <c r="ZX283" s="136"/>
      <c r="ZY283" s="136"/>
      <c r="AAD283" s="136"/>
      <c r="AAE283" s="136"/>
      <c r="AAF283" s="136"/>
      <c r="AAG283" s="136"/>
      <c r="AAH283" s="136"/>
      <c r="AAI283" s="136"/>
      <c r="AAJ283" s="136"/>
      <c r="AAK283" s="136"/>
      <c r="AAL283" s="136"/>
      <c r="AAM283" s="136"/>
      <c r="AAN283" s="136"/>
      <c r="AAO283" s="136"/>
      <c r="AAT283" s="136"/>
      <c r="AAU283" s="136"/>
      <c r="AAV283" s="136"/>
      <c r="AAW283" s="136"/>
      <c r="AAX283" s="136"/>
      <c r="AAY283" s="136"/>
      <c r="AAZ283" s="136"/>
      <c r="ABA283" s="136"/>
      <c r="ABB283" s="136"/>
      <c r="ABC283" s="136"/>
      <c r="ABD283" s="136"/>
      <c r="ABE283" s="136"/>
      <c r="ABJ283" s="136"/>
      <c r="ABK283" s="136"/>
      <c r="ABL283" s="136"/>
      <c r="ABM283" s="136"/>
      <c r="ABN283" s="136"/>
      <c r="ABO283" s="136"/>
      <c r="ABP283" s="136"/>
      <c r="ABQ283" s="136"/>
      <c r="ABR283" s="136"/>
      <c r="ABS283" s="136"/>
      <c r="ABT283" s="136"/>
      <c r="ABU283" s="136"/>
      <c r="ABZ283" s="136"/>
      <c r="ACA283" s="136"/>
      <c r="ACB283" s="136"/>
      <c r="ACC283" s="136"/>
      <c r="ACD283" s="136"/>
      <c r="ACE283" s="136"/>
      <c r="ACF283" s="136"/>
      <c r="ACG283" s="136"/>
      <c r="ACH283" s="136"/>
      <c r="ACI283" s="136"/>
      <c r="ACJ283" s="136"/>
      <c r="ACK283" s="136"/>
      <c r="ACP283" s="136"/>
      <c r="ACQ283" s="136"/>
      <c r="ACR283" s="136"/>
      <c r="ACS283" s="136"/>
      <c r="ACT283" s="136"/>
      <c r="ACU283" s="136"/>
      <c r="ACV283" s="136"/>
      <c r="ACW283" s="136"/>
      <c r="ACX283" s="136"/>
      <c r="ACY283" s="136"/>
      <c r="ACZ283" s="136"/>
      <c r="ADA283" s="136"/>
      <c r="ADF283" s="136"/>
      <c r="ADG283" s="136"/>
      <c r="ADH283" s="136"/>
      <c r="ADI283" s="136"/>
      <c r="ADJ283" s="136"/>
      <c r="ADK283" s="136"/>
      <c r="ADL283" s="136"/>
      <c r="ADM283" s="136"/>
      <c r="ADN283" s="136"/>
      <c r="ADO283" s="136"/>
      <c r="ADP283" s="136"/>
      <c r="ADQ283" s="136"/>
      <c r="ADV283" s="136"/>
      <c r="ADW283" s="136"/>
      <c r="ADX283" s="136"/>
      <c r="ADY283" s="136"/>
      <c r="ADZ283" s="136"/>
      <c r="AEA283" s="136"/>
      <c r="AEB283" s="136"/>
      <c r="AEC283" s="136"/>
      <c r="AED283" s="136"/>
      <c r="AEE283" s="136"/>
      <c r="AEF283" s="136"/>
      <c r="AEG283" s="136"/>
      <c r="AEL283" s="136"/>
      <c r="AEM283" s="136"/>
      <c r="AEN283" s="136"/>
      <c r="AEO283" s="136"/>
      <c r="AEP283" s="136"/>
      <c r="AEQ283" s="136"/>
      <c r="AER283" s="136"/>
      <c r="AES283" s="136"/>
      <c r="AET283" s="136"/>
      <c r="AEU283" s="136"/>
      <c r="AEV283" s="136"/>
      <c r="AEW283" s="136"/>
      <c r="AFB283" s="136"/>
      <c r="AFC283" s="136"/>
      <c r="AFD283" s="136"/>
      <c r="AFE283" s="136"/>
      <c r="AFF283" s="136"/>
      <c r="AFG283" s="136"/>
      <c r="AFH283" s="136"/>
      <c r="AFI283" s="136"/>
      <c r="AFJ283" s="136"/>
      <c r="AFK283" s="136"/>
      <c r="AFL283" s="136"/>
      <c r="AFM283" s="136"/>
      <c r="AFR283" s="136"/>
      <c r="AFS283" s="136"/>
      <c r="AFT283" s="136"/>
      <c r="AFU283" s="136"/>
      <c r="AFV283" s="136"/>
      <c r="AFW283" s="136"/>
      <c r="AFX283" s="136"/>
      <c r="AFY283" s="136"/>
      <c r="AFZ283" s="136"/>
      <c r="AGA283" s="136"/>
      <c r="AGB283" s="136"/>
      <c r="AGC283" s="136"/>
      <c r="AGH283" s="136"/>
      <c r="AGI283" s="136"/>
      <c r="AGJ283" s="136"/>
      <c r="AGK283" s="136"/>
      <c r="AGL283" s="136"/>
      <c r="AGM283" s="136"/>
      <c r="AGN283" s="136"/>
      <c r="AGO283" s="136"/>
      <c r="AGP283" s="136"/>
      <c r="AGQ283" s="136"/>
      <c r="AGR283" s="136"/>
      <c r="AGS283" s="136"/>
      <c r="AGX283" s="136"/>
      <c r="AGY283" s="136"/>
      <c r="AGZ283" s="136"/>
      <c r="AHA283" s="136"/>
      <c r="AHB283" s="136"/>
      <c r="AHC283" s="136"/>
      <c r="AHD283" s="136"/>
      <c r="AHE283" s="136"/>
      <c r="AHF283" s="136"/>
      <c r="AHG283" s="136"/>
      <c r="AHH283" s="136"/>
      <c r="AHI283" s="136"/>
      <c r="AHN283" s="136"/>
      <c r="AHO283" s="136"/>
      <c r="AHP283" s="136"/>
      <c r="AHQ283" s="136"/>
      <c r="AHR283" s="136"/>
      <c r="AHS283" s="136"/>
      <c r="AHT283" s="136"/>
      <c r="AHU283" s="136"/>
      <c r="AHV283" s="136"/>
      <c r="AHW283" s="136"/>
      <c r="AHX283" s="136"/>
      <c r="AHY283" s="136"/>
      <c r="AID283" s="136"/>
      <c r="AIE283" s="136"/>
      <c r="AIF283" s="136"/>
      <c r="AIG283" s="136"/>
      <c r="AIH283" s="136"/>
      <c r="AII283" s="136"/>
      <c r="AIJ283" s="136"/>
      <c r="AIK283" s="136"/>
      <c r="AIL283" s="136"/>
      <c r="AIM283" s="136"/>
      <c r="AIN283" s="136"/>
      <c r="AIO283" s="136"/>
      <c r="AIT283" s="136"/>
      <c r="AIU283" s="136"/>
      <c r="AIV283" s="136"/>
      <c r="AIW283" s="136"/>
      <c r="AIX283" s="136"/>
      <c r="AIY283" s="136"/>
      <c r="AIZ283" s="136"/>
      <c r="AJA283" s="136"/>
      <c r="AJB283" s="136"/>
      <c r="AJC283" s="136"/>
      <c r="AJD283" s="136"/>
      <c r="AJE283" s="136"/>
      <c r="AJJ283" s="136"/>
      <c r="AJK283" s="136"/>
      <c r="AJL283" s="136"/>
      <c r="AJM283" s="136"/>
      <c r="AJN283" s="136"/>
      <c r="AJO283" s="136"/>
      <c r="AJP283" s="136"/>
      <c r="AJQ283" s="136"/>
      <c r="AJR283" s="136"/>
      <c r="AJS283" s="136"/>
      <c r="AJT283" s="136"/>
      <c r="AJU283" s="136"/>
      <c r="AJZ283" s="136"/>
      <c r="AKA283" s="136"/>
      <c r="AKB283" s="136"/>
      <c r="AKC283" s="136"/>
      <c r="AKD283" s="136"/>
      <c r="AKE283" s="136"/>
      <c r="AKF283" s="136"/>
      <c r="AKG283" s="136"/>
      <c r="AKH283" s="136"/>
      <c r="AKI283" s="136"/>
      <c r="AKJ283" s="136"/>
      <c r="AKK283" s="136"/>
      <c r="AKP283" s="136"/>
      <c r="AKQ283" s="136"/>
      <c r="AKR283" s="136"/>
      <c r="AKS283" s="136"/>
      <c r="AKT283" s="136"/>
      <c r="AKU283" s="136"/>
      <c r="AKV283" s="136"/>
      <c r="AKW283" s="136"/>
      <c r="AKX283" s="136"/>
      <c r="AKY283" s="136"/>
      <c r="AKZ283" s="136"/>
      <c r="ALA283" s="136"/>
      <c r="ALF283" s="136"/>
      <c r="ALG283" s="136"/>
      <c r="ALH283" s="136"/>
      <c r="ALI283" s="136"/>
      <c r="ALJ283" s="136"/>
      <c r="ALK283" s="136"/>
      <c r="ALL283" s="136"/>
      <c r="ALM283" s="136"/>
      <c r="ALN283" s="136"/>
      <c r="ALO283" s="136"/>
      <c r="ALP283" s="136"/>
      <c r="ALQ283" s="136"/>
      <c r="ALV283" s="136"/>
      <c r="ALW283" s="136"/>
      <c r="ALX283" s="136"/>
      <c r="ALY283" s="136"/>
      <c r="ALZ283" s="136"/>
      <c r="AMA283" s="136"/>
      <c r="AMB283" s="136"/>
      <c r="AMC283" s="136"/>
      <c r="AMD283" s="136"/>
      <c r="AME283" s="136"/>
      <c r="AMF283" s="136"/>
      <c r="AMG283" s="136"/>
      <c r="AML283" s="136"/>
      <c r="AMM283" s="136"/>
      <c r="AMN283" s="136"/>
      <c r="AMO283" s="136"/>
      <c r="AMP283" s="136"/>
      <c r="AMQ283" s="136"/>
      <c r="AMR283" s="136"/>
      <c r="AMS283" s="136"/>
      <c r="AMT283" s="136"/>
      <c r="AMU283" s="136"/>
      <c r="AMV283" s="136"/>
      <c r="AMW283" s="136"/>
      <c r="ANB283" s="136"/>
      <c r="ANC283" s="136"/>
      <c r="AND283" s="136"/>
      <c r="ANE283" s="136"/>
      <c r="ANF283" s="136"/>
      <c r="ANG283" s="136"/>
      <c r="ANH283" s="136"/>
      <c r="ANI283" s="136"/>
      <c r="ANJ283" s="136"/>
      <c r="ANK283" s="136"/>
      <c r="ANL283" s="136"/>
      <c r="ANM283" s="136"/>
      <c r="ANR283" s="136"/>
      <c r="ANS283" s="136"/>
      <c r="ANT283" s="136"/>
      <c r="ANU283" s="136"/>
      <c r="ANV283" s="136"/>
      <c r="ANW283" s="136"/>
      <c r="ANX283" s="136"/>
      <c r="ANY283" s="136"/>
      <c r="ANZ283" s="136"/>
      <c r="AOA283" s="136"/>
      <c r="AOB283" s="136"/>
      <c r="AOC283" s="136"/>
      <c r="AOH283" s="136"/>
      <c r="AOI283" s="136"/>
      <c r="AOJ283" s="136"/>
      <c r="AOK283" s="136"/>
      <c r="AOL283" s="136"/>
      <c r="AOM283" s="136"/>
      <c r="AON283" s="136"/>
      <c r="AOO283" s="136"/>
      <c r="AOP283" s="136"/>
      <c r="AOQ283" s="136"/>
      <c r="AOR283" s="136"/>
      <c r="AOS283" s="136"/>
      <c r="AOX283" s="136"/>
      <c r="AOY283" s="136"/>
      <c r="AOZ283" s="136"/>
      <c r="APA283" s="136"/>
      <c r="APB283" s="136"/>
      <c r="APC283" s="136"/>
      <c r="APD283" s="136"/>
      <c r="APE283" s="136"/>
      <c r="APF283" s="136"/>
      <c r="APG283" s="136"/>
      <c r="APH283" s="136"/>
      <c r="API283" s="136"/>
      <c r="APN283" s="136"/>
      <c r="APO283" s="136"/>
      <c r="APP283" s="136"/>
      <c r="APQ283" s="136"/>
      <c r="APR283" s="136"/>
      <c r="APS283" s="136"/>
      <c r="APT283" s="136"/>
      <c r="APU283" s="136"/>
      <c r="APV283" s="136"/>
      <c r="APW283" s="136"/>
      <c r="APX283" s="136"/>
      <c r="APY283" s="136"/>
      <c r="AQD283" s="136"/>
      <c r="AQE283" s="136"/>
      <c r="AQF283" s="136"/>
      <c r="AQG283" s="136"/>
      <c r="AQH283" s="136"/>
      <c r="AQI283" s="136"/>
      <c r="AQJ283" s="136"/>
      <c r="AQK283" s="136"/>
      <c r="AQL283" s="136"/>
      <c r="AQM283" s="136"/>
      <c r="AQN283" s="136"/>
      <c r="AQO283" s="136"/>
      <c r="AQT283" s="136"/>
      <c r="AQU283" s="136"/>
      <c r="AQV283" s="136"/>
      <c r="AQW283" s="136"/>
      <c r="AQX283" s="136"/>
      <c r="AQY283" s="136"/>
      <c r="AQZ283" s="136"/>
      <c r="ARA283" s="136"/>
      <c r="ARB283" s="136"/>
      <c r="ARC283" s="136"/>
      <c r="ARD283" s="136"/>
      <c r="ARE283" s="136"/>
      <c r="ARJ283" s="136"/>
      <c r="ARK283" s="136"/>
      <c r="ARL283" s="136"/>
      <c r="ARM283" s="136"/>
      <c r="ARN283" s="136"/>
      <c r="ARO283" s="136"/>
      <c r="ARP283" s="136"/>
      <c r="ARQ283" s="136"/>
      <c r="ARR283" s="136"/>
      <c r="ARS283" s="136"/>
      <c r="ART283" s="136"/>
      <c r="ARU283" s="136"/>
      <c r="ARZ283" s="136"/>
      <c r="ASA283" s="136"/>
      <c r="ASB283" s="136"/>
      <c r="ASC283" s="136"/>
      <c r="ASD283" s="136"/>
      <c r="ASE283" s="136"/>
      <c r="ASF283" s="136"/>
      <c r="ASG283" s="136"/>
      <c r="ASH283" s="136"/>
      <c r="ASI283" s="136"/>
      <c r="ASJ283" s="136"/>
      <c r="ASK283" s="136"/>
      <c r="ASP283" s="136"/>
      <c r="ASQ283" s="136"/>
      <c r="ASR283" s="136"/>
      <c r="ASS283" s="136"/>
      <c r="AST283" s="136"/>
      <c r="ASU283" s="136"/>
      <c r="ASV283" s="136"/>
      <c r="ASW283" s="136"/>
      <c r="ASX283" s="136"/>
      <c r="ASY283" s="136"/>
      <c r="ASZ283" s="136"/>
      <c r="ATA283" s="136"/>
      <c r="ATF283" s="136"/>
      <c r="ATG283" s="136"/>
      <c r="ATH283" s="136"/>
      <c r="ATI283" s="136"/>
      <c r="ATJ283" s="136"/>
      <c r="ATK283" s="136"/>
      <c r="ATL283" s="136"/>
      <c r="ATM283" s="136"/>
      <c r="ATN283" s="136"/>
      <c r="ATO283" s="136"/>
      <c r="ATP283" s="136"/>
      <c r="ATQ283" s="136"/>
      <c r="ATV283" s="136"/>
      <c r="ATW283" s="136"/>
      <c r="ATX283" s="136"/>
      <c r="ATY283" s="136"/>
      <c r="ATZ283" s="136"/>
      <c r="AUA283" s="136"/>
      <c r="AUB283" s="136"/>
      <c r="AUC283" s="136"/>
      <c r="AUD283" s="136"/>
      <c r="AUE283" s="136"/>
      <c r="AUF283" s="136"/>
      <c r="AUG283" s="136"/>
      <c r="AUL283" s="136"/>
      <c r="AUM283" s="136"/>
      <c r="AUN283" s="136"/>
      <c r="AUO283" s="136"/>
      <c r="AUP283" s="136"/>
      <c r="AUQ283" s="136"/>
      <c r="AUR283" s="136"/>
      <c r="AUS283" s="136"/>
      <c r="AUT283" s="136"/>
      <c r="AUU283" s="136"/>
      <c r="AUV283" s="136"/>
      <c r="AUW283" s="136"/>
      <c r="AVB283" s="136"/>
      <c r="AVC283" s="136"/>
      <c r="AVD283" s="136"/>
      <c r="AVE283" s="136"/>
      <c r="AVF283" s="136"/>
      <c r="AVG283" s="136"/>
      <c r="AVH283" s="136"/>
      <c r="AVI283" s="136"/>
      <c r="AVJ283" s="136"/>
      <c r="AVK283" s="136"/>
      <c r="AVL283" s="136"/>
      <c r="AVM283" s="136"/>
      <c r="AVR283" s="136"/>
      <c r="AVS283" s="136"/>
      <c r="AVT283" s="136"/>
      <c r="AVU283" s="136"/>
      <c r="AVV283" s="136"/>
      <c r="AVW283" s="136"/>
      <c r="AVX283" s="136"/>
      <c r="AVY283" s="136"/>
      <c r="AVZ283" s="136"/>
      <c r="AWA283" s="136"/>
      <c r="AWB283" s="136"/>
      <c r="AWC283" s="136"/>
      <c r="AWH283" s="136"/>
      <c r="AWI283" s="136"/>
      <c r="AWJ283" s="136"/>
      <c r="AWK283" s="136"/>
      <c r="AWL283" s="136"/>
      <c r="AWM283" s="136"/>
      <c r="AWN283" s="136"/>
      <c r="AWO283" s="136"/>
      <c r="AWP283" s="136"/>
      <c r="AWQ283" s="136"/>
      <c r="AWR283" s="136"/>
      <c r="AWS283" s="136"/>
      <c r="AWX283" s="136"/>
      <c r="AWY283" s="136"/>
      <c r="AWZ283" s="136"/>
      <c r="AXA283" s="136"/>
      <c r="AXB283" s="136"/>
      <c r="AXC283" s="136"/>
      <c r="AXD283" s="136"/>
      <c r="AXE283" s="136"/>
      <c r="AXF283" s="136"/>
      <c r="AXG283" s="136"/>
      <c r="AXH283" s="136"/>
      <c r="AXI283" s="136"/>
      <c r="AXN283" s="136"/>
      <c r="AXO283" s="136"/>
      <c r="AXP283" s="136"/>
      <c r="AXQ283" s="136"/>
      <c r="AXR283" s="136"/>
      <c r="AXS283" s="136"/>
      <c r="AXT283" s="136"/>
      <c r="AXU283" s="136"/>
      <c r="AXV283" s="136"/>
      <c r="AXW283" s="136"/>
      <c r="AXX283" s="136"/>
      <c r="AXY283" s="136"/>
      <c r="AYD283" s="136"/>
      <c r="AYE283" s="136"/>
      <c r="AYF283" s="136"/>
      <c r="AYG283" s="136"/>
      <c r="AYH283" s="136"/>
      <c r="AYI283" s="136"/>
      <c r="AYJ283" s="136"/>
      <c r="AYK283" s="136"/>
      <c r="AYL283" s="136"/>
      <c r="AYM283" s="136"/>
      <c r="AYN283" s="136"/>
      <c r="AYO283" s="136"/>
      <c r="AYT283" s="136"/>
      <c r="AYU283" s="136"/>
      <c r="AYV283" s="136"/>
      <c r="AYW283" s="136"/>
      <c r="AYX283" s="136"/>
      <c r="AYY283" s="136"/>
      <c r="AYZ283" s="136"/>
      <c r="AZA283" s="136"/>
      <c r="AZB283" s="136"/>
      <c r="AZC283" s="136"/>
      <c r="AZD283" s="136"/>
      <c r="AZE283" s="136"/>
      <c r="AZJ283" s="136"/>
      <c r="AZK283" s="136"/>
      <c r="AZL283" s="136"/>
      <c r="AZM283" s="136"/>
      <c r="AZN283" s="136"/>
      <c r="AZO283" s="136"/>
      <c r="AZP283" s="136"/>
      <c r="AZQ283" s="136"/>
      <c r="AZR283" s="136"/>
      <c r="AZS283" s="136"/>
      <c r="AZT283" s="136"/>
      <c r="AZU283" s="136"/>
      <c r="AZZ283" s="136"/>
      <c r="BAA283" s="136"/>
      <c r="BAB283" s="136"/>
      <c r="BAC283" s="136"/>
      <c r="BAD283" s="136"/>
      <c r="BAE283" s="136"/>
      <c r="BAF283" s="136"/>
      <c r="BAG283" s="136"/>
      <c r="BAH283" s="136"/>
      <c r="BAI283" s="136"/>
      <c r="BAJ283" s="136"/>
      <c r="BAK283" s="136"/>
      <c r="BAP283" s="136"/>
      <c r="BAQ283" s="136"/>
      <c r="BAR283" s="136"/>
      <c r="BAS283" s="136"/>
      <c r="BAT283" s="136"/>
      <c r="BAU283" s="136"/>
      <c r="BAV283" s="136"/>
      <c r="BAW283" s="136"/>
      <c r="BAX283" s="136"/>
      <c r="BAY283" s="136"/>
      <c r="BAZ283" s="136"/>
      <c r="BBA283" s="136"/>
      <c r="BBF283" s="136"/>
      <c r="BBG283" s="136"/>
      <c r="BBH283" s="136"/>
      <c r="BBI283" s="136"/>
      <c r="BBJ283" s="136"/>
      <c r="BBK283" s="136"/>
      <c r="BBL283" s="136"/>
      <c r="BBM283" s="136"/>
      <c r="BBN283" s="136"/>
      <c r="BBO283" s="136"/>
      <c r="BBP283" s="136"/>
      <c r="BBQ283" s="136"/>
      <c r="BBV283" s="136"/>
      <c r="BBW283" s="136"/>
      <c r="BBX283" s="136"/>
      <c r="BBY283" s="136"/>
      <c r="BBZ283" s="136"/>
      <c r="BCA283" s="136"/>
      <c r="BCB283" s="136"/>
      <c r="BCC283" s="136"/>
      <c r="BCD283" s="136"/>
      <c r="BCE283" s="136"/>
      <c r="BCF283" s="136"/>
      <c r="BCG283" s="136"/>
      <c r="BCL283" s="136"/>
      <c r="BCM283" s="136"/>
      <c r="BCN283" s="136"/>
      <c r="BCO283" s="136"/>
      <c r="BCP283" s="136"/>
      <c r="BCQ283" s="136"/>
      <c r="BCR283" s="136"/>
      <c r="BCS283" s="136"/>
      <c r="BCT283" s="136"/>
      <c r="BCU283" s="136"/>
      <c r="BCV283" s="136"/>
      <c r="BCW283" s="136"/>
      <c r="BDB283" s="136"/>
      <c r="BDC283" s="136"/>
      <c r="BDD283" s="136"/>
      <c r="BDE283" s="136"/>
      <c r="BDF283" s="136"/>
      <c r="BDG283" s="136"/>
      <c r="BDH283" s="136"/>
      <c r="BDI283" s="136"/>
      <c r="BDJ283" s="136"/>
      <c r="BDK283" s="136"/>
      <c r="BDL283" s="136"/>
      <c r="BDM283" s="136"/>
      <c r="BDR283" s="136"/>
      <c r="BDS283" s="136"/>
      <c r="BDT283" s="136"/>
      <c r="BDU283" s="136"/>
      <c r="BDV283" s="136"/>
      <c r="BDW283" s="136"/>
      <c r="BDX283" s="136"/>
      <c r="BDY283" s="136"/>
      <c r="BDZ283" s="136"/>
      <c r="BEA283" s="136"/>
      <c r="BEB283" s="136"/>
      <c r="BEC283" s="136"/>
      <c r="BEH283" s="136"/>
      <c r="BEI283" s="136"/>
      <c r="BEJ283" s="136"/>
      <c r="BEK283" s="136"/>
      <c r="BEL283" s="136"/>
      <c r="BEM283" s="136"/>
      <c r="BEN283" s="136"/>
      <c r="BEO283" s="136"/>
      <c r="BEP283" s="136"/>
      <c r="BEQ283" s="136"/>
      <c r="BER283" s="136"/>
      <c r="BES283" s="136"/>
      <c r="BEX283" s="136"/>
      <c r="BEY283" s="136"/>
      <c r="BEZ283" s="136"/>
      <c r="BFA283" s="136"/>
      <c r="BFB283" s="136"/>
      <c r="BFC283" s="136"/>
      <c r="BFD283" s="136"/>
      <c r="BFE283" s="136"/>
      <c r="BFF283" s="136"/>
      <c r="BFG283" s="136"/>
      <c r="BFH283" s="136"/>
      <c r="BFI283" s="136"/>
      <c r="BFN283" s="136"/>
      <c r="BFO283" s="136"/>
      <c r="BFP283" s="136"/>
      <c r="BFQ283" s="136"/>
      <c r="BFR283" s="136"/>
      <c r="BFS283" s="136"/>
      <c r="BFT283" s="136"/>
      <c r="BFU283" s="136"/>
      <c r="BFV283" s="136"/>
      <c r="BFW283" s="136"/>
      <c r="BFX283" s="136"/>
      <c r="BFY283" s="136"/>
      <c r="BGD283" s="136"/>
      <c r="BGE283" s="136"/>
      <c r="BGF283" s="136"/>
      <c r="BGG283" s="136"/>
      <c r="BGH283" s="136"/>
      <c r="BGI283" s="136"/>
      <c r="BGJ283" s="136"/>
      <c r="BGK283" s="136"/>
      <c r="BGL283" s="136"/>
      <c r="BGM283" s="136"/>
      <c r="BGN283" s="136"/>
      <c r="BGO283" s="136"/>
      <c r="BGT283" s="136"/>
      <c r="BGU283" s="136"/>
      <c r="BGV283" s="136"/>
      <c r="BGW283" s="136"/>
      <c r="BGX283" s="136"/>
      <c r="BGY283" s="136"/>
      <c r="BGZ283" s="136"/>
      <c r="BHA283" s="136"/>
      <c r="BHB283" s="136"/>
      <c r="BHC283" s="136"/>
      <c r="BHD283" s="136"/>
      <c r="BHE283" s="136"/>
      <c r="BHJ283" s="136"/>
      <c r="BHK283" s="136"/>
      <c r="BHL283" s="136"/>
      <c r="BHM283" s="136"/>
      <c r="BHN283" s="136"/>
      <c r="BHO283" s="136"/>
      <c r="BHP283" s="136"/>
      <c r="BHQ283" s="136"/>
      <c r="BHR283" s="136"/>
      <c r="BHS283" s="136"/>
      <c r="BHT283" s="136"/>
      <c r="BHU283" s="136"/>
      <c r="BHZ283" s="136"/>
      <c r="BIA283" s="136"/>
      <c r="BIB283" s="136"/>
      <c r="BIC283" s="136"/>
      <c r="BID283" s="136"/>
      <c r="BIE283" s="136"/>
      <c r="BIF283" s="136"/>
      <c r="BIG283" s="136"/>
      <c r="BIH283" s="136"/>
      <c r="BII283" s="136"/>
      <c r="BIJ283" s="136"/>
      <c r="BIK283" s="136"/>
      <c r="BIP283" s="136"/>
      <c r="BIQ283" s="136"/>
      <c r="BIR283" s="136"/>
      <c r="BIS283" s="136"/>
      <c r="BIT283" s="136"/>
      <c r="BIU283" s="136"/>
      <c r="BIV283" s="136"/>
      <c r="BIW283" s="136"/>
      <c r="BIX283" s="136"/>
      <c r="BIY283" s="136"/>
      <c r="BIZ283" s="136"/>
      <c r="BJA283" s="136"/>
      <c r="BJF283" s="136"/>
      <c r="BJG283" s="136"/>
      <c r="BJH283" s="136"/>
      <c r="BJI283" s="136"/>
      <c r="BJJ283" s="136"/>
      <c r="BJK283" s="136"/>
      <c r="BJL283" s="136"/>
      <c r="BJM283" s="136"/>
      <c r="BJN283" s="136"/>
      <c r="BJO283" s="136"/>
      <c r="BJP283" s="136"/>
      <c r="BJQ283" s="136"/>
      <c r="BJV283" s="136"/>
      <c r="BJW283" s="136"/>
      <c r="BJX283" s="136"/>
      <c r="BJY283" s="136"/>
      <c r="BJZ283" s="136"/>
      <c r="BKA283" s="136"/>
      <c r="BKB283" s="136"/>
      <c r="BKC283" s="136"/>
      <c r="BKD283" s="136"/>
      <c r="BKE283" s="136"/>
      <c r="BKF283" s="136"/>
      <c r="BKG283" s="136"/>
      <c r="BKL283" s="136"/>
      <c r="BKM283" s="136"/>
      <c r="BKN283" s="136"/>
      <c r="BKO283" s="136"/>
      <c r="BKP283" s="136"/>
      <c r="BKQ283" s="136"/>
      <c r="BKR283" s="136"/>
      <c r="BKS283" s="136"/>
      <c r="BKT283" s="136"/>
      <c r="BKU283" s="136"/>
      <c r="BKV283" s="136"/>
      <c r="BKW283" s="136"/>
      <c r="BLB283" s="136"/>
      <c r="BLC283" s="136"/>
      <c r="BLD283" s="136"/>
      <c r="BLE283" s="136"/>
      <c r="BLF283" s="136"/>
      <c r="BLG283" s="136"/>
      <c r="BLH283" s="136"/>
      <c r="BLI283" s="136"/>
      <c r="BLJ283" s="136"/>
      <c r="BLK283" s="136"/>
      <c r="BLL283" s="136"/>
      <c r="BLM283" s="136"/>
      <c r="BLR283" s="136"/>
      <c r="BLS283" s="136"/>
      <c r="BLT283" s="136"/>
      <c r="BLU283" s="136"/>
      <c r="BLV283" s="136"/>
      <c r="BLW283" s="136"/>
      <c r="BLX283" s="136"/>
      <c r="BLY283" s="136"/>
      <c r="BLZ283" s="136"/>
      <c r="BMA283" s="136"/>
      <c r="BMB283" s="136"/>
      <c r="BMC283" s="136"/>
      <c r="BMH283" s="136"/>
      <c r="BMI283" s="136"/>
      <c r="BMJ283" s="136"/>
      <c r="BMK283" s="136"/>
      <c r="BML283" s="136"/>
      <c r="BMM283" s="136"/>
      <c r="BMN283" s="136"/>
      <c r="BMO283" s="136"/>
      <c r="BMP283" s="136"/>
      <c r="BMQ283" s="136"/>
      <c r="BMR283" s="136"/>
      <c r="BMS283" s="136"/>
      <c r="BMX283" s="136"/>
      <c r="BMY283" s="136"/>
      <c r="BMZ283" s="136"/>
      <c r="BNA283" s="136"/>
      <c r="BNB283" s="136"/>
      <c r="BNC283" s="136"/>
      <c r="BND283" s="136"/>
      <c r="BNE283" s="136"/>
      <c r="BNF283" s="136"/>
      <c r="BNG283" s="136"/>
      <c r="BNH283" s="136"/>
      <c r="BNI283" s="136"/>
      <c r="BNN283" s="136"/>
      <c r="BNO283" s="136"/>
      <c r="BNP283" s="136"/>
      <c r="BNQ283" s="136"/>
      <c r="BNR283" s="136"/>
      <c r="BNS283" s="136"/>
      <c r="BNT283" s="136"/>
      <c r="BNU283" s="136"/>
      <c r="BNV283" s="136"/>
      <c r="BNW283" s="136"/>
      <c r="BNX283" s="136"/>
      <c r="BNY283" s="136"/>
      <c r="BOD283" s="136"/>
      <c r="BOE283" s="136"/>
      <c r="BOF283" s="136"/>
      <c r="BOG283" s="136"/>
      <c r="BOH283" s="136"/>
      <c r="BOI283" s="136"/>
      <c r="BOJ283" s="136"/>
      <c r="BOK283" s="136"/>
      <c r="BOL283" s="136"/>
      <c r="BOM283" s="136"/>
      <c r="BON283" s="136"/>
      <c r="BOO283" s="136"/>
      <c r="BOT283" s="136"/>
      <c r="BOU283" s="136"/>
      <c r="BOV283" s="136"/>
      <c r="BOW283" s="136"/>
      <c r="BOX283" s="136"/>
      <c r="BOY283" s="136"/>
      <c r="BOZ283" s="136"/>
      <c r="BPA283" s="136"/>
      <c r="BPB283" s="136"/>
      <c r="BPC283" s="136"/>
      <c r="BPD283" s="136"/>
      <c r="BPE283" s="136"/>
      <c r="BPJ283" s="136"/>
      <c r="BPK283" s="136"/>
      <c r="BPL283" s="136"/>
      <c r="BPM283" s="136"/>
      <c r="BPN283" s="136"/>
      <c r="BPO283" s="136"/>
      <c r="BPP283" s="136"/>
      <c r="BPQ283" s="136"/>
      <c r="BPR283" s="136"/>
      <c r="BPS283" s="136"/>
      <c r="BPT283" s="136"/>
      <c r="BPU283" s="136"/>
      <c r="BPZ283" s="136"/>
      <c r="BQA283" s="136"/>
      <c r="BQB283" s="136"/>
      <c r="BQC283" s="136"/>
      <c r="BQD283" s="136"/>
      <c r="BQE283" s="136"/>
      <c r="BQF283" s="136"/>
      <c r="BQG283" s="136"/>
      <c r="BQH283" s="136"/>
      <c r="BQI283" s="136"/>
      <c r="BQJ283" s="136"/>
      <c r="BQK283" s="136"/>
      <c r="BQP283" s="136"/>
      <c r="BQQ283" s="136"/>
      <c r="BQR283" s="136"/>
      <c r="BQS283" s="136"/>
      <c r="BQT283" s="136"/>
      <c r="BQU283" s="136"/>
      <c r="BQV283" s="136"/>
      <c r="BQW283" s="136"/>
      <c r="BQX283" s="136"/>
      <c r="BQY283" s="136"/>
      <c r="BQZ283" s="136"/>
      <c r="BRA283" s="136"/>
      <c r="BRF283" s="136"/>
      <c r="BRG283" s="136"/>
      <c r="BRH283" s="136"/>
      <c r="BRI283" s="136"/>
      <c r="BRJ283" s="136"/>
      <c r="BRK283" s="136"/>
      <c r="BRL283" s="136"/>
      <c r="BRM283" s="136"/>
      <c r="BRN283" s="136"/>
      <c r="BRO283" s="136"/>
      <c r="BRP283" s="136"/>
      <c r="BRQ283" s="136"/>
      <c r="BRV283" s="136"/>
      <c r="BRW283" s="136"/>
      <c r="BRX283" s="136"/>
      <c r="BRY283" s="136"/>
      <c r="BRZ283" s="136"/>
      <c r="BSA283" s="136"/>
      <c r="BSB283" s="136"/>
      <c r="BSC283" s="136"/>
      <c r="BSD283" s="136"/>
      <c r="BSE283" s="136"/>
      <c r="BSF283" s="136"/>
      <c r="BSG283" s="136"/>
      <c r="BSL283" s="136"/>
      <c r="BSM283" s="136"/>
      <c r="BSN283" s="136"/>
      <c r="BSO283" s="136"/>
      <c r="BSP283" s="136"/>
      <c r="BSQ283" s="136"/>
      <c r="BSR283" s="136"/>
      <c r="BSS283" s="136"/>
      <c r="BST283" s="136"/>
      <c r="BSU283" s="136"/>
      <c r="BSV283" s="136"/>
      <c r="BSW283" s="136"/>
      <c r="BTB283" s="136"/>
      <c r="BTC283" s="136"/>
      <c r="BTD283" s="136"/>
      <c r="BTE283" s="136"/>
      <c r="BTF283" s="136"/>
      <c r="BTG283" s="136"/>
      <c r="BTH283" s="136"/>
      <c r="BTI283" s="136"/>
      <c r="BTJ283" s="136"/>
      <c r="BTK283" s="136"/>
      <c r="BTL283" s="136"/>
      <c r="BTM283" s="136"/>
      <c r="BTR283" s="136"/>
      <c r="BTS283" s="136"/>
      <c r="BTT283" s="136"/>
      <c r="BTU283" s="136"/>
      <c r="BTV283" s="136"/>
      <c r="BTW283" s="136"/>
      <c r="BTX283" s="136"/>
      <c r="BTY283" s="136"/>
      <c r="BTZ283" s="136"/>
      <c r="BUA283" s="136"/>
      <c r="BUB283" s="136"/>
      <c r="BUC283" s="136"/>
      <c r="BUH283" s="136"/>
      <c r="BUI283" s="136"/>
      <c r="BUJ283" s="136"/>
      <c r="BUK283" s="136"/>
      <c r="BUL283" s="136"/>
      <c r="BUM283" s="136"/>
      <c r="BUN283" s="136"/>
      <c r="BUO283" s="136"/>
      <c r="BUP283" s="136"/>
      <c r="BUQ283" s="136"/>
      <c r="BUR283" s="136"/>
      <c r="BUS283" s="136"/>
      <c r="BUX283" s="136"/>
      <c r="BUY283" s="136"/>
      <c r="BUZ283" s="136"/>
      <c r="BVA283" s="136"/>
      <c r="BVB283" s="136"/>
      <c r="BVC283" s="136"/>
      <c r="BVD283" s="136"/>
      <c r="BVE283" s="136"/>
      <c r="BVF283" s="136"/>
      <c r="BVG283" s="136"/>
      <c r="BVH283" s="136"/>
      <c r="BVI283" s="136"/>
      <c r="BVN283" s="136"/>
      <c r="BVO283" s="136"/>
      <c r="BVP283" s="136"/>
      <c r="BVQ283" s="136"/>
      <c r="BVR283" s="136"/>
      <c r="BVS283" s="136"/>
      <c r="BVT283" s="136"/>
      <c r="BVU283" s="136"/>
      <c r="BVV283" s="136"/>
      <c r="BVW283" s="136"/>
      <c r="BVX283" s="136"/>
      <c r="BVY283" s="136"/>
      <c r="BWD283" s="136"/>
      <c r="BWE283" s="136"/>
      <c r="BWF283" s="136"/>
      <c r="BWG283" s="136"/>
      <c r="BWH283" s="136"/>
      <c r="BWI283" s="136"/>
      <c r="BWJ283" s="136"/>
      <c r="BWK283" s="136"/>
      <c r="BWL283" s="136"/>
      <c r="BWM283" s="136"/>
      <c r="BWN283" s="136"/>
      <c r="BWO283" s="136"/>
      <c r="BWT283" s="136"/>
      <c r="BWU283" s="136"/>
      <c r="BWV283" s="136"/>
      <c r="BWW283" s="136"/>
      <c r="BWX283" s="136"/>
      <c r="BWY283" s="136"/>
      <c r="BWZ283" s="136"/>
      <c r="BXA283" s="136"/>
      <c r="BXB283" s="136"/>
      <c r="BXC283" s="136"/>
      <c r="BXD283" s="136"/>
      <c r="BXE283" s="136"/>
      <c r="BXJ283" s="136"/>
      <c r="BXK283" s="136"/>
      <c r="BXL283" s="136"/>
      <c r="BXM283" s="136"/>
      <c r="BXN283" s="136"/>
      <c r="BXO283" s="136"/>
      <c r="BXP283" s="136"/>
      <c r="BXQ283" s="136"/>
      <c r="BXR283" s="136"/>
      <c r="BXS283" s="136"/>
      <c r="BXT283" s="136"/>
      <c r="BXU283" s="136"/>
      <c r="BXZ283" s="136"/>
      <c r="BYA283" s="136"/>
      <c r="BYB283" s="136"/>
      <c r="BYC283" s="136"/>
      <c r="BYD283" s="136"/>
      <c r="BYE283" s="136"/>
      <c r="BYF283" s="136"/>
      <c r="BYG283" s="136"/>
      <c r="BYH283" s="136"/>
      <c r="BYI283" s="136"/>
      <c r="BYJ283" s="136"/>
      <c r="BYK283" s="136"/>
      <c r="BYP283" s="136"/>
      <c r="BYQ283" s="136"/>
      <c r="BYR283" s="136"/>
      <c r="BYS283" s="136"/>
      <c r="BYT283" s="136"/>
      <c r="BYU283" s="136"/>
      <c r="BYV283" s="136"/>
      <c r="BYW283" s="136"/>
      <c r="BYX283" s="136"/>
      <c r="BYY283" s="136"/>
      <c r="BYZ283" s="136"/>
      <c r="BZA283" s="136"/>
      <c r="BZF283" s="136"/>
      <c r="BZG283" s="136"/>
      <c r="BZH283" s="136"/>
      <c r="BZI283" s="136"/>
      <c r="BZJ283" s="136"/>
      <c r="BZK283" s="136"/>
      <c r="BZL283" s="136"/>
      <c r="BZM283" s="136"/>
      <c r="BZN283" s="136"/>
      <c r="BZO283" s="136"/>
      <c r="BZP283" s="136"/>
      <c r="BZQ283" s="136"/>
      <c r="BZV283" s="136"/>
      <c r="BZW283" s="136"/>
      <c r="BZX283" s="136"/>
      <c r="BZY283" s="136"/>
      <c r="BZZ283" s="136"/>
      <c r="CAA283" s="136"/>
      <c r="CAB283" s="136"/>
      <c r="CAC283" s="136"/>
      <c r="CAD283" s="136"/>
      <c r="CAE283" s="136"/>
      <c r="CAF283" s="136"/>
      <c r="CAG283" s="136"/>
      <c r="CAL283" s="136"/>
      <c r="CAM283" s="136"/>
      <c r="CAN283" s="136"/>
      <c r="CAO283" s="136"/>
      <c r="CAP283" s="136"/>
      <c r="CAQ283" s="136"/>
      <c r="CAR283" s="136"/>
      <c r="CAS283" s="136"/>
      <c r="CAT283" s="136"/>
      <c r="CAU283" s="136"/>
      <c r="CAV283" s="136"/>
      <c r="CAW283" s="136"/>
      <c r="CBB283" s="136"/>
      <c r="CBC283" s="136"/>
      <c r="CBD283" s="136"/>
      <c r="CBE283" s="136"/>
      <c r="CBF283" s="136"/>
      <c r="CBG283" s="136"/>
      <c r="CBH283" s="136"/>
      <c r="CBI283" s="136"/>
      <c r="CBJ283" s="136"/>
      <c r="CBK283" s="136"/>
      <c r="CBL283" s="136"/>
      <c r="CBM283" s="136"/>
      <c r="CBR283" s="136"/>
      <c r="CBS283" s="136"/>
      <c r="CBT283" s="136"/>
      <c r="CBU283" s="136"/>
      <c r="CBV283" s="136"/>
      <c r="CBW283" s="136"/>
      <c r="CBX283" s="136"/>
      <c r="CBY283" s="136"/>
      <c r="CBZ283" s="136"/>
      <c r="CCA283" s="136"/>
      <c r="CCB283" s="136"/>
      <c r="CCC283" s="136"/>
      <c r="CCH283" s="136"/>
      <c r="CCI283" s="136"/>
      <c r="CCJ283" s="136"/>
      <c r="CCK283" s="136"/>
      <c r="CCL283" s="136"/>
      <c r="CCM283" s="136"/>
      <c r="CCN283" s="136"/>
      <c r="CCO283" s="136"/>
      <c r="CCP283" s="136"/>
      <c r="CCQ283" s="136"/>
      <c r="CCR283" s="136"/>
      <c r="CCS283" s="136"/>
      <c r="CCX283" s="136"/>
      <c r="CCY283" s="136"/>
      <c r="CCZ283" s="136"/>
      <c r="CDA283" s="136"/>
      <c r="CDB283" s="136"/>
      <c r="CDC283" s="136"/>
      <c r="CDD283" s="136"/>
      <c r="CDE283" s="136"/>
      <c r="CDF283" s="136"/>
      <c r="CDG283" s="136"/>
      <c r="CDH283" s="136"/>
      <c r="CDI283" s="136"/>
      <c r="CDN283" s="136"/>
      <c r="CDO283" s="136"/>
      <c r="CDP283" s="136"/>
      <c r="CDQ283" s="136"/>
      <c r="CDR283" s="136"/>
      <c r="CDS283" s="136"/>
      <c r="CDT283" s="136"/>
      <c r="CDU283" s="136"/>
      <c r="CDV283" s="136"/>
      <c r="CDW283" s="136"/>
      <c r="CDX283" s="136"/>
      <c r="CDY283" s="136"/>
      <c r="CED283" s="136"/>
      <c r="CEE283" s="136"/>
      <c r="CEF283" s="136"/>
      <c r="CEG283" s="136"/>
      <c r="CEH283" s="136"/>
      <c r="CEI283" s="136"/>
      <c r="CEJ283" s="136"/>
      <c r="CEK283" s="136"/>
      <c r="CEL283" s="136"/>
      <c r="CEM283" s="136"/>
      <c r="CEN283" s="136"/>
      <c r="CEO283" s="136"/>
      <c r="CET283" s="136"/>
      <c r="CEU283" s="136"/>
      <c r="CEV283" s="136"/>
      <c r="CEW283" s="136"/>
      <c r="CEX283" s="136"/>
      <c r="CEY283" s="136"/>
      <c r="CEZ283" s="136"/>
      <c r="CFA283" s="136"/>
      <c r="CFB283" s="136"/>
      <c r="CFC283" s="136"/>
      <c r="CFD283" s="136"/>
      <c r="CFE283" s="136"/>
      <c r="CFJ283" s="136"/>
      <c r="CFK283" s="136"/>
      <c r="CFL283" s="136"/>
      <c r="CFM283" s="136"/>
      <c r="CFN283" s="136"/>
      <c r="CFO283" s="136"/>
      <c r="CFP283" s="136"/>
      <c r="CFQ283" s="136"/>
      <c r="CFR283" s="136"/>
      <c r="CFS283" s="136"/>
      <c r="CFT283" s="136"/>
      <c r="CFU283" s="136"/>
      <c r="CFZ283" s="136"/>
      <c r="CGA283" s="136"/>
      <c r="CGB283" s="136"/>
      <c r="CGC283" s="136"/>
      <c r="CGD283" s="136"/>
      <c r="CGE283" s="136"/>
      <c r="CGF283" s="136"/>
      <c r="CGG283" s="136"/>
      <c r="CGH283" s="136"/>
      <c r="CGI283" s="136"/>
      <c r="CGJ283" s="136"/>
      <c r="CGK283" s="136"/>
      <c r="CGP283" s="136"/>
      <c r="CGQ283" s="136"/>
      <c r="CGR283" s="136"/>
      <c r="CGS283" s="136"/>
      <c r="CGT283" s="136"/>
      <c r="CGU283" s="136"/>
      <c r="CGV283" s="136"/>
      <c r="CGW283" s="136"/>
      <c r="CGX283" s="136"/>
      <c r="CGY283" s="136"/>
      <c r="CGZ283" s="136"/>
      <c r="CHA283" s="136"/>
      <c r="CHF283" s="136"/>
      <c r="CHG283" s="136"/>
      <c r="CHH283" s="136"/>
      <c r="CHI283" s="136"/>
      <c r="CHJ283" s="136"/>
      <c r="CHK283" s="136"/>
      <c r="CHL283" s="136"/>
      <c r="CHM283" s="136"/>
      <c r="CHN283" s="136"/>
      <c r="CHO283" s="136"/>
      <c r="CHP283" s="136"/>
      <c r="CHQ283" s="136"/>
      <c r="CHV283" s="136"/>
      <c r="CHW283" s="136"/>
      <c r="CHX283" s="136"/>
      <c r="CHY283" s="136"/>
      <c r="CHZ283" s="136"/>
      <c r="CIA283" s="136"/>
      <c r="CIB283" s="136"/>
      <c r="CIC283" s="136"/>
      <c r="CID283" s="136"/>
      <c r="CIE283" s="136"/>
      <c r="CIF283" s="136"/>
      <c r="CIG283" s="136"/>
      <c r="CIL283" s="136"/>
      <c r="CIM283" s="136"/>
      <c r="CIN283" s="136"/>
      <c r="CIO283" s="136"/>
      <c r="CIP283" s="136"/>
      <c r="CIQ283" s="136"/>
      <c r="CIR283" s="136"/>
      <c r="CIS283" s="136"/>
      <c r="CIT283" s="136"/>
      <c r="CIU283" s="136"/>
      <c r="CIV283" s="136"/>
      <c r="CIW283" s="136"/>
      <c r="CJB283" s="136"/>
      <c r="CJC283" s="136"/>
      <c r="CJD283" s="136"/>
      <c r="CJE283" s="136"/>
      <c r="CJF283" s="136"/>
      <c r="CJG283" s="136"/>
      <c r="CJH283" s="136"/>
      <c r="CJI283" s="136"/>
      <c r="CJJ283" s="136"/>
      <c r="CJK283" s="136"/>
      <c r="CJL283" s="136"/>
      <c r="CJM283" s="136"/>
      <c r="CJR283" s="136"/>
      <c r="CJS283" s="136"/>
      <c r="CJT283" s="136"/>
      <c r="CJU283" s="136"/>
      <c r="CJV283" s="136"/>
      <c r="CJW283" s="136"/>
      <c r="CJX283" s="136"/>
      <c r="CJY283" s="136"/>
      <c r="CJZ283" s="136"/>
      <c r="CKA283" s="136"/>
      <c r="CKB283" s="136"/>
      <c r="CKC283" s="136"/>
      <c r="CKH283" s="136"/>
      <c r="CKI283" s="136"/>
      <c r="CKJ283" s="136"/>
      <c r="CKK283" s="136"/>
      <c r="CKL283" s="136"/>
      <c r="CKM283" s="136"/>
      <c r="CKN283" s="136"/>
      <c r="CKO283" s="136"/>
      <c r="CKP283" s="136"/>
      <c r="CKQ283" s="136"/>
      <c r="CKR283" s="136"/>
      <c r="CKS283" s="136"/>
      <c r="CKX283" s="136"/>
      <c r="CKY283" s="136"/>
      <c r="CKZ283" s="136"/>
      <c r="CLA283" s="136"/>
      <c r="CLB283" s="136"/>
      <c r="CLC283" s="136"/>
      <c r="CLD283" s="136"/>
      <c r="CLE283" s="136"/>
      <c r="CLF283" s="136"/>
      <c r="CLG283" s="136"/>
      <c r="CLH283" s="136"/>
      <c r="CLI283" s="136"/>
      <c r="CLN283" s="136"/>
      <c r="CLO283" s="136"/>
      <c r="CLP283" s="136"/>
      <c r="CLQ283" s="136"/>
      <c r="CLR283" s="136"/>
      <c r="CLS283" s="136"/>
      <c r="CLT283" s="136"/>
      <c r="CLU283" s="136"/>
      <c r="CLV283" s="136"/>
      <c r="CLW283" s="136"/>
      <c r="CLX283" s="136"/>
      <c r="CLY283" s="136"/>
      <c r="CMD283" s="136"/>
      <c r="CME283" s="136"/>
      <c r="CMF283" s="136"/>
      <c r="CMG283" s="136"/>
      <c r="CMH283" s="136"/>
      <c r="CMI283" s="136"/>
      <c r="CMJ283" s="136"/>
      <c r="CMK283" s="136"/>
      <c r="CML283" s="136"/>
      <c r="CMM283" s="136"/>
      <c r="CMN283" s="136"/>
      <c r="CMO283" s="136"/>
      <c r="CMT283" s="136"/>
      <c r="CMU283" s="136"/>
      <c r="CMV283" s="136"/>
      <c r="CMW283" s="136"/>
      <c r="CMX283" s="136"/>
      <c r="CMY283" s="136"/>
      <c r="CMZ283" s="136"/>
      <c r="CNA283" s="136"/>
      <c r="CNB283" s="136"/>
      <c r="CNC283" s="136"/>
      <c r="CND283" s="136"/>
      <c r="CNE283" s="136"/>
      <c r="CNJ283" s="136"/>
      <c r="CNK283" s="136"/>
      <c r="CNL283" s="136"/>
      <c r="CNM283" s="136"/>
      <c r="CNN283" s="136"/>
      <c r="CNO283" s="136"/>
      <c r="CNP283" s="136"/>
      <c r="CNQ283" s="136"/>
      <c r="CNR283" s="136"/>
      <c r="CNS283" s="136"/>
      <c r="CNT283" s="136"/>
      <c r="CNU283" s="136"/>
      <c r="CNZ283" s="136"/>
      <c r="COA283" s="136"/>
      <c r="COB283" s="136"/>
      <c r="COC283" s="136"/>
      <c r="COD283" s="136"/>
      <c r="COE283" s="136"/>
      <c r="COF283" s="136"/>
      <c r="COG283" s="136"/>
      <c r="COH283" s="136"/>
      <c r="COI283" s="136"/>
      <c r="COJ283" s="136"/>
      <c r="COK283" s="136"/>
      <c r="COP283" s="136"/>
      <c r="COQ283" s="136"/>
      <c r="COR283" s="136"/>
      <c r="COS283" s="136"/>
      <c r="COT283" s="136"/>
      <c r="COU283" s="136"/>
      <c r="COV283" s="136"/>
      <c r="COW283" s="136"/>
      <c r="COX283" s="136"/>
      <c r="COY283" s="136"/>
      <c r="COZ283" s="136"/>
      <c r="CPA283" s="136"/>
      <c r="CPF283" s="136"/>
      <c r="CPG283" s="136"/>
      <c r="CPH283" s="136"/>
      <c r="CPI283" s="136"/>
      <c r="CPJ283" s="136"/>
      <c r="CPK283" s="136"/>
      <c r="CPL283" s="136"/>
      <c r="CPM283" s="136"/>
      <c r="CPN283" s="136"/>
      <c r="CPO283" s="136"/>
      <c r="CPP283" s="136"/>
      <c r="CPQ283" s="136"/>
      <c r="CPV283" s="136"/>
      <c r="CPW283" s="136"/>
      <c r="CPX283" s="136"/>
      <c r="CPY283" s="136"/>
      <c r="CPZ283" s="136"/>
      <c r="CQA283" s="136"/>
      <c r="CQB283" s="136"/>
      <c r="CQC283" s="136"/>
      <c r="CQD283" s="136"/>
      <c r="CQE283" s="136"/>
      <c r="CQF283" s="136"/>
      <c r="CQG283" s="136"/>
      <c r="CQL283" s="136"/>
      <c r="CQM283" s="136"/>
      <c r="CQN283" s="136"/>
      <c r="CQO283" s="136"/>
      <c r="CQP283" s="136"/>
      <c r="CQQ283" s="136"/>
      <c r="CQR283" s="136"/>
      <c r="CQS283" s="136"/>
      <c r="CQT283" s="136"/>
      <c r="CQU283" s="136"/>
      <c r="CQV283" s="136"/>
      <c r="CQW283" s="136"/>
      <c r="CRB283" s="136"/>
      <c r="CRC283" s="136"/>
      <c r="CRD283" s="136"/>
      <c r="CRE283" s="136"/>
      <c r="CRF283" s="136"/>
      <c r="CRG283" s="136"/>
      <c r="CRH283" s="136"/>
      <c r="CRI283" s="136"/>
      <c r="CRJ283" s="136"/>
      <c r="CRK283" s="136"/>
      <c r="CRL283" s="136"/>
      <c r="CRM283" s="136"/>
      <c r="CRR283" s="136"/>
      <c r="CRS283" s="136"/>
      <c r="CRT283" s="136"/>
      <c r="CRU283" s="136"/>
      <c r="CRV283" s="136"/>
      <c r="CRW283" s="136"/>
      <c r="CRX283" s="136"/>
      <c r="CRY283" s="136"/>
      <c r="CRZ283" s="136"/>
      <c r="CSA283" s="136"/>
      <c r="CSB283" s="136"/>
      <c r="CSC283" s="136"/>
      <c r="CSH283" s="136"/>
      <c r="CSI283" s="136"/>
      <c r="CSJ283" s="136"/>
      <c r="CSK283" s="136"/>
      <c r="CSL283" s="136"/>
      <c r="CSM283" s="136"/>
      <c r="CSN283" s="136"/>
      <c r="CSO283" s="136"/>
      <c r="CSP283" s="136"/>
      <c r="CSQ283" s="136"/>
      <c r="CSR283" s="136"/>
      <c r="CSS283" s="136"/>
      <c r="CSX283" s="136"/>
      <c r="CSY283" s="136"/>
      <c r="CSZ283" s="136"/>
      <c r="CTA283" s="136"/>
      <c r="CTB283" s="136"/>
      <c r="CTC283" s="136"/>
      <c r="CTD283" s="136"/>
      <c r="CTE283" s="136"/>
      <c r="CTF283" s="136"/>
      <c r="CTG283" s="136"/>
      <c r="CTH283" s="136"/>
      <c r="CTI283" s="136"/>
      <c r="CTN283" s="136"/>
      <c r="CTO283" s="136"/>
      <c r="CTP283" s="136"/>
      <c r="CTQ283" s="136"/>
      <c r="CTR283" s="136"/>
      <c r="CTS283" s="136"/>
      <c r="CTT283" s="136"/>
      <c r="CTU283" s="136"/>
      <c r="CTV283" s="136"/>
      <c r="CTW283" s="136"/>
      <c r="CTX283" s="136"/>
      <c r="CTY283" s="136"/>
      <c r="CUD283" s="136"/>
      <c r="CUE283" s="136"/>
      <c r="CUF283" s="136"/>
      <c r="CUG283" s="136"/>
      <c r="CUH283" s="136"/>
      <c r="CUI283" s="136"/>
      <c r="CUJ283" s="136"/>
      <c r="CUK283" s="136"/>
      <c r="CUL283" s="136"/>
      <c r="CUM283" s="136"/>
      <c r="CUN283" s="136"/>
      <c r="CUO283" s="136"/>
      <c r="CUT283" s="136"/>
      <c r="CUU283" s="136"/>
      <c r="CUV283" s="136"/>
      <c r="CUW283" s="136"/>
      <c r="CUX283" s="136"/>
      <c r="CUY283" s="136"/>
      <c r="CUZ283" s="136"/>
      <c r="CVA283" s="136"/>
      <c r="CVB283" s="136"/>
      <c r="CVC283" s="136"/>
      <c r="CVD283" s="136"/>
      <c r="CVE283" s="136"/>
      <c r="CVJ283" s="136"/>
      <c r="CVK283" s="136"/>
      <c r="CVL283" s="136"/>
      <c r="CVM283" s="136"/>
      <c r="CVN283" s="136"/>
      <c r="CVO283" s="136"/>
      <c r="CVP283" s="136"/>
      <c r="CVQ283" s="136"/>
      <c r="CVR283" s="136"/>
      <c r="CVS283" s="136"/>
      <c r="CVT283" s="136"/>
      <c r="CVU283" s="136"/>
      <c r="CVZ283" s="136"/>
      <c r="CWA283" s="136"/>
      <c r="CWB283" s="136"/>
      <c r="CWC283" s="136"/>
      <c r="CWD283" s="136"/>
      <c r="CWE283" s="136"/>
      <c r="CWF283" s="136"/>
      <c r="CWG283" s="136"/>
      <c r="CWH283" s="136"/>
      <c r="CWI283" s="136"/>
      <c r="CWJ283" s="136"/>
      <c r="CWK283" s="136"/>
      <c r="CWP283" s="136"/>
      <c r="CWQ283" s="136"/>
      <c r="CWR283" s="136"/>
      <c r="CWS283" s="136"/>
      <c r="CWT283" s="136"/>
      <c r="CWU283" s="136"/>
      <c r="CWV283" s="136"/>
      <c r="CWW283" s="136"/>
      <c r="CWX283" s="136"/>
      <c r="CWY283" s="136"/>
      <c r="CWZ283" s="136"/>
      <c r="CXA283" s="136"/>
      <c r="CXF283" s="136"/>
      <c r="CXG283" s="136"/>
      <c r="CXH283" s="136"/>
      <c r="CXI283" s="136"/>
      <c r="CXJ283" s="136"/>
      <c r="CXK283" s="136"/>
      <c r="CXL283" s="136"/>
      <c r="CXM283" s="136"/>
      <c r="CXN283" s="136"/>
      <c r="CXO283" s="136"/>
      <c r="CXP283" s="136"/>
      <c r="CXQ283" s="136"/>
      <c r="CXV283" s="136"/>
      <c r="CXW283" s="136"/>
      <c r="CXX283" s="136"/>
      <c r="CXY283" s="136"/>
      <c r="CXZ283" s="136"/>
      <c r="CYA283" s="136"/>
      <c r="CYB283" s="136"/>
      <c r="CYC283" s="136"/>
      <c r="CYD283" s="136"/>
      <c r="CYE283" s="136"/>
      <c r="CYF283" s="136"/>
      <c r="CYG283" s="136"/>
      <c r="CYL283" s="136"/>
      <c r="CYM283" s="136"/>
      <c r="CYN283" s="136"/>
      <c r="CYO283" s="136"/>
      <c r="CYP283" s="136"/>
      <c r="CYQ283" s="136"/>
      <c r="CYR283" s="136"/>
      <c r="CYS283" s="136"/>
      <c r="CYT283" s="136"/>
      <c r="CYU283" s="136"/>
      <c r="CYV283" s="136"/>
      <c r="CYW283" s="136"/>
      <c r="CZB283" s="136"/>
      <c r="CZC283" s="136"/>
      <c r="CZD283" s="136"/>
      <c r="CZE283" s="136"/>
      <c r="CZF283" s="136"/>
      <c r="CZG283" s="136"/>
      <c r="CZH283" s="136"/>
      <c r="CZI283" s="136"/>
      <c r="CZJ283" s="136"/>
      <c r="CZK283" s="136"/>
      <c r="CZL283" s="136"/>
      <c r="CZM283" s="136"/>
      <c r="CZR283" s="136"/>
      <c r="CZS283" s="136"/>
      <c r="CZT283" s="136"/>
      <c r="CZU283" s="136"/>
      <c r="CZV283" s="136"/>
      <c r="CZW283" s="136"/>
      <c r="CZX283" s="136"/>
      <c r="CZY283" s="136"/>
      <c r="CZZ283" s="136"/>
      <c r="DAA283" s="136"/>
      <c r="DAB283" s="136"/>
      <c r="DAC283" s="136"/>
      <c r="DAH283" s="136"/>
      <c r="DAI283" s="136"/>
      <c r="DAJ283" s="136"/>
      <c r="DAK283" s="136"/>
      <c r="DAL283" s="136"/>
      <c r="DAM283" s="136"/>
      <c r="DAN283" s="136"/>
      <c r="DAO283" s="136"/>
      <c r="DAP283" s="136"/>
      <c r="DAQ283" s="136"/>
      <c r="DAR283" s="136"/>
      <c r="DAS283" s="136"/>
      <c r="DAX283" s="136"/>
      <c r="DAY283" s="136"/>
      <c r="DAZ283" s="136"/>
      <c r="DBA283" s="136"/>
      <c r="DBB283" s="136"/>
      <c r="DBC283" s="136"/>
      <c r="DBD283" s="136"/>
      <c r="DBE283" s="136"/>
      <c r="DBF283" s="136"/>
      <c r="DBG283" s="136"/>
      <c r="DBH283" s="136"/>
      <c r="DBI283" s="136"/>
      <c r="DBN283" s="136"/>
      <c r="DBO283" s="136"/>
      <c r="DBP283" s="136"/>
      <c r="DBQ283" s="136"/>
      <c r="DBR283" s="136"/>
      <c r="DBS283" s="136"/>
      <c r="DBT283" s="136"/>
      <c r="DBU283" s="136"/>
      <c r="DBV283" s="136"/>
      <c r="DBW283" s="136"/>
      <c r="DBX283" s="136"/>
      <c r="DBY283" s="136"/>
      <c r="DCD283" s="136"/>
      <c r="DCE283" s="136"/>
      <c r="DCF283" s="136"/>
      <c r="DCG283" s="136"/>
      <c r="DCH283" s="136"/>
      <c r="DCI283" s="136"/>
      <c r="DCJ283" s="136"/>
      <c r="DCK283" s="136"/>
      <c r="DCL283" s="136"/>
      <c r="DCM283" s="136"/>
      <c r="DCN283" s="136"/>
      <c r="DCO283" s="136"/>
      <c r="DCT283" s="136"/>
      <c r="DCU283" s="136"/>
      <c r="DCV283" s="136"/>
      <c r="DCW283" s="136"/>
      <c r="DCX283" s="136"/>
      <c r="DCY283" s="136"/>
      <c r="DCZ283" s="136"/>
      <c r="DDA283" s="136"/>
      <c r="DDB283" s="136"/>
      <c r="DDC283" s="136"/>
      <c r="DDD283" s="136"/>
      <c r="DDE283" s="136"/>
      <c r="DDJ283" s="136"/>
      <c r="DDK283" s="136"/>
      <c r="DDL283" s="136"/>
      <c r="DDM283" s="136"/>
      <c r="DDN283" s="136"/>
      <c r="DDO283" s="136"/>
      <c r="DDP283" s="136"/>
      <c r="DDQ283" s="136"/>
      <c r="DDR283" s="136"/>
      <c r="DDS283" s="136"/>
      <c r="DDT283" s="136"/>
      <c r="DDU283" s="136"/>
      <c r="DDZ283" s="136"/>
      <c r="DEA283" s="136"/>
      <c r="DEB283" s="136"/>
      <c r="DEC283" s="136"/>
      <c r="DED283" s="136"/>
      <c r="DEE283" s="136"/>
      <c r="DEF283" s="136"/>
      <c r="DEG283" s="136"/>
      <c r="DEH283" s="136"/>
      <c r="DEI283" s="136"/>
      <c r="DEJ283" s="136"/>
      <c r="DEK283" s="136"/>
      <c r="DEP283" s="136"/>
      <c r="DEQ283" s="136"/>
      <c r="DER283" s="136"/>
      <c r="DES283" s="136"/>
      <c r="DET283" s="136"/>
      <c r="DEU283" s="136"/>
      <c r="DEV283" s="136"/>
      <c r="DEW283" s="136"/>
      <c r="DEX283" s="136"/>
      <c r="DEY283" s="136"/>
      <c r="DEZ283" s="136"/>
      <c r="DFA283" s="136"/>
      <c r="DFF283" s="136"/>
      <c r="DFG283" s="136"/>
      <c r="DFH283" s="136"/>
      <c r="DFI283" s="136"/>
      <c r="DFJ283" s="136"/>
      <c r="DFK283" s="136"/>
      <c r="DFL283" s="136"/>
      <c r="DFM283" s="136"/>
      <c r="DFN283" s="136"/>
      <c r="DFO283" s="136"/>
      <c r="DFP283" s="136"/>
      <c r="DFQ283" s="136"/>
      <c r="DFV283" s="136"/>
      <c r="DFW283" s="136"/>
      <c r="DFX283" s="136"/>
      <c r="DFY283" s="136"/>
      <c r="DFZ283" s="136"/>
      <c r="DGA283" s="136"/>
      <c r="DGB283" s="136"/>
      <c r="DGC283" s="136"/>
      <c r="DGD283" s="136"/>
      <c r="DGE283" s="136"/>
      <c r="DGF283" s="136"/>
      <c r="DGG283" s="136"/>
      <c r="DGL283" s="136"/>
      <c r="DGM283" s="136"/>
      <c r="DGN283" s="136"/>
      <c r="DGO283" s="136"/>
      <c r="DGP283" s="136"/>
      <c r="DGQ283" s="136"/>
      <c r="DGR283" s="136"/>
      <c r="DGS283" s="136"/>
      <c r="DGT283" s="136"/>
      <c r="DGU283" s="136"/>
      <c r="DGV283" s="136"/>
      <c r="DGW283" s="136"/>
      <c r="DHB283" s="136"/>
      <c r="DHC283" s="136"/>
      <c r="DHD283" s="136"/>
      <c r="DHE283" s="136"/>
      <c r="DHF283" s="136"/>
      <c r="DHG283" s="136"/>
      <c r="DHH283" s="136"/>
      <c r="DHI283" s="136"/>
      <c r="DHJ283" s="136"/>
      <c r="DHK283" s="136"/>
      <c r="DHL283" s="136"/>
      <c r="DHM283" s="136"/>
      <c r="DHR283" s="136"/>
      <c r="DHS283" s="136"/>
      <c r="DHT283" s="136"/>
      <c r="DHU283" s="136"/>
      <c r="DHV283" s="136"/>
      <c r="DHW283" s="136"/>
      <c r="DHX283" s="136"/>
      <c r="DHY283" s="136"/>
      <c r="DHZ283" s="136"/>
      <c r="DIA283" s="136"/>
      <c r="DIB283" s="136"/>
      <c r="DIC283" s="136"/>
      <c r="DIH283" s="136"/>
      <c r="DII283" s="136"/>
      <c r="DIJ283" s="136"/>
      <c r="DIK283" s="136"/>
      <c r="DIL283" s="136"/>
      <c r="DIM283" s="136"/>
      <c r="DIN283" s="136"/>
      <c r="DIO283" s="136"/>
      <c r="DIP283" s="136"/>
      <c r="DIQ283" s="136"/>
      <c r="DIR283" s="136"/>
      <c r="DIS283" s="136"/>
      <c r="DIX283" s="136"/>
      <c r="DIY283" s="136"/>
      <c r="DIZ283" s="136"/>
      <c r="DJA283" s="136"/>
      <c r="DJB283" s="136"/>
      <c r="DJC283" s="136"/>
      <c r="DJD283" s="136"/>
      <c r="DJE283" s="136"/>
      <c r="DJF283" s="136"/>
      <c r="DJG283" s="136"/>
      <c r="DJH283" s="136"/>
      <c r="DJI283" s="136"/>
      <c r="DJN283" s="136"/>
      <c r="DJO283" s="136"/>
      <c r="DJP283" s="136"/>
      <c r="DJQ283" s="136"/>
      <c r="DJR283" s="136"/>
      <c r="DJS283" s="136"/>
      <c r="DJT283" s="136"/>
      <c r="DJU283" s="136"/>
      <c r="DJV283" s="136"/>
      <c r="DJW283" s="136"/>
      <c r="DJX283" s="136"/>
      <c r="DJY283" s="136"/>
      <c r="DKD283" s="136"/>
      <c r="DKE283" s="136"/>
      <c r="DKF283" s="136"/>
      <c r="DKG283" s="136"/>
      <c r="DKH283" s="136"/>
      <c r="DKI283" s="136"/>
      <c r="DKJ283" s="136"/>
      <c r="DKK283" s="136"/>
      <c r="DKL283" s="136"/>
      <c r="DKM283" s="136"/>
      <c r="DKN283" s="136"/>
      <c r="DKO283" s="136"/>
      <c r="DKT283" s="136"/>
      <c r="DKU283" s="136"/>
      <c r="DKV283" s="136"/>
      <c r="DKW283" s="136"/>
      <c r="DKX283" s="136"/>
      <c r="DKY283" s="136"/>
      <c r="DKZ283" s="136"/>
      <c r="DLA283" s="136"/>
      <c r="DLB283" s="136"/>
      <c r="DLC283" s="136"/>
      <c r="DLD283" s="136"/>
      <c r="DLE283" s="136"/>
      <c r="DLJ283" s="136"/>
      <c r="DLK283" s="136"/>
      <c r="DLL283" s="136"/>
      <c r="DLM283" s="136"/>
      <c r="DLN283" s="136"/>
      <c r="DLO283" s="136"/>
      <c r="DLP283" s="136"/>
      <c r="DLQ283" s="136"/>
      <c r="DLR283" s="136"/>
      <c r="DLS283" s="136"/>
      <c r="DLT283" s="136"/>
      <c r="DLU283" s="136"/>
      <c r="DLZ283" s="136"/>
      <c r="DMA283" s="136"/>
      <c r="DMB283" s="136"/>
      <c r="DMC283" s="136"/>
      <c r="DMD283" s="136"/>
      <c r="DME283" s="136"/>
      <c r="DMF283" s="136"/>
      <c r="DMG283" s="136"/>
      <c r="DMH283" s="136"/>
      <c r="DMI283" s="136"/>
      <c r="DMJ283" s="136"/>
      <c r="DMK283" s="136"/>
      <c r="DMP283" s="136"/>
      <c r="DMQ283" s="136"/>
      <c r="DMR283" s="136"/>
      <c r="DMS283" s="136"/>
      <c r="DMT283" s="136"/>
      <c r="DMU283" s="136"/>
      <c r="DMV283" s="136"/>
      <c r="DMW283" s="136"/>
      <c r="DMX283" s="136"/>
      <c r="DMY283" s="136"/>
      <c r="DMZ283" s="136"/>
      <c r="DNA283" s="136"/>
      <c r="DNF283" s="136"/>
      <c r="DNG283" s="136"/>
      <c r="DNH283" s="136"/>
      <c r="DNI283" s="136"/>
      <c r="DNJ283" s="136"/>
      <c r="DNK283" s="136"/>
      <c r="DNL283" s="136"/>
      <c r="DNM283" s="136"/>
      <c r="DNN283" s="136"/>
      <c r="DNO283" s="136"/>
      <c r="DNP283" s="136"/>
      <c r="DNQ283" s="136"/>
      <c r="DNV283" s="136"/>
      <c r="DNW283" s="136"/>
      <c r="DNX283" s="136"/>
      <c r="DNY283" s="136"/>
      <c r="DNZ283" s="136"/>
      <c r="DOA283" s="136"/>
      <c r="DOB283" s="136"/>
      <c r="DOC283" s="136"/>
      <c r="DOD283" s="136"/>
      <c r="DOE283" s="136"/>
      <c r="DOF283" s="136"/>
      <c r="DOG283" s="136"/>
      <c r="DOL283" s="136"/>
      <c r="DOM283" s="136"/>
      <c r="DON283" s="136"/>
      <c r="DOO283" s="136"/>
      <c r="DOP283" s="136"/>
      <c r="DOQ283" s="136"/>
      <c r="DOR283" s="136"/>
      <c r="DOS283" s="136"/>
      <c r="DOT283" s="136"/>
      <c r="DOU283" s="136"/>
      <c r="DOV283" s="136"/>
      <c r="DOW283" s="136"/>
      <c r="DPB283" s="136"/>
      <c r="DPC283" s="136"/>
      <c r="DPD283" s="136"/>
      <c r="DPE283" s="136"/>
      <c r="DPF283" s="136"/>
      <c r="DPG283" s="136"/>
      <c r="DPH283" s="136"/>
      <c r="DPI283" s="136"/>
      <c r="DPJ283" s="136"/>
      <c r="DPK283" s="136"/>
      <c r="DPL283" s="136"/>
      <c r="DPM283" s="136"/>
      <c r="DPR283" s="136"/>
      <c r="DPS283" s="136"/>
      <c r="DPT283" s="136"/>
      <c r="DPU283" s="136"/>
      <c r="DPV283" s="136"/>
      <c r="DPW283" s="136"/>
      <c r="DPX283" s="136"/>
      <c r="DPY283" s="136"/>
      <c r="DPZ283" s="136"/>
      <c r="DQA283" s="136"/>
      <c r="DQB283" s="136"/>
      <c r="DQC283" s="136"/>
      <c r="DQH283" s="136"/>
      <c r="DQI283" s="136"/>
      <c r="DQJ283" s="136"/>
      <c r="DQK283" s="136"/>
      <c r="DQL283" s="136"/>
      <c r="DQM283" s="136"/>
      <c r="DQN283" s="136"/>
      <c r="DQO283" s="136"/>
      <c r="DQP283" s="136"/>
      <c r="DQQ283" s="136"/>
      <c r="DQR283" s="136"/>
      <c r="DQS283" s="136"/>
      <c r="DQX283" s="136"/>
      <c r="DQY283" s="136"/>
      <c r="DQZ283" s="136"/>
      <c r="DRA283" s="136"/>
      <c r="DRB283" s="136"/>
      <c r="DRC283" s="136"/>
      <c r="DRD283" s="136"/>
      <c r="DRE283" s="136"/>
      <c r="DRF283" s="136"/>
      <c r="DRG283" s="136"/>
      <c r="DRH283" s="136"/>
      <c r="DRI283" s="136"/>
      <c r="DRN283" s="136"/>
      <c r="DRO283" s="136"/>
      <c r="DRP283" s="136"/>
      <c r="DRQ283" s="136"/>
      <c r="DRR283" s="136"/>
      <c r="DRS283" s="136"/>
      <c r="DRT283" s="136"/>
      <c r="DRU283" s="136"/>
      <c r="DRV283" s="136"/>
      <c r="DRW283" s="136"/>
      <c r="DRX283" s="136"/>
      <c r="DRY283" s="136"/>
      <c r="DSD283" s="136"/>
      <c r="DSE283" s="136"/>
      <c r="DSF283" s="136"/>
      <c r="DSG283" s="136"/>
      <c r="DSH283" s="136"/>
      <c r="DSI283" s="136"/>
      <c r="DSJ283" s="136"/>
      <c r="DSK283" s="136"/>
      <c r="DSL283" s="136"/>
      <c r="DSM283" s="136"/>
      <c r="DSN283" s="136"/>
      <c r="DSO283" s="136"/>
      <c r="DST283" s="136"/>
      <c r="DSU283" s="136"/>
      <c r="DSV283" s="136"/>
      <c r="DSW283" s="136"/>
      <c r="DSX283" s="136"/>
      <c r="DSY283" s="136"/>
      <c r="DSZ283" s="136"/>
      <c r="DTA283" s="136"/>
      <c r="DTB283" s="136"/>
      <c r="DTC283" s="136"/>
      <c r="DTD283" s="136"/>
      <c r="DTE283" s="136"/>
      <c r="DTJ283" s="136"/>
      <c r="DTK283" s="136"/>
      <c r="DTL283" s="136"/>
      <c r="DTM283" s="136"/>
      <c r="DTN283" s="136"/>
      <c r="DTO283" s="136"/>
      <c r="DTP283" s="136"/>
      <c r="DTQ283" s="136"/>
      <c r="DTR283" s="136"/>
      <c r="DTS283" s="136"/>
      <c r="DTT283" s="136"/>
      <c r="DTU283" s="136"/>
      <c r="DTZ283" s="136"/>
      <c r="DUA283" s="136"/>
      <c r="DUB283" s="136"/>
      <c r="DUC283" s="136"/>
      <c r="DUD283" s="136"/>
      <c r="DUE283" s="136"/>
      <c r="DUF283" s="136"/>
      <c r="DUG283" s="136"/>
      <c r="DUH283" s="136"/>
      <c r="DUI283" s="136"/>
      <c r="DUJ283" s="136"/>
      <c r="DUK283" s="136"/>
      <c r="DUP283" s="136"/>
      <c r="DUQ283" s="136"/>
      <c r="DUR283" s="136"/>
      <c r="DUS283" s="136"/>
      <c r="DUT283" s="136"/>
      <c r="DUU283" s="136"/>
      <c r="DUV283" s="136"/>
      <c r="DUW283" s="136"/>
      <c r="DUX283" s="136"/>
      <c r="DUY283" s="136"/>
      <c r="DUZ283" s="136"/>
      <c r="DVA283" s="136"/>
      <c r="DVF283" s="136"/>
      <c r="DVG283" s="136"/>
      <c r="DVH283" s="136"/>
      <c r="DVI283" s="136"/>
      <c r="DVJ283" s="136"/>
      <c r="DVK283" s="136"/>
      <c r="DVL283" s="136"/>
      <c r="DVM283" s="136"/>
      <c r="DVN283" s="136"/>
      <c r="DVO283" s="136"/>
      <c r="DVP283" s="136"/>
      <c r="DVQ283" s="136"/>
      <c r="DVV283" s="136"/>
      <c r="DVW283" s="136"/>
      <c r="DVX283" s="136"/>
      <c r="DVY283" s="136"/>
      <c r="DVZ283" s="136"/>
      <c r="DWA283" s="136"/>
      <c r="DWB283" s="136"/>
      <c r="DWC283" s="136"/>
      <c r="DWD283" s="136"/>
      <c r="DWE283" s="136"/>
      <c r="DWF283" s="136"/>
      <c r="DWG283" s="136"/>
      <c r="DWL283" s="136"/>
      <c r="DWM283" s="136"/>
      <c r="DWN283" s="136"/>
      <c r="DWO283" s="136"/>
      <c r="DWP283" s="136"/>
      <c r="DWQ283" s="136"/>
      <c r="DWR283" s="136"/>
      <c r="DWS283" s="136"/>
      <c r="DWT283" s="136"/>
      <c r="DWU283" s="136"/>
      <c r="DWV283" s="136"/>
      <c r="DWW283" s="136"/>
      <c r="DXB283" s="136"/>
      <c r="DXC283" s="136"/>
      <c r="DXD283" s="136"/>
      <c r="DXE283" s="136"/>
      <c r="DXF283" s="136"/>
      <c r="DXG283" s="136"/>
      <c r="DXH283" s="136"/>
      <c r="DXI283" s="136"/>
      <c r="DXJ283" s="136"/>
      <c r="DXK283" s="136"/>
      <c r="DXL283" s="136"/>
      <c r="DXM283" s="136"/>
      <c r="DXR283" s="136"/>
      <c r="DXS283" s="136"/>
      <c r="DXT283" s="136"/>
      <c r="DXU283" s="136"/>
      <c r="DXV283" s="136"/>
      <c r="DXW283" s="136"/>
      <c r="DXX283" s="136"/>
      <c r="DXY283" s="136"/>
      <c r="DXZ283" s="136"/>
      <c r="DYA283" s="136"/>
      <c r="DYB283" s="136"/>
      <c r="DYC283" s="136"/>
      <c r="DYH283" s="136"/>
      <c r="DYI283" s="136"/>
      <c r="DYJ283" s="136"/>
      <c r="DYK283" s="136"/>
      <c r="DYL283" s="136"/>
      <c r="DYM283" s="136"/>
      <c r="DYN283" s="136"/>
      <c r="DYO283" s="136"/>
      <c r="DYP283" s="136"/>
      <c r="DYQ283" s="136"/>
      <c r="DYR283" s="136"/>
      <c r="DYS283" s="136"/>
      <c r="DYX283" s="136"/>
      <c r="DYY283" s="136"/>
      <c r="DYZ283" s="136"/>
      <c r="DZA283" s="136"/>
      <c r="DZB283" s="136"/>
      <c r="DZC283" s="136"/>
      <c r="DZD283" s="136"/>
      <c r="DZE283" s="136"/>
      <c r="DZF283" s="136"/>
      <c r="DZG283" s="136"/>
      <c r="DZH283" s="136"/>
      <c r="DZI283" s="136"/>
      <c r="DZN283" s="136"/>
      <c r="DZO283" s="136"/>
      <c r="DZP283" s="136"/>
      <c r="DZQ283" s="136"/>
      <c r="DZR283" s="136"/>
      <c r="DZS283" s="136"/>
      <c r="DZT283" s="136"/>
      <c r="DZU283" s="136"/>
      <c r="DZV283" s="136"/>
      <c r="DZW283" s="136"/>
      <c r="DZX283" s="136"/>
      <c r="DZY283" s="136"/>
      <c r="EAD283" s="136"/>
      <c r="EAE283" s="136"/>
      <c r="EAF283" s="136"/>
      <c r="EAG283" s="136"/>
      <c r="EAH283" s="136"/>
      <c r="EAI283" s="136"/>
      <c r="EAJ283" s="136"/>
      <c r="EAK283" s="136"/>
      <c r="EAL283" s="136"/>
      <c r="EAM283" s="136"/>
      <c r="EAN283" s="136"/>
      <c r="EAO283" s="136"/>
      <c r="EAT283" s="136"/>
      <c r="EAU283" s="136"/>
      <c r="EAV283" s="136"/>
      <c r="EAW283" s="136"/>
      <c r="EAX283" s="136"/>
      <c r="EAY283" s="136"/>
      <c r="EAZ283" s="136"/>
      <c r="EBA283" s="136"/>
      <c r="EBB283" s="136"/>
      <c r="EBC283" s="136"/>
      <c r="EBD283" s="136"/>
      <c r="EBE283" s="136"/>
      <c r="EBJ283" s="136"/>
      <c r="EBK283" s="136"/>
      <c r="EBL283" s="136"/>
      <c r="EBM283" s="136"/>
      <c r="EBN283" s="136"/>
      <c r="EBO283" s="136"/>
      <c r="EBP283" s="136"/>
      <c r="EBQ283" s="136"/>
      <c r="EBR283" s="136"/>
      <c r="EBS283" s="136"/>
      <c r="EBT283" s="136"/>
      <c r="EBU283" s="136"/>
      <c r="EBZ283" s="136"/>
      <c r="ECA283" s="136"/>
      <c r="ECB283" s="136"/>
      <c r="ECC283" s="136"/>
      <c r="ECD283" s="136"/>
      <c r="ECE283" s="136"/>
      <c r="ECF283" s="136"/>
      <c r="ECG283" s="136"/>
      <c r="ECH283" s="136"/>
      <c r="ECI283" s="136"/>
      <c r="ECJ283" s="136"/>
      <c r="ECK283" s="136"/>
      <c r="ECP283" s="136"/>
      <c r="ECQ283" s="136"/>
      <c r="ECR283" s="136"/>
      <c r="ECS283" s="136"/>
      <c r="ECT283" s="136"/>
      <c r="ECU283" s="136"/>
      <c r="ECV283" s="136"/>
      <c r="ECW283" s="136"/>
      <c r="ECX283" s="136"/>
      <c r="ECY283" s="136"/>
      <c r="ECZ283" s="136"/>
      <c r="EDA283" s="136"/>
      <c r="EDF283" s="136"/>
      <c r="EDG283" s="136"/>
      <c r="EDH283" s="136"/>
      <c r="EDI283" s="136"/>
      <c r="EDJ283" s="136"/>
      <c r="EDK283" s="136"/>
      <c r="EDL283" s="136"/>
      <c r="EDM283" s="136"/>
      <c r="EDN283" s="136"/>
      <c r="EDO283" s="136"/>
      <c r="EDP283" s="136"/>
      <c r="EDQ283" s="136"/>
      <c r="EDV283" s="136"/>
      <c r="EDW283" s="136"/>
      <c r="EDX283" s="136"/>
      <c r="EDY283" s="136"/>
      <c r="EDZ283" s="136"/>
      <c r="EEA283" s="136"/>
      <c r="EEB283" s="136"/>
      <c r="EEC283" s="136"/>
      <c r="EED283" s="136"/>
      <c r="EEE283" s="136"/>
      <c r="EEF283" s="136"/>
      <c r="EEG283" s="136"/>
      <c r="EEL283" s="136"/>
      <c r="EEM283" s="136"/>
      <c r="EEN283" s="136"/>
      <c r="EEO283" s="136"/>
      <c r="EEP283" s="136"/>
      <c r="EEQ283" s="136"/>
      <c r="EER283" s="136"/>
      <c r="EES283" s="136"/>
      <c r="EET283" s="136"/>
      <c r="EEU283" s="136"/>
      <c r="EEV283" s="136"/>
      <c r="EEW283" s="136"/>
      <c r="EFB283" s="136"/>
      <c r="EFC283" s="136"/>
      <c r="EFD283" s="136"/>
      <c r="EFE283" s="136"/>
      <c r="EFF283" s="136"/>
      <c r="EFG283" s="136"/>
      <c r="EFH283" s="136"/>
      <c r="EFI283" s="136"/>
      <c r="EFJ283" s="136"/>
      <c r="EFK283" s="136"/>
      <c r="EFL283" s="136"/>
      <c r="EFM283" s="136"/>
      <c r="EFR283" s="136"/>
      <c r="EFS283" s="136"/>
      <c r="EFT283" s="136"/>
      <c r="EFU283" s="136"/>
      <c r="EFV283" s="136"/>
      <c r="EFW283" s="136"/>
      <c r="EFX283" s="136"/>
      <c r="EFY283" s="136"/>
      <c r="EFZ283" s="136"/>
      <c r="EGA283" s="136"/>
      <c r="EGB283" s="136"/>
      <c r="EGC283" s="136"/>
      <c r="EGH283" s="136"/>
      <c r="EGI283" s="136"/>
      <c r="EGJ283" s="136"/>
      <c r="EGK283" s="136"/>
      <c r="EGL283" s="136"/>
      <c r="EGM283" s="136"/>
      <c r="EGN283" s="136"/>
      <c r="EGO283" s="136"/>
      <c r="EGP283" s="136"/>
      <c r="EGQ283" s="136"/>
      <c r="EGR283" s="136"/>
      <c r="EGS283" s="136"/>
      <c r="EGX283" s="136"/>
      <c r="EGY283" s="136"/>
      <c r="EGZ283" s="136"/>
      <c r="EHA283" s="136"/>
      <c r="EHB283" s="136"/>
      <c r="EHC283" s="136"/>
      <c r="EHD283" s="136"/>
      <c r="EHE283" s="136"/>
      <c r="EHF283" s="136"/>
      <c r="EHG283" s="136"/>
      <c r="EHH283" s="136"/>
      <c r="EHI283" s="136"/>
      <c r="EHN283" s="136"/>
      <c r="EHO283" s="136"/>
      <c r="EHP283" s="136"/>
      <c r="EHQ283" s="136"/>
      <c r="EHR283" s="136"/>
      <c r="EHS283" s="136"/>
      <c r="EHT283" s="136"/>
      <c r="EHU283" s="136"/>
      <c r="EHV283" s="136"/>
      <c r="EHW283" s="136"/>
      <c r="EHX283" s="136"/>
      <c r="EHY283" s="136"/>
      <c r="EID283" s="136"/>
      <c r="EIE283" s="136"/>
      <c r="EIF283" s="136"/>
      <c r="EIG283" s="136"/>
      <c r="EIH283" s="136"/>
      <c r="EII283" s="136"/>
      <c r="EIJ283" s="136"/>
      <c r="EIK283" s="136"/>
      <c r="EIL283" s="136"/>
      <c r="EIM283" s="136"/>
      <c r="EIN283" s="136"/>
      <c r="EIO283" s="136"/>
      <c r="EIT283" s="136"/>
      <c r="EIU283" s="136"/>
      <c r="EIV283" s="136"/>
      <c r="EIW283" s="136"/>
      <c r="EIX283" s="136"/>
      <c r="EIY283" s="136"/>
      <c r="EIZ283" s="136"/>
      <c r="EJA283" s="136"/>
      <c r="EJB283" s="136"/>
      <c r="EJC283" s="136"/>
      <c r="EJD283" s="136"/>
      <c r="EJE283" s="136"/>
      <c r="EJJ283" s="136"/>
      <c r="EJK283" s="136"/>
      <c r="EJL283" s="136"/>
      <c r="EJM283" s="136"/>
      <c r="EJN283" s="136"/>
      <c r="EJO283" s="136"/>
      <c r="EJP283" s="136"/>
      <c r="EJQ283" s="136"/>
      <c r="EJR283" s="136"/>
      <c r="EJS283" s="136"/>
      <c r="EJT283" s="136"/>
      <c r="EJU283" s="136"/>
      <c r="EJZ283" s="136"/>
      <c r="EKA283" s="136"/>
      <c r="EKB283" s="136"/>
      <c r="EKC283" s="136"/>
      <c r="EKD283" s="136"/>
      <c r="EKE283" s="136"/>
      <c r="EKF283" s="136"/>
      <c r="EKG283" s="136"/>
      <c r="EKH283" s="136"/>
      <c r="EKI283" s="136"/>
      <c r="EKJ283" s="136"/>
      <c r="EKK283" s="136"/>
      <c r="EKP283" s="136"/>
      <c r="EKQ283" s="136"/>
      <c r="EKR283" s="136"/>
      <c r="EKS283" s="136"/>
      <c r="EKT283" s="136"/>
      <c r="EKU283" s="136"/>
      <c r="EKV283" s="136"/>
      <c r="EKW283" s="136"/>
      <c r="EKX283" s="136"/>
      <c r="EKY283" s="136"/>
      <c r="EKZ283" s="136"/>
      <c r="ELA283" s="136"/>
      <c r="ELF283" s="136"/>
      <c r="ELG283" s="136"/>
      <c r="ELH283" s="136"/>
      <c r="ELI283" s="136"/>
      <c r="ELJ283" s="136"/>
      <c r="ELK283" s="136"/>
      <c r="ELL283" s="136"/>
      <c r="ELM283" s="136"/>
      <c r="ELN283" s="136"/>
      <c r="ELO283" s="136"/>
      <c r="ELP283" s="136"/>
      <c r="ELQ283" s="136"/>
      <c r="ELV283" s="136"/>
      <c r="ELW283" s="136"/>
      <c r="ELX283" s="136"/>
      <c r="ELY283" s="136"/>
      <c r="ELZ283" s="136"/>
      <c r="EMA283" s="136"/>
      <c r="EMB283" s="136"/>
      <c r="EMC283" s="136"/>
      <c r="EMD283" s="136"/>
      <c r="EME283" s="136"/>
      <c r="EMF283" s="136"/>
      <c r="EMG283" s="136"/>
      <c r="EML283" s="136"/>
      <c r="EMM283" s="136"/>
      <c r="EMN283" s="136"/>
      <c r="EMO283" s="136"/>
      <c r="EMP283" s="136"/>
      <c r="EMQ283" s="136"/>
      <c r="EMR283" s="136"/>
      <c r="EMS283" s="136"/>
      <c r="EMT283" s="136"/>
      <c r="EMU283" s="136"/>
      <c r="EMV283" s="136"/>
      <c r="EMW283" s="136"/>
      <c r="ENB283" s="136"/>
      <c r="ENC283" s="136"/>
      <c r="END283" s="136"/>
      <c r="ENE283" s="136"/>
      <c r="ENF283" s="136"/>
      <c r="ENG283" s="136"/>
      <c r="ENH283" s="136"/>
      <c r="ENI283" s="136"/>
      <c r="ENJ283" s="136"/>
      <c r="ENK283" s="136"/>
      <c r="ENL283" s="136"/>
      <c r="ENM283" s="136"/>
      <c r="ENR283" s="136"/>
      <c r="ENS283" s="136"/>
      <c r="ENT283" s="136"/>
      <c r="ENU283" s="136"/>
      <c r="ENV283" s="136"/>
      <c r="ENW283" s="136"/>
      <c r="ENX283" s="136"/>
      <c r="ENY283" s="136"/>
      <c r="ENZ283" s="136"/>
      <c r="EOA283" s="136"/>
      <c r="EOB283" s="136"/>
      <c r="EOC283" s="136"/>
      <c r="EOH283" s="136"/>
      <c r="EOI283" s="136"/>
      <c r="EOJ283" s="136"/>
      <c r="EOK283" s="136"/>
      <c r="EOL283" s="136"/>
      <c r="EOM283" s="136"/>
      <c r="EON283" s="136"/>
      <c r="EOO283" s="136"/>
      <c r="EOP283" s="136"/>
      <c r="EOQ283" s="136"/>
      <c r="EOR283" s="136"/>
      <c r="EOS283" s="136"/>
      <c r="EOX283" s="136"/>
      <c r="EOY283" s="136"/>
      <c r="EOZ283" s="136"/>
      <c r="EPA283" s="136"/>
      <c r="EPB283" s="136"/>
      <c r="EPC283" s="136"/>
      <c r="EPD283" s="136"/>
      <c r="EPE283" s="136"/>
      <c r="EPF283" s="136"/>
      <c r="EPG283" s="136"/>
      <c r="EPH283" s="136"/>
      <c r="EPI283" s="136"/>
      <c r="EPN283" s="136"/>
      <c r="EPO283" s="136"/>
      <c r="EPP283" s="136"/>
      <c r="EPQ283" s="136"/>
      <c r="EPR283" s="136"/>
      <c r="EPS283" s="136"/>
      <c r="EPT283" s="136"/>
      <c r="EPU283" s="136"/>
      <c r="EPV283" s="136"/>
      <c r="EPW283" s="136"/>
      <c r="EPX283" s="136"/>
      <c r="EPY283" s="136"/>
      <c r="EQD283" s="136"/>
      <c r="EQE283" s="136"/>
      <c r="EQF283" s="136"/>
      <c r="EQG283" s="136"/>
      <c r="EQH283" s="136"/>
      <c r="EQI283" s="136"/>
      <c r="EQJ283" s="136"/>
      <c r="EQK283" s="136"/>
      <c r="EQL283" s="136"/>
      <c r="EQM283" s="136"/>
      <c r="EQN283" s="136"/>
      <c r="EQO283" s="136"/>
      <c r="EQT283" s="136"/>
      <c r="EQU283" s="136"/>
      <c r="EQV283" s="136"/>
      <c r="EQW283" s="136"/>
      <c r="EQX283" s="136"/>
      <c r="EQY283" s="136"/>
      <c r="EQZ283" s="136"/>
      <c r="ERA283" s="136"/>
      <c r="ERB283" s="136"/>
      <c r="ERC283" s="136"/>
      <c r="ERD283" s="136"/>
      <c r="ERE283" s="136"/>
      <c r="ERJ283" s="136"/>
      <c r="ERK283" s="136"/>
      <c r="ERL283" s="136"/>
      <c r="ERM283" s="136"/>
      <c r="ERN283" s="136"/>
      <c r="ERO283" s="136"/>
      <c r="ERP283" s="136"/>
      <c r="ERQ283" s="136"/>
      <c r="ERR283" s="136"/>
      <c r="ERS283" s="136"/>
      <c r="ERT283" s="136"/>
      <c r="ERU283" s="136"/>
      <c r="ERZ283" s="136"/>
      <c r="ESA283" s="136"/>
      <c r="ESB283" s="136"/>
      <c r="ESC283" s="136"/>
      <c r="ESD283" s="136"/>
      <c r="ESE283" s="136"/>
      <c r="ESF283" s="136"/>
      <c r="ESG283" s="136"/>
      <c r="ESH283" s="136"/>
      <c r="ESI283" s="136"/>
      <c r="ESJ283" s="136"/>
      <c r="ESK283" s="136"/>
      <c r="ESP283" s="136"/>
      <c r="ESQ283" s="136"/>
      <c r="ESR283" s="136"/>
      <c r="ESS283" s="136"/>
      <c r="EST283" s="136"/>
      <c r="ESU283" s="136"/>
      <c r="ESV283" s="136"/>
      <c r="ESW283" s="136"/>
      <c r="ESX283" s="136"/>
      <c r="ESY283" s="136"/>
      <c r="ESZ283" s="136"/>
      <c r="ETA283" s="136"/>
      <c r="ETF283" s="136"/>
      <c r="ETG283" s="136"/>
      <c r="ETH283" s="136"/>
      <c r="ETI283" s="136"/>
      <c r="ETJ283" s="136"/>
      <c r="ETK283" s="136"/>
      <c r="ETL283" s="136"/>
      <c r="ETM283" s="136"/>
      <c r="ETN283" s="136"/>
      <c r="ETO283" s="136"/>
      <c r="ETP283" s="136"/>
      <c r="ETQ283" s="136"/>
      <c r="ETV283" s="136"/>
      <c r="ETW283" s="136"/>
      <c r="ETX283" s="136"/>
      <c r="ETY283" s="136"/>
      <c r="ETZ283" s="136"/>
      <c r="EUA283" s="136"/>
      <c r="EUB283" s="136"/>
      <c r="EUC283" s="136"/>
      <c r="EUD283" s="136"/>
      <c r="EUE283" s="136"/>
      <c r="EUF283" s="136"/>
      <c r="EUG283" s="136"/>
      <c r="EUL283" s="136"/>
      <c r="EUM283" s="136"/>
      <c r="EUN283" s="136"/>
      <c r="EUO283" s="136"/>
      <c r="EUP283" s="136"/>
      <c r="EUQ283" s="136"/>
      <c r="EUR283" s="136"/>
      <c r="EUS283" s="136"/>
      <c r="EUT283" s="136"/>
      <c r="EUU283" s="136"/>
      <c r="EUV283" s="136"/>
      <c r="EUW283" s="136"/>
      <c r="EVB283" s="136"/>
      <c r="EVC283" s="136"/>
      <c r="EVD283" s="136"/>
      <c r="EVE283" s="136"/>
      <c r="EVF283" s="136"/>
      <c r="EVG283" s="136"/>
      <c r="EVH283" s="136"/>
      <c r="EVI283" s="136"/>
      <c r="EVJ283" s="136"/>
      <c r="EVK283" s="136"/>
      <c r="EVL283" s="136"/>
      <c r="EVM283" s="136"/>
      <c r="EVR283" s="136"/>
      <c r="EVS283" s="136"/>
      <c r="EVT283" s="136"/>
      <c r="EVU283" s="136"/>
      <c r="EVV283" s="136"/>
      <c r="EVW283" s="136"/>
      <c r="EVX283" s="136"/>
      <c r="EVY283" s="136"/>
      <c r="EVZ283" s="136"/>
      <c r="EWA283" s="136"/>
      <c r="EWB283" s="136"/>
      <c r="EWC283" s="136"/>
      <c r="EWH283" s="136"/>
      <c r="EWI283" s="136"/>
      <c r="EWJ283" s="136"/>
      <c r="EWK283" s="136"/>
      <c r="EWL283" s="136"/>
      <c r="EWM283" s="136"/>
      <c r="EWN283" s="136"/>
      <c r="EWO283" s="136"/>
      <c r="EWP283" s="136"/>
      <c r="EWQ283" s="136"/>
      <c r="EWR283" s="136"/>
      <c r="EWS283" s="136"/>
      <c r="EWX283" s="136"/>
      <c r="EWY283" s="136"/>
      <c r="EWZ283" s="136"/>
      <c r="EXA283" s="136"/>
      <c r="EXB283" s="136"/>
      <c r="EXC283" s="136"/>
      <c r="EXD283" s="136"/>
      <c r="EXE283" s="136"/>
      <c r="EXF283" s="136"/>
      <c r="EXG283" s="136"/>
      <c r="EXH283" s="136"/>
      <c r="EXI283" s="136"/>
      <c r="EXN283" s="136"/>
      <c r="EXO283" s="136"/>
      <c r="EXP283" s="136"/>
      <c r="EXQ283" s="136"/>
      <c r="EXR283" s="136"/>
      <c r="EXS283" s="136"/>
      <c r="EXT283" s="136"/>
      <c r="EXU283" s="136"/>
      <c r="EXV283" s="136"/>
      <c r="EXW283" s="136"/>
      <c r="EXX283" s="136"/>
      <c r="EXY283" s="136"/>
      <c r="EYD283" s="136"/>
      <c r="EYE283" s="136"/>
      <c r="EYF283" s="136"/>
      <c r="EYG283" s="136"/>
      <c r="EYH283" s="136"/>
      <c r="EYI283" s="136"/>
      <c r="EYJ283" s="136"/>
      <c r="EYK283" s="136"/>
      <c r="EYL283" s="136"/>
      <c r="EYM283" s="136"/>
      <c r="EYN283" s="136"/>
      <c r="EYO283" s="136"/>
      <c r="EYT283" s="136"/>
      <c r="EYU283" s="136"/>
      <c r="EYV283" s="136"/>
      <c r="EYW283" s="136"/>
      <c r="EYX283" s="136"/>
      <c r="EYY283" s="136"/>
      <c r="EYZ283" s="136"/>
      <c r="EZA283" s="136"/>
      <c r="EZB283" s="136"/>
      <c r="EZC283" s="136"/>
      <c r="EZD283" s="136"/>
      <c r="EZE283" s="136"/>
      <c r="EZJ283" s="136"/>
      <c r="EZK283" s="136"/>
      <c r="EZL283" s="136"/>
      <c r="EZM283" s="136"/>
      <c r="EZN283" s="136"/>
      <c r="EZO283" s="136"/>
      <c r="EZP283" s="136"/>
      <c r="EZQ283" s="136"/>
      <c r="EZR283" s="136"/>
      <c r="EZS283" s="136"/>
      <c r="EZT283" s="136"/>
      <c r="EZU283" s="136"/>
      <c r="EZZ283" s="136"/>
      <c r="FAA283" s="136"/>
      <c r="FAB283" s="136"/>
      <c r="FAC283" s="136"/>
      <c r="FAD283" s="136"/>
      <c r="FAE283" s="136"/>
      <c r="FAF283" s="136"/>
      <c r="FAG283" s="136"/>
      <c r="FAH283" s="136"/>
      <c r="FAI283" s="136"/>
      <c r="FAJ283" s="136"/>
      <c r="FAK283" s="136"/>
      <c r="FAP283" s="136"/>
      <c r="FAQ283" s="136"/>
      <c r="FAR283" s="136"/>
      <c r="FAS283" s="136"/>
      <c r="FAT283" s="136"/>
      <c r="FAU283" s="136"/>
      <c r="FAV283" s="136"/>
      <c r="FAW283" s="136"/>
      <c r="FAX283" s="136"/>
      <c r="FAY283" s="136"/>
      <c r="FAZ283" s="136"/>
      <c r="FBA283" s="136"/>
      <c r="FBF283" s="136"/>
      <c r="FBG283" s="136"/>
      <c r="FBH283" s="136"/>
      <c r="FBI283" s="136"/>
      <c r="FBJ283" s="136"/>
      <c r="FBK283" s="136"/>
      <c r="FBL283" s="136"/>
      <c r="FBM283" s="136"/>
      <c r="FBN283" s="136"/>
      <c r="FBO283" s="136"/>
      <c r="FBP283" s="136"/>
      <c r="FBQ283" s="136"/>
      <c r="FBV283" s="136"/>
      <c r="FBW283" s="136"/>
      <c r="FBX283" s="136"/>
      <c r="FBY283" s="136"/>
      <c r="FBZ283" s="136"/>
      <c r="FCA283" s="136"/>
      <c r="FCB283" s="136"/>
      <c r="FCC283" s="136"/>
      <c r="FCD283" s="136"/>
      <c r="FCE283" s="136"/>
      <c r="FCF283" s="136"/>
      <c r="FCG283" s="136"/>
      <c r="FCL283" s="136"/>
      <c r="FCM283" s="136"/>
      <c r="FCN283" s="136"/>
      <c r="FCO283" s="136"/>
      <c r="FCP283" s="136"/>
      <c r="FCQ283" s="136"/>
      <c r="FCR283" s="136"/>
      <c r="FCS283" s="136"/>
      <c r="FCT283" s="136"/>
      <c r="FCU283" s="136"/>
      <c r="FCV283" s="136"/>
      <c r="FCW283" s="136"/>
      <c r="FDB283" s="136"/>
      <c r="FDC283" s="136"/>
      <c r="FDD283" s="136"/>
      <c r="FDE283" s="136"/>
      <c r="FDF283" s="136"/>
      <c r="FDG283" s="136"/>
      <c r="FDH283" s="136"/>
      <c r="FDI283" s="136"/>
      <c r="FDJ283" s="136"/>
      <c r="FDK283" s="136"/>
      <c r="FDL283" s="136"/>
      <c r="FDM283" s="136"/>
      <c r="FDR283" s="136"/>
      <c r="FDS283" s="136"/>
      <c r="FDT283" s="136"/>
      <c r="FDU283" s="136"/>
      <c r="FDV283" s="136"/>
      <c r="FDW283" s="136"/>
      <c r="FDX283" s="136"/>
      <c r="FDY283" s="136"/>
      <c r="FDZ283" s="136"/>
      <c r="FEA283" s="136"/>
      <c r="FEB283" s="136"/>
      <c r="FEC283" s="136"/>
      <c r="FEH283" s="136"/>
      <c r="FEI283" s="136"/>
      <c r="FEJ283" s="136"/>
      <c r="FEK283" s="136"/>
      <c r="FEL283" s="136"/>
      <c r="FEM283" s="136"/>
      <c r="FEN283" s="136"/>
      <c r="FEO283" s="136"/>
      <c r="FEP283" s="136"/>
      <c r="FEQ283" s="136"/>
      <c r="FER283" s="136"/>
      <c r="FES283" s="136"/>
      <c r="FEX283" s="136"/>
      <c r="FEY283" s="136"/>
      <c r="FEZ283" s="136"/>
      <c r="FFA283" s="136"/>
      <c r="FFB283" s="136"/>
      <c r="FFC283" s="136"/>
      <c r="FFD283" s="136"/>
      <c r="FFE283" s="136"/>
      <c r="FFF283" s="136"/>
      <c r="FFG283" s="136"/>
      <c r="FFH283" s="136"/>
      <c r="FFI283" s="136"/>
      <c r="FFN283" s="136"/>
      <c r="FFO283" s="136"/>
      <c r="FFP283" s="136"/>
      <c r="FFQ283" s="136"/>
      <c r="FFR283" s="136"/>
      <c r="FFS283" s="136"/>
      <c r="FFT283" s="136"/>
      <c r="FFU283" s="136"/>
      <c r="FFV283" s="136"/>
      <c r="FFW283" s="136"/>
      <c r="FFX283" s="136"/>
      <c r="FFY283" s="136"/>
      <c r="FGD283" s="136"/>
      <c r="FGE283" s="136"/>
      <c r="FGF283" s="136"/>
      <c r="FGG283" s="136"/>
      <c r="FGH283" s="136"/>
      <c r="FGI283" s="136"/>
      <c r="FGJ283" s="136"/>
      <c r="FGK283" s="136"/>
      <c r="FGL283" s="136"/>
      <c r="FGM283" s="136"/>
      <c r="FGN283" s="136"/>
      <c r="FGO283" s="136"/>
      <c r="FGT283" s="136"/>
      <c r="FGU283" s="136"/>
      <c r="FGV283" s="136"/>
      <c r="FGW283" s="136"/>
      <c r="FGX283" s="136"/>
      <c r="FGY283" s="136"/>
      <c r="FGZ283" s="136"/>
      <c r="FHA283" s="136"/>
      <c r="FHB283" s="136"/>
      <c r="FHC283" s="136"/>
      <c r="FHD283" s="136"/>
      <c r="FHE283" s="136"/>
      <c r="FHJ283" s="136"/>
      <c r="FHK283" s="136"/>
      <c r="FHL283" s="136"/>
      <c r="FHM283" s="136"/>
      <c r="FHN283" s="136"/>
      <c r="FHO283" s="136"/>
      <c r="FHP283" s="136"/>
      <c r="FHQ283" s="136"/>
      <c r="FHR283" s="136"/>
      <c r="FHS283" s="136"/>
      <c r="FHT283" s="136"/>
      <c r="FHU283" s="136"/>
      <c r="FHZ283" s="136"/>
      <c r="FIA283" s="136"/>
      <c r="FIB283" s="136"/>
      <c r="FIC283" s="136"/>
      <c r="FID283" s="136"/>
      <c r="FIE283" s="136"/>
      <c r="FIF283" s="136"/>
      <c r="FIG283" s="136"/>
      <c r="FIH283" s="136"/>
      <c r="FII283" s="136"/>
      <c r="FIJ283" s="136"/>
      <c r="FIK283" s="136"/>
      <c r="FIP283" s="136"/>
      <c r="FIQ283" s="136"/>
      <c r="FIR283" s="136"/>
      <c r="FIS283" s="136"/>
      <c r="FIT283" s="136"/>
      <c r="FIU283" s="136"/>
      <c r="FIV283" s="136"/>
      <c r="FIW283" s="136"/>
      <c r="FIX283" s="136"/>
      <c r="FIY283" s="136"/>
      <c r="FIZ283" s="136"/>
      <c r="FJA283" s="136"/>
      <c r="FJF283" s="136"/>
      <c r="FJG283" s="136"/>
      <c r="FJH283" s="136"/>
      <c r="FJI283" s="136"/>
      <c r="FJJ283" s="136"/>
      <c r="FJK283" s="136"/>
      <c r="FJL283" s="136"/>
      <c r="FJM283" s="136"/>
      <c r="FJN283" s="136"/>
      <c r="FJO283" s="136"/>
      <c r="FJP283" s="136"/>
      <c r="FJQ283" s="136"/>
      <c r="FJV283" s="136"/>
      <c r="FJW283" s="136"/>
      <c r="FJX283" s="136"/>
      <c r="FJY283" s="136"/>
      <c r="FJZ283" s="136"/>
      <c r="FKA283" s="136"/>
      <c r="FKB283" s="136"/>
      <c r="FKC283" s="136"/>
      <c r="FKD283" s="136"/>
      <c r="FKE283" s="136"/>
      <c r="FKF283" s="136"/>
      <c r="FKG283" s="136"/>
      <c r="FKL283" s="136"/>
      <c r="FKM283" s="136"/>
      <c r="FKN283" s="136"/>
      <c r="FKO283" s="136"/>
      <c r="FKP283" s="136"/>
      <c r="FKQ283" s="136"/>
      <c r="FKR283" s="136"/>
      <c r="FKS283" s="136"/>
      <c r="FKT283" s="136"/>
      <c r="FKU283" s="136"/>
      <c r="FKV283" s="136"/>
      <c r="FKW283" s="136"/>
      <c r="FLB283" s="136"/>
      <c r="FLC283" s="136"/>
      <c r="FLD283" s="136"/>
      <c r="FLE283" s="136"/>
      <c r="FLF283" s="136"/>
      <c r="FLG283" s="136"/>
      <c r="FLH283" s="136"/>
      <c r="FLI283" s="136"/>
      <c r="FLJ283" s="136"/>
      <c r="FLK283" s="136"/>
      <c r="FLL283" s="136"/>
      <c r="FLM283" s="136"/>
      <c r="FLR283" s="136"/>
      <c r="FLS283" s="136"/>
      <c r="FLT283" s="136"/>
      <c r="FLU283" s="136"/>
      <c r="FLV283" s="136"/>
      <c r="FLW283" s="136"/>
      <c r="FLX283" s="136"/>
      <c r="FLY283" s="136"/>
      <c r="FLZ283" s="136"/>
      <c r="FMA283" s="136"/>
      <c r="FMB283" s="136"/>
      <c r="FMC283" s="136"/>
      <c r="FMH283" s="136"/>
      <c r="FMI283" s="136"/>
      <c r="FMJ283" s="136"/>
      <c r="FMK283" s="136"/>
      <c r="FML283" s="136"/>
      <c r="FMM283" s="136"/>
      <c r="FMN283" s="136"/>
      <c r="FMO283" s="136"/>
      <c r="FMP283" s="136"/>
      <c r="FMQ283" s="136"/>
      <c r="FMR283" s="136"/>
      <c r="FMS283" s="136"/>
      <c r="FMX283" s="136"/>
      <c r="FMY283" s="136"/>
      <c r="FMZ283" s="136"/>
      <c r="FNA283" s="136"/>
      <c r="FNB283" s="136"/>
      <c r="FNC283" s="136"/>
      <c r="FND283" s="136"/>
      <c r="FNE283" s="136"/>
      <c r="FNF283" s="136"/>
      <c r="FNG283" s="136"/>
      <c r="FNH283" s="136"/>
      <c r="FNI283" s="136"/>
      <c r="FNN283" s="136"/>
      <c r="FNO283" s="136"/>
      <c r="FNP283" s="136"/>
      <c r="FNQ283" s="136"/>
      <c r="FNR283" s="136"/>
      <c r="FNS283" s="136"/>
      <c r="FNT283" s="136"/>
      <c r="FNU283" s="136"/>
      <c r="FNV283" s="136"/>
      <c r="FNW283" s="136"/>
      <c r="FNX283" s="136"/>
      <c r="FNY283" s="136"/>
      <c r="FOD283" s="136"/>
      <c r="FOE283" s="136"/>
      <c r="FOF283" s="136"/>
      <c r="FOG283" s="136"/>
      <c r="FOH283" s="136"/>
      <c r="FOI283" s="136"/>
      <c r="FOJ283" s="136"/>
      <c r="FOK283" s="136"/>
      <c r="FOL283" s="136"/>
      <c r="FOM283" s="136"/>
      <c r="FON283" s="136"/>
      <c r="FOO283" s="136"/>
      <c r="FOT283" s="136"/>
      <c r="FOU283" s="136"/>
      <c r="FOV283" s="136"/>
      <c r="FOW283" s="136"/>
      <c r="FOX283" s="136"/>
      <c r="FOY283" s="136"/>
      <c r="FOZ283" s="136"/>
      <c r="FPA283" s="136"/>
      <c r="FPB283" s="136"/>
      <c r="FPC283" s="136"/>
      <c r="FPD283" s="136"/>
      <c r="FPE283" s="136"/>
      <c r="FPJ283" s="136"/>
      <c r="FPK283" s="136"/>
      <c r="FPL283" s="136"/>
      <c r="FPM283" s="136"/>
      <c r="FPN283" s="136"/>
      <c r="FPO283" s="136"/>
      <c r="FPP283" s="136"/>
      <c r="FPQ283" s="136"/>
      <c r="FPR283" s="136"/>
      <c r="FPS283" s="136"/>
      <c r="FPT283" s="136"/>
      <c r="FPU283" s="136"/>
      <c r="FPZ283" s="136"/>
      <c r="FQA283" s="136"/>
      <c r="FQB283" s="136"/>
      <c r="FQC283" s="136"/>
      <c r="FQD283" s="136"/>
      <c r="FQE283" s="136"/>
      <c r="FQF283" s="136"/>
      <c r="FQG283" s="136"/>
      <c r="FQH283" s="136"/>
      <c r="FQI283" s="136"/>
      <c r="FQJ283" s="136"/>
      <c r="FQK283" s="136"/>
      <c r="FQP283" s="136"/>
      <c r="FQQ283" s="136"/>
      <c r="FQR283" s="136"/>
      <c r="FQS283" s="136"/>
      <c r="FQT283" s="136"/>
      <c r="FQU283" s="136"/>
      <c r="FQV283" s="136"/>
      <c r="FQW283" s="136"/>
      <c r="FQX283" s="136"/>
      <c r="FQY283" s="136"/>
      <c r="FQZ283" s="136"/>
      <c r="FRA283" s="136"/>
      <c r="FRF283" s="136"/>
      <c r="FRG283" s="136"/>
      <c r="FRH283" s="136"/>
      <c r="FRI283" s="136"/>
      <c r="FRJ283" s="136"/>
      <c r="FRK283" s="136"/>
      <c r="FRL283" s="136"/>
      <c r="FRM283" s="136"/>
      <c r="FRN283" s="136"/>
      <c r="FRO283" s="136"/>
      <c r="FRP283" s="136"/>
      <c r="FRQ283" s="136"/>
      <c r="FRV283" s="136"/>
      <c r="FRW283" s="136"/>
      <c r="FRX283" s="136"/>
      <c r="FRY283" s="136"/>
      <c r="FRZ283" s="136"/>
      <c r="FSA283" s="136"/>
      <c r="FSB283" s="136"/>
      <c r="FSC283" s="136"/>
      <c r="FSD283" s="136"/>
      <c r="FSE283" s="136"/>
      <c r="FSF283" s="136"/>
      <c r="FSG283" s="136"/>
      <c r="FSL283" s="136"/>
      <c r="FSM283" s="136"/>
      <c r="FSN283" s="136"/>
      <c r="FSO283" s="136"/>
      <c r="FSP283" s="136"/>
      <c r="FSQ283" s="136"/>
      <c r="FSR283" s="136"/>
      <c r="FSS283" s="136"/>
      <c r="FST283" s="136"/>
      <c r="FSU283" s="136"/>
      <c r="FSV283" s="136"/>
      <c r="FSW283" s="136"/>
      <c r="FTB283" s="136"/>
      <c r="FTC283" s="136"/>
      <c r="FTD283" s="136"/>
      <c r="FTE283" s="136"/>
      <c r="FTF283" s="136"/>
      <c r="FTG283" s="136"/>
      <c r="FTH283" s="136"/>
      <c r="FTI283" s="136"/>
      <c r="FTJ283" s="136"/>
      <c r="FTK283" s="136"/>
      <c r="FTL283" s="136"/>
      <c r="FTM283" s="136"/>
      <c r="FTR283" s="136"/>
      <c r="FTS283" s="136"/>
      <c r="FTT283" s="136"/>
      <c r="FTU283" s="136"/>
      <c r="FTV283" s="136"/>
      <c r="FTW283" s="136"/>
      <c r="FTX283" s="136"/>
      <c r="FTY283" s="136"/>
      <c r="FTZ283" s="136"/>
      <c r="FUA283" s="136"/>
      <c r="FUB283" s="136"/>
      <c r="FUC283" s="136"/>
      <c r="FUH283" s="136"/>
      <c r="FUI283" s="136"/>
      <c r="FUJ283" s="136"/>
      <c r="FUK283" s="136"/>
      <c r="FUL283" s="136"/>
      <c r="FUM283" s="136"/>
      <c r="FUN283" s="136"/>
      <c r="FUO283" s="136"/>
      <c r="FUP283" s="136"/>
      <c r="FUQ283" s="136"/>
      <c r="FUR283" s="136"/>
      <c r="FUS283" s="136"/>
      <c r="FUX283" s="136"/>
      <c r="FUY283" s="136"/>
      <c r="FUZ283" s="136"/>
      <c r="FVA283" s="136"/>
      <c r="FVB283" s="136"/>
      <c r="FVC283" s="136"/>
      <c r="FVD283" s="136"/>
      <c r="FVE283" s="136"/>
      <c r="FVF283" s="136"/>
      <c r="FVG283" s="136"/>
      <c r="FVH283" s="136"/>
      <c r="FVI283" s="136"/>
      <c r="FVN283" s="136"/>
      <c r="FVO283" s="136"/>
      <c r="FVP283" s="136"/>
      <c r="FVQ283" s="136"/>
      <c r="FVR283" s="136"/>
      <c r="FVS283" s="136"/>
      <c r="FVT283" s="136"/>
      <c r="FVU283" s="136"/>
      <c r="FVV283" s="136"/>
      <c r="FVW283" s="136"/>
      <c r="FVX283" s="136"/>
      <c r="FVY283" s="136"/>
      <c r="FWD283" s="136"/>
      <c r="FWE283" s="136"/>
      <c r="FWF283" s="136"/>
      <c r="FWG283" s="136"/>
      <c r="FWH283" s="136"/>
      <c r="FWI283" s="136"/>
      <c r="FWJ283" s="136"/>
      <c r="FWK283" s="136"/>
      <c r="FWL283" s="136"/>
      <c r="FWM283" s="136"/>
      <c r="FWN283" s="136"/>
      <c r="FWO283" s="136"/>
      <c r="FWT283" s="136"/>
      <c r="FWU283" s="136"/>
      <c r="FWV283" s="136"/>
      <c r="FWW283" s="136"/>
      <c r="FWX283" s="136"/>
      <c r="FWY283" s="136"/>
      <c r="FWZ283" s="136"/>
      <c r="FXA283" s="136"/>
      <c r="FXB283" s="136"/>
      <c r="FXC283" s="136"/>
      <c r="FXD283" s="136"/>
      <c r="FXE283" s="136"/>
      <c r="FXJ283" s="136"/>
      <c r="FXK283" s="136"/>
      <c r="FXL283" s="136"/>
      <c r="FXM283" s="136"/>
      <c r="FXN283" s="136"/>
      <c r="FXO283" s="136"/>
      <c r="FXP283" s="136"/>
      <c r="FXQ283" s="136"/>
      <c r="FXR283" s="136"/>
      <c r="FXS283" s="136"/>
      <c r="FXT283" s="136"/>
      <c r="FXU283" s="136"/>
      <c r="FXZ283" s="136"/>
      <c r="FYA283" s="136"/>
      <c r="FYB283" s="136"/>
      <c r="FYC283" s="136"/>
      <c r="FYD283" s="136"/>
      <c r="FYE283" s="136"/>
      <c r="FYF283" s="136"/>
      <c r="FYG283" s="136"/>
      <c r="FYH283" s="136"/>
      <c r="FYI283" s="136"/>
      <c r="FYJ283" s="136"/>
      <c r="FYK283" s="136"/>
      <c r="FYP283" s="136"/>
      <c r="FYQ283" s="136"/>
      <c r="FYR283" s="136"/>
      <c r="FYS283" s="136"/>
      <c r="FYT283" s="136"/>
      <c r="FYU283" s="136"/>
      <c r="FYV283" s="136"/>
      <c r="FYW283" s="136"/>
      <c r="FYX283" s="136"/>
      <c r="FYY283" s="136"/>
      <c r="FYZ283" s="136"/>
      <c r="FZA283" s="136"/>
      <c r="FZF283" s="136"/>
      <c r="FZG283" s="136"/>
      <c r="FZH283" s="136"/>
      <c r="FZI283" s="136"/>
      <c r="FZJ283" s="136"/>
      <c r="FZK283" s="136"/>
      <c r="FZL283" s="136"/>
      <c r="FZM283" s="136"/>
      <c r="FZN283" s="136"/>
      <c r="FZO283" s="136"/>
      <c r="FZP283" s="136"/>
      <c r="FZQ283" s="136"/>
      <c r="FZV283" s="136"/>
      <c r="FZW283" s="136"/>
      <c r="FZX283" s="136"/>
      <c r="FZY283" s="136"/>
      <c r="FZZ283" s="136"/>
      <c r="GAA283" s="136"/>
      <c r="GAB283" s="136"/>
      <c r="GAC283" s="136"/>
      <c r="GAD283" s="136"/>
      <c r="GAE283" s="136"/>
      <c r="GAF283" s="136"/>
      <c r="GAG283" s="136"/>
      <c r="GAL283" s="136"/>
      <c r="GAM283" s="136"/>
      <c r="GAN283" s="136"/>
      <c r="GAO283" s="136"/>
      <c r="GAP283" s="136"/>
      <c r="GAQ283" s="136"/>
      <c r="GAR283" s="136"/>
      <c r="GAS283" s="136"/>
      <c r="GAT283" s="136"/>
      <c r="GAU283" s="136"/>
      <c r="GAV283" s="136"/>
      <c r="GAW283" s="136"/>
      <c r="GBB283" s="136"/>
      <c r="GBC283" s="136"/>
      <c r="GBD283" s="136"/>
      <c r="GBE283" s="136"/>
      <c r="GBF283" s="136"/>
      <c r="GBG283" s="136"/>
      <c r="GBH283" s="136"/>
      <c r="GBI283" s="136"/>
      <c r="GBJ283" s="136"/>
      <c r="GBK283" s="136"/>
      <c r="GBL283" s="136"/>
      <c r="GBM283" s="136"/>
      <c r="GBR283" s="136"/>
      <c r="GBS283" s="136"/>
      <c r="GBT283" s="136"/>
      <c r="GBU283" s="136"/>
      <c r="GBV283" s="136"/>
      <c r="GBW283" s="136"/>
      <c r="GBX283" s="136"/>
      <c r="GBY283" s="136"/>
      <c r="GBZ283" s="136"/>
      <c r="GCA283" s="136"/>
      <c r="GCB283" s="136"/>
      <c r="GCC283" s="136"/>
      <c r="GCH283" s="136"/>
      <c r="GCI283" s="136"/>
      <c r="GCJ283" s="136"/>
      <c r="GCK283" s="136"/>
      <c r="GCL283" s="136"/>
      <c r="GCM283" s="136"/>
      <c r="GCN283" s="136"/>
      <c r="GCO283" s="136"/>
      <c r="GCP283" s="136"/>
      <c r="GCQ283" s="136"/>
      <c r="GCR283" s="136"/>
      <c r="GCS283" s="136"/>
      <c r="GCX283" s="136"/>
      <c r="GCY283" s="136"/>
      <c r="GCZ283" s="136"/>
      <c r="GDA283" s="136"/>
      <c r="GDB283" s="136"/>
      <c r="GDC283" s="136"/>
      <c r="GDD283" s="136"/>
      <c r="GDE283" s="136"/>
      <c r="GDF283" s="136"/>
      <c r="GDG283" s="136"/>
      <c r="GDH283" s="136"/>
      <c r="GDI283" s="136"/>
      <c r="GDN283" s="136"/>
      <c r="GDO283" s="136"/>
      <c r="GDP283" s="136"/>
      <c r="GDQ283" s="136"/>
      <c r="GDR283" s="136"/>
      <c r="GDS283" s="136"/>
      <c r="GDT283" s="136"/>
      <c r="GDU283" s="136"/>
      <c r="GDV283" s="136"/>
      <c r="GDW283" s="136"/>
      <c r="GDX283" s="136"/>
      <c r="GDY283" s="136"/>
      <c r="GED283" s="136"/>
      <c r="GEE283" s="136"/>
      <c r="GEF283" s="136"/>
      <c r="GEG283" s="136"/>
      <c r="GEH283" s="136"/>
      <c r="GEI283" s="136"/>
      <c r="GEJ283" s="136"/>
      <c r="GEK283" s="136"/>
      <c r="GEL283" s="136"/>
      <c r="GEM283" s="136"/>
      <c r="GEN283" s="136"/>
      <c r="GEO283" s="136"/>
      <c r="GET283" s="136"/>
      <c r="GEU283" s="136"/>
      <c r="GEV283" s="136"/>
      <c r="GEW283" s="136"/>
      <c r="GEX283" s="136"/>
      <c r="GEY283" s="136"/>
      <c r="GEZ283" s="136"/>
      <c r="GFA283" s="136"/>
      <c r="GFB283" s="136"/>
      <c r="GFC283" s="136"/>
      <c r="GFD283" s="136"/>
      <c r="GFE283" s="136"/>
      <c r="GFJ283" s="136"/>
      <c r="GFK283" s="136"/>
      <c r="GFL283" s="136"/>
      <c r="GFM283" s="136"/>
      <c r="GFN283" s="136"/>
      <c r="GFO283" s="136"/>
      <c r="GFP283" s="136"/>
      <c r="GFQ283" s="136"/>
      <c r="GFR283" s="136"/>
      <c r="GFS283" s="136"/>
      <c r="GFT283" s="136"/>
      <c r="GFU283" s="136"/>
      <c r="GFZ283" s="136"/>
      <c r="GGA283" s="136"/>
      <c r="GGB283" s="136"/>
      <c r="GGC283" s="136"/>
      <c r="GGD283" s="136"/>
      <c r="GGE283" s="136"/>
      <c r="GGF283" s="136"/>
      <c r="GGG283" s="136"/>
      <c r="GGH283" s="136"/>
      <c r="GGI283" s="136"/>
      <c r="GGJ283" s="136"/>
      <c r="GGK283" s="136"/>
      <c r="GGP283" s="136"/>
      <c r="GGQ283" s="136"/>
      <c r="GGR283" s="136"/>
      <c r="GGS283" s="136"/>
      <c r="GGT283" s="136"/>
      <c r="GGU283" s="136"/>
      <c r="GGV283" s="136"/>
      <c r="GGW283" s="136"/>
      <c r="GGX283" s="136"/>
      <c r="GGY283" s="136"/>
      <c r="GGZ283" s="136"/>
      <c r="GHA283" s="136"/>
      <c r="GHF283" s="136"/>
      <c r="GHG283" s="136"/>
      <c r="GHH283" s="136"/>
      <c r="GHI283" s="136"/>
      <c r="GHJ283" s="136"/>
      <c r="GHK283" s="136"/>
      <c r="GHL283" s="136"/>
      <c r="GHM283" s="136"/>
      <c r="GHN283" s="136"/>
      <c r="GHO283" s="136"/>
      <c r="GHP283" s="136"/>
      <c r="GHQ283" s="136"/>
      <c r="GHV283" s="136"/>
      <c r="GHW283" s="136"/>
      <c r="GHX283" s="136"/>
      <c r="GHY283" s="136"/>
      <c r="GHZ283" s="136"/>
      <c r="GIA283" s="136"/>
      <c r="GIB283" s="136"/>
      <c r="GIC283" s="136"/>
      <c r="GID283" s="136"/>
      <c r="GIE283" s="136"/>
      <c r="GIF283" s="136"/>
      <c r="GIG283" s="136"/>
      <c r="GIL283" s="136"/>
      <c r="GIM283" s="136"/>
      <c r="GIN283" s="136"/>
      <c r="GIO283" s="136"/>
      <c r="GIP283" s="136"/>
      <c r="GIQ283" s="136"/>
      <c r="GIR283" s="136"/>
      <c r="GIS283" s="136"/>
      <c r="GIT283" s="136"/>
      <c r="GIU283" s="136"/>
      <c r="GIV283" s="136"/>
      <c r="GIW283" s="136"/>
      <c r="GJB283" s="136"/>
      <c r="GJC283" s="136"/>
      <c r="GJD283" s="136"/>
      <c r="GJE283" s="136"/>
      <c r="GJF283" s="136"/>
      <c r="GJG283" s="136"/>
      <c r="GJH283" s="136"/>
      <c r="GJI283" s="136"/>
      <c r="GJJ283" s="136"/>
      <c r="GJK283" s="136"/>
      <c r="GJL283" s="136"/>
      <c r="GJM283" s="136"/>
      <c r="GJR283" s="136"/>
      <c r="GJS283" s="136"/>
      <c r="GJT283" s="136"/>
      <c r="GJU283" s="136"/>
      <c r="GJV283" s="136"/>
      <c r="GJW283" s="136"/>
      <c r="GJX283" s="136"/>
      <c r="GJY283" s="136"/>
      <c r="GJZ283" s="136"/>
      <c r="GKA283" s="136"/>
      <c r="GKB283" s="136"/>
      <c r="GKC283" s="136"/>
      <c r="GKH283" s="136"/>
      <c r="GKI283" s="136"/>
      <c r="GKJ283" s="136"/>
      <c r="GKK283" s="136"/>
      <c r="GKL283" s="136"/>
      <c r="GKM283" s="136"/>
      <c r="GKN283" s="136"/>
      <c r="GKO283" s="136"/>
      <c r="GKP283" s="136"/>
      <c r="GKQ283" s="136"/>
      <c r="GKR283" s="136"/>
      <c r="GKS283" s="136"/>
      <c r="GKX283" s="136"/>
      <c r="GKY283" s="136"/>
      <c r="GKZ283" s="136"/>
      <c r="GLA283" s="136"/>
      <c r="GLB283" s="136"/>
      <c r="GLC283" s="136"/>
      <c r="GLD283" s="136"/>
      <c r="GLE283" s="136"/>
      <c r="GLF283" s="136"/>
      <c r="GLG283" s="136"/>
      <c r="GLH283" s="136"/>
      <c r="GLI283" s="136"/>
      <c r="GLN283" s="136"/>
      <c r="GLO283" s="136"/>
      <c r="GLP283" s="136"/>
      <c r="GLQ283" s="136"/>
      <c r="GLR283" s="136"/>
      <c r="GLS283" s="136"/>
      <c r="GLT283" s="136"/>
      <c r="GLU283" s="136"/>
      <c r="GLV283" s="136"/>
      <c r="GLW283" s="136"/>
      <c r="GLX283" s="136"/>
      <c r="GLY283" s="136"/>
      <c r="GMD283" s="136"/>
      <c r="GME283" s="136"/>
      <c r="GMF283" s="136"/>
      <c r="GMG283" s="136"/>
      <c r="GMH283" s="136"/>
      <c r="GMI283" s="136"/>
      <c r="GMJ283" s="136"/>
      <c r="GMK283" s="136"/>
      <c r="GML283" s="136"/>
      <c r="GMM283" s="136"/>
      <c r="GMN283" s="136"/>
      <c r="GMO283" s="136"/>
      <c r="GMT283" s="136"/>
      <c r="GMU283" s="136"/>
      <c r="GMV283" s="136"/>
      <c r="GMW283" s="136"/>
      <c r="GMX283" s="136"/>
      <c r="GMY283" s="136"/>
      <c r="GMZ283" s="136"/>
      <c r="GNA283" s="136"/>
      <c r="GNB283" s="136"/>
      <c r="GNC283" s="136"/>
      <c r="GND283" s="136"/>
      <c r="GNE283" s="136"/>
      <c r="GNJ283" s="136"/>
      <c r="GNK283" s="136"/>
      <c r="GNL283" s="136"/>
      <c r="GNM283" s="136"/>
      <c r="GNN283" s="136"/>
      <c r="GNO283" s="136"/>
      <c r="GNP283" s="136"/>
      <c r="GNQ283" s="136"/>
      <c r="GNR283" s="136"/>
      <c r="GNS283" s="136"/>
      <c r="GNT283" s="136"/>
      <c r="GNU283" s="136"/>
      <c r="GNZ283" s="136"/>
      <c r="GOA283" s="136"/>
      <c r="GOB283" s="136"/>
      <c r="GOC283" s="136"/>
      <c r="GOD283" s="136"/>
      <c r="GOE283" s="136"/>
      <c r="GOF283" s="136"/>
      <c r="GOG283" s="136"/>
      <c r="GOH283" s="136"/>
      <c r="GOI283" s="136"/>
      <c r="GOJ283" s="136"/>
      <c r="GOK283" s="136"/>
      <c r="GOP283" s="136"/>
      <c r="GOQ283" s="136"/>
      <c r="GOR283" s="136"/>
      <c r="GOS283" s="136"/>
      <c r="GOT283" s="136"/>
      <c r="GOU283" s="136"/>
      <c r="GOV283" s="136"/>
      <c r="GOW283" s="136"/>
      <c r="GOX283" s="136"/>
      <c r="GOY283" s="136"/>
      <c r="GOZ283" s="136"/>
      <c r="GPA283" s="136"/>
      <c r="GPF283" s="136"/>
      <c r="GPG283" s="136"/>
      <c r="GPH283" s="136"/>
      <c r="GPI283" s="136"/>
      <c r="GPJ283" s="136"/>
      <c r="GPK283" s="136"/>
      <c r="GPL283" s="136"/>
      <c r="GPM283" s="136"/>
      <c r="GPN283" s="136"/>
      <c r="GPO283" s="136"/>
      <c r="GPP283" s="136"/>
      <c r="GPQ283" s="136"/>
      <c r="GPV283" s="136"/>
      <c r="GPW283" s="136"/>
      <c r="GPX283" s="136"/>
      <c r="GPY283" s="136"/>
      <c r="GPZ283" s="136"/>
      <c r="GQA283" s="136"/>
      <c r="GQB283" s="136"/>
      <c r="GQC283" s="136"/>
      <c r="GQD283" s="136"/>
      <c r="GQE283" s="136"/>
      <c r="GQF283" s="136"/>
      <c r="GQG283" s="136"/>
      <c r="GQL283" s="136"/>
      <c r="GQM283" s="136"/>
      <c r="GQN283" s="136"/>
      <c r="GQO283" s="136"/>
      <c r="GQP283" s="136"/>
      <c r="GQQ283" s="136"/>
      <c r="GQR283" s="136"/>
      <c r="GQS283" s="136"/>
      <c r="GQT283" s="136"/>
      <c r="GQU283" s="136"/>
      <c r="GQV283" s="136"/>
      <c r="GQW283" s="136"/>
      <c r="GRB283" s="136"/>
      <c r="GRC283" s="136"/>
      <c r="GRD283" s="136"/>
      <c r="GRE283" s="136"/>
      <c r="GRF283" s="136"/>
      <c r="GRG283" s="136"/>
      <c r="GRH283" s="136"/>
      <c r="GRI283" s="136"/>
      <c r="GRJ283" s="136"/>
      <c r="GRK283" s="136"/>
      <c r="GRL283" s="136"/>
      <c r="GRM283" s="136"/>
      <c r="GRR283" s="136"/>
      <c r="GRS283" s="136"/>
      <c r="GRT283" s="136"/>
      <c r="GRU283" s="136"/>
      <c r="GRV283" s="136"/>
      <c r="GRW283" s="136"/>
      <c r="GRX283" s="136"/>
      <c r="GRY283" s="136"/>
      <c r="GRZ283" s="136"/>
      <c r="GSA283" s="136"/>
      <c r="GSB283" s="136"/>
      <c r="GSC283" s="136"/>
      <c r="GSH283" s="136"/>
      <c r="GSI283" s="136"/>
      <c r="GSJ283" s="136"/>
      <c r="GSK283" s="136"/>
      <c r="GSL283" s="136"/>
      <c r="GSM283" s="136"/>
      <c r="GSN283" s="136"/>
      <c r="GSO283" s="136"/>
      <c r="GSP283" s="136"/>
      <c r="GSQ283" s="136"/>
      <c r="GSR283" s="136"/>
      <c r="GSS283" s="136"/>
      <c r="GSX283" s="136"/>
      <c r="GSY283" s="136"/>
      <c r="GSZ283" s="136"/>
      <c r="GTA283" s="136"/>
      <c r="GTB283" s="136"/>
      <c r="GTC283" s="136"/>
      <c r="GTD283" s="136"/>
      <c r="GTE283" s="136"/>
      <c r="GTF283" s="136"/>
      <c r="GTG283" s="136"/>
      <c r="GTH283" s="136"/>
      <c r="GTI283" s="136"/>
      <c r="GTN283" s="136"/>
      <c r="GTO283" s="136"/>
      <c r="GTP283" s="136"/>
      <c r="GTQ283" s="136"/>
      <c r="GTR283" s="136"/>
      <c r="GTS283" s="136"/>
      <c r="GTT283" s="136"/>
      <c r="GTU283" s="136"/>
      <c r="GTV283" s="136"/>
      <c r="GTW283" s="136"/>
      <c r="GTX283" s="136"/>
      <c r="GTY283" s="136"/>
      <c r="GUD283" s="136"/>
      <c r="GUE283" s="136"/>
      <c r="GUF283" s="136"/>
      <c r="GUG283" s="136"/>
      <c r="GUH283" s="136"/>
      <c r="GUI283" s="136"/>
      <c r="GUJ283" s="136"/>
      <c r="GUK283" s="136"/>
      <c r="GUL283" s="136"/>
      <c r="GUM283" s="136"/>
      <c r="GUN283" s="136"/>
      <c r="GUO283" s="136"/>
      <c r="GUT283" s="136"/>
      <c r="GUU283" s="136"/>
      <c r="GUV283" s="136"/>
      <c r="GUW283" s="136"/>
      <c r="GUX283" s="136"/>
      <c r="GUY283" s="136"/>
      <c r="GUZ283" s="136"/>
      <c r="GVA283" s="136"/>
      <c r="GVB283" s="136"/>
      <c r="GVC283" s="136"/>
      <c r="GVD283" s="136"/>
      <c r="GVE283" s="136"/>
      <c r="GVJ283" s="136"/>
      <c r="GVK283" s="136"/>
      <c r="GVL283" s="136"/>
      <c r="GVM283" s="136"/>
      <c r="GVN283" s="136"/>
      <c r="GVO283" s="136"/>
      <c r="GVP283" s="136"/>
      <c r="GVQ283" s="136"/>
      <c r="GVR283" s="136"/>
      <c r="GVS283" s="136"/>
      <c r="GVT283" s="136"/>
      <c r="GVU283" s="136"/>
      <c r="GVZ283" s="136"/>
      <c r="GWA283" s="136"/>
      <c r="GWB283" s="136"/>
      <c r="GWC283" s="136"/>
      <c r="GWD283" s="136"/>
      <c r="GWE283" s="136"/>
      <c r="GWF283" s="136"/>
      <c r="GWG283" s="136"/>
      <c r="GWH283" s="136"/>
      <c r="GWI283" s="136"/>
      <c r="GWJ283" s="136"/>
      <c r="GWK283" s="136"/>
      <c r="GWP283" s="136"/>
      <c r="GWQ283" s="136"/>
      <c r="GWR283" s="136"/>
      <c r="GWS283" s="136"/>
      <c r="GWT283" s="136"/>
      <c r="GWU283" s="136"/>
      <c r="GWV283" s="136"/>
      <c r="GWW283" s="136"/>
      <c r="GWX283" s="136"/>
      <c r="GWY283" s="136"/>
      <c r="GWZ283" s="136"/>
      <c r="GXA283" s="136"/>
      <c r="GXF283" s="136"/>
      <c r="GXG283" s="136"/>
      <c r="GXH283" s="136"/>
      <c r="GXI283" s="136"/>
      <c r="GXJ283" s="136"/>
      <c r="GXK283" s="136"/>
      <c r="GXL283" s="136"/>
      <c r="GXM283" s="136"/>
      <c r="GXN283" s="136"/>
      <c r="GXO283" s="136"/>
      <c r="GXP283" s="136"/>
      <c r="GXQ283" s="136"/>
      <c r="GXV283" s="136"/>
      <c r="GXW283" s="136"/>
      <c r="GXX283" s="136"/>
      <c r="GXY283" s="136"/>
      <c r="GXZ283" s="136"/>
      <c r="GYA283" s="136"/>
      <c r="GYB283" s="136"/>
      <c r="GYC283" s="136"/>
      <c r="GYD283" s="136"/>
      <c r="GYE283" s="136"/>
      <c r="GYF283" s="136"/>
      <c r="GYG283" s="136"/>
      <c r="GYL283" s="136"/>
      <c r="GYM283" s="136"/>
      <c r="GYN283" s="136"/>
      <c r="GYO283" s="136"/>
      <c r="GYP283" s="136"/>
      <c r="GYQ283" s="136"/>
      <c r="GYR283" s="136"/>
      <c r="GYS283" s="136"/>
      <c r="GYT283" s="136"/>
      <c r="GYU283" s="136"/>
      <c r="GYV283" s="136"/>
      <c r="GYW283" s="136"/>
      <c r="GZB283" s="136"/>
      <c r="GZC283" s="136"/>
      <c r="GZD283" s="136"/>
      <c r="GZE283" s="136"/>
      <c r="GZF283" s="136"/>
      <c r="GZG283" s="136"/>
      <c r="GZH283" s="136"/>
      <c r="GZI283" s="136"/>
      <c r="GZJ283" s="136"/>
      <c r="GZK283" s="136"/>
      <c r="GZL283" s="136"/>
      <c r="GZM283" s="136"/>
      <c r="GZR283" s="136"/>
      <c r="GZS283" s="136"/>
      <c r="GZT283" s="136"/>
      <c r="GZU283" s="136"/>
      <c r="GZV283" s="136"/>
      <c r="GZW283" s="136"/>
      <c r="GZX283" s="136"/>
      <c r="GZY283" s="136"/>
      <c r="GZZ283" s="136"/>
      <c r="HAA283" s="136"/>
      <c r="HAB283" s="136"/>
      <c r="HAC283" s="136"/>
      <c r="HAH283" s="136"/>
      <c r="HAI283" s="136"/>
      <c r="HAJ283" s="136"/>
      <c r="HAK283" s="136"/>
      <c r="HAL283" s="136"/>
      <c r="HAM283" s="136"/>
      <c r="HAN283" s="136"/>
      <c r="HAO283" s="136"/>
      <c r="HAP283" s="136"/>
      <c r="HAQ283" s="136"/>
      <c r="HAR283" s="136"/>
      <c r="HAS283" s="136"/>
      <c r="HAX283" s="136"/>
      <c r="HAY283" s="136"/>
      <c r="HAZ283" s="136"/>
      <c r="HBA283" s="136"/>
      <c r="HBB283" s="136"/>
      <c r="HBC283" s="136"/>
      <c r="HBD283" s="136"/>
      <c r="HBE283" s="136"/>
      <c r="HBF283" s="136"/>
      <c r="HBG283" s="136"/>
      <c r="HBH283" s="136"/>
      <c r="HBI283" s="136"/>
      <c r="HBN283" s="136"/>
      <c r="HBO283" s="136"/>
      <c r="HBP283" s="136"/>
      <c r="HBQ283" s="136"/>
      <c r="HBR283" s="136"/>
      <c r="HBS283" s="136"/>
      <c r="HBT283" s="136"/>
      <c r="HBU283" s="136"/>
      <c r="HBV283" s="136"/>
      <c r="HBW283" s="136"/>
      <c r="HBX283" s="136"/>
      <c r="HBY283" s="136"/>
      <c r="HCD283" s="136"/>
      <c r="HCE283" s="136"/>
      <c r="HCF283" s="136"/>
      <c r="HCG283" s="136"/>
      <c r="HCH283" s="136"/>
      <c r="HCI283" s="136"/>
      <c r="HCJ283" s="136"/>
      <c r="HCK283" s="136"/>
      <c r="HCL283" s="136"/>
      <c r="HCM283" s="136"/>
      <c r="HCN283" s="136"/>
      <c r="HCO283" s="136"/>
      <c r="HCT283" s="136"/>
      <c r="HCU283" s="136"/>
      <c r="HCV283" s="136"/>
      <c r="HCW283" s="136"/>
      <c r="HCX283" s="136"/>
      <c r="HCY283" s="136"/>
      <c r="HCZ283" s="136"/>
      <c r="HDA283" s="136"/>
      <c r="HDB283" s="136"/>
      <c r="HDC283" s="136"/>
      <c r="HDD283" s="136"/>
      <c r="HDE283" s="136"/>
      <c r="HDJ283" s="136"/>
      <c r="HDK283" s="136"/>
      <c r="HDL283" s="136"/>
      <c r="HDM283" s="136"/>
      <c r="HDN283" s="136"/>
      <c r="HDO283" s="136"/>
      <c r="HDP283" s="136"/>
      <c r="HDQ283" s="136"/>
      <c r="HDR283" s="136"/>
      <c r="HDS283" s="136"/>
      <c r="HDT283" s="136"/>
      <c r="HDU283" s="136"/>
      <c r="HDZ283" s="136"/>
      <c r="HEA283" s="136"/>
      <c r="HEB283" s="136"/>
      <c r="HEC283" s="136"/>
      <c r="HED283" s="136"/>
      <c r="HEE283" s="136"/>
      <c r="HEF283" s="136"/>
      <c r="HEG283" s="136"/>
      <c r="HEH283" s="136"/>
      <c r="HEI283" s="136"/>
      <c r="HEJ283" s="136"/>
      <c r="HEK283" s="136"/>
      <c r="HEP283" s="136"/>
      <c r="HEQ283" s="136"/>
      <c r="HER283" s="136"/>
      <c r="HES283" s="136"/>
      <c r="HET283" s="136"/>
      <c r="HEU283" s="136"/>
      <c r="HEV283" s="136"/>
      <c r="HEW283" s="136"/>
      <c r="HEX283" s="136"/>
      <c r="HEY283" s="136"/>
      <c r="HEZ283" s="136"/>
      <c r="HFA283" s="136"/>
      <c r="HFF283" s="136"/>
      <c r="HFG283" s="136"/>
      <c r="HFH283" s="136"/>
      <c r="HFI283" s="136"/>
      <c r="HFJ283" s="136"/>
      <c r="HFK283" s="136"/>
      <c r="HFL283" s="136"/>
      <c r="HFM283" s="136"/>
      <c r="HFN283" s="136"/>
      <c r="HFO283" s="136"/>
      <c r="HFP283" s="136"/>
      <c r="HFQ283" s="136"/>
      <c r="HFV283" s="136"/>
      <c r="HFW283" s="136"/>
      <c r="HFX283" s="136"/>
      <c r="HFY283" s="136"/>
      <c r="HFZ283" s="136"/>
      <c r="HGA283" s="136"/>
      <c r="HGB283" s="136"/>
      <c r="HGC283" s="136"/>
      <c r="HGD283" s="136"/>
      <c r="HGE283" s="136"/>
      <c r="HGF283" s="136"/>
      <c r="HGG283" s="136"/>
      <c r="HGL283" s="136"/>
      <c r="HGM283" s="136"/>
      <c r="HGN283" s="136"/>
      <c r="HGO283" s="136"/>
      <c r="HGP283" s="136"/>
      <c r="HGQ283" s="136"/>
      <c r="HGR283" s="136"/>
      <c r="HGS283" s="136"/>
      <c r="HGT283" s="136"/>
      <c r="HGU283" s="136"/>
      <c r="HGV283" s="136"/>
      <c r="HGW283" s="136"/>
      <c r="HHB283" s="136"/>
      <c r="HHC283" s="136"/>
      <c r="HHD283" s="136"/>
      <c r="HHE283" s="136"/>
      <c r="HHF283" s="136"/>
      <c r="HHG283" s="136"/>
      <c r="HHH283" s="136"/>
      <c r="HHI283" s="136"/>
      <c r="HHJ283" s="136"/>
      <c r="HHK283" s="136"/>
      <c r="HHL283" s="136"/>
      <c r="HHM283" s="136"/>
      <c r="HHR283" s="136"/>
      <c r="HHS283" s="136"/>
      <c r="HHT283" s="136"/>
      <c r="HHU283" s="136"/>
      <c r="HHV283" s="136"/>
      <c r="HHW283" s="136"/>
      <c r="HHX283" s="136"/>
      <c r="HHY283" s="136"/>
      <c r="HHZ283" s="136"/>
      <c r="HIA283" s="136"/>
      <c r="HIB283" s="136"/>
      <c r="HIC283" s="136"/>
      <c r="HIH283" s="136"/>
      <c r="HII283" s="136"/>
      <c r="HIJ283" s="136"/>
      <c r="HIK283" s="136"/>
      <c r="HIL283" s="136"/>
      <c r="HIM283" s="136"/>
      <c r="HIN283" s="136"/>
      <c r="HIO283" s="136"/>
      <c r="HIP283" s="136"/>
      <c r="HIQ283" s="136"/>
      <c r="HIR283" s="136"/>
      <c r="HIS283" s="136"/>
      <c r="HIX283" s="136"/>
      <c r="HIY283" s="136"/>
      <c r="HIZ283" s="136"/>
      <c r="HJA283" s="136"/>
      <c r="HJB283" s="136"/>
      <c r="HJC283" s="136"/>
      <c r="HJD283" s="136"/>
      <c r="HJE283" s="136"/>
      <c r="HJF283" s="136"/>
      <c r="HJG283" s="136"/>
      <c r="HJH283" s="136"/>
      <c r="HJI283" s="136"/>
      <c r="HJN283" s="136"/>
      <c r="HJO283" s="136"/>
      <c r="HJP283" s="136"/>
      <c r="HJQ283" s="136"/>
      <c r="HJR283" s="136"/>
      <c r="HJS283" s="136"/>
      <c r="HJT283" s="136"/>
      <c r="HJU283" s="136"/>
      <c r="HJV283" s="136"/>
      <c r="HJW283" s="136"/>
      <c r="HJX283" s="136"/>
      <c r="HJY283" s="136"/>
      <c r="HKD283" s="136"/>
      <c r="HKE283" s="136"/>
      <c r="HKF283" s="136"/>
      <c r="HKG283" s="136"/>
      <c r="HKH283" s="136"/>
      <c r="HKI283" s="136"/>
      <c r="HKJ283" s="136"/>
      <c r="HKK283" s="136"/>
      <c r="HKL283" s="136"/>
      <c r="HKM283" s="136"/>
      <c r="HKN283" s="136"/>
      <c r="HKO283" s="136"/>
      <c r="HKT283" s="136"/>
      <c r="HKU283" s="136"/>
      <c r="HKV283" s="136"/>
      <c r="HKW283" s="136"/>
      <c r="HKX283" s="136"/>
      <c r="HKY283" s="136"/>
      <c r="HKZ283" s="136"/>
      <c r="HLA283" s="136"/>
      <c r="HLB283" s="136"/>
      <c r="HLC283" s="136"/>
      <c r="HLD283" s="136"/>
      <c r="HLE283" s="136"/>
      <c r="HLJ283" s="136"/>
      <c r="HLK283" s="136"/>
      <c r="HLL283" s="136"/>
      <c r="HLM283" s="136"/>
      <c r="HLN283" s="136"/>
      <c r="HLO283" s="136"/>
      <c r="HLP283" s="136"/>
      <c r="HLQ283" s="136"/>
      <c r="HLR283" s="136"/>
      <c r="HLS283" s="136"/>
      <c r="HLT283" s="136"/>
      <c r="HLU283" s="136"/>
      <c r="HLZ283" s="136"/>
      <c r="HMA283" s="136"/>
      <c r="HMB283" s="136"/>
      <c r="HMC283" s="136"/>
      <c r="HMD283" s="136"/>
      <c r="HME283" s="136"/>
      <c r="HMF283" s="136"/>
      <c r="HMG283" s="136"/>
      <c r="HMH283" s="136"/>
      <c r="HMI283" s="136"/>
      <c r="HMJ283" s="136"/>
      <c r="HMK283" s="136"/>
      <c r="HMP283" s="136"/>
      <c r="HMQ283" s="136"/>
      <c r="HMR283" s="136"/>
      <c r="HMS283" s="136"/>
      <c r="HMT283" s="136"/>
      <c r="HMU283" s="136"/>
      <c r="HMV283" s="136"/>
      <c r="HMW283" s="136"/>
      <c r="HMX283" s="136"/>
      <c r="HMY283" s="136"/>
      <c r="HMZ283" s="136"/>
      <c r="HNA283" s="136"/>
      <c r="HNF283" s="136"/>
      <c r="HNG283" s="136"/>
      <c r="HNH283" s="136"/>
      <c r="HNI283" s="136"/>
      <c r="HNJ283" s="136"/>
      <c r="HNK283" s="136"/>
      <c r="HNL283" s="136"/>
      <c r="HNM283" s="136"/>
      <c r="HNN283" s="136"/>
      <c r="HNO283" s="136"/>
      <c r="HNP283" s="136"/>
      <c r="HNQ283" s="136"/>
      <c r="HNV283" s="136"/>
      <c r="HNW283" s="136"/>
      <c r="HNX283" s="136"/>
      <c r="HNY283" s="136"/>
      <c r="HNZ283" s="136"/>
      <c r="HOA283" s="136"/>
      <c r="HOB283" s="136"/>
      <c r="HOC283" s="136"/>
      <c r="HOD283" s="136"/>
      <c r="HOE283" s="136"/>
      <c r="HOF283" s="136"/>
      <c r="HOG283" s="136"/>
      <c r="HOL283" s="136"/>
      <c r="HOM283" s="136"/>
      <c r="HON283" s="136"/>
      <c r="HOO283" s="136"/>
      <c r="HOP283" s="136"/>
      <c r="HOQ283" s="136"/>
      <c r="HOR283" s="136"/>
      <c r="HOS283" s="136"/>
      <c r="HOT283" s="136"/>
      <c r="HOU283" s="136"/>
      <c r="HOV283" s="136"/>
      <c r="HOW283" s="136"/>
      <c r="HPB283" s="136"/>
      <c r="HPC283" s="136"/>
      <c r="HPD283" s="136"/>
      <c r="HPE283" s="136"/>
      <c r="HPF283" s="136"/>
      <c r="HPG283" s="136"/>
      <c r="HPH283" s="136"/>
      <c r="HPI283" s="136"/>
      <c r="HPJ283" s="136"/>
      <c r="HPK283" s="136"/>
      <c r="HPL283" s="136"/>
      <c r="HPM283" s="136"/>
      <c r="HPR283" s="136"/>
      <c r="HPS283" s="136"/>
      <c r="HPT283" s="136"/>
      <c r="HPU283" s="136"/>
      <c r="HPV283" s="136"/>
      <c r="HPW283" s="136"/>
      <c r="HPX283" s="136"/>
      <c r="HPY283" s="136"/>
      <c r="HPZ283" s="136"/>
      <c r="HQA283" s="136"/>
      <c r="HQB283" s="136"/>
      <c r="HQC283" s="136"/>
      <c r="HQH283" s="136"/>
      <c r="HQI283" s="136"/>
      <c r="HQJ283" s="136"/>
      <c r="HQK283" s="136"/>
      <c r="HQL283" s="136"/>
      <c r="HQM283" s="136"/>
      <c r="HQN283" s="136"/>
      <c r="HQO283" s="136"/>
      <c r="HQP283" s="136"/>
      <c r="HQQ283" s="136"/>
      <c r="HQR283" s="136"/>
      <c r="HQS283" s="136"/>
      <c r="HQX283" s="136"/>
      <c r="HQY283" s="136"/>
      <c r="HQZ283" s="136"/>
      <c r="HRA283" s="136"/>
      <c r="HRB283" s="136"/>
      <c r="HRC283" s="136"/>
      <c r="HRD283" s="136"/>
      <c r="HRE283" s="136"/>
      <c r="HRF283" s="136"/>
      <c r="HRG283" s="136"/>
      <c r="HRH283" s="136"/>
      <c r="HRI283" s="136"/>
      <c r="HRN283" s="136"/>
      <c r="HRO283" s="136"/>
      <c r="HRP283" s="136"/>
      <c r="HRQ283" s="136"/>
      <c r="HRR283" s="136"/>
      <c r="HRS283" s="136"/>
      <c r="HRT283" s="136"/>
      <c r="HRU283" s="136"/>
      <c r="HRV283" s="136"/>
      <c r="HRW283" s="136"/>
      <c r="HRX283" s="136"/>
      <c r="HRY283" s="136"/>
      <c r="HSD283" s="136"/>
      <c r="HSE283" s="136"/>
      <c r="HSF283" s="136"/>
      <c r="HSG283" s="136"/>
      <c r="HSH283" s="136"/>
      <c r="HSI283" s="136"/>
      <c r="HSJ283" s="136"/>
      <c r="HSK283" s="136"/>
      <c r="HSL283" s="136"/>
      <c r="HSM283" s="136"/>
      <c r="HSN283" s="136"/>
      <c r="HSO283" s="136"/>
      <c r="HST283" s="136"/>
      <c r="HSU283" s="136"/>
      <c r="HSV283" s="136"/>
      <c r="HSW283" s="136"/>
      <c r="HSX283" s="136"/>
      <c r="HSY283" s="136"/>
      <c r="HSZ283" s="136"/>
      <c r="HTA283" s="136"/>
      <c r="HTB283" s="136"/>
      <c r="HTC283" s="136"/>
      <c r="HTD283" s="136"/>
      <c r="HTE283" s="136"/>
      <c r="HTJ283" s="136"/>
      <c r="HTK283" s="136"/>
      <c r="HTL283" s="136"/>
      <c r="HTM283" s="136"/>
      <c r="HTN283" s="136"/>
      <c r="HTO283" s="136"/>
      <c r="HTP283" s="136"/>
      <c r="HTQ283" s="136"/>
      <c r="HTR283" s="136"/>
      <c r="HTS283" s="136"/>
      <c r="HTT283" s="136"/>
      <c r="HTU283" s="136"/>
      <c r="HTZ283" s="136"/>
      <c r="HUA283" s="136"/>
      <c r="HUB283" s="136"/>
      <c r="HUC283" s="136"/>
      <c r="HUD283" s="136"/>
      <c r="HUE283" s="136"/>
      <c r="HUF283" s="136"/>
      <c r="HUG283" s="136"/>
      <c r="HUH283" s="136"/>
      <c r="HUI283" s="136"/>
      <c r="HUJ283" s="136"/>
      <c r="HUK283" s="136"/>
      <c r="HUP283" s="136"/>
      <c r="HUQ283" s="136"/>
      <c r="HUR283" s="136"/>
      <c r="HUS283" s="136"/>
      <c r="HUT283" s="136"/>
      <c r="HUU283" s="136"/>
      <c r="HUV283" s="136"/>
      <c r="HUW283" s="136"/>
      <c r="HUX283" s="136"/>
      <c r="HUY283" s="136"/>
      <c r="HUZ283" s="136"/>
      <c r="HVA283" s="136"/>
      <c r="HVF283" s="136"/>
      <c r="HVG283" s="136"/>
      <c r="HVH283" s="136"/>
      <c r="HVI283" s="136"/>
      <c r="HVJ283" s="136"/>
      <c r="HVK283" s="136"/>
      <c r="HVL283" s="136"/>
      <c r="HVM283" s="136"/>
      <c r="HVN283" s="136"/>
      <c r="HVO283" s="136"/>
      <c r="HVP283" s="136"/>
      <c r="HVQ283" s="136"/>
      <c r="HVV283" s="136"/>
      <c r="HVW283" s="136"/>
      <c r="HVX283" s="136"/>
      <c r="HVY283" s="136"/>
      <c r="HVZ283" s="136"/>
      <c r="HWA283" s="136"/>
      <c r="HWB283" s="136"/>
      <c r="HWC283" s="136"/>
      <c r="HWD283" s="136"/>
      <c r="HWE283" s="136"/>
      <c r="HWF283" s="136"/>
      <c r="HWG283" s="136"/>
      <c r="HWL283" s="136"/>
      <c r="HWM283" s="136"/>
      <c r="HWN283" s="136"/>
      <c r="HWO283" s="136"/>
      <c r="HWP283" s="136"/>
      <c r="HWQ283" s="136"/>
      <c r="HWR283" s="136"/>
      <c r="HWS283" s="136"/>
      <c r="HWT283" s="136"/>
      <c r="HWU283" s="136"/>
      <c r="HWV283" s="136"/>
      <c r="HWW283" s="136"/>
      <c r="HXB283" s="136"/>
      <c r="HXC283" s="136"/>
      <c r="HXD283" s="136"/>
      <c r="HXE283" s="136"/>
      <c r="HXF283" s="136"/>
      <c r="HXG283" s="136"/>
      <c r="HXH283" s="136"/>
      <c r="HXI283" s="136"/>
      <c r="HXJ283" s="136"/>
      <c r="HXK283" s="136"/>
      <c r="HXL283" s="136"/>
      <c r="HXM283" s="136"/>
      <c r="HXR283" s="136"/>
      <c r="HXS283" s="136"/>
      <c r="HXT283" s="136"/>
      <c r="HXU283" s="136"/>
      <c r="HXV283" s="136"/>
      <c r="HXW283" s="136"/>
      <c r="HXX283" s="136"/>
      <c r="HXY283" s="136"/>
      <c r="HXZ283" s="136"/>
      <c r="HYA283" s="136"/>
      <c r="HYB283" s="136"/>
      <c r="HYC283" s="136"/>
      <c r="HYH283" s="136"/>
      <c r="HYI283" s="136"/>
      <c r="HYJ283" s="136"/>
      <c r="HYK283" s="136"/>
      <c r="HYL283" s="136"/>
      <c r="HYM283" s="136"/>
      <c r="HYN283" s="136"/>
      <c r="HYO283" s="136"/>
      <c r="HYP283" s="136"/>
      <c r="HYQ283" s="136"/>
      <c r="HYR283" s="136"/>
      <c r="HYS283" s="136"/>
      <c r="HYX283" s="136"/>
      <c r="HYY283" s="136"/>
      <c r="HYZ283" s="136"/>
      <c r="HZA283" s="136"/>
      <c r="HZB283" s="136"/>
      <c r="HZC283" s="136"/>
      <c r="HZD283" s="136"/>
      <c r="HZE283" s="136"/>
      <c r="HZF283" s="136"/>
      <c r="HZG283" s="136"/>
      <c r="HZH283" s="136"/>
      <c r="HZI283" s="136"/>
      <c r="HZN283" s="136"/>
      <c r="HZO283" s="136"/>
      <c r="HZP283" s="136"/>
      <c r="HZQ283" s="136"/>
      <c r="HZR283" s="136"/>
      <c r="HZS283" s="136"/>
      <c r="HZT283" s="136"/>
      <c r="HZU283" s="136"/>
      <c r="HZV283" s="136"/>
      <c r="HZW283" s="136"/>
      <c r="HZX283" s="136"/>
      <c r="HZY283" s="136"/>
      <c r="IAD283" s="136"/>
      <c r="IAE283" s="136"/>
      <c r="IAF283" s="136"/>
      <c r="IAG283" s="136"/>
      <c r="IAH283" s="136"/>
      <c r="IAI283" s="136"/>
      <c r="IAJ283" s="136"/>
      <c r="IAK283" s="136"/>
      <c r="IAL283" s="136"/>
      <c r="IAM283" s="136"/>
      <c r="IAN283" s="136"/>
      <c r="IAO283" s="136"/>
      <c r="IAT283" s="136"/>
      <c r="IAU283" s="136"/>
      <c r="IAV283" s="136"/>
      <c r="IAW283" s="136"/>
      <c r="IAX283" s="136"/>
      <c r="IAY283" s="136"/>
      <c r="IAZ283" s="136"/>
      <c r="IBA283" s="136"/>
      <c r="IBB283" s="136"/>
      <c r="IBC283" s="136"/>
      <c r="IBD283" s="136"/>
      <c r="IBE283" s="136"/>
      <c r="IBJ283" s="136"/>
      <c r="IBK283" s="136"/>
      <c r="IBL283" s="136"/>
      <c r="IBM283" s="136"/>
      <c r="IBN283" s="136"/>
      <c r="IBO283" s="136"/>
      <c r="IBP283" s="136"/>
      <c r="IBQ283" s="136"/>
      <c r="IBR283" s="136"/>
      <c r="IBS283" s="136"/>
      <c r="IBT283" s="136"/>
      <c r="IBU283" s="136"/>
      <c r="IBZ283" s="136"/>
      <c r="ICA283" s="136"/>
      <c r="ICB283" s="136"/>
      <c r="ICC283" s="136"/>
      <c r="ICD283" s="136"/>
      <c r="ICE283" s="136"/>
      <c r="ICF283" s="136"/>
      <c r="ICG283" s="136"/>
      <c r="ICH283" s="136"/>
      <c r="ICI283" s="136"/>
      <c r="ICJ283" s="136"/>
      <c r="ICK283" s="136"/>
      <c r="ICP283" s="136"/>
      <c r="ICQ283" s="136"/>
      <c r="ICR283" s="136"/>
      <c r="ICS283" s="136"/>
      <c r="ICT283" s="136"/>
      <c r="ICU283" s="136"/>
      <c r="ICV283" s="136"/>
      <c r="ICW283" s="136"/>
      <c r="ICX283" s="136"/>
      <c r="ICY283" s="136"/>
      <c r="ICZ283" s="136"/>
      <c r="IDA283" s="136"/>
      <c r="IDF283" s="136"/>
      <c r="IDG283" s="136"/>
      <c r="IDH283" s="136"/>
      <c r="IDI283" s="136"/>
      <c r="IDJ283" s="136"/>
      <c r="IDK283" s="136"/>
      <c r="IDL283" s="136"/>
      <c r="IDM283" s="136"/>
      <c r="IDN283" s="136"/>
      <c r="IDO283" s="136"/>
      <c r="IDP283" s="136"/>
      <c r="IDQ283" s="136"/>
      <c r="IDV283" s="136"/>
      <c r="IDW283" s="136"/>
      <c r="IDX283" s="136"/>
      <c r="IDY283" s="136"/>
      <c r="IDZ283" s="136"/>
      <c r="IEA283" s="136"/>
      <c r="IEB283" s="136"/>
      <c r="IEC283" s="136"/>
      <c r="IED283" s="136"/>
      <c r="IEE283" s="136"/>
      <c r="IEF283" s="136"/>
      <c r="IEG283" s="136"/>
      <c r="IEL283" s="136"/>
      <c r="IEM283" s="136"/>
      <c r="IEN283" s="136"/>
      <c r="IEO283" s="136"/>
      <c r="IEP283" s="136"/>
      <c r="IEQ283" s="136"/>
      <c r="IER283" s="136"/>
      <c r="IES283" s="136"/>
      <c r="IET283" s="136"/>
      <c r="IEU283" s="136"/>
      <c r="IEV283" s="136"/>
      <c r="IEW283" s="136"/>
      <c r="IFB283" s="136"/>
      <c r="IFC283" s="136"/>
      <c r="IFD283" s="136"/>
      <c r="IFE283" s="136"/>
      <c r="IFF283" s="136"/>
      <c r="IFG283" s="136"/>
      <c r="IFH283" s="136"/>
      <c r="IFI283" s="136"/>
      <c r="IFJ283" s="136"/>
      <c r="IFK283" s="136"/>
      <c r="IFL283" s="136"/>
      <c r="IFM283" s="136"/>
      <c r="IFR283" s="136"/>
      <c r="IFS283" s="136"/>
      <c r="IFT283" s="136"/>
      <c r="IFU283" s="136"/>
      <c r="IFV283" s="136"/>
      <c r="IFW283" s="136"/>
      <c r="IFX283" s="136"/>
      <c r="IFY283" s="136"/>
      <c r="IFZ283" s="136"/>
      <c r="IGA283" s="136"/>
      <c r="IGB283" s="136"/>
      <c r="IGC283" s="136"/>
      <c r="IGH283" s="136"/>
      <c r="IGI283" s="136"/>
      <c r="IGJ283" s="136"/>
      <c r="IGK283" s="136"/>
      <c r="IGL283" s="136"/>
      <c r="IGM283" s="136"/>
      <c r="IGN283" s="136"/>
      <c r="IGO283" s="136"/>
      <c r="IGP283" s="136"/>
      <c r="IGQ283" s="136"/>
      <c r="IGR283" s="136"/>
      <c r="IGS283" s="136"/>
      <c r="IGX283" s="136"/>
      <c r="IGY283" s="136"/>
      <c r="IGZ283" s="136"/>
      <c r="IHA283" s="136"/>
      <c r="IHB283" s="136"/>
      <c r="IHC283" s="136"/>
      <c r="IHD283" s="136"/>
      <c r="IHE283" s="136"/>
      <c r="IHF283" s="136"/>
      <c r="IHG283" s="136"/>
      <c r="IHH283" s="136"/>
      <c r="IHI283" s="136"/>
      <c r="IHN283" s="136"/>
      <c r="IHO283" s="136"/>
      <c r="IHP283" s="136"/>
      <c r="IHQ283" s="136"/>
      <c r="IHR283" s="136"/>
      <c r="IHS283" s="136"/>
      <c r="IHT283" s="136"/>
      <c r="IHU283" s="136"/>
      <c r="IHV283" s="136"/>
      <c r="IHW283" s="136"/>
      <c r="IHX283" s="136"/>
      <c r="IHY283" s="136"/>
      <c r="IID283" s="136"/>
      <c r="IIE283" s="136"/>
      <c r="IIF283" s="136"/>
      <c r="IIG283" s="136"/>
      <c r="IIH283" s="136"/>
      <c r="III283" s="136"/>
      <c r="IIJ283" s="136"/>
      <c r="IIK283" s="136"/>
      <c r="IIL283" s="136"/>
      <c r="IIM283" s="136"/>
      <c r="IIN283" s="136"/>
      <c r="IIO283" s="136"/>
      <c r="IIT283" s="136"/>
      <c r="IIU283" s="136"/>
      <c r="IIV283" s="136"/>
      <c r="IIW283" s="136"/>
      <c r="IIX283" s="136"/>
      <c r="IIY283" s="136"/>
      <c r="IIZ283" s="136"/>
      <c r="IJA283" s="136"/>
      <c r="IJB283" s="136"/>
      <c r="IJC283" s="136"/>
      <c r="IJD283" s="136"/>
      <c r="IJE283" s="136"/>
      <c r="IJJ283" s="136"/>
      <c r="IJK283" s="136"/>
      <c r="IJL283" s="136"/>
      <c r="IJM283" s="136"/>
      <c r="IJN283" s="136"/>
      <c r="IJO283" s="136"/>
      <c r="IJP283" s="136"/>
      <c r="IJQ283" s="136"/>
      <c r="IJR283" s="136"/>
      <c r="IJS283" s="136"/>
      <c r="IJT283" s="136"/>
      <c r="IJU283" s="136"/>
      <c r="IJZ283" s="136"/>
      <c r="IKA283" s="136"/>
      <c r="IKB283" s="136"/>
      <c r="IKC283" s="136"/>
      <c r="IKD283" s="136"/>
      <c r="IKE283" s="136"/>
      <c r="IKF283" s="136"/>
      <c r="IKG283" s="136"/>
      <c r="IKH283" s="136"/>
      <c r="IKI283" s="136"/>
      <c r="IKJ283" s="136"/>
      <c r="IKK283" s="136"/>
      <c r="IKP283" s="136"/>
      <c r="IKQ283" s="136"/>
      <c r="IKR283" s="136"/>
      <c r="IKS283" s="136"/>
      <c r="IKT283" s="136"/>
      <c r="IKU283" s="136"/>
      <c r="IKV283" s="136"/>
      <c r="IKW283" s="136"/>
      <c r="IKX283" s="136"/>
      <c r="IKY283" s="136"/>
      <c r="IKZ283" s="136"/>
      <c r="ILA283" s="136"/>
      <c r="ILF283" s="136"/>
      <c r="ILG283" s="136"/>
      <c r="ILH283" s="136"/>
      <c r="ILI283" s="136"/>
      <c r="ILJ283" s="136"/>
      <c r="ILK283" s="136"/>
      <c r="ILL283" s="136"/>
      <c r="ILM283" s="136"/>
      <c r="ILN283" s="136"/>
      <c r="ILO283" s="136"/>
      <c r="ILP283" s="136"/>
      <c r="ILQ283" s="136"/>
      <c r="ILV283" s="136"/>
      <c r="ILW283" s="136"/>
      <c r="ILX283" s="136"/>
      <c r="ILY283" s="136"/>
      <c r="ILZ283" s="136"/>
      <c r="IMA283" s="136"/>
      <c r="IMB283" s="136"/>
      <c r="IMC283" s="136"/>
      <c r="IMD283" s="136"/>
      <c r="IME283" s="136"/>
      <c r="IMF283" s="136"/>
      <c r="IMG283" s="136"/>
      <c r="IML283" s="136"/>
      <c r="IMM283" s="136"/>
      <c r="IMN283" s="136"/>
      <c r="IMO283" s="136"/>
      <c r="IMP283" s="136"/>
      <c r="IMQ283" s="136"/>
      <c r="IMR283" s="136"/>
      <c r="IMS283" s="136"/>
      <c r="IMT283" s="136"/>
      <c r="IMU283" s="136"/>
      <c r="IMV283" s="136"/>
      <c r="IMW283" s="136"/>
      <c r="INB283" s="136"/>
      <c r="INC283" s="136"/>
      <c r="IND283" s="136"/>
      <c r="INE283" s="136"/>
      <c r="INF283" s="136"/>
      <c r="ING283" s="136"/>
      <c r="INH283" s="136"/>
      <c r="INI283" s="136"/>
      <c r="INJ283" s="136"/>
      <c r="INK283" s="136"/>
      <c r="INL283" s="136"/>
      <c r="INM283" s="136"/>
      <c r="INR283" s="136"/>
      <c r="INS283" s="136"/>
      <c r="INT283" s="136"/>
      <c r="INU283" s="136"/>
      <c r="INV283" s="136"/>
      <c r="INW283" s="136"/>
      <c r="INX283" s="136"/>
      <c r="INY283" s="136"/>
      <c r="INZ283" s="136"/>
      <c r="IOA283" s="136"/>
      <c r="IOB283" s="136"/>
      <c r="IOC283" s="136"/>
      <c r="IOH283" s="136"/>
      <c r="IOI283" s="136"/>
      <c r="IOJ283" s="136"/>
      <c r="IOK283" s="136"/>
      <c r="IOL283" s="136"/>
      <c r="IOM283" s="136"/>
      <c r="ION283" s="136"/>
      <c r="IOO283" s="136"/>
      <c r="IOP283" s="136"/>
      <c r="IOQ283" s="136"/>
      <c r="IOR283" s="136"/>
      <c r="IOS283" s="136"/>
      <c r="IOX283" s="136"/>
      <c r="IOY283" s="136"/>
      <c r="IOZ283" s="136"/>
      <c r="IPA283" s="136"/>
      <c r="IPB283" s="136"/>
      <c r="IPC283" s="136"/>
      <c r="IPD283" s="136"/>
      <c r="IPE283" s="136"/>
      <c r="IPF283" s="136"/>
      <c r="IPG283" s="136"/>
      <c r="IPH283" s="136"/>
      <c r="IPI283" s="136"/>
      <c r="IPN283" s="136"/>
      <c r="IPO283" s="136"/>
      <c r="IPP283" s="136"/>
      <c r="IPQ283" s="136"/>
      <c r="IPR283" s="136"/>
      <c r="IPS283" s="136"/>
      <c r="IPT283" s="136"/>
      <c r="IPU283" s="136"/>
      <c r="IPV283" s="136"/>
      <c r="IPW283" s="136"/>
      <c r="IPX283" s="136"/>
      <c r="IPY283" s="136"/>
      <c r="IQD283" s="136"/>
      <c r="IQE283" s="136"/>
      <c r="IQF283" s="136"/>
      <c r="IQG283" s="136"/>
      <c r="IQH283" s="136"/>
      <c r="IQI283" s="136"/>
      <c r="IQJ283" s="136"/>
      <c r="IQK283" s="136"/>
      <c r="IQL283" s="136"/>
      <c r="IQM283" s="136"/>
      <c r="IQN283" s="136"/>
      <c r="IQO283" s="136"/>
      <c r="IQT283" s="136"/>
      <c r="IQU283" s="136"/>
      <c r="IQV283" s="136"/>
      <c r="IQW283" s="136"/>
      <c r="IQX283" s="136"/>
      <c r="IQY283" s="136"/>
      <c r="IQZ283" s="136"/>
      <c r="IRA283" s="136"/>
      <c r="IRB283" s="136"/>
      <c r="IRC283" s="136"/>
      <c r="IRD283" s="136"/>
      <c r="IRE283" s="136"/>
      <c r="IRJ283" s="136"/>
      <c r="IRK283" s="136"/>
      <c r="IRL283" s="136"/>
      <c r="IRM283" s="136"/>
      <c r="IRN283" s="136"/>
      <c r="IRO283" s="136"/>
      <c r="IRP283" s="136"/>
      <c r="IRQ283" s="136"/>
      <c r="IRR283" s="136"/>
      <c r="IRS283" s="136"/>
      <c r="IRT283" s="136"/>
      <c r="IRU283" s="136"/>
      <c r="IRZ283" s="136"/>
      <c r="ISA283" s="136"/>
      <c r="ISB283" s="136"/>
      <c r="ISC283" s="136"/>
      <c r="ISD283" s="136"/>
      <c r="ISE283" s="136"/>
      <c r="ISF283" s="136"/>
      <c r="ISG283" s="136"/>
      <c r="ISH283" s="136"/>
      <c r="ISI283" s="136"/>
      <c r="ISJ283" s="136"/>
      <c r="ISK283" s="136"/>
      <c r="ISP283" s="136"/>
      <c r="ISQ283" s="136"/>
      <c r="ISR283" s="136"/>
      <c r="ISS283" s="136"/>
      <c r="IST283" s="136"/>
      <c r="ISU283" s="136"/>
      <c r="ISV283" s="136"/>
      <c r="ISW283" s="136"/>
      <c r="ISX283" s="136"/>
      <c r="ISY283" s="136"/>
      <c r="ISZ283" s="136"/>
      <c r="ITA283" s="136"/>
      <c r="ITF283" s="136"/>
      <c r="ITG283" s="136"/>
      <c r="ITH283" s="136"/>
      <c r="ITI283" s="136"/>
      <c r="ITJ283" s="136"/>
      <c r="ITK283" s="136"/>
      <c r="ITL283" s="136"/>
      <c r="ITM283" s="136"/>
      <c r="ITN283" s="136"/>
      <c r="ITO283" s="136"/>
      <c r="ITP283" s="136"/>
      <c r="ITQ283" s="136"/>
      <c r="ITV283" s="136"/>
      <c r="ITW283" s="136"/>
      <c r="ITX283" s="136"/>
      <c r="ITY283" s="136"/>
      <c r="ITZ283" s="136"/>
      <c r="IUA283" s="136"/>
      <c r="IUB283" s="136"/>
      <c r="IUC283" s="136"/>
      <c r="IUD283" s="136"/>
      <c r="IUE283" s="136"/>
      <c r="IUF283" s="136"/>
      <c r="IUG283" s="136"/>
      <c r="IUL283" s="136"/>
      <c r="IUM283" s="136"/>
      <c r="IUN283" s="136"/>
      <c r="IUO283" s="136"/>
      <c r="IUP283" s="136"/>
      <c r="IUQ283" s="136"/>
      <c r="IUR283" s="136"/>
      <c r="IUS283" s="136"/>
      <c r="IUT283" s="136"/>
      <c r="IUU283" s="136"/>
      <c r="IUV283" s="136"/>
      <c r="IUW283" s="136"/>
      <c r="IVB283" s="136"/>
      <c r="IVC283" s="136"/>
      <c r="IVD283" s="136"/>
      <c r="IVE283" s="136"/>
      <c r="IVF283" s="136"/>
      <c r="IVG283" s="136"/>
      <c r="IVH283" s="136"/>
      <c r="IVI283" s="136"/>
      <c r="IVJ283" s="136"/>
      <c r="IVK283" s="136"/>
      <c r="IVL283" s="136"/>
      <c r="IVM283" s="136"/>
      <c r="IVR283" s="136"/>
      <c r="IVS283" s="136"/>
      <c r="IVT283" s="136"/>
      <c r="IVU283" s="136"/>
      <c r="IVV283" s="136"/>
      <c r="IVW283" s="136"/>
      <c r="IVX283" s="136"/>
      <c r="IVY283" s="136"/>
      <c r="IVZ283" s="136"/>
      <c r="IWA283" s="136"/>
      <c r="IWB283" s="136"/>
      <c r="IWC283" s="136"/>
      <c r="IWH283" s="136"/>
      <c r="IWI283" s="136"/>
      <c r="IWJ283" s="136"/>
      <c r="IWK283" s="136"/>
      <c r="IWL283" s="136"/>
      <c r="IWM283" s="136"/>
      <c r="IWN283" s="136"/>
      <c r="IWO283" s="136"/>
      <c r="IWP283" s="136"/>
      <c r="IWQ283" s="136"/>
      <c r="IWR283" s="136"/>
      <c r="IWS283" s="136"/>
      <c r="IWX283" s="136"/>
      <c r="IWY283" s="136"/>
      <c r="IWZ283" s="136"/>
      <c r="IXA283" s="136"/>
      <c r="IXB283" s="136"/>
      <c r="IXC283" s="136"/>
      <c r="IXD283" s="136"/>
      <c r="IXE283" s="136"/>
      <c r="IXF283" s="136"/>
      <c r="IXG283" s="136"/>
      <c r="IXH283" s="136"/>
      <c r="IXI283" s="136"/>
      <c r="IXN283" s="136"/>
      <c r="IXO283" s="136"/>
      <c r="IXP283" s="136"/>
      <c r="IXQ283" s="136"/>
      <c r="IXR283" s="136"/>
      <c r="IXS283" s="136"/>
      <c r="IXT283" s="136"/>
      <c r="IXU283" s="136"/>
      <c r="IXV283" s="136"/>
      <c r="IXW283" s="136"/>
      <c r="IXX283" s="136"/>
      <c r="IXY283" s="136"/>
      <c r="IYD283" s="136"/>
      <c r="IYE283" s="136"/>
      <c r="IYF283" s="136"/>
      <c r="IYG283" s="136"/>
      <c r="IYH283" s="136"/>
      <c r="IYI283" s="136"/>
      <c r="IYJ283" s="136"/>
      <c r="IYK283" s="136"/>
      <c r="IYL283" s="136"/>
      <c r="IYM283" s="136"/>
      <c r="IYN283" s="136"/>
      <c r="IYO283" s="136"/>
      <c r="IYT283" s="136"/>
      <c r="IYU283" s="136"/>
      <c r="IYV283" s="136"/>
      <c r="IYW283" s="136"/>
      <c r="IYX283" s="136"/>
      <c r="IYY283" s="136"/>
      <c r="IYZ283" s="136"/>
      <c r="IZA283" s="136"/>
      <c r="IZB283" s="136"/>
      <c r="IZC283" s="136"/>
      <c r="IZD283" s="136"/>
      <c r="IZE283" s="136"/>
      <c r="IZJ283" s="136"/>
      <c r="IZK283" s="136"/>
      <c r="IZL283" s="136"/>
      <c r="IZM283" s="136"/>
      <c r="IZN283" s="136"/>
      <c r="IZO283" s="136"/>
      <c r="IZP283" s="136"/>
      <c r="IZQ283" s="136"/>
      <c r="IZR283" s="136"/>
      <c r="IZS283" s="136"/>
      <c r="IZT283" s="136"/>
      <c r="IZU283" s="136"/>
      <c r="IZZ283" s="136"/>
      <c r="JAA283" s="136"/>
      <c r="JAB283" s="136"/>
      <c r="JAC283" s="136"/>
      <c r="JAD283" s="136"/>
      <c r="JAE283" s="136"/>
      <c r="JAF283" s="136"/>
      <c r="JAG283" s="136"/>
      <c r="JAH283" s="136"/>
      <c r="JAI283" s="136"/>
      <c r="JAJ283" s="136"/>
      <c r="JAK283" s="136"/>
      <c r="JAP283" s="136"/>
      <c r="JAQ283" s="136"/>
      <c r="JAR283" s="136"/>
      <c r="JAS283" s="136"/>
      <c r="JAT283" s="136"/>
      <c r="JAU283" s="136"/>
      <c r="JAV283" s="136"/>
      <c r="JAW283" s="136"/>
      <c r="JAX283" s="136"/>
      <c r="JAY283" s="136"/>
      <c r="JAZ283" s="136"/>
      <c r="JBA283" s="136"/>
      <c r="JBF283" s="136"/>
      <c r="JBG283" s="136"/>
      <c r="JBH283" s="136"/>
      <c r="JBI283" s="136"/>
      <c r="JBJ283" s="136"/>
      <c r="JBK283" s="136"/>
      <c r="JBL283" s="136"/>
      <c r="JBM283" s="136"/>
      <c r="JBN283" s="136"/>
      <c r="JBO283" s="136"/>
      <c r="JBP283" s="136"/>
      <c r="JBQ283" s="136"/>
      <c r="JBV283" s="136"/>
      <c r="JBW283" s="136"/>
      <c r="JBX283" s="136"/>
      <c r="JBY283" s="136"/>
      <c r="JBZ283" s="136"/>
      <c r="JCA283" s="136"/>
      <c r="JCB283" s="136"/>
      <c r="JCC283" s="136"/>
      <c r="JCD283" s="136"/>
      <c r="JCE283" s="136"/>
      <c r="JCF283" s="136"/>
      <c r="JCG283" s="136"/>
      <c r="JCL283" s="136"/>
      <c r="JCM283" s="136"/>
      <c r="JCN283" s="136"/>
      <c r="JCO283" s="136"/>
      <c r="JCP283" s="136"/>
      <c r="JCQ283" s="136"/>
      <c r="JCR283" s="136"/>
      <c r="JCS283" s="136"/>
      <c r="JCT283" s="136"/>
      <c r="JCU283" s="136"/>
      <c r="JCV283" s="136"/>
      <c r="JCW283" s="136"/>
      <c r="JDB283" s="136"/>
      <c r="JDC283" s="136"/>
      <c r="JDD283" s="136"/>
      <c r="JDE283" s="136"/>
      <c r="JDF283" s="136"/>
      <c r="JDG283" s="136"/>
      <c r="JDH283" s="136"/>
      <c r="JDI283" s="136"/>
      <c r="JDJ283" s="136"/>
      <c r="JDK283" s="136"/>
      <c r="JDL283" s="136"/>
      <c r="JDM283" s="136"/>
      <c r="JDR283" s="136"/>
      <c r="JDS283" s="136"/>
      <c r="JDT283" s="136"/>
      <c r="JDU283" s="136"/>
      <c r="JDV283" s="136"/>
      <c r="JDW283" s="136"/>
      <c r="JDX283" s="136"/>
      <c r="JDY283" s="136"/>
      <c r="JDZ283" s="136"/>
      <c r="JEA283" s="136"/>
      <c r="JEB283" s="136"/>
      <c r="JEC283" s="136"/>
      <c r="JEH283" s="136"/>
      <c r="JEI283" s="136"/>
      <c r="JEJ283" s="136"/>
      <c r="JEK283" s="136"/>
      <c r="JEL283" s="136"/>
      <c r="JEM283" s="136"/>
      <c r="JEN283" s="136"/>
      <c r="JEO283" s="136"/>
      <c r="JEP283" s="136"/>
      <c r="JEQ283" s="136"/>
      <c r="JER283" s="136"/>
      <c r="JES283" s="136"/>
      <c r="JEX283" s="136"/>
      <c r="JEY283" s="136"/>
      <c r="JEZ283" s="136"/>
      <c r="JFA283" s="136"/>
      <c r="JFB283" s="136"/>
      <c r="JFC283" s="136"/>
      <c r="JFD283" s="136"/>
      <c r="JFE283" s="136"/>
      <c r="JFF283" s="136"/>
      <c r="JFG283" s="136"/>
      <c r="JFH283" s="136"/>
      <c r="JFI283" s="136"/>
      <c r="JFN283" s="136"/>
      <c r="JFO283" s="136"/>
      <c r="JFP283" s="136"/>
      <c r="JFQ283" s="136"/>
      <c r="JFR283" s="136"/>
      <c r="JFS283" s="136"/>
      <c r="JFT283" s="136"/>
      <c r="JFU283" s="136"/>
      <c r="JFV283" s="136"/>
      <c r="JFW283" s="136"/>
      <c r="JFX283" s="136"/>
      <c r="JFY283" s="136"/>
      <c r="JGD283" s="136"/>
      <c r="JGE283" s="136"/>
      <c r="JGF283" s="136"/>
      <c r="JGG283" s="136"/>
      <c r="JGH283" s="136"/>
      <c r="JGI283" s="136"/>
      <c r="JGJ283" s="136"/>
      <c r="JGK283" s="136"/>
      <c r="JGL283" s="136"/>
      <c r="JGM283" s="136"/>
      <c r="JGN283" s="136"/>
      <c r="JGO283" s="136"/>
      <c r="JGT283" s="136"/>
      <c r="JGU283" s="136"/>
      <c r="JGV283" s="136"/>
      <c r="JGW283" s="136"/>
      <c r="JGX283" s="136"/>
      <c r="JGY283" s="136"/>
      <c r="JGZ283" s="136"/>
      <c r="JHA283" s="136"/>
      <c r="JHB283" s="136"/>
      <c r="JHC283" s="136"/>
      <c r="JHD283" s="136"/>
      <c r="JHE283" s="136"/>
      <c r="JHJ283" s="136"/>
      <c r="JHK283" s="136"/>
      <c r="JHL283" s="136"/>
      <c r="JHM283" s="136"/>
      <c r="JHN283" s="136"/>
      <c r="JHO283" s="136"/>
      <c r="JHP283" s="136"/>
      <c r="JHQ283" s="136"/>
      <c r="JHR283" s="136"/>
      <c r="JHS283" s="136"/>
      <c r="JHT283" s="136"/>
      <c r="JHU283" s="136"/>
      <c r="JHZ283" s="136"/>
      <c r="JIA283" s="136"/>
      <c r="JIB283" s="136"/>
      <c r="JIC283" s="136"/>
      <c r="JID283" s="136"/>
      <c r="JIE283" s="136"/>
      <c r="JIF283" s="136"/>
      <c r="JIG283" s="136"/>
      <c r="JIH283" s="136"/>
      <c r="JII283" s="136"/>
      <c r="JIJ283" s="136"/>
      <c r="JIK283" s="136"/>
      <c r="JIP283" s="136"/>
      <c r="JIQ283" s="136"/>
      <c r="JIR283" s="136"/>
      <c r="JIS283" s="136"/>
      <c r="JIT283" s="136"/>
      <c r="JIU283" s="136"/>
      <c r="JIV283" s="136"/>
      <c r="JIW283" s="136"/>
      <c r="JIX283" s="136"/>
      <c r="JIY283" s="136"/>
      <c r="JIZ283" s="136"/>
      <c r="JJA283" s="136"/>
      <c r="JJF283" s="136"/>
      <c r="JJG283" s="136"/>
      <c r="JJH283" s="136"/>
      <c r="JJI283" s="136"/>
      <c r="JJJ283" s="136"/>
      <c r="JJK283" s="136"/>
      <c r="JJL283" s="136"/>
      <c r="JJM283" s="136"/>
      <c r="JJN283" s="136"/>
      <c r="JJO283" s="136"/>
      <c r="JJP283" s="136"/>
      <c r="JJQ283" s="136"/>
      <c r="JJV283" s="136"/>
      <c r="JJW283" s="136"/>
      <c r="JJX283" s="136"/>
      <c r="JJY283" s="136"/>
      <c r="JJZ283" s="136"/>
      <c r="JKA283" s="136"/>
      <c r="JKB283" s="136"/>
      <c r="JKC283" s="136"/>
      <c r="JKD283" s="136"/>
      <c r="JKE283" s="136"/>
      <c r="JKF283" s="136"/>
      <c r="JKG283" s="136"/>
      <c r="JKL283" s="136"/>
      <c r="JKM283" s="136"/>
      <c r="JKN283" s="136"/>
      <c r="JKO283" s="136"/>
      <c r="JKP283" s="136"/>
      <c r="JKQ283" s="136"/>
      <c r="JKR283" s="136"/>
      <c r="JKS283" s="136"/>
      <c r="JKT283" s="136"/>
      <c r="JKU283" s="136"/>
      <c r="JKV283" s="136"/>
      <c r="JKW283" s="136"/>
      <c r="JLB283" s="136"/>
      <c r="JLC283" s="136"/>
      <c r="JLD283" s="136"/>
      <c r="JLE283" s="136"/>
      <c r="JLF283" s="136"/>
      <c r="JLG283" s="136"/>
      <c r="JLH283" s="136"/>
      <c r="JLI283" s="136"/>
      <c r="JLJ283" s="136"/>
      <c r="JLK283" s="136"/>
      <c r="JLL283" s="136"/>
      <c r="JLM283" s="136"/>
      <c r="JLR283" s="136"/>
      <c r="JLS283" s="136"/>
      <c r="JLT283" s="136"/>
      <c r="JLU283" s="136"/>
      <c r="JLV283" s="136"/>
      <c r="JLW283" s="136"/>
      <c r="JLX283" s="136"/>
      <c r="JLY283" s="136"/>
      <c r="JLZ283" s="136"/>
      <c r="JMA283" s="136"/>
      <c r="JMB283" s="136"/>
      <c r="JMC283" s="136"/>
      <c r="JMH283" s="136"/>
      <c r="JMI283" s="136"/>
      <c r="JMJ283" s="136"/>
      <c r="JMK283" s="136"/>
      <c r="JML283" s="136"/>
      <c r="JMM283" s="136"/>
      <c r="JMN283" s="136"/>
      <c r="JMO283" s="136"/>
      <c r="JMP283" s="136"/>
      <c r="JMQ283" s="136"/>
      <c r="JMR283" s="136"/>
      <c r="JMS283" s="136"/>
      <c r="JMX283" s="136"/>
      <c r="JMY283" s="136"/>
      <c r="JMZ283" s="136"/>
      <c r="JNA283" s="136"/>
      <c r="JNB283" s="136"/>
      <c r="JNC283" s="136"/>
      <c r="JND283" s="136"/>
      <c r="JNE283" s="136"/>
      <c r="JNF283" s="136"/>
      <c r="JNG283" s="136"/>
      <c r="JNH283" s="136"/>
      <c r="JNI283" s="136"/>
      <c r="JNN283" s="136"/>
      <c r="JNO283" s="136"/>
      <c r="JNP283" s="136"/>
      <c r="JNQ283" s="136"/>
      <c r="JNR283" s="136"/>
      <c r="JNS283" s="136"/>
      <c r="JNT283" s="136"/>
      <c r="JNU283" s="136"/>
      <c r="JNV283" s="136"/>
      <c r="JNW283" s="136"/>
      <c r="JNX283" s="136"/>
      <c r="JNY283" s="136"/>
      <c r="JOD283" s="136"/>
      <c r="JOE283" s="136"/>
      <c r="JOF283" s="136"/>
      <c r="JOG283" s="136"/>
      <c r="JOH283" s="136"/>
      <c r="JOI283" s="136"/>
      <c r="JOJ283" s="136"/>
      <c r="JOK283" s="136"/>
      <c r="JOL283" s="136"/>
      <c r="JOM283" s="136"/>
      <c r="JON283" s="136"/>
      <c r="JOO283" s="136"/>
      <c r="JOT283" s="136"/>
      <c r="JOU283" s="136"/>
      <c r="JOV283" s="136"/>
      <c r="JOW283" s="136"/>
      <c r="JOX283" s="136"/>
      <c r="JOY283" s="136"/>
      <c r="JOZ283" s="136"/>
      <c r="JPA283" s="136"/>
      <c r="JPB283" s="136"/>
      <c r="JPC283" s="136"/>
      <c r="JPD283" s="136"/>
      <c r="JPE283" s="136"/>
      <c r="JPJ283" s="136"/>
      <c r="JPK283" s="136"/>
      <c r="JPL283" s="136"/>
      <c r="JPM283" s="136"/>
      <c r="JPN283" s="136"/>
      <c r="JPO283" s="136"/>
      <c r="JPP283" s="136"/>
      <c r="JPQ283" s="136"/>
      <c r="JPR283" s="136"/>
      <c r="JPS283" s="136"/>
      <c r="JPT283" s="136"/>
      <c r="JPU283" s="136"/>
      <c r="JPZ283" s="136"/>
      <c r="JQA283" s="136"/>
      <c r="JQB283" s="136"/>
      <c r="JQC283" s="136"/>
      <c r="JQD283" s="136"/>
      <c r="JQE283" s="136"/>
      <c r="JQF283" s="136"/>
      <c r="JQG283" s="136"/>
      <c r="JQH283" s="136"/>
      <c r="JQI283" s="136"/>
      <c r="JQJ283" s="136"/>
      <c r="JQK283" s="136"/>
      <c r="JQP283" s="136"/>
      <c r="JQQ283" s="136"/>
      <c r="JQR283" s="136"/>
      <c r="JQS283" s="136"/>
      <c r="JQT283" s="136"/>
      <c r="JQU283" s="136"/>
      <c r="JQV283" s="136"/>
      <c r="JQW283" s="136"/>
      <c r="JQX283" s="136"/>
      <c r="JQY283" s="136"/>
      <c r="JQZ283" s="136"/>
      <c r="JRA283" s="136"/>
      <c r="JRF283" s="136"/>
      <c r="JRG283" s="136"/>
      <c r="JRH283" s="136"/>
      <c r="JRI283" s="136"/>
      <c r="JRJ283" s="136"/>
      <c r="JRK283" s="136"/>
      <c r="JRL283" s="136"/>
      <c r="JRM283" s="136"/>
      <c r="JRN283" s="136"/>
      <c r="JRO283" s="136"/>
      <c r="JRP283" s="136"/>
      <c r="JRQ283" s="136"/>
      <c r="JRV283" s="136"/>
      <c r="JRW283" s="136"/>
      <c r="JRX283" s="136"/>
      <c r="JRY283" s="136"/>
      <c r="JRZ283" s="136"/>
      <c r="JSA283" s="136"/>
      <c r="JSB283" s="136"/>
      <c r="JSC283" s="136"/>
      <c r="JSD283" s="136"/>
      <c r="JSE283" s="136"/>
      <c r="JSF283" s="136"/>
      <c r="JSG283" s="136"/>
      <c r="JSL283" s="136"/>
      <c r="JSM283" s="136"/>
      <c r="JSN283" s="136"/>
      <c r="JSO283" s="136"/>
      <c r="JSP283" s="136"/>
      <c r="JSQ283" s="136"/>
      <c r="JSR283" s="136"/>
      <c r="JSS283" s="136"/>
      <c r="JST283" s="136"/>
      <c r="JSU283" s="136"/>
      <c r="JSV283" s="136"/>
      <c r="JSW283" s="136"/>
      <c r="JTB283" s="136"/>
      <c r="JTC283" s="136"/>
      <c r="JTD283" s="136"/>
      <c r="JTE283" s="136"/>
      <c r="JTF283" s="136"/>
      <c r="JTG283" s="136"/>
      <c r="JTH283" s="136"/>
      <c r="JTI283" s="136"/>
      <c r="JTJ283" s="136"/>
      <c r="JTK283" s="136"/>
      <c r="JTL283" s="136"/>
      <c r="JTM283" s="136"/>
      <c r="JTR283" s="136"/>
      <c r="JTS283" s="136"/>
      <c r="JTT283" s="136"/>
      <c r="JTU283" s="136"/>
      <c r="JTV283" s="136"/>
      <c r="JTW283" s="136"/>
      <c r="JTX283" s="136"/>
      <c r="JTY283" s="136"/>
      <c r="JTZ283" s="136"/>
      <c r="JUA283" s="136"/>
      <c r="JUB283" s="136"/>
      <c r="JUC283" s="136"/>
      <c r="JUH283" s="136"/>
      <c r="JUI283" s="136"/>
      <c r="JUJ283" s="136"/>
      <c r="JUK283" s="136"/>
      <c r="JUL283" s="136"/>
      <c r="JUM283" s="136"/>
      <c r="JUN283" s="136"/>
      <c r="JUO283" s="136"/>
      <c r="JUP283" s="136"/>
      <c r="JUQ283" s="136"/>
      <c r="JUR283" s="136"/>
      <c r="JUS283" s="136"/>
      <c r="JUX283" s="136"/>
      <c r="JUY283" s="136"/>
      <c r="JUZ283" s="136"/>
      <c r="JVA283" s="136"/>
      <c r="JVB283" s="136"/>
      <c r="JVC283" s="136"/>
      <c r="JVD283" s="136"/>
      <c r="JVE283" s="136"/>
      <c r="JVF283" s="136"/>
      <c r="JVG283" s="136"/>
      <c r="JVH283" s="136"/>
      <c r="JVI283" s="136"/>
      <c r="JVN283" s="136"/>
      <c r="JVO283" s="136"/>
      <c r="JVP283" s="136"/>
      <c r="JVQ283" s="136"/>
      <c r="JVR283" s="136"/>
      <c r="JVS283" s="136"/>
      <c r="JVT283" s="136"/>
      <c r="JVU283" s="136"/>
      <c r="JVV283" s="136"/>
      <c r="JVW283" s="136"/>
      <c r="JVX283" s="136"/>
      <c r="JVY283" s="136"/>
      <c r="JWD283" s="136"/>
      <c r="JWE283" s="136"/>
      <c r="JWF283" s="136"/>
      <c r="JWG283" s="136"/>
      <c r="JWH283" s="136"/>
      <c r="JWI283" s="136"/>
      <c r="JWJ283" s="136"/>
      <c r="JWK283" s="136"/>
      <c r="JWL283" s="136"/>
      <c r="JWM283" s="136"/>
      <c r="JWN283" s="136"/>
      <c r="JWO283" s="136"/>
      <c r="JWT283" s="136"/>
      <c r="JWU283" s="136"/>
      <c r="JWV283" s="136"/>
      <c r="JWW283" s="136"/>
      <c r="JWX283" s="136"/>
      <c r="JWY283" s="136"/>
      <c r="JWZ283" s="136"/>
      <c r="JXA283" s="136"/>
      <c r="JXB283" s="136"/>
      <c r="JXC283" s="136"/>
      <c r="JXD283" s="136"/>
      <c r="JXE283" s="136"/>
      <c r="JXJ283" s="136"/>
      <c r="JXK283" s="136"/>
      <c r="JXL283" s="136"/>
      <c r="JXM283" s="136"/>
      <c r="JXN283" s="136"/>
      <c r="JXO283" s="136"/>
      <c r="JXP283" s="136"/>
      <c r="JXQ283" s="136"/>
      <c r="JXR283" s="136"/>
      <c r="JXS283" s="136"/>
      <c r="JXT283" s="136"/>
      <c r="JXU283" s="136"/>
      <c r="JXZ283" s="136"/>
      <c r="JYA283" s="136"/>
      <c r="JYB283" s="136"/>
      <c r="JYC283" s="136"/>
      <c r="JYD283" s="136"/>
      <c r="JYE283" s="136"/>
      <c r="JYF283" s="136"/>
      <c r="JYG283" s="136"/>
      <c r="JYH283" s="136"/>
      <c r="JYI283" s="136"/>
      <c r="JYJ283" s="136"/>
      <c r="JYK283" s="136"/>
      <c r="JYP283" s="136"/>
      <c r="JYQ283" s="136"/>
      <c r="JYR283" s="136"/>
      <c r="JYS283" s="136"/>
      <c r="JYT283" s="136"/>
      <c r="JYU283" s="136"/>
      <c r="JYV283" s="136"/>
      <c r="JYW283" s="136"/>
      <c r="JYX283" s="136"/>
      <c r="JYY283" s="136"/>
      <c r="JYZ283" s="136"/>
      <c r="JZA283" s="136"/>
      <c r="JZF283" s="136"/>
      <c r="JZG283" s="136"/>
      <c r="JZH283" s="136"/>
      <c r="JZI283" s="136"/>
      <c r="JZJ283" s="136"/>
      <c r="JZK283" s="136"/>
      <c r="JZL283" s="136"/>
      <c r="JZM283" s="136"/>
      <c r="JZN283" s="136"/>
      <c r="JZO283" s="136"/>
      <c r="JZP283" s="136"/>
      <c r="JZQ283" s="136"/>
      <c r="JZV283" s="136"/>
      <c r="JZW283" s="136"/>
      <c r="JZX283" s="136"/>
      <c r="JZY283" s="136"/>
      <c r="JZZ283" s="136"/>
      <c r="KAA283" s="136"/>
      <c r="KAB283" s="136"/>
      <c r="KAC283" s="136"/>
      <c r="KAD283" s="136"/>
      <c r="KAE283" s="136"/>
      <c r="KAF283" s="136"/>
      <c r="KAG283" s="136"/>
      <c r="KAL283" s="136"/>
      <c r="KAM283" s="136"/>
      <c r="KAN283" s="136"/>
      <c r="KAO283" s="136"/>
      <c r="KAP283" s="136"/>
      <c r="KAQ283" s="136"/>
      <c r="KAR283" s="136"/>
      <c r="KAS283" s="136"/>
      <c r="KAT283" s="136"/>
      <c r="KAU283" s="136"/>
      <c r="KAV283" s="136"/>
      <c r="KAW283" s="136"/>
      <c r="KBB283" s="136"/>
      <c r="KBC283" s="136"/>
      <c r="KBD283" s="136"/>
      <c r="KBE283" s="136"/>
      <c r="KBF283" s="136"/>
      <c r="KBG283" s="136"/>
      <c r="KBH283" s="136"/>
      <c r="KBI283" s="136"/>
      <c r="KBJ283" s="136"/>
      <c r="KBK283" s="136"/>
      <c r="KBL283" s="136"/>
      <c r="KBM283" s="136"/>
      <c r="KBR283" s="136"/>
      <c r="KBS283" s="136"/>
      <c r="KBT283" s="136"/>
      <c r="KBU283" s="136"/>
      <c r="KBV283" s="136"/>
      <c r="KBW283" s="136"/>
      <c r="KBX283" s="136"/>
      <c r="KBY283" s="136"/>
      <c r="KBZ283" s="136"/>
      <c r="KCA283" s="136"/>
      <c r="KCB283" s="136"/>
      <c r="KCC283" s="136"/>
      <c r="KCH283" s="136"/>
      <c r="KCI283" s="136"/>
      <c r="KCJ283" s="136"/>
      <c r="KCK283" s="136"/>
      <c r="KCL283" s="136"/>
      <c r="KCM283" s="136"/>
      <c r="KCN283" s="136"/>
      <c r="KCO283" s="136"/>
      <c r="KCP283" s="136"/>
      <c r="KCQ283" s="136"/>
      <c r="KCR283" s="136"/>
      <c r="KCS283" s="136"/>
      <c r="KCX283" s="136"/>
      <c r="KCY283" s="136"/>
      <c r="KCZ283" s="136"/>
      <c r="KDA283" s="136"/>
      <c r="KDB283" s="136"/>
      <c r="KDC283" s="136"/>
      <c r="KDD283" s="136"/>
      <c r="KDE283" s="136"/>
      <c r="KDF283" s="136"/>
      <c r="KDG283" s="136"/>
      <c r="KDH283" s="136"/>
      <c r="KDI283" s="136"/>
      <c r="KDN283" s="136"/>
      <c r="KDO283" s="136"/>
      <c r="KDP283" s="136"/>
      <c r="KDQ283" s="136"/>
      <c r="KDR283" s="136"/>
      <c r="KDS283" s="136"/>
      <c r="KDT283" s="136"/>
      <c r="KDU283" s="136"/>
      <c r="KDV283" s="136"/>
      <c r="KDW283" s="136"/>
      <c r="KDX283" s="136"/>
      <c r="KDY283" s="136"/>
      <c r="KED283" s="136"/>
      <c r="KEE283" s="136"/>
      <c r="KEF283" s="136"/>
      <c r="KEG283" s="136"/>
      <c r="KEH283" s="136"/>
      <c r="KEI283" s="136"/>
      <c r="KEJ283" s="136"/>
      <c r="KEK283" s="136"/>
      <c r="KEL283" s="136"/>
      <c r="KEM283" s="136"/>
      <c r="KEN283" s="136"/>
      <c r="KEO283" s="136"/>
      <c r="KET283" s="136"/>
      <c r="KEU283" s="136"/>
      <c r="KEV283" s="136"/>
      <c r="KEW283" s="136"/>
      <c r="KEX283" s="136"/>
      <c r="KEY283" s="136"/>
      <c r="KEZ283" s="136"/>
      <c r="KFA283" s="136"/>
      <c r="KFB283" s="136"/>
      <c r="KFC283" s="136"/>
      <c r="KFD283" s="136"/>
      <c r="KFE283" s="136"/>
      <c r="KFJ283" s="136"/>
      <c r="KFK283" s="136"/>
      <c r="KFL283" s="136"/>
      <c r="KFM283" s="136"/>
      <c r="KFN283" s="136"/>
      <c r="KFO283" s="136"/>
      <c r="KFP283" s="136"/>
      <c r="KFQ283" s="136"/>
      <c r="KFR283" s="136"/>
      <c r="KFS283" s="136"/>
      <c r="KFT283" s="136"/>
      <c r="KFU283" s="136"/>
      <c r="KFZ283" s="136"/>
      <c r="KGA283" s="136"/>
      <c r="KGB283" s="136"/>
      <c r="KGC283" s="136"/>
      <c r="KGD283" s="136"/>
      <c r="KGE283" s="136"/>
      <c r="KGF283" s="136"/>
      <c r="KGG283" s="136"/>
      <c r="KGH283" s="136"/>
      <c r="KGI283" s="136"/>
      <c r="KGJ283" s="136"/>
      <c r="KGK283" s="136"/>
      <c r="KGP283" s="136"/>
      <c r="KGQ283" s="136"/>
      <c r="KGR283" s="136"/>
      <c r="KGS283" s="136"/>
      <c r="KGT283" s="136"/>
      <c r="KGU283" s="136"/>
      <c r="KGV283" s="136"/>
      <c r="KGW283" s="136"/>
      <c r="KGX283" s="136"/>
      <c r="KGY283" s="136"/>
      <c r="KGZ283" s="136"/>
      <c r="KHA283" s="136"/>
      <c r="KHF283" s="136"/>
      <c r="KHG283" s="136"/>
      <c r="KHH283" s="136"/>
      <c r="KHI283" s="136"/>
      <c r="KHJ283" s="136"/>
      <c r="KHK283" s="136"/>
      <c r="KHL283" s="136"/>
      <c r="KHM283" s="136"/>
      <c r="KHN283" s="136"/>
      <c r="KHO283" s="136"/>
      <c r="KHP283" s="136"/>
      <c r="KHQ283" s="136"/>
      <c r="KHV283" s="136"/>
      <c r="KHW283" s="136"/>
      <c r="KHX283" s="136"/>
      <c r="KHY283" s="136"/>
      <c r="KHZ283" s="136"/>
      <c r="KIA283" s="136"/>
      <c r="KIB283" s="136"/>
      <c r="KIC283" s="136"/>
      <c r="KID283" s="136"/>
      <c r="KIE283" s="136"/>
      <c r="KIF283" s="136"/>
      <c r="KIG283" s="136"/>
      <c r="KIL283" s="136"/>
      <c r="KIM283" s="136"/>
      <c r="KIN283" s="136"/>
      <c r="KIO283" s="136"/>
      <c r="KIP283" s="136"/>
      <c r="KIQ283" s="136"/>
      <c r="KIR283" s="136"/>
      <c r="KIS283" s="136"/>
      <c r="KIT283" s="136"/>
      <c r="KIU283" s="136"/>
      <c r="KIV283" s="136"/>
      <c r="KIW283" s="136"/>
      <c r="KJB283" s="136"/>
      <c r="KJC283" s="136"/>
      <c r="KJD283" s="136"/>
      <c r="KJE283" s="136"/>
      <c r="KJF283" s="136"/>
      <c r="KJG283" s="136"/>
      <c r="KJH283" s="136"/>
      <c r="KJI283" s="136"/>
      <c r="KJJ283" s="136"/>
      <c r="KJK283" s="136"/>
      <c r="KJL283" s="136"/>
      <c r="KJM283" s="136"/>
      <c r="KJR283" s="136"/>
      <c r="KJS283" s="136"/>
      <c r="KJT283" s="136"/>
      <c r="KJU283" s="136"/>
      <c r="KJV283" s="136"/>
      <c r="KJW283" s="136"/>
      <c r="KJX283" s="136"/>
      <c r="KJY283" s="136"/>
      <c r="KJZ283" s="136"/>
      <c r="KKA283" s="136"/>
      <c r="KKB283" s="136"/>
      <c r="KKC283" s="136"/>
      <c r="KKH283" s="136"/>
      <c r="KKI283" s="136"/>
      <c r="KKJ283" s="136"/>
      <c r="KKK283" s="136"/>
      <c r="KKL283" s="136"/>
      <c r="KKM283" s="136"/>
      <c r="KKN283" s="136"/>
      <c r="KKO283" s="136"/>
      <c r="KKP283" s="136"/>
      <c r="KKQ283" s="136"/>
      <c r="KKR283" s="136"/>
      <c r="KKS283" s="136"/>
      <c r="KKX283" s="136"/>
      <c r="KKY283" s="136"/>
      <c r="KKZ283" s="136"/>
      <c r="KLA283" s="136"/>
      <c r="KLB283" s="136"/>
      <c r="KLC283" s="136"/>
      <c r="KLD283" s="136"/>
      <c r="KLE283" s="136"/>
      <c r="KLF283" s="136"/>
      <c r="KLG283" s="136"/>
      <c r="KLH283" s="136"/>
      <c r="KLI283" s="136"/>
      <c r="KLN283" s="136"/>
      <c r="KLO283" s="136"/>
      <c r="KLP283" s="136"/>
      <c r="KLQ283" s="136"/>
      <c r="KLR283" s="136"/>
      <c r="KLS283" s="136"/>
      <c r="KLT283" s="136"/>
      <c r="KLU283" s="136"/>
      <c r="KLV283" s="136"/>
      <c r="KLW283" s="136"/>
      <c r="KLX283" s="136"/>
      <c r="KLY283" s="136"/>
      <c r="KMD283" s="136"/>
      <c r="KME283" s="136"/>
      <c r="KMF283" s="136"/>
      <c r="KMG283" s="136"/>
      <c r="KMH283" s="136"/>
      <c r="KMI283" s="136"/>
      <c r="KMJ283" s="136"/>
      <c r="KMK283" s="136"/>
      <c r="KML283" s="136"/>
      <c r="KMM283" s="136"/>
      <c r="KMN283" s="136"/>
      <c r="KMO283" s="136"/>
      <c r="KMT283" s="136"/>
      <c r="KMU283" s="136"/>
      <c r="KMV283" s="136"/>
      <c r="KMW283" s="136"/>
      <c r="KMX283" s="136"/>
      <c r="KMY283" s="136"/>
      <c r="KMZ283" s="136"/>
      <c r="KNA283" s="136"/>
      <c r="KNB283" s="136"/>
      <c r="KNC283" s="136"/>
      <c r="KND283" s="136"/>
      <c r="KNE283" s="136"/>
      <c r="KNJ283" s="136"/>
      <c r="KNK283" s="136"/>
      <c r="KNL283" s="136"/>
      <c r="KNM283" s="136"/>
      <c r="KNN283" s="136"/>
      <c r="KNO283" s="136"/>
      <c r="KNP283" s="136"/>
      <c r="KNQ283" s="136"/>
      <c r="KNR283" s="136"/>
      <c r="KNS283" s="136"/>
      <c r="KNT283" s="136"/>
      <c r="KNU283" s="136"/>
      <c r="KNZ283" s="136"/>
      <c r="KOA283" s="136"/>
      <c r="KOB283" s="136"/>
      <c r="KOC283" s="136"/>
      <c r="KOD283" s="136"/>
      <c r="KOE283" s="136"/>
      <c r="KOF283" s="136"/>
      <c r="KOG283" s="136"/>
      <c r="KOH283" s="136"/>
      <c r="KOI283" s="136"/>
      <c r="KOJ283" s="136"/>
      <c r="KOK283" s="136"/>
      <c r="KOP283" s="136"/>
      <c r="KOQ283" s="136"/>
      <c r="KOR283" s="136"/>
      <c r="KOS283" s="136"/>
      <c r="KOT283" s="136"/>
      <c r="KOU283" s="136"/>
      <c r="KOV283" s="136"/>
      <c r="KOW283" s="136"/>
      <c r="KOX283" s="136"/>
      <c r="KOY283" s="136"/>
      <c r="KOZ283" s="136"/>
      <c r="KPA283" s="136"/>
      <c r="KPF283" s="136"/>
      <c r="KPG283" s="136"/>
      <c r="KPH283" s="136"/>
      <c r="KPI283" s="136"/>
      <c r="KPJ283" s="136"/>
      <c r="KPK283" s="136"/>
      <c r="KPL283" s="136"/>
      <c r="KPM283" s="136"/>
      <c r="KPN283" s="136"/>
      <c r="KPO283" s="136"/>
      <c r="KPP283" s="136"/>
      <c r="KPQ283" s="136"/>
      <c r="KPV283" s="136"/>
      <c r="KPW283" s="136"/>
      <c r="KPX283" s="136"/>
      <c r="KPY283" s="136"/>
      <c r="KPZ283" s="136"/>
      <c r="KQA283" s="136"/>
      <c r="KQB283" s="136"/>
      <c r="KQC283" s="136"/>
      <c r="KQD283" s="136"/>
      <c r="KQE283" s="136"/>
      <c r="KQF283" s="136"/>
      <c r="KQG283" s="136"/>
      <c r="KQL283" s="136"/>
      <c r="KQM283" s="136"/>
      <c r="KQN283" s="136"/>
      <c r="KQO283" s="136"/>
      <c r="KQP283" s="136"/>
      <c r="KQQ283" s="136"/>
      <c r="KQR283" s="136"/>
      <c r="KQS283" s="136"/>
      <c r="KQT283" s="136"/>
      <c r="KQU283" s="136"/>
      <c r="KQV283" s="136"/>
      <c r="KQW283" s="136"/>
      <c r="KRB283" s="136"/>
      <c r="KRC283" s="136"/>
      <c r="KRD283" s="136"/>
      <c r="KRE283" s="136"/>
      <c r="KRF283" s="136"/>
      <c r="KRG283" s="136"/>
      <c r="KRH283" s="136"/>
      <c r="KRI283" s="136"/>
      <c r="KRJ283" s="136"/>
      <c r="KRK283" s="136"/>
      <c r="KRL283" s="136"/>
      <c r="KRM283" s="136"/>
      <c r="KRR283" s="136"/>
      <c r="KRS283" s="136"/>
      <c r="KRT283" s="136"/>
      <c r="KRU283" s="136"/>
      <c r="KRV283" s="136"/>
      <c r="KRW283" s="136"/>
      <c r="KRX283" s="136"/>
      <c r="KRY283" s="136"/>
      <c r="KRZ283" s="136"/>
      <c r="KSA283" s="136"/>
      <c r="KSB283" s="136"/>
      <c r="KSC283" s="136"/>
      <c r="KSH283" s="136"/>
      <c r="KSI283" s="136"/>
      <c r="KSJ283" s="136"/>
      <c r="KSK283" s="136"/>
      <c r="KSL283" s="136"/>
      <c r="KSM283" s="136"/>
      <c r="KSN283" s="136"/>
      <c r="KSO283" s="136"/>
      <c r="KSP283" s="136"/>
      <c r="KSQ283" s="136"/>
      <c r="KSR283" s="136"/>
      <c r="KSS283" s="136"/>
      <c r="KSX283" s="136"/>
      <c r="KSY283" s="136"/>
      <c r="KSZ283" s="136"/>
      <c r="KTA283" s="136"/>
      <c r="KTB283" s="136"/>
      <c r="KTC283" s="136"/>
      <c r="KTD283" s="136"/>
      <c r="KTE283" s="136"/>
      <c r="KTF283" s="136"/>
      <c r="KTG283" s="136"/>
      <c r="KTH283" s="136"/>
      <c r="KTI283" s="136"/>
      <c r="KTN283" s="136"/>
      <c r="KTO283" s="136"/>
      <c r="KTP283" s="136"/>
      <c r="KTQ283" s="136"/>
      <c r="KTR283" s="136"/>
      <c r="KTS283" s="136"/>
      <c r="KTT283" s="136"/>
      <c r="KTU283" s="136"/>
      <c r="KTV283" s="136"/>
      <c r="KTW283" s="136"/>
      <c r="KTX283" s="136"/>
      <c r="KTY283" s="136"/>
      <c r="KUD283" s="136"/>
      <c r="KUE283" s="136"/>
      <c r="KUF283" s="136"/>
      <c r="KUG283" s="136"/>
      <c r="KUH283" s="136"/>
      <c r="KUI283" s="136"/>
      <c r="KUJ283" s="136"/>
      <c r="KUK283" s="136"/>
      <c r="KUL283" s="136"/>
      <c r="KUM283" s="136"/>
      <c r="KUN283" s="136"/>
      <c r="KUO283" s="136"/>
      <c r="KUT283" s="136"/>
      <c r="KUU283" s="136"/>
      <c r="KUV283" s="136"/>
      <c r="KUW283" s="136"/>
      <c r="KUX283" s="136"/>
      <c r="KUY283" s="136"/>
      <c r="KUZ283" s="136"/>
      <c r="KVA283" s="136"/>
      <c r="KVB283" s="136"/>
      <c r="KVC283" s="136"/>
      <c r="KVD283" s="136"/>
      <c r="KVE283" s="136"/>
      <c r="KVJ283" s="136"/>
      <c r="KVK283" s="136"/>
      <c r="KVL283" s="136"/>
      <c r="KVM283" s="136"/>
      <c r="KVN283" s="136"/>
      <c r="KVO283" s="136"/>
      <c r="KVP283" s="136"/>
      <c r="KVQ283" s="136"/>
      <c r="KVR283" s="136"/>
      <c r="KVS283" s="136"/>
      <c r="KVT283" s="136"/>
      <c r="KVU283" s="136"/>
      <c r="KVZ283" s="136"/>
      <c r="KWA283" s="136"/>
      <c r="KWB283" s="136"/>
      <c r="KWC283" s="136"/>
      <c r="KWD283" s="136"/>
      <c r="KWE283" s="136"/>
      <c r="KWF283" s="136"/>
      <c r="KWG283" s="136"/>
      <c r="KWH283" s="136"/>
      <c r="KWI283" s="136"/>
      <c r="KWJ283" s="136"/>
      <c r="KWK283" s="136"/>
      <c r="KWP283" s="136"/>
      <c r="KWQ283" s="136"/>
      <c r="KWR283" s="136"/>
      <c r="KWS283" s="136"/>
      <c r="KWT283" s="136"/>
      <c r="KWU283" s="136"/>
      <c r="KWV283" s="136"/>
      <c r="KWW283" s="136"/>
      <c r="KWX283" s="136"/>
      <c r="KWY283" s="136"/>
      <c r="KWZ283" s="136"/>
      <c r="KXA283" s="136"/>
      <c r="KXF283" s="136"/>
      <c r="KXG283" s="136"/>
      <c r="KXH283" s="136"/>
      <c r="KXI283" s="136"/>
      <c r="KXJ283" s="136"/>
      <c r="KXK283" s="136"/>
      <c r="KXL283" s="136"/>
      <c r="KXM283" s="136"/>
      <c r="KXN283" s="136"/>
      <c r="KXO283" s="136"/>
      <c r="KXP283" s="136"/>
      <c r="KXQ283" s="136"/>
      <c r="KXV283" s="136"/>
      <c r="KXW283" s="136"/>
      <c r="KXX283" s="136"/>
      <c r="KXY283" s="136"/>
      <c r="KXZ283" s="136"/>
      <c r="KYA283" s="136"/>
      <c r="KYB283" s="136"/>
      <c r="KYC283" s="136"/>
      <c r="KYD283" s="136"/>
      <c r="KYE283" s="136"/>
      <c r="KYF283" s="136"/>
      <c r="KYG283" s="136"/>
      <c r="KYL283" s="136"/>
      <c r="KYM283" s="136"/>
      <c r="KYN283" s="136"/>
      <c r="KYO283" s="136"/>
      <c r="KYP283" s="136"/>
      <c r="KYQ283" s="136"/>
      <c r="KYR283" s="136"/>
      <c r="KYS283" s="136"/>
      <c r="KYT283" s="136"/>
      <c r="KYU283" s="136"/>
      <c r="KYV283" s="136"/>
      <c r="KYW283" s="136"/>
      <c r="KZB283" s="136"/>
      <c r="KZC283" s="136"/>
      <c r="KZD283" s="136"/>
      <c r="KZE283" s="136"/>
      <c r="KZF283" s="136"/>
      <c r="KZG283" s="136"/>
      <c r="KZH283" s="136"/>
      <c r="KZI283" s="136"/>
      <c r="KZJ283" s="136"/>
      <c r="KZK283" s="136"/>
      <c r="KZL283" s="136"/>
      <c r="KZM283" s="136"/>
      <c r="KZR283" s="136"/>
      <c r="KZS283" s="136"/>
      <c r="KZT283" s="136"/>
      <c r="KZU283" s="136"/>
      <c r="KZV283" s="136"/>
      <c r="KZW283" s="136"/>
      <c r="KZX283" s="136"/>
      <c r="KZY283" s="136"/>
      <c r="KZZ283" s="136"/>
      <c r="LAA283" s="136"/>
      <c r="LAB283" s="136"/>
      <c r="LAC283" s="136"/>
      <c r="LAH283" s="136"/>
      <c r="LAI283" s="136"/>
      <c r="LAJ283" s="136"/>
      <c r="LAK283" s="136"/>
      <c r="LAL283" s="136"/>
      <c r="LAM283" s="136"/>
      <c r="LAN283" s="136"/>
      <c r="LAO283" s="136"/>
      <c r="LAP283" s="136"/>
      <c r="LAQ283" s="136"/>
      <c r="LAR283" s="136"/>
      <c r="LAS283" s="136"/>
      <c r="LAX283" s="136"/>
      <c r="LAY283" s="136"/>
      <c r="LAZ283" s="136"/>
      <c r="LBA283" s="136"/>
      <c r="LBB283" s="136"/>
      <c r="LBC283" s="136"/>
      <c r="LBD283" s="136"/>
      <c r="LBE283" s="136"/>
      <c r="LBF283" s="136"/>
      <c r="LBG283" s="136"/>
      <c r="LBH283" s="136"/>
      <c r="LBI283" s="136"/>
      <c r="LBN283" s="136"/>
      <c r="LBO283" s="136"/>
      <c r="LBP283" s="136"/>
      <c r="LBQ283" s="136"/>
      <c r="LBR283" s="136"/>
      <c r="LBS283" s="136"/>
      <c r="LBT283" s="136"/>
      <c r="LBU283" s="136"/>
      <c r="LBV283" s="136"/>
      <c r="LBW283" s="136"/>
      <c r="LBX283" s="136"/>
      <c r="LBY283" s="136"/>
      <c r="LCD283" s="136"/>
      <c r="LCE283" s="136"/>
      <c r="LCF283" s="136"/>
      <c r="LCG283" s="136"/>
      <c r="LCH283" s="136"/>
      <c r="LCI283" s="136"/>
      <c r="LCJ283" s="136"/>
      <c r="LCK283" s="136"/>
      <c r="LCL283" s="136"/>
      <c r="LCM283" s="136"/>
      <c r="LCN283" s="136"/>
      <c r="LCO283" s="136"/>
      <c r="LCT283" s="136"/>
      <c r="LCU283" s="136"/>
      <c r="LCV283" s="136"/>
      <c r="LCW283" s="136"/>
      <c r="LCX283" s="136"/>
      <c r="LCY283" s="136"/>
      <c r="LCZ283" s="136"/>
      <c r="LDA283" s="136"/>
      <c r="LDB283" s="136"/>
      <c r="LDC283" s="136"/>
      <c r="LDD283" s="136"/>
      <c r="LDE283" s="136"/>
      <c r="LDJ283" s="136"/>
      <c r="LDK283" s="136"/>
      <c r="LDL283" s="136"/>
      <c r="LDM283" s="136"/>
      <c r="LDN283" s="136"/>
      <c r="LDO283" s="136"/>
      <c r="LDP283" s="136"/>
      <c r="LDQ283" s="136"/>
      <c r="LDR283" s="136"/>
      <c r="LDS283" s="136"/>
      <c r="LDT283" s="136"/>
      <c r="LDU283" s="136"/>
      <c r="LDZ283" s="136"/>
      <c r="LEA283" s="136"/>
      <c r="LEB283" s="136"/>
      <c r="LEC283" s="136"/>
      <c r="LED283" s="136"/>
      <c r="LEE283" s="136"/>
      <c r="LEF283" s="136"/>
      <c r="LEG283" s="136"/>
      <c r="LEH283" s="136"/>
      <c r="LEI283" s="136"/>
      <c r="LEJ283" s="136"/>
      <c r="LEK283" s="136"/>
      <c r="LEP283" s="136"/>
      <c r="LEQ283" s="136"/>
      <c r="LER283" s="136"/>
      <c r="LES283" s="136"/>
      <c r="LET283" s="136"/>
      <c r="LEU283" s="136"/>
      <c r="LEV283" s="136"/>
      <c r="LEW283" s="136"/>
      <c r="LEX283" s="136"/>
      <c r="LEY283" s="136"/>
      <c r="LEZ283" s="136"/>
      <c r="LFA283" s="136"/>
      <c r="LFF283" s="136"/>
      <c r="LFG283" s="136"/>
      <c r="LFH283" s="136"/>
      <c r="LFI283" s="136"/>
      <c r="LFJ283" s="136"/>
      <c r="LFK283" s="136"/>
      <c r="LFL283" s="136"/>
      <c r="LFM283" s="136"/>
      <c r="LFN283" s="136"/>
      <c r="LFO283" s="136"/>
      <c r="LFP283" s="136"/>
      <c r="LFQ283" s="136"/>
      <c r="LFV283" s="136"/>
      <c r="LFW283" s="136"/>
      <c r="LFX283" s="136"/>
      <c r="LFY283" s="136"/>
      <c r="LFZ283" s="136"/>
      <c r="LGA283" s="136"/>
      <c r="LGB283" s="136"/>
      <c r="LGC283" s="136"/>
      <c r="LGD283" s="136"/>
      <c r="LGE283" s="136"/>
      <c r="LGF283" s="136"/>
      <c r="LGG283" s="136"/>
      <c r="LGL283" s="136"/>
      <c r="LGM283" s="136"/>
      <c r="LGN283" s="136"/>
      <c r="LGO283" s="136"/>
      <c r="LGP283" s="136"/>
      <c r="LGQ283" s="136"/>
      <c r="LGR283" s="136"/>
      <c r="LGS283" s="136"/>
      <c r="LGT283" s="136"/>
      <c r="LGU283" s="136"/>
      <c r="LGV283" s="136"/>
      <c r="LGW283" s="136"/>
      <c r="LHB283" s="136"/>
      <c r="LHC283" s="136"/>
      <c r="LHD283" s="136"/>
      <c r="LHE283" s="136"/>
      <c r="LHF283" s="136"/>
      <c r="LHG283" s="136"/>
      <c r="LHH283" s="136"/>
      <c r="LHI283" s="136"/>
      <c r="LHJ283" s="136"/>
      <c r="LHK283" s="136"/>
      <c r="LHL283" s="136"/>
      <c r="LHM283" s="136"/>
      <c r="LHR283" s="136"/>
      <c r="LHS283" s="136"/>
      <c r="LHT283" s="136"/>
      <c r="LHU283" s="136"/>
      <c r="LHV283" s="136"/>
      <c r="LHW283" s="136"/>
      <c r="LHX283" s="136"/>
      <c r="LHY283" s="136"/>
      <c r="LHZ283" s="136"/>
      <c r="LIA283" s="136"/>
      <c r="LIB283" s="136"/>
      <c r="LIC283" s="136"/>
      <c r="LIH283" s="136"/>
      <c r="LII283" s="136"/>
      <c r="LIJ283" s="136"/>
      <c r="LIK283" s="136"/>
      <c r="LIL283" s="136"/>
      <c r="LIM283" s="136"/>
      <c r="LIN283" s="136"/>
      <c r="LIO283" s="136"/>
      <c r="LIP283" s="136"/>
      <c r="LIQ283" s="136"/>
      <c r="LIR283" s="136"/>
      <c r="LIS283" s="136"/>
      <c r="LIX283" s="136"/>
      <c r="LIY283" s="136"/>
      <c r="LIZ283" s="136"/>
      <c r="LJA283" s="136"/>
      <c r="LJB283" s="136"/>
      <c r="LJC283" s="136"/>
      <c r="LJD283" s="136"/>
      <c r="LJE283" s="136"/>
      <c r="LJF283" s="136"/>
      <c r="LJG283" s="136"/>
      <c r="LJH283" s="136"/>
      <c r="LJI283" s="136"/>
      <c r="LJN283" s="136"/>
      <c r="LJO283" s="136"/>
      <c r="LJP283" s="136"/>
      <c r="LJQ283" s="136"/>
      <c r="LJR283" s="136"/>
      <c r="LJS283" s="136"/>
      <c r="LJT283" s="136"/>
      <c r="LJU283" s="136"/>
      <c r="LJV283" s="136"/>
      <c r="LJW283" s="136"/>
      <c r="LJX283" s="136"/>
      <c r="LJY283" s="136"/>
      <c r="LKD283" s="136"/>
      <c r="LKE283" s="136"/>
      <c r="LKF283" s="136"/>
      <c r="LKG283" s="136"/>
      <c r="LKH283" s="136"/>
      <c r="LKI283" s="136"/>
      <c r="LKJ283" s="136"/>
      <c r="LKK283" s="136"/>
      <c r="LKL283" s="136"/>
      <c r="LKM283" s="136"/>
      <c r="LKN283" s="136"/>
      <c r="LKO283" s="136"/>
      <c r="LKT283" s="136"/>
      <c r="LKU283" s="136"/>
      <c r="LKV283" s="136"/>
      <c r="LKW283" s="136"/>
      <c r="LKX283" s="136"/>
      <c r="LKY283" s="136"/>
      <c r="LKZ283" s="136"/>
      <c r="LLA283" s="136"/>
      <c r="LLB283" s="136"/>
      <c r="LLC283" s="136"/>
      <c r="LLD283" s="136"/>
      <c r="LLE283" s="136"/>
      <c r="LLJ283" s="136"/>
      <c r="LLK283" s="136"/>
      <c r="LLL283" s="136"/>
      <c r="LLM283" s="136"/>
      <c r="LLN283" s="136"/>
      <c r="LLO283" s="136"/>
      <c r="LLP283" s="136"/>
      <c r="LLQ283" s="136"/>
      <c r="LLR283" s="136"/>
      <c r="LLS283" s="136"/>
      <c r="LLT283" s="136"/>
      <c r="LLU283" s="136"/>
      <c r="LLZ283" s="136"/>
      <c r="LMA283" s="136"/>
      <c r="LMB283" s="136"/>
      <c r="LMC283" s="136"/>
      <c r="LMD283" s="136"/>
      <c r="LME283" s="136"/>
      <c r="LMF283" s="136"/>
      <c r="LMG283" s="136"/>
      <c r="LMH283" s="136"/>
      <c r="LMI283" s="136"/>
      <c r="LMJ283" s="136"/>
      <c r="LMK283" s="136"/>
      <c r="LMP283" s="136"/>
      <c r="LMQ283" s="136"/>
      <c r="LMR283" s="136"/>
      <c r="LMS283" s="136"/>
      <c r="LMT283" s="136"/>
      <c r="LMU283" s="136"/>
      <c r="LMV283" s="136"/>
      <c r="LMW283" s="136"/>
      <c r="LMX283" s="136"/>
      <c r="LMY283" s="136"/>
      <c r="LMZ283" s="136"/>
      <c r="LNA283" s="136"/>
      <c r="LNF283" s="136"/>
      <c r="LNG283" s="136"/>
      <c r="LNH283" s="136"/>
      <c r="LNI283" s="136"/>
      <c r="LNJ283" s="136"/>
      <c r="LNK283" s="136"/>
      <c r="LNL283" s="136"/>
      <c r="LNM283" s="136"/>
      <c r="LNN283" s="136"/>
      <c r="LNO283" s="136"/>
      <c r="LNP283" s="136"/>
      <c r="LNQ283" s="136"/>
      <c r="LNV283" s="136"/>
      <c r="LNW283" s="136"/>
      <c r="LNX283" s="136"/>
      <c r="LNY283" s="136"/>
      <c r="LNZ283" s="136"/>
      <c r="LOA283" s="136"/>
      <c r="LOB283" s="136"/>
      <c r="LOC283" s="136"/>
      <c r="LOD283" s="136"/>
      <c r="LOE283" s="136"/>
      <c r="LOF283" s="136"/>
      <c r="LOG283" s="136"/>
      <c r="LOL283" s="136"/>
      <c r="LOM283" s="136"/>
      <c r="LON283" s="136"/>
      <c r="LOO283" s="136"/>
      <c r="LOP283" s="136"/>
      <c r="LOQ283" s="136"/>
      <c r="LOR283" s="136"/>
      <c r="LOS283" s="136"/>
      <c r="LOT283" s="136"/>
      <c r="LOU283" s="136"/>
      <c r="LOV283" s="136"/>
      <c r="LOW283" s="136"/>
      <c r="LPB283" s="136"/>
      <c r="LPC283" s="136"/>
      <c r="LPD283" s="136"/>
      <c r="LPE283" s="136"/>
      <c r="LPF283" s="136"/>
      <c r="LPG283" s="136"/>
      <c r="LPH283" s="136"/>
      <c r="LPI283" s="136"/>
      <c r="LPJ283" s="136"/>
      <c r="LPK283" s="136"/>
      <c r="LPL283" s="136"/>
      <c r="LPM283" s="136"/>
      <c r="LPR283" s="136"/>
      <c r="LPS283" s="136"/>
      <c r="LPT283" s="136"/>
      <c r="LPU283" s="136"/>
      <c r="LPV283" s="136"/>
      <c r="LPW283" s="136"/>
      <c r="LPX283" s="136"/>
      <c r="LPY283" s="136"/>
      <c r="LPZ283" s="136"/>
      <c r="LQA283" s="136"/>
      <c r="LQB283" s="136"/>
      <c r="LQC283" s="136"/>
      <c r="LQH283" s="136"/>
      <c r="LQI283" s="136"/>
      <c r="LQJ283" s="136"/>
      <c r="LQK283" s="136"/>
      <c r="LQL283" s="136"/>
      <c r="LQM283" s="136"/>
      <c r="LQN283" s="136"/>
      <c r="LQO283" s="136"/>
      <c r="LQP283" s="136"/>
      <c r="LQQ283" s="136"/>
      <c r="LQR283" s="136"/>
      <c r="LQS283" s="136"/>
      <c r="LQX283" s="136"/>
      <c r="LQY283" s="136"/>
      <c r="LQZ283" s="136"/>
      <c r="LRA283" s="136"/>
      <c r="LRB283" s="136"/>
      <c r="LRC283" s="136"/>
      <c r="LRD283" s="136"/>
      <c r="LRE283" s="136"/>
      <c r="LRF283" s="136"/>
      <c r="LRG283" s="136"/>
      <c r="LRH283" s="136"/>
      <c r="LRI283" s="136"/>
      <c r="LRN283" s="136"/>
      <c r="LRO283" s="136"/>
      <c r="LRP283" s="136"/>
      <c r="LRQ283" s="136"/>
      <c r="LRR283" s="136"/>
      <c r="LRS283" s="136"/>
      <c r="LRT283" s="136"/>
      <c r="LRU283" s="136"/>
      <c r="LRV283" s="136"/>
      <c r="LRW283" s="136"/>
      <c r="LRX283" s="136"/>
      <c r="LRY283" s="136"/>
      <c r="LSD283" s="136"/>
      <c r="LSE283" s="136"/>
      <c r="LSF283" s="136"/>
      <c r="LSG283" s="136"/>
      <c r="LSH283" s="136"/>
      <c r="LSI283" s="136"/>
      <c r="LSJ283" s="136"/>
      <c r="LSK283" s="136"/>
      <c r="LSL283" s="136"/>
      <c r="LSM283" s="136"/>
      <c r="LSN283" s="136"/>
      <c r="LSO283" s="136"/>
      <c r="LST283" s="136"/>
      <c r="LSU283" s="136"/>
      <c r="LSV283" s="136"/>
      <c r="LSW283" s="136"/>
      <c r="LSX283" s="136"/>
      <c r="LSY283" s="136"/>
      <c r="LSZ283" s="136"/>
      <c r="LTA283" s="136"/>
      <c r="LTB283" s="136"/>
      <c r="LTC283" s="136"/>
      <c r="LTD283" s="136"/>
      <c r="LTE283" s="136"/>
      <c r="LTJ283" s="136"/>
      <c r="LTK283" s="136"/>
      <c r="LTL283" s="136"/>
      <c r="LTM283" s="136"/>
      <c r="LTN283" s="136"/>
      <c r="LTO283" s="136"/>
      <c r="LTP283" s="136"/>
      <c r="LTQ283" s="136"/>
      <c r="LTR283" s="136"/>
      <c r="LTS283" s="136"/>
      <c r="LTT283" s="136"/>
      <c r="LTU283" s="136"/>
      <c r="LTZ283" s="136"/>
      <c r="LUA283" s="136"/>
      <c r="LUB283" s="136"/>
      <c r="LUC283" s="136"/>
      <c r="LUD283" s="136"/>
      <c r="LUE283" s="136"/>
      <c r="LUF283" s="136"/>
      <c r="LUG283" s="136"/>
      <c r="LUH283" s="136"/>
      <c r="LUI283" s="136"/>
      <c r="LUJ283" s="136"/>
      <c r="LUK283" s="136"/>
      <c r="LUP283" s="136"/>
      <c r="LUQ283" s="136"/>
      <c r="LUR283" s="136"/>
      <c r="LUS283" s="136"/>
      <c r="LUT283" s="136"/>
      <c r="LUU283" s="136"/>
      <c r="LUV283" s="136"/>
      <c r="LUW283" s="136"/>
      <c r="LUX283" s="136"/>
      <c r="LUY283" s="136"/>
      <c r="LUZ283" s="136"/>
      <c r="LVA283" s="136"/>
      <c r="LVF283" s="136"/>
      <c r="LVG283" s="136"/>
      <c r="LVH283" s="136"/>
      <c r="LVI283" s="136"/>
      <c r="LVJ283" s="136"/>
      <c r="LVK283" s="136"/>
      <c r="LVL283" s="136"/>
      <c r="LVM283" s="136"/>
      <c r="LVN283" s="136"/>
      <c r="LVO283" s="136"/>
      <c r="LVP283" s="136"/>
      <c r="LVQ283" s="136"/>
      <c r="LVV283" s="136"/>
      <c r="LVW283" s="136"/>
      <c r="LVX283" s="136"/>
      <c r="LVY283" s="136"/>
      <c r="LVZ283" s="136"/>
      <c r="LWA283" s="136"/>
      <c r="LWB283" s="136"/>
      <c r="LWC283" s="136"/>
      <c r="LWD283" s="136"/>
      <c r="LWE283" s="136"/>
      <c r="LWF283" s="136"/>
      <c r="LWG283" s="136"/>
      <c r="LWL283" s="136"/>
      <c r="LWM283" s="136"/>
      <c r="LWN283" s="136"/>
      <c r="LWO283" s="136"/>
      <c r="LWP283" s="136"/>
      <c r="LWQ283" s="136"/>
      <c r="LWR283" s="136"/>
      <c r="LWS283" s="136"/>
      <c r="LWT283" s="136"/>
      <c r="LWU283" s="136"/>
      <c r="LWV283" s="136"/>
      <c r="LWW283" s="136"/>
      <c r="LXB283" s="136"/>
      <c r="LXC283" s="136"/>
      <c r="LXD283" s="136"/>
      <c r="LXE283" s="136"/>
      <c r="LXF283" s="136"/>
      <c r="LXG283" s="136"/>
      <c r="LXH283" s="136"/>
      <c r="LXI283" s="136"/>
      <c r="LXJ283" s="136"/>
      <c r="LXK283" s="136"/>
      <c r="LXL283" s="136"/>
      <c r="LXM283" s="136"/>
      <c r="LXR283" s="136"/>
      <c r="LXS283" s="136"/>
      <c r="LXT283" s="136"/>
      <c r="LXU283" s="136"/>
      <c r="LXV283" s="136"/>
      <c r="LXW283" s="136"/>
      <c r="LXX283" s="136"/>
      <c r="LXY283" s="136"/>
      <c r="LXZ283" s="136"/>
      <c r="LYA283" s="136"/>
      <c r="LYB283" s="136"/>
      <c r="LYC283" s="136"/>
      <c r="LYH283" s="136"/>
      <c r="LYI283" s="136"/>
      <c r="LYJ283" s="136"/>
      <c r="LYK283" s="136"/>
      <c r="LYL283" s="136"/>
      <c r="LYM283" s="136"/>
      <c r="LYN283" s="136"/>
      <c r="LYO283" s="136"/>
      <c r="LYP283" s="136"/>
      <c r="LYQ283" s="136"/>
      <c r="LYR283" s="136"/>
      <c r="LYS283" s="136"/>
      <c r="LYX283" s="136"/>
      <c r="LYY283" s="136"/>
      <c r="LYZ283" s="136"/>
      <c r="LZA283" s="136"/>
      <c r="LZB283" s="136"/>
      <c r="LZC283" s="136"/>
      <c r="LZD283" s="136"/>
      <c r="LZE283" s="136"/>
      <c r="LZF283" s="136"/>
      <c r="LZG283" s="136"/>
      <c r="LZH283" s="136"/>
      <c r="LZI283" s="136"/>
      <c r="LZN283" s="136"/>
      <c r="LZO283" s="136"/>
      <c r="LZP283" s="136"/>
      <c r="LZQ283" s="136"/>
      <c r="LZR283" s="136"/>
      <c r="LZS283" s="136"/>
      <c r="LZT283" s="136"/>
      <c r="LZU283" s="136"/>
      <c r="LZV283" s="136"/>
      <c r="LZW283" s="136"/>
      <c r="LZX283" s="136"/>
      <c r="LZY283" s="136"/>
      <c r="MAD283" s="136"/>
      <c r="MAE283" s="136"/>
      <c r="MAF283" s="136"/>
      <c r="MAG283" s="136"/>
      <c r="MAH283" s="136"/>
      <c r="MAI283" s="136"/>
      <c r="MAJ283" s="136"/>
      <c r="MAK283" s="136"/>
      <c r="MAL283" s="136"/>
      <c r="MAM283" s="136"/>
      <c r="MAN283" s="136"/>
      <c r="MAO283" s="136"/>
      <c r="MAT283" s="136"/>
      <c r="MAU283" s="136"/>
      <c r="MAV283" s="136"/>
      <c r="MAW283" s="136"/>
      <c r="MAX283" s="136"/>
      <c r="MAY283" s="136"/>
      <c r="MAZ283" s="136"/>
      <c r="MBA283" s="136"/>
      <c r="MBB283" s="136"/>
      <c r="MBC283" s="136"/>
      <c r="MBD283" s="136"/>
      <c r="MBE283" s="136"/>
      <c r="MBJ283" s="136"/>
      <c r="MBK283" s="136"/>
      <c r="MBL283" s="136"/>
      <c r="MBM283" s="136"/>
      <c r="MBN283" s="136"/>
      <c r="MBO283" s="136"/>
      <c r="MBP283" s="136"/>
      <c r="MBQ283" s="136"/>
      <c r="MBR283" s="136"/>
      <c r="MBS283" s="136"/>
      <c r="MBT283" s="136"/>
      <c r="MBU283" s="136"/>
      <c r="MBZ283" s="136"/>
      <c r="MCA283" s="136"/>
      <c r="MCB283" s="136"/>
      <c r="MCC283" s="136"/>
      <c r="MCD283" s="136"/>
      <c r="MCE283" s="136"/>
      <c r="MCF283" s="136"/>
      <c r="MCG283" s="136"/>
      <c r="MCH283" s="136"/>
      <c r="MCI283" s="136"/>
      <c r="MCJ283" s="136"/>
      <c r="MCK283" s="136"/>
      <c r="MCP283" s="136"/>
      <c r="MCQ283" s="136"/>
      <c r="MCR283" s="136"/>
      <c r="MCS283" s="136"/>
      <c r="MCT283" s="136"/>
      <c r="MCU283" s="136"/>
      <c r="MCV283" s="136"/>
      <c r="MCW283" s="136"/>
      <c r="MCX283" s="136"/>
      <c r="MCY283" s="136"/>
      <c r="MCZ283" s="136"/>
      <c r="MDA283" s="136"/>
      <c r="MDF283" s="136"/>
      <c r="MDG283" s="136"/>
      <c r="MDH283" s="136"/>
      <c r="MDI283" s="136"/>
      <c r="MDJ283" s="136"/>
      <c r="MDK283" s="136"/>
      <c r="MDL283" s="136"/>
      <c r="MDM283" s="136"/>
      <c r="MDN283" s="136"/>
      <c r="MDO283" s="136"/>
      <c r="MDP283" s="136"/>
      <c r="MDQ283" s="136"/>
      <c r="MDV283" s="136"/>
      <c r="MDW283" s="136"/>
      <c r="MDX283" s="136"/>
      <c r="MDY283" s="136"/>
      <c r="MDZ283" s="136"/>
      <c r="MEA283" s="136"/>
      <c r="MEB283" s="136"/>
      <c r="MEC283" s="136"/>
      <c r="MED283" s="136"/>
      <c r="MEE283" s="136"/>
      <c r="MEF283" s="136"/>
      <c r="MEG283" s="136"/>
      <c r="MEL283" s="136"/>
      <c r="MEM283" s="136"/>
      <c r="MEN283" s="136"/>
      <c r="MEO283" s="136"/>
      <c r="MEP283" s="136"/>
      <c r="MEQ283" s="136"/>
      <c r="MER283" s="136"/>
      <c r="MES283" s="136"/>
      <c r="MET283" s="136"/>
      <c r="MEU283" s="136"/>
      <c r="MEV283" s="136"/>
      <c r="MEW283" s="136"/>
      <c r="MFB283" s="136"/>
      <c r="MFC283" s="136"/>
      <c r="MFD283" s="136"/>
      <c r="MFE283" s="136"/>
      <c r="MFF283" s="136"/>
      <c r="MFG283" s="136"/>
      <c r="MFH283" s="136"/>
      <c r="MFI283" s="136"/>
      <c r="MFJ283" s="136"/>
      <c r="MFK283" s="136"/>
      <c r="MFL283" s="136"/>
      <c r="MFM283" s="136"/>
      <c r="MFR283" s="136"/>
      <c r="MFS283" s="136"/>
      <c r="MFT283" s="136"/>
      <c r="MFU283" s="136"/>
      <c r="MFV283" s="136"/>
      <c r="MFW283" s="136"/>
      <c r="MFX283" s="136"/>
      <c r="MFY283" s="136"/>
      <c r="MFZ283" s="136"/>
      <c r="MGA283" s="136"/>
      <c r="MGB283" s="136"/>
      <c r="MGC283" s="136"/>
      <c r="MGH283" s="136"/>
      <c r="MGI283" s="136"/>
      <c r="MGJ283" s="136"/>
      <c r="MGK283" s="136"/>
      <c r="MGL283" s="136"/>
      <c r="MGM283" s="136"/>
      <c r="MGN283" s="136"/>
      <c r="MGO283" s="136"/>
      <c r="MGP283" s="136"/>
      <c r="MGQ283" s="136"/>
      <c r="MGR283" s="136"/>
      <c r="MGS283" s="136"/>
      <c r="MGX283" s="136"/>
      <c r="MGY283" s="136"/>
      <c r="MGZ283" s="136"/>
      <c r="MHA283" s="136"/>
      <c r="MHB283" s="136"/>
      <c r="MHC283" s="136"/>
      <c r="MHD283" s="136"/>
      <c r="MHE283" s="136"/>
      <c r="MHF283" s="136"/>
      <c r="MHG283" s="136"/>
      <c r="MHH283" s="136"/>
      <c r="MHI283" s="136"/>
      <c r="MHN283" s="136"/>
      <c r="MHO283" s="136"/>
      <c r="MHP283" s="136"/>
      <c r="MHQ283" s="136"/>
      <c r="MHR283" s="136"/>
      <c r="MHS283" s="136"/>
      <c r="MHT283" s="136"/>
      <c r="MHU283" s="136"/>
      <c r="MHV283" s="136"/>
      <c r="MHW283" s="136"/>
      <c r="MHX283" s="136"/>
      <c r="MHY283" s="136"/>
      <c r="MID283" s="136"/>
      <c r="MIE283" s="136"/>
      <c r="MIF283" s="136"/>
      <c r="MIG283" s="136"/>
      <c r="MIH283" s="136"/>
      <c r="MII283" s="136"/>
      <c r="MIJ283" s="136"/>
      <c r="MIK283" s="136"/>
      <c r="MIL283" s="136"/>
      <c r="MIM283" s="136"/>
      <c r="MIN283" s="136"/>
      <c r="MIO283" s="136"/>
      <c r="MIT283" s="136"/>
      <c r="MIU283" s="136"/>
      <c r="MIV283" s="136"/>
      <c r="MIW283" s="136"/>
      <c r="MIX283" s="136"/>
      <c r="MIY283" s="136"/>
      <c r="MIZ283" s="136"/>
      <c r="MJA283" s="136"/>
      <c r="MJB283" s="136"/>
      <c r="MJC283" s="136"/>
      <c r="MJD283" s="136"/>
      <c r="MJE283" s="136"/>
      <c r="MJJ283" s="136"/>
      <c r="MJK283" s="136"/>
      <c r="MJL283" s="136"/>
      <c r="MJM283" s="136"/>
      <c r="MJN283" s="136"/>
      <c r="MJO283" s="136"/>
      <c r="MJP283" s="136"/>
      <c r="MJQ283" s="136"/>
      <c r="MJR283" s="136"/>
      <c r="MJS283" s="136"/>
      <c r="MJT283" s="136"/>
      <c r="MJU283" s="136"/>
      <c r="MJZ283" s="136"/>
      <c r="MKA283" s="136"/>
      <c r="MKB283" s="136"/>
      <c r="MKC283" s="136"/>
      <c r="MKD283" s="136"/>
      <c r="MKE283" s="136"/>
      <c r="MKF283" s="136"/>
      <c r="MKG283" s="136"/>
      <c r="MKH283" s="136"/>
      <c r="MKI283" s="136"/>
      <c r="MKJ283" s="136"/>
      <c r="MKK283" s="136"/>
      <c r="MKP283" s="136"/>
      <c r="MKQ283" s="136"/>
      <c r="MKR283" s="136"/>
      <c r="MKS283" s="136"/>
      <c r="MKT283" s="136"/>
      <c r="MKU283" s="136"/>
      <c r="MKV283" s="136"/>
      <c r="MKW283" s="136"/>
      <c r="MKX283" s="136"/>
      <c r="MKY283" s="136"/>
      <c r="MKZ283" s="136"/>
      <c r="MLA283" s="136"/>
      <c r="MLF283" s="136"/>
      <c r="MLG283" s="136"/>
      <c r="MLH283" s="136"/>
      <c r="MLI283" s="136"/>
      <c r="MLJ283" s="136"/>
      <c r="MLK283" s="136"/>
      <c r="MLL283" s="136"/>
      <c r="MLM283" s="136"/>
      <c r="MLN283" s="136"/>
      <c r="MLO283" s="136"/>
      <c r="MLP283" s="136"/>
      <c r="MLQ283" s="136"/>
      <c r="MLV283" s="136"/>
      <c r="MLW283" s="136"/>
      <c r="MLX283" s="136"/>
      <c r="MLY283" s="136"/>
      <c r="MLZ283" s="136"/>
      <c r="MMA283" s="136"/>
      <c r="MMB283" s="136"/>
      <c r="MMC283" s="136"/>
      <c r="MMD283" s="136"/>
      <c r="MME283" s="136"/>
      <c r="MMF283" s="136"/>
      <c r="MMG283" s="136"/>
      <c r="MML283" s="136"/>
      <c r="MMM283" s="136"/>
      <c r="MMN283" s="136"/>
      <c r="MMO283" s="136"/>
      <c r="MMP283" s="136"/>
      <c r="MMQ283" s="136"/>
      <c r="MMR283" s="136"/>
      <c r="MMS283" s="136"/>
      <c r="MMT283" s="136"/>
      <c r="MMU283" s="136"/>
      <c r="MMV283" s="136"/>
      <c r="MMW283" s="136"/>
      <c r="MNB283" s="136"/>
      <c r="MNC283" s="136"/>
      <c r="MND283" s="136"/>
      <c r="MNE283" s="136"/>
      <c r="MNF283" s="136"/>
      <c r="MNG283" s="136"/>
      <c r="MNH283" s="136"/>
      <c r="MNI283" s="136"/>
      <c r="MNJ283" s="136"/>
      <c r="MNK283" s="136"/>
      <c r="MNL283" s="136"/>
      <c r="MNM283" s="136"/>
      <c r="MNR283" s="136"/>
      <c r="MNS283" s="136"/>
      <c r="MNT283" s="136"/>
      <c r="MNU283" s="136"/>
      <c r="MNV283" s="136"/>
      <c r="MNW283" s="136"/>
      <c r="MNX283" s="136"/>
      <c r="MNY283" s="136"/>
      <c r="MNZ283" s="136"/>
      <c r="MOA283" s="136"/>
      <c r="MOB283" s="136"/>
      <c r="MOC283" s="136"/>
      <c r="MOH283" s="136"/>
      <c r="MOI283" s="136"/>
      <c r="MOJ283" s="136"/>
      <c r="MOK283" s="136"/>
      <c r="MOL283" s="136"/>
      <c r="MOM283" s="136"/>
      <c r="MON283" s="136"/>
      <c r="MOO283" s="136"/>
      <c r="MOP283" s="136"/>
      <c r="MOQ283" s="136"/>
      <c r="MOR283" s="136"/>
      <c r="MOS283" s="136"/>
      <c r="MOX283" s="136"/>
      <c r="MOY283" s="136"/>
      <c r="MOZ283" s="136"/>
      <c r="MPA283" s="136"/>
      <c r="MPB283" s="136"/>
      <c r="MPC283" s="136"/>
      <c r="MPD283" s="136"/>
      <c r="MPE283" s="136"/>
      <c r="MPF283" s="136"/>
      <c r="MPG283" s="136"/>
      <c r="MPH283" s="136"/>
      <c r="MPI283" s="136"/>
      <c r="MPN283" s="136"/>
      <c r="MPO283" s="136"/>
      <c r="MPP283" s="136"/>
      <c r="MPQ283" s="136"/>
      <c r="MPR283" s="136"/>
      <c r="MPS283" s="136"/>
      <c r="MPT283" s="136"/>
      <c r="MPU283" s="136"/>
      <c r="MPV283" s="136"/>
      <c r="MPW283" s="136"/>
      <c r="MPX283" s="136"/>
      <c r="MPY283" s="136"/>
      <c r="MQD283" s="136"/>
      <c r="MQE283" s="136"/>
      <c r="MQF283" s="136"/>
      <c r="MQG283" s="136"/>
      <c r="MQH283" s="136"/>
      <c r="MQI283" s="136"/>
      <c r="MQJ283" s="136"/>
      <c r="MQK283" s="136"/>
      <c r="MQL283" s="136"/>
      <c r="MQM283" s="136"/>
      <c r="MQN283" s="136"/>
      <c r="MQO283" s="136"/>
      <c r="MQT283" s="136"/>
      <c r="MQU283" s="136"/>
      <c r="MQV283" s="136"/>
      <c r="MQW283" s="136"/>
      <c r="MQX283" s="136"/>
      <c r="MQY283" s="136"/>
      <c r="MQZ283" s="136"/>
      <c r="MRA283" s="136"/>
      <c r="MRB283" s="136"/>
      <c r="MRC283" s="136"/>
      <c r="MRD283" s="136"/>
      <c r="MRE283" s="136"/>
      <c r="MRJ283" s="136"/>
      <c r="MRK283" s="136"/>
      <c r="MRL283" s="136"/>
      <c r="MRM283" s="136"/>
      <c r="MRN283" s="136"/>
      <c r="MRO283" s="136"/>
      <c r="MRP283" s="136"/>
      <c r="MRQ283" s="136"/>
      <c r="MRR283" s="136"/>
      <c r="MRS283" s="136"/>
      <c r="MRT283" s="136"/>
      <c r="MRU283" s="136"/>
      <c r="MRZ283" s="136"/>
      <c r="MSA283" s="136"/>
      <c r="MSB283" s="136"/>
      <c r="MSC283" s="136"/>
      <c r="MSD283" s="136"/>
      <c r="MSE283" s="136"/>
      <c r="MSF283" s="136"/>
      <c r="MSG283" s="136"/>
      <c r="MSH283" s="136"/>
      <c r="MSI283" s="136"/>
      <c r="MSJ283" s="136"/>
      <c r="MSK283" s="136"/>
      <c r="MSP283" s="136"/>
      <c r="MSQ283" s="136"/>
      <c r="MSR283" s="136"/>
      <c r="MSS283" s="136"/>
      <c r="MST283" s="136"/>
      <c r="MSU283" s="136"/>
      <c r="MSV283" s="136"/>
      <c r="MSW283" s="136"/>
      <c r="MSX283" s="136"/>
      <c r="MSY283" s="136"/>
      <c r="MSZ283" s="136"/>
      <c r="MTA283" s="136"/>
      <c r="MTF283" s="136"/>
      <c r="MTG283" s="136"/>
      <c r="MTH283" s="136"/>
      <c r="MTI283" s="136"/>
      <c r="MTJ283" s="136"/>
      <c r="MTK283" s="136"/>
      <c r="MTL283" s="136"/>
      <c r="MTM283" s="136"/>
      <c r="MTN283" s="136"/>
      <c r="MTO283" s="136"/>
      <c r="MTP283" s="136"/>
      <c r="MTQ283" s="136"/>
      <c r="MTV283" s="136"/>
      <c r="MTW283" s="136"/>
      <c r="MTX283" s="136"/>
      <c r="MTY283" s="136"/>
      <c r="MTZ283" s="136"/>
      <c r="MUA283" s="136"/>
      <c r="MUB283" s="136"/>
      <c r="MUC283" s="136"/>
      <c r="MUD283" s="136"/>
      <c r="MUE283" s="136"/>
      <c r="MUF283" s="136"/>
      <c r="MUG283" s="136"/>
      <c r="MUL283" s="136"/>
      <c r="MUM283" s="136"/>
      <c r="MUN283" s="136"/>
      <c r="MUO283" s="136"/>
      <c r="MUP283" s="136"/>
      <c r="MUQ283" s="136"/>
      <c r="MUR283" s="136"/>
      <c r="MUS283" s="136"/>
      <c r="MUT283" s="136"/>
      <c r="MUU283" s="136"/>
      <c r="MUV283" s="136"/>
      <c r="MUW283" s="136"/>
      <c r="MVB283" s="136"/>
      <c r="MVC283" s="136"/>
      <c r="MVD283" s="136"/>
      <c r="MVE283" s="136"/>
      <c r="MVF283" s="136"/>
      <c r="MVG283" s="136"/>
      <c r="MVH283" s="136"/>
      <c r="MVI283" s="136"/>
      <c r="MVJ283" s="136"/>
      <c r="MVK283" s="136"/>
      <c r="MVL283" s="136"/>
      <c r="MVM283" s="136"/>
      <c r="MVR283" s="136"/>
      <c r="MVS283" s="136"/>
      <c r="MVT283" s="136"/>
      <c r="MVU283" s="136"/>
      <c r="MVV283" s="136"/>
      <c r="MVW283" s="136"/>
      <c r="MVX283" s="136"/>
      <c r="MVY283" s="136"/>
      <c r="MVZ283" s="136"/>
      <c r="MWA283" s="136"/>
      <c r="MWB283" s="136"/>
      <c r="MWC283" s="136"/>
      <c r="MWH283" s="136"/>
      <c r="MWI283" s="136"/>
      <c r="MWJ283" s="136"/>
      <c r="MWK283" s="136"/>
      <c r="MWL283" s="136"/>
      <c r="MWM283" s="136"/>
      <c r="MWN283" s="136"/>
      <c r="MWO283" s="136"/>
      <c r="MWP283" s="136"/>
      <c r="MWQ283" s="136"/>
      <c r="MWR283" s="136"/>
      <c r="MWS283" s="136"/>
      <c r="MWX283" s="136"/>
      <c r="MWY283" s="136"/>
      <c r="MWZ283" s="136"/>
      <c r="MXA283" s="136"/>
      <c r="MXB283" s="136"/>
      <c r="MXC283" s="136"/>
      <c r="MXD283" s="136"/>
      <c r="MXE283" s="136"/>
      <c r="MXF283" s="136"/>
      <c r="MXG283" s="136"/>
      <c r="MXH283" s="136"/>
      <c r="MXI283" s="136"/>
      <c r="MXN283" s="136"/>
      <c r="MXO283" s="136"/>
      <c r="MXP283" s="136"/>
      <c r="MXQ283" s="136"/>
      <c r="MXR283" s="136"/>
      <c r="MXS283" s="136"/>
      <c r="MXT283" s="136"/>
      <c r="MXU283" s="136"/>
      <c r="MXV283" s="136"/>
      <c r="MXW283" s="136"/>
      <c r="MXX283" s="136"/>
      <c r="MXY283" s="136"/>
      <c r="MYD283" s="136"/>
      <c r="MYE283" s="136"/>
      <c r="MYF283" s="136"/>
      <c r="MYG283" s="136"/>
      <c r="MYH283" s="136"/>
      <c r="MYI283" s="136"/>
      <c r="MYJ283" s="136"/>
      <c r="MYK283" s="136"/>
      <c r="MYL283" s="136"/>
      <c r="MYM283" s="136"/>
      <c r="MYN283" s="136"/>
      <c r="MYO283" s="136"/>
      <c r="MYT283" s="136"/>
      <c r="MYU283" s="136"/>
      <c r="MYV283" s="136"/>
      <c r="MYW283" s="136"/>
      <c r="MYX283" s="136"/>
      <c r="MYY283" s="136"/>
      <c r="MYZ283" s="136"/>
      <c r="MZA283" s="136"/>
      <c r="MZB283" s="136"/>
      <c r="MZC283" s="136"/>
      <c r="MZD283" s="136"/>
      <c r="MZE283" s="136"/>
      <c r="MZJ283" s="136"/>
      <c r="MZK283" s="136"/>
      <c r="MZL283" s="136"/>
      <c r="MZM283" s="136"/>
      <c r="MZN283" s="136"/>
      <c r="MZO283" s="136"/>
      <c r="MZP283" s="136"/>
      <c r="MZQ283" s="136"/>
      <c r="MZR283" s="136"/>
      <c r="MZS283" s="136"/>
      <c r="MZT283" s="136"/>
      <c r="MZU283" s="136"/>
      <c r="MZZ283" s="136"/>
      <c r="NAA283" s="136"/>
      <c r="NAB283" s="136"/>
      <c r="NAC283" s="136"/>
      <c r="NAD283" s="136"/>
      <c r="NAE283" s="136"/>
      <c r="NAF283" s="136"/>
      <c r="NAG283" s="136"/>
      <c r="NAH283" s="136"/>
      <c r="NAI283" s="136"/>
      <c r="NAJ283" s="136"/>
      <c r="NAK283" s="136"/>
      <c r="NAP283" s="136"/>
      <c r="NAQ283" s="136"/>
      <c r="NAR283" s="136"/>
      <c r="NAS283" s="136"/>
      <c r="NAT283" s="136"/>
      <c r="NAU283" s="136"/>
      <c r="NAV283" s="136"/>
      <c r="NAW283" s="136"/>
      <c r="NAX283" s="136"/>
      <c r="NAY283" s="136"/>
      <c r="NAZ283" s="136"/>
      <c r="NBA283" s="136"/>
      <c r="NBF283" s="136"/>
      <c r="NBG283" s="136"/>
      <c r="NBH283" s="136"/>
      <c r="NBI283" s="136"/>
      <c r="NBJ283" s="136"/>
      <c r="NBK283" s="136"/>
      <c r="NBL283" s="136"/>
      <c r="NBM283" s="136"/>
      <c r="NBN283" s="136"/>
      <c r="NBO283" s="136"/>
      <c r="NBP283" s="136"/>
      <c r="NBQ283" s="136"/>
      <c r="NBV283" s="136"/>
      <c r="NBW283" s="136"/>
      <c r="NBX283" s="136"/>
      <c r="NBY283" s="136"/>
      <c r="NBZ283" s="136"/>
      <c r="NCA283" s="136"/>
      <c r="NCB283" s="136"/>
      <c r="NCC283" s="136"/>
      <c r="NCD283" s="136"/>
      <c r="NCE283" s="136"/>
      <c r="NCF283" s="136"/>
      <c r="NCG283" s="136"/>
      <c r="NCL283" s="136"/>
      <c r="NCM283" s="136"/>
      <c r="NCN283" s="136"/>
      <c r="NCO283" s="136"/>
      <c r="NCP283" s="136"/>
      <c r="NCQ283" s="136"/>
      <c r="NCR283" s="136"/>
      <c r="NCS283" s="136"/>
      <c r="NCT283" s="136"/>
      <c r="NCU283" s="136"/>
      <c r="NCV283" s="136"/>
      <c r="NCW283" s="136"/>
      <c r="NDB283" s="136"/>
      <c r="NDC283" s="136"/>
      <c r="NDD283" s="136"/>
      <c r="NDE283" s="136"/>
      <c r="NDF283" s="136"/>
      <c r="NDG283" s="136"/>
      <c r="NDH283" s="136"/>
      <c r="NDI283" s="136"/>
      <c r="NDJ283" s="136"/>
      <c r="NDK283" s="136"/>
      <c r="NDL283" s="136"/>
      <c r="NDM283" s="136"/>
      <c r="NDR283" s="136"/>
      <c r="NDS283" s="136"/>
      <c r="NDT283" s="136"/>
      <c r="NDU283" s="136"/>
      <c r="NDV283" s="136"/>
      <c r="NDW283" s="136"/>
      <c r="NDX283" s="136"/>
      <c r="NDY283" s="136"/>
      <c r="NDZ283" s="136"/>
      <c r="NEA283" s="136"/>
      <c r="NEB283" s="136"/>
      <c r="NEC283" s="136"/>
      <c r="NEH283" s="136"/>
      <c r="NEI283" s="136"/>
      <c r="NEJ283" s="136"/>
      <c r="NEK283" s="136"/>
      <c r="NEL283" s="136"/>
      <c r="NEM283" s="136"/>
      <c r="NEN283" s="136"/>
      <c r="NEO283" s="136"/>
      <c r="NEP283" s="136"/>
      <c r="NEQ283" s="136"/>
      <c r="NER283" s="136"/>
      <c r="NES283" s="136"/>
      <c r="NEX283" s="136"/>
      <c r="NEY283" s="136"/>
      <c r="NEZ283" s="136"/>
      <c r="NFA283" s="136"/>
      <c r="NFB283" s="136"/>
      <c r="NFC283" s="136"/>
      <c r="NFD283" s="136"/>
      <c r="NFE283" s="136"/>
      <c r="NFF283" s="136"/>
      <c r="NFG283" s="136"/>
      <c r="NFH283" s="136"/>
      <c r="NFI283" s="136"/>
      <c r="NFN283" s="136"/>
      <c r="NFO283" s="136"/>
      <c r="NFP283" s="136"/>
      <c r="NFQ283" s="136"/>
      <c r="NFR283" s="136"/>
      <c r="NFS283" s="136"/>
      <c r="NFT283" s="136"/>
      <c r="NFU283" s="136"/>
      <c r="NFV283" s="136"/>
      <c r="NFW283" s="136"/>
      <c r="NFX283" s="136"/>
      <c r="NFY283" s="136"/>
      <c r="NGD283" s="136"/>
      <c r="NGE283" s="136"/>
      <c r="NGF283" s="136"/>
      <c r="NGG283" s="136"/>
      <c r="NGH283" s="136"/>
      <c r="NGI283" s="136"/>
      <c r="NGJ283" s="136"/>
      <c r="NGK283" s="136"/>
      <c r="NGL283" s="136"/>
      <c r="NGM283" s="136"/>
      <c r="NGN283" s="136"/>
      <c r="NGO283" s="136"/>
      <c r="NGT283" s="136"/>
      <c r="NGU283" s="136"/>
      <c r="NGV283" s="136"/>
      <c r="NGW283" s="136"/>
      <c r="NGX283" s="136"/>
      <c r="NGY283" s="136"/>
      <c r="NGZ283" s="136"/>
      <c r="NHA283" s="136"/>
      <c r="NHB283" s="136"/>
      <c r="NHC283" s="136"/>
      <c r="NHD283" s="136"/>
      <c r="NHE283" s="136"/>
      <c r="NHJ283" s="136"/>
      <c r="NHK283" s="136"/>
      <c r="NHL283" s="136"/>
      <c r="NHM283" s="136"/>
      <c r="NHN283" s="136"/>
      <c r="NHO283" s="136"/>
      <c r="NHP283" s="136"/>
      <c r="NHQ283" s="136"/>
      <c r="NHR283" s="136"/>
      <c r="NHS283" s="136"/>
      <c r="NHT283" s="136"/>
      <c r="NHU283" s="136"/>
      <c r="NHZ283" s="136"/>
      <c r="NIA283" s="136"/>
      <c r="NIB283" s="136"/>
      <c r="NIC283" s="136"/>
      <c r="NID283" s="136"/>
      <c r="NIE283" s="136"/>
      <c r="NIF283" s="136"/>
      <c r="NIG283" s="136"/>
      <c r="NIH283" s="136"/>
      <c r="NII283" s="136"/>
      <c r="NIJ283" s="136"/>
      <c r="NIK283" s="136"/>
      <c r="NIP283" s="136"/>
      <c r="NIQ283" s="136"/>
      <c r="NIR283" s="136"/>
      <c r="NIS283" s="136"/>
      <c r="NIT283" s="136"/>
      <c r="NIU283" s="136"/>
      <c r="NIV283" s="136"/>
      <c r="NIW283" s="136"/>
      <c r="NIX283" s="136"/>
      <c r="NIY283" s="136"/>
      <c r="NIZ283" s="136"/>
      <c r="NJA283" s="136"/>
      <c r="NJF283" s="136"/>
      <c r="NJG283" s="136"/>
      <c r="NJH283" s="136"/>
      <c r="NJI283" s="136"/>
      <c r="NJJ283" s="136"/>
      <c r="NJK283" s="136"/>
      <c r="NJL283" s="136"/>
      <c r="NJM283" s="136"/>
      <c r="NJN283" s="136"/>
      <c r="NJO283" s="136"/>
      <c r="NJP283" s="136"/>
      <c r="NJQ283" s="136"/>
      <c r="NJV283" s="136"/>
      <c r="NJW283" s="136"/>
      <c r="NJX283" s="136"/>
      <c r="NJY283" s="136"/>
      <c r="NJZ283" s="136"/>
      <c r="NKA283" s="136"/>
      <c r="NKB283" s="136"/>
      <c r="NKC283" s="136"/>
      <c r="NKD283" s="136"/>
      <c r="NKE283" s="136"/>
      <c r="NKF283" s="136"/>
      <c r="NKG283" s="136"/>
      <c r="NKL283" s="136"/>
      <c r="NKM283" s="136"/>
      <c r="NKN283" s="136"/>
      <c r="NKO283" s="136"/>
      <c r="NKP283" s="136"/>
      <c r="NKQ283" s="136"/>
      <c r="NKR283" s="136"/>
      <c r="NKS283" s="136"/>
      <c r="NKT283" s="136"/>
      <c r="NKU283" s="136"/>
      <c r="NKV283" s="136"/>
      <c r="NKW283" s="136"/>
      <c r="NLB283" s="136"/>
      <c r="NLC283" s="136"/>
      <c r="NLD283" s="136"/>
      <c r="NLE283" s="136"/>
      <c r="NLF283" s="136"/>
      <c r="NLG283" s="136"/>
      <c r="NLH283" s="136"/>
      <c r="NLI283" s="136"/>
      <c r="NLJ283" s="136"/>
      <c r="NLK283" s="136"/>
      <c r="NLL283" s="136"/>
      <c r="NLM283" s="136"/>
      <c r="NLR283" s="136"/>
      <c r="NLS283" s="136"/>
      <c r="NLT283" s="136"/>
      <c r="NLU283" s="136"/>
      <c r="NLV283" s="136"/>
      <c r="NLW283" s="136"/>
      <c r="NLX283" s="136"/>
      <c r="NLY283" s="136"/>
      <c r="NLZ283" s="136"/>
      <c r="NMA283" s="136"/>
      <c r="NMB283" s="136"/>
      <c r="NMC283" s="136"/>
      <c r="NMH283" s="136"/>
      <c r="NMI283" s="136"/>
      <c r="NMJ283" s="136"/>
      <c r="NMK283" s="136"/>
      <c r="NML283" s="136"/>
      <c r="NMM283" s="136"/>
      <c r="NMN283" s="136"/>
      <c r="NMO283" s="136"/>
      <c r="NMP283" s="136"/>
      <c r="NMQ283" s="136"/>
      <c r="NMR283" s="136"/>
      <c r="NMS283" s="136"/>
      <c r="NMX283" s="136"/>
      <c r="NMY283" s="136"/>
      <c r="NMZ283" s="136"/>
      <c r="NNA283" s="136"/>
      <c r="NNB283" s="136"/>
      <c r="NNC283" s="136"/>
      <c r="NND283" s="136"/>
      <c r="NNE283" s="136"/>
      <c r="NNF283" s="136"/>
      <c r="NNG283" s="136"/>
      <c r="NNH283" s="136"/>
      <c r="NNI283" s="136"/>
      <c r="NNN283" s="136"/>
      <c r="NNO283" s="136"/>
      <c r="NNP283" s="136"/>
      <c r="NNQ283" s="136"/>
      <c r="NNR283" s="136"/>
      <c r="NNS283" s="136"/>
      <c r="NNT283" s="136"/>
      <c r="NNU283" s="136"/>
      <c r="NNV283" s="136"/>
      <c r="NNW283" s="136"/>
      <c r="NNX283" s="136"/>
      <c r="NNY283" s="136"/>
      <c r="NOD283" s="136"/>
      <c r="NOE283" s="136"/>
      <c r="NOF283" s="136"/>
      <c r="NOG283" s="136"/>
      <c r="NOH283" s="136"/>
      <c r="NOI283" s="136"/>
      <c r="NOJ283" s="136"/>
      <c r="NOK283" s="136"/>
      <c r="NOL283" s="136"/>
      <c r="NOM283" s="136"/>
      <c r="NON283" s="136"/>
      <c r="NOO283" s="136"/>
      <c r="NOT283" s="136"/>
      <c r="NOU283" s="136"/>
      <c r="NOV283" s="136"/>
      <c r="NOW283" s="136"/>
      <c r="NOX283" s="136"/>
      <c r="NOY283" s="136"/>
      <c r="NOZ283" s="136"/>
      <c r="NPA283" s="136"/>
      <c r="NPB283" s="136"/>
      <c r="NPC283" s="136"/>
      <c r="NPD283" s="136"/>
      <c r="NPE283" s="136"/>
      <c r="NPJ283" s="136"/>
      <c r="NPK283" s="136"/>
      <c r="NPL283" s="136"/>
      <c r="NPM283" s="136"/>
      <c r="NPN283" s="136"/>
      <c r="NPO283" s="136"/>
      <c r="NPP283" s="136"/>
      <c r="NPQ283" s="136"/>
      <c r="NPR283" s="136"/>
      <c r="NPS283" s="136"/>
      <c r="NPT283" s="136"/>
      <c r="NPU283" s="136"/>
      <c r="NPZ283" s="136"/>
      <c r="NQA283" s="136"/>
      <c r="NQB283" s="136"/>
      <c r="NQC283" s="136"/>
      <c r="NQD283" s="136"/>
      <c r="NQE283" s="136"/>
      <c r="NQF283" s="136"/>
      <c r="NQG283" s="136"/>
      <c r="NQH283" s="136"/>
      <c r="NQI283" s="136"/>
      <c r="NQJ283" s="136"/>
      <c r="NQK283" s="136"/>
      <c r="NQP283" s="136"/>
      <c r="NQQ283" s="136"/>
      <c r="NQR283" s="136"/>
      <c r="NQS283" s="136"/>
      <c r="NQT283" s="136"/>
      <c r="NQU283" s="136"/>
      <c r="NQV283" s="136"/>
      <c r="NQW283" s="136"/>
      <c r="NQX283" s="136"/>
      <c r="NQY283" s="136"/>
      <c r="NQZ283" s="136"/>
      <c r="NRA283" s="136"/>
      <c r="NRF283" s="136"/>
      <c r="NRG283" s="136"/>
      <c r="NRH283" s="136"/>
      <c r="NRI283" s="136"/>
      <c r="NRJ283" s="136"/>
      <c r="NRK283" s="136"/>
      <c r="NRL283" s="136"/>
      <c r="NRM283" s="136"/>
      <c r="NRN283" s="136"/>
      <c r="NRO283" s="136"/>
      <c r="NRP283" s="136"/>
      <c r="NRQ283" s="136"/>
      <c r="NRV283" s="136"/>
      <c r="NRW283" s="136"/>
      <c r="NRX283" s="136"/>
      <c r="NRY283" s="136"/>
      <c r="NRZ283" s="136"/>
      <c r="NSA283" s="136"/>
      <c r="NSB283" s="136"/>
      <c r="NSC283" s="136"/>
      <c r="NSD283" s="136"/>
      <c r="NSE283" s="136"/>
      <c r="NSF283" s="136"/>
      <c r="NSG283" s="136"/>
      <c r="NSL283" s="136"/>
      <c r="NSM283" s="136"/>
      <c r="NSN283" s="136"/>
      <c r="NSO283" s="136"/>
      <c r="NSP283" s="136"/>
      <c r="NSQ283" s="136"/>
      <c r="NSR283" s="136"/>
      <c r="NSS283" s="136"/>
      <c r="NST283" s="136"/>
      <c r="NSU283" s="136"/>
      <c r="NSV283" s="136"/>
      <c r="NSW283" s="136"/>
      <c r="NTB283" s="136"/>
      <c r="NTC283" s="136"/>
      <c r="NTD283" s="136"/>
      <c r="NTE283" s="136"/>
      <c r="NTF283" s="136"/>
      <c r="NTG283" s="136"/>
      <c r="NTH283" s="136"/>
      <c r="NTI283" s="136"/>
      <c r="NTJ283" s="136"/>
      <c r="NTK283" s="136"/>
      <c r="NTL283" s="136"/>
      <c r="NTM283" s="136"/>
      <c r="NTR283" s="136"/>
      <c r="NTS283" s="136"/>
      <c r="NTT283" s="136"/>
      <c r="NTU283" s="136"/>
      <c r="NTV283" s="136"/>
      <c r="NTW283" s="136"/>
      <c r="NTX283" s="136"/>
      <c r="NTY283" s="136"/>
      <c r="NTZ283" s="136"/>
      <c r="NUA283" s="136"/>
      <c r="NUB283" s="136"/>
      <c r="NUC283" s="136"/>
      <c r="NUH283" s="136"/>
      <c r="NUI283" s="136"/>
      <c r="NUJ283" s="136"/>
      <c r="NUK283" s="136"/>
      <c r="NUL283" s="136"/>
      <c r="NUM283" s="136"/>
      <c r="NUN283" s="136"/>
      <c r="NUO283" s="136"/>
      <c r="NUP283" s="136"/>
      <c r="NUQ283" s="136"/>
      <c r="NUR283" s="136"/>
      <c r="NUS283" s="136"/>
      <c r="NUX283" s="136"/>
      <c r="NUY283" s="136"/>
      <c r="NUZ283" s="136"/>
      <c r="NVA283" s="136"/>
      <c r="NVB283" s="136"/>
      <c r="NVC283" s="136"/>
      <c r="NVD283" s="136"/>
      <c r="NVE283" s="136"/>
      <c r="NVF283" s="136"/>
      <c r="NVG283" s="136"/>
      <c r="NVH283" s="136"/>
      <c r="NVI283" s="136"/>
      <c r="NVN283" s="136"/>
      <c r="NVO283" s="136"/>
      <c r="NVP283" s="136"/>
      <c r="NVQ283" s="136"/>
      <c r="NVR283" s="136"/>
      <c r="NVS283" s="136"/>
      <c r="NVT283" s="136"/>
      <c r="NVU283" s="136"/>
      <c r="NVV283" s="136"/>
      <c r="NVW283" s="136"/>
      <c r="NVX283" s="136"/>
      <c r="NVY283" s="136"/>
      <c r="NWD283" s="136"/>
      <c r="NWE283" s="136"/>
      <c r="NWF283" s="136"/>
      <c r="NWG283" s="136"/>
      <c r="NWH283" s="136"/>
      <c r="NWI283" s="136"/>
      <c r="NWJ283" s="136"/>
      <c r="NWK283" s="136"/>
      <c r="NWL283" s="136"/>
      <c r="NWM283" s="136"/>
      <c r="NWN283" s="136"/>
      <c r="NWO283" s="136"/>
      <c r="NWT283" s="136"/>
      <c r="NWU283" s="136"/>
      <c r="NWV283" s="136"/>
      <c r="NWW283" s="136"/>
      <c r="NWX283" s="136"/>
      <c r="NWY283" s="136"/>
      <c r="NWZ283" s="136"/>
      <c r="NXA283" s="136"/>
      <c r="NXB283" s="136"/>
      <c r="NXC283" s="136"/>
      <c r="NXD283" s="136"/>
      <c r="NXE283" s="136"/>
      <c r="NXJ283" s="136"/>
      <c r="NXK283" s="136"/>
      <c r="NXL283" s="136"/>
      <c r="NXM283" s="136"/>
      <c r="NXN283" s="136"/>
      <c r="NXO283" s="136"/>
      <c r="NXP283" s="136"/>
      <c r="NXQ283" s="136"/>
      <c r="NXR283" s="136"/>
      <c r="NXS283" s="136"/>
      <c r="NXT283" s="136"/>
      <c r="NXU283" s="136"/>
      <c r="NXZ283" s="136"/>
      <c r="NYA283" s="136"/>
      <c r="NYB283" s="136"/>
      <c r="NYC283" s="136"/>
      <c r="NYD283" s="136"/>
      <c r="NYE283" s="136"/>
      <c r="NYF283" s="136"/>
      <c r="NYG283" s="136"/>
      <c r="NYH283" s="136"/>
      <c r="NYI283" s="136"/>
      <c r="NYJ283" s="136"/>
      <c r="NYK283" s="136"/>
      <c r="NYP283" s="136"/>
      <c r="NYQ283" s="136"/>
      <c r="NYR283" s="136"/>
      <c r="NYS283" s="136"/>
      <c r="NYT283" s="136"/>
      <c r="NYU283" s="136"/>
      <c r="NYV283" s="136"/>
      <c r="NYW283" s="136"/>
      <c r="NYX283" s="136"/>
      <c r="NYY283" s="136"/>
      <c r="NYZ283" s="136"/>
      <c r="NZA283" s="136"/>
      <c r="NZF283" s="136"/>
      <c r="NZG283" s="136"/>
      <c r="NZH283" s="136"/>
      <c r="NZI283" s="136"/>
      <c r="NZJ283" s="136"/>
      <c r="NZK283" s="136"/>
      <c r="NZL283" s="136"/>
      <c r="NZM283" s="136"/>
      <c r="NZN283" s="136"/>
      <c r="NZO283" s="136"/>
      <c r="NZP283" s="136"/>
      <c r="NZQ283" s="136"/>
      <c r="NZV283" s="136"/>
      <c r="NZW283" s="136"/>
      <c r="NZX283" s="136"/>
      <c r="NZY283" s="136"/>
      <c r="NZZ283" s="136"/>
      <c r="OAA283" s="136"/>
      <c r="OAB283" s="136"/>
      <c r="OAC283" s="136"/>
      <c r="OAD283" s="136"/>
      <c r="OAE283" s="136"/>
      <c r="OAF283" s="136"/>
      <c r="OAG283" s="136"/>
      <c r="OAL283" s="136"/>
      <c r="OAM283" s="136"/>
      <c r="OAN283" s="136"/>
      <c r="OAO283" s="136"/>
      <c r="OAP283" s="136"/>
      <c r="OAQ283" s="136"/>
      <c r="OAR283" s="136"/>
      <c r="OAS283" s="136"/>
      <c r="OAT283" s="136"/>
      <c r="OAU283" s="136"/>
      <c r="OAV283" s="136"/>
      <c r="OAW283" s="136"/>
      <c r="OBB283" s="136"/>
      <c r="OBC283" s="136"/>
      <c r="OBD283" s="136"/>
      <c r="OBE283" s="136"/>
      <c r="OBF283" s="136"/>
      <c r="OBG283" s="136"/>
      <c r="OBH283" s="136"/>
      <c r="OBI283" s="136"/>
      <c r="OBJ283" s="136"/>
      <c r="OBK283" s="136"/>
      <c r="OBL283" s="136"/>
      <c r="OBM283" s="136"/>
      <c r="OBR283" s="136"/>
      <c r="OBS283" s="136"/>
      <c r="OBT283" s="136"/>
      <c r="OBU283" s="136"/>
      <c r="OBV283" s="136"/>
      <c r="OBW283" s="136"/>
      <c r="OBX283" s="136"/>
      <c r="OBY283" s="136"/>
      <c r="OBZ283" s="136"/>
      <c r="OCA283" s="136"/>
      <c r="OCB283" s="136"/>
      <c r="OCC283" s="136"/>
      <c r="OCH283" s="136"/>
      <c r="OCI283" s="136"/>
      <c r="OCJ283" s="136"/>
      <c r="OCK283" s="136"/>
      <c r="OCL283" s="136"/>
      <c r="OCM283" s="136"/>
      <c r="OCN283" s="136"/>
      <c r="OCO283" s="136"/>
      <c r="OCP283" s="136"/>
      <c r="OCQ283" s="136"/>
      <c r="OCR283" s="136"/>
      <c r="OCS283" s="136"/>
      <c r="OCX283" s="136"/>
      <c r="OCY283" s="136"/>
      <c r="OCZ283" s="136"/>
      <c r="ODA283" s="136"/>
      <c r="ODB283" s="136"/>
      <c r="ODC283" s="136"/>
      <c r="ODD283" s="136"/>
      <c r="ODE283" s="136"/>
      <c r="ODF283" s="136"/>
      <c r="ODG283" s="136"/>
      <c r="ODH283" s="136"/>
      <c r="ODI283" s="136"/>
      <c r="ODN283" s="136"/>
      <c r="ODO283" s="136"/>
      <c r="ODP283" s="136"/>
      <c r="ODQ283" s="136"/>
      <c r="ODR283" s="136"/>
      <c r="ODS283" s="136"/>
      <c r="ODT283" s="136"/>
      <c r="ODU283" s="136"/>
      <c r="ODV283" s="136"/>
      <c r="ODW283" s="136"/>
      <c r="ODX283" s="136"/>
      <c r="ODY283" s="136"/>
      <c r="OED283" s="136"/>
      <c r="OEE283" s="136"/>
      <c r="OEF283" s="136"/>
      <c r="OEG283" s="136"/>
      <c r="OEH283" s="136"/>
      <c r="OEI283" s="136"/>
      <c r="OEJ283" s="136"/>
      <c r="OEK283" s="136"/>
      <c r="OEL283" s="136"/>
      <c r="OEM283" s="136"/>
      <c r="OEN283" s="136"/>
      <c r="OEO283" s="136"/>
      <c r="OET283" s="136"/>
      <c r="OEU283" s="136"/>
      <c r="OEV283" s="136"/>
      <c r="OEW283" s="136"/>
      <c r="OEX283" s="136"/>
      <c r="OEY283" s="136"/>
      <c r="OEZ283" s="136"/>
      <c r="OFA283" s="136"/>
      <c r="OFB283" s="136"/>
      <c r="OFC283" s="136"/>
      <c r="OFD283" s="136"/>
      <c r="OFE283" s="136"/>
      <c r="OFJ283" s="136"/>
      <c r="OFK283" s="136"/>
      <c r="OFL283" s="136"/>
      <c r="OFM283" s="136"/>
      <c r="OFN283" s="136"/>
      <c r="OFO283" s="136"/>
      <c r="OFP283" s="136"/>
      <c r="OFQ283" s="136"/>
      <c r="OFR283" s="136"/>
      <c r="OFS283" s="136"/>
      <c r="OFT283" s="136"/>
      <c r="OFU283" s="136"/>
      <c r="OFZ283" s="136"/>
      <c r="OGA283" s="136"/>
      <c r="OGB283" s="136"/>
      <c r="OGC283" s="136"/>
      <c r="OGD283" s="136"/>
      <c r="OGE283" s="136"/>
      <c r="OGF283" s="136"/>
      <c r="OGG283" s="136"/>
      <c r="OGH283" s="136"/>
      <c r="OGI283" s="136"/>
      <c r="OGJ283" s="136"/>
      <c r="OGK283" s="136"/>
      <c r="OGP283" s="136"/>
      <c r="OGQ283" s="136"/>
      <c r="OGR283" s="136"/>
      <c r="OGS283" s="136"/>
      <c r="OGT283" s="136"/>
      <c r="OGU283" s="136"/>
      <c r="OGV283" s="136"/>
      <c r="OGW283" s="136"/>
      <c r="OGX283" s="136"/>
      <c r="OGY283" s="136"/>
      <c r="OGZ283" s="136"/>
      <c r="OHA283" s="136"/>
      <c r="OHF283" s="136"/>
      <c r="OHG283" s="136"/>
      <c r="OHH283" s="136"/>
      <c r="OHI283" s="136"/>
      <c r="OHJ283" s="136"/>
      <c r="OHK283" s="136"/>
      <c r="OHL283" s="136"/>
      <c r="OHM283" s="136"/>
      <c r="OHN283" s="136"/>
      <c r="OHO283" s="136"/>
      <c r="OHP283" s="136"/>
      <c r="OHQ283" s="136"/>
      <c r="OHV283" s="136"/>
      <c r="OHW283" s="136"/>
      <c r="OHX283" s="136"/>
      <c r="OHY283" s="136"/>
      <c r="OHZ283" s="136"/>
      <c r="OIA283" s="136"/>
      <c r="OIB283" s="136"/>
      <c r="OIC283" s="136"/>
      <c r="OID283" s="136"/>
      <c r="OIE283" s="136"/>
      <c r="OIF283" s="136"/>
      <c r="OIG283" s="136"/>
      <c r="OIL283" s="136"/>
      <c r="OIM283" s="136"/>
      <c r="OIN283" s="136"/>
      <c r="OIO283" s="136"/>
      <c r="OIP283" s="136"/>
      <c r="OIQ283" s="136"/>
      <c r="OIR283" s="136"/>
      <c r="OIS283" s="136"/>
      <c r="OIT283" s="136"/>
      <c r="OIU283" s="136"/>
      <c r="OIV283" s="136"/>
      <c r="OIW283" s="136"/>
      <c r="OJB283" s="136"/>
      <c r="OJC283" s="136"/>
      <c r="OJD283" s="136"/>
      <c r="OJE283" s="136"/>
      <c r="OJF283" s="136"/>
      <c r="OJG283" s="136"/>
      <c r="OJH283" s="136"/>
      <c r="OJI283" s="136"/>
      <c r="OJJ283" s="136"/>
      <c r="OJK283" s="136"/>
      <c r="OJL283" s="136"/>
      <c r="OJM283" s="136"/>
      <c r="OJR283" s="136"/>
      <c r="OJS283" s="136"/>
      <c r="OJT283" s="136"/>
      <c r="OJU283" s="136"/>
      <c r="OJV283" s="136"/>
      <c r="OJW283" s="136"/>
      <c r="OJX283" s="136"/>
      <c r="OJY283" s="136"/>
      <c r="OJZ283" s="136"/>
      <c r="OKA283" s="136"/>
      <c r="OKB283" s="136"/>
      <c r="OKC283" s="136"/>
      <c r="OKH283" s="136"/>
      <c r="OKI283" s="136"/>
      <c r="OKJ283" s="136"/>
      <c r="OKK283" s="136"/>
      <c r="OKL283" s="136"/>
      <c r="OKM283" s="136"/>
      <c r="OKN283" s="136"/>
      <c r="OKO283" s="136"/>
      <c r="OKP283" s="136"/>
      <c r="OKQ283" s="136"/>
      <c r="OKR283" s="136"/>
      <c r="OKS283" s="136"/>
      <c r="OKX283" s="136"/>
      <c r="OKY283" s="136"/>
      <c r="OKZ283" s="136"/>
      <c r="OLA283" s="136"/>
      <c r="OLB283" s="136"/>
      <c r="OLC283" s="136"/>
      <c r="OLD283" s="136"/>
      <c r="OLE283" s="136"/>
      <c r="OLF283" s="136"/>
      <c r="OLG283" s="136"/>
      <c r="OLH283" s="136"/>
      <c r="OLI283" s="136"/>
      <c r="OLN283" s="136"/>
      <c r="OLO283" s="136"/>
      <c r="OLP283" s="136"/>
      <c r="OLQ283" s="136"/>
      <c r="OLR283" s="136"/>
      <c r="OLS283" s="136"/>
      <c r="OLT283" s="136"/>
      <c r="OLU283" s="136"/>
      <c r="OLV283" s="136"/>
      <c r="OLW283" s="136"/>
      <c r="OLX283" s="136"/>
      <c r="OLY283" s="136"/>
      <c r="OMD283" s="136"/>
      <c r="OME283" s="136"/>
      <c r="OMF283" s="136"/>
      <c r="OMG283" s="136"/>
      <c r="OMH283" s="136"/>
      <c r="OMI283" s="136"/>
      <c r="OMJ283" s="136"/>
      <c r="OMK283" s="136"/>
      <c r="OML283" s="136"/>
      <c r="OMM283" s="136"/>
      <c r="OMN283" s="136"/>
      <c r="OMO283" s="136"/>
      <c r="OMT283" s="136"/>
      <c r="OMU283" s="136"/>
      <c r="OMV283" s="136"/>
      <c r="OMW283" s="136"/>
      <c r="OMX283" s="136"/>
      <c r="OMY283" s="136"/>
      <c r="OMZ283" s="136"/>
      <c r="ONA283" s="136"/>
      <c r="ONB283" s="136"/>
      <c r="ONC283" s="136"/>
      <c r="OND283" s="136"/>
      <c r="ONE283" s="136"/>
      <c r="ONJ283" s="136"/>
      <c r="ONK283" s="136"/>
      <c r="ONL283" s="136"/>
      <c r="ONM283" s="136"/>
      <c r="ONN283" s="136"/>
      <c r="ONO283" s="136"/>
      <c r="ONP283" s="136"/>
      <c r="ONQ283" s="136"/>
      <c r="ONR283" s="136"/>
      <c r="ONS283" s="136"/>
      <c r="ONT283" s="136"/>
      <c r="ONU283" s="136"/>
      <c r="ONZ283" s="136"/>
      <c r="OOA283" s="136"/>
      <c r="OOB283" s="136"/>
      <c r="OOC283" s="136"/>
      <c r="OOD283" s="136"/>
      <c r="OOE283" s="136"/>
      <c r="OOF283" s="136"/>
      <c r="OOG283" s="136"/>
      <c r="OOH283" s="136"/>
      <c r="OOI283" s="136"/>
      <c r="OOJ283" s="136"/>
      <c r="OOK283" s="136"/>
      <c r="OOP283" s="136"/>
      <c r="OOQ283" s="136"/>
      <c r="OOR283" s="136"/>
      <c r="OOS283" s="136"/>
      <c r="OOT283" s="136"/>
      <c r="OOU283" s="136"/>
      <c r="OOV283" s="136"/>
      <c r="OOW283" s="136"/>
      <c r="OOX283" s="136"/>
      <c r="OOY283" s="136"/>
      <c r="OOZ283" s="136"/>
      <c r="OPA283" s="136"/>
      <c r="OPF283" s="136"/>
      <c r="OPG283" s="136"/>
      <c r="OPH283" s="136"/>
      <c r="OPI283" s="136"/>
      <c r="OPJ283" s="136"/>
      <c r="OPK283" s="136"/>
      <c r="OPL283" s="136"/>
      <c r="OPM283" s="136"/>
      <c r="OPN283" s="136"/>
      <c r="OPO283" s="136"/>
      <c r="OPP283" s="136"/>
      <c r="OPQ283" s="136"/>
      <c r="OPV283" s="136"/>
      <c r="OPW283" s="136"/>
      <c r="OPX283" s="136"/>
      <c r="OPY283" s="136"/>
      <c r="OPZ283" s="136"/>
      <c r="OQA283" s="136"/>
      <c r="OQB283" s="136"/>
      <c r="OQC283" s="136"/>
      <c r="OQD283" s="136"/>
      <c r="OQE283" s="136"/>
      <c r="OQF283" s="136"/>
      <c r="OQG283" s="136"/>
      <c r="OQL283" s="136"/>
      <c r="OQM283" s="136"/>
      <c r="OQN283" s="136"/>
      <c r="OQO283" s="136"/>
      <c r="OQP283" s="136"/>
      <c r="OQQ283" s="136"/>
      <c r="OQR283" s="136"/>
      <c r="OQS283" s="136"/>
      <c r="OQT283" s="136"/>
      <c r="OQU283" s="136"/>
      <c r="OQV283" s="136"/>
      <c r="OQW283" s="136"/>
      <c r="ORB283" s="136"/>
      <c r="ORC283" s="136"/>
      <c r="ORD283" s="136"/>
      <c r="ORE283" s="136"/>
      <c r="ORF283" s="136"/>
      <c r="ORG283" s="136"/>
      <c r="ORH283" s="136"/>
      <c r="ORI283" s="136"/>
      <c r="ORJ283" s="136"/>
      <c r="ORK283" s="136"/>
      <c r="ORL283" s="136"/>
      <c r="ORM283" s="136"/>
      <c r="ORR283" s="136"/>
      <c r="ORS283" s="136"/>
      <c r="ORT283" s="136"/>
      <c r="ORU283" s="136"/>
      <c r="ORV283" s="136"/>
      <c r="ORW283" s="136"/>
      <c r="ORX283" s="136"/>
      <c r="ORY283" s="136"/>
      <c r="ORZ283" s="136"/>
      <c r="OSA283" s="136"/>
      <c r="OSB283" s="136"/>
      <c r="OSC283" s="136"/>
      <c r="OSH283" s="136"/>
      <c r="OSI283" s="136"/>
      <c r="OSJ283" s="136"/>
      <c r="OSK283" s="136"/>
      <c r="OSL283" s="136"/>
      <c r="OSM283" s="136"/>
      <c r="OSN283" s="136"/>
      <c r="OSO283" s="136"/>
      <c r="OSP283" s="136"/>
      <c r="OSQ283" s="136"/>
      <c r="OSR283" s="136"/>
      <c r="OSS283" s="136"/>
      <c r="OSX283" s="136"/>
      <c r="OSY283" s="136"/>
      <c r="OSZ283" s="136"/>
      <c r="OTA283" s="136"/>
      <c r="OTB283" s="136"/>
      <c r="OTC283" s="136"/>
      <c r="OTD283" s="136"/>
      <c r="OTE283" s="136"/>
      <c r="OTF283" s="136"/>
      <c r="OTG283" s="136"/>
      <c r="OTH283" s="136"/>
      <c r="OTI283" s="136"/>
      <c r="OTN283" s="136"/>
      <c r="OTO283" s="136"/>
      <c r="OTP283" s="136"/>
      <c r="OTQ283" s="136"/>
      <c r="OTR283" s="136"/>
      <c r="OTS283" s="136"/>
      <c r="OTT283" s="136"/>
      <c r="OTU283" s="136"/>
      <c r="OTV283" s="136"/>
      <c r="OTW283" s="136"/>
      <c r="OTX283" s="136"/>
      <c r="OTY283" s="136"/>
      <c r="OUD283" s="136"/>
      <c r="OUE283" s="136"/>
      <c r="OUF283" s="136"/>
      <c r="OUG283" s="136"/>
      <c r="OUH283" s="136"/>
      <c r="OUI283" s="136"/>
      <c r="OUJ283" s="136"/>
      <c r="OUK283" s="136"/>
      <c r="OUL283" s="136"/>
      <c r="OUM283" s="136"/>
      <c r="OUN283" s="136"/>
      <c r="OUO283" s="136"/>
      <c r="OUT283" s="136"/>
      <c r="OUU283" s="136"/>
      <c r="OUV283" s="136"/>
      <c r="OUW283" s="136"/>
      <c r="OUX283" s="136"/>
      <c r="OUY283" s="136"/>
      <c r="OUZ283" s="136"/>
      <c r="OVA283" s="136"/>
      <c r="OVB283" s="136"/>
      <c r="OVC283" s="136"/>
      <c r="OVD283" s="136"/>
      <c r="OVE283" s="136"/>
      <c r="OVJ283" s="136"/>
      <c r="OVK283" s="136"/>
      <c r="OVL283" s="136"/>
      <c r="OVM283" s="136"/>
      <c r="OVN283" s="136"/>
      <c r="OVO283" s="136"/>
      <c r="OVP283" s="136"/>
      <c r="OVQ283" s="136"/>
      <c r="OVR283" s="136"/>
      <c r="OVS283" s="136"/>
      <c r="OVT283" s="136"/>
      <c r="OVU283" s="136"/>
      <c r="OVZ283" s="136"/>
      <c r="OWA283" s="136"/>
      <c r="OWB283" s="136"/>
      <c r="OWC283" s="136"/>
      <c r="OWD283" s="136"/>
      <c r="OWE283" s="136"/>
      <c r="OWF283" s="136"/>
      <c r="OWG283" s="136"/>
      <c r="OWH283" s="136"/>
      <c r="OWI283" s="136"/>
      <c r="OWJ283" s="136"/>
      <c r="OWK283" s="136"/>
      <c r="OWP283" s="136"/>
      <c r="OWQ283" s="136"/>
      <c r="OWR283" s="136"/>
      <c r="OWS283" s="136"/>
      <c r="OWT283" s="136"/>
      <c r="OWU283" s="136"/>
      <c r="OWV283" s="136"/>
      <c r="OWW283" s="136"/>
      <c r="OWX283" s="136"/>
      <c r="OWY283" s="136"/>
      <c r="OWZ283" s="136"/>
      <c r="OXA283" s="136"/>
      <c r="OXF283" s="136"/>
      <c r="OXG283" s="136"/>
      <c r="OXH283" s="136"/>
      <c r="OXI283" s="136"/>
      <c r="OXJ283" s="136"/>
      <c r="OXK283" s="136"/>
      <c r="OXL283" s="136"/>
      <c r="OXM283" s="136"/>
      <c r="OXN283" s="136"/>
      <c r="OXO283" s="136"/>
      <c r="OXP283" s="136"/>
      <c r="OXQ283" s="136"/>
      <c r="OXV283" s="136"/>
      <c r="OXW283" s="136"/>
      <c r="OXX283" s="136"/>
      <c r="OXY283" s="136"/>
      <c r="OXZ283" s="136"/>
      <c r="OYA283" s="136"/>
      <c r="OYB283" s="136"/>
      <c r="OYC283" s="136"/>
      <c r="OYD283" s="136"/>
      <c r="OYE283" s="136"/>
      <c r="OYF283" s="136"/>
      <c r="OYG283" s="136"/>
      <c r="OYL283" s="136"/>
      <c r="OYM283" s="136"/>
      <c r="OYN283" s="136"/>
      <c r="OYO283" s="136"/>
      <c r="OYP283" s="136"/>
      <c r="OYQ283" s="136"/>
      <c r="OYR283" s="136"/>
      <c r="OYS283" s="136"/>
      <c r="OYT283" s="136"/>
      <c r="OYU283" s="136"/>
      <c r="OYV283" s="136"/>
      <c r="OYW283" s="136"/>
      <c r="OZB283" s="136"/>
      <c r="OZC283" s="136"/>
      <c r="OZD283" s="136"/>
      <c r="OZE283" s="136"/>
      <c r="OZF283" s="136"/>
      <c r="OZG283" s="136"/>
      <c r="OZH283" s="136"/>
      <c r="OZI283" s="136"/>
      <c r="OZJ283" s="136"/>
      <c r="OZK283" s="136"/>
      <c r="OZL283" s="136"/>
      <c r="OZM283" s="136"/>
      <c r="OZR283" s="136"/>
      <c r="OZS283" s="136"/>
      <c r="OZT283" s="136"/>
      <c r="OZU283" s="136"/>
      <c r="OZV283" s="136"/>
      <c r="OZW283" s="136"/>
      <c r="OZX283" s="136"/>
      <c r="OZY283" s="136"/>
      <c r="OZZ283" s="136"/>
      <c r="PAA283" s="136"/>
      <c r="PAB283" s="136"/>
      <c r="PAC283" s="136"/>
      <c r="PAH283" s="136"/>
      <c r="PAI283" s="136"/>
      <c r="PAJ283" s="136"/>
      <c r="PAK283" s="136"/>
      <c r="PAL283" s="136"/>
      <c r="PAM283" s="136"/>
      <c r="PAN283" s="136"/>
      <c r="PAO283" s="136"/>
      <c r="PAP283" s="136"/>
      <c r="PAQ283" s="136"/>
      <c r="PAR283" s="136"/>
      <c r="PAS283" s="136"/>
      <c r="PAX283" s="136"/>
      <c r="PAY283" s="136"/>
      <c r="PAZ283" s="136"/>
      <c r="PBA283" s="136"/>
      <c r="PBB283" s="136"/>
      <c r="PBC283" s="136"/>
      <c r="PBD283" s="136"/>
      <c r="PBE283" s="136"/>
      <c r="PBF283" s="136"/>
      <c r="PBG283" s="136"/>
      <c r="PBH283" s="136"/>
      <c r="PBI283" s="136"/>
      <c r="PBN283" s="136"/>
      <c r="PBO283" s="136"/>
      <c r="PBP283" s="136"/>
      <c r="PBQ283" s="136"/>
      <c r="PBR283" s="136"/>
      <c r="PBS283" s="136"/>
      <c r="PBT283" s="136"/>
      <c r="PBU283" s="136"/>
      <c r="PBV283" s="136"/>
      <c r="PBW283" s="136"/>
      <c r="PBX283" s="136"/>
      <c r="PBY283" s="136"/>
      <c r="PCD283" s="136"/>
      <c r="PCE283" s="136"/>
      <c r="PCF283" s="136"/>
      <c r="PCG283" s="136"/>
      <c r="PCH283" s="136"/>
      <c r="PCI283" s="136"/>
      <c r="PCJ283" s="136"/>
      <c r="PCK283" s="136"/>
      <c r="PCL283" s="136"/>
      <c r="PCM283" s="136"/>
      <c r="PCN283" s="136"/>
      <c r="PCO283" s="136"/>
      <c r="PCT283" s="136"/>
      <c r="PCU283" s="136"/>
      <c r="PCV283" s="136"/>
      <c r="PCW283" s="136"/>
      <c r="PCX283" s="136"/>
      <c r="PCY283" s="136"/>
      <c r="PCZ283" s="136"/>
      <c r="PDA283" s="136"/>
      <c r="PDB283" s="136"/>
      <c r="PDC283" s="136"/>
      <c r="PDD283" s="136"/>
      <c r="PDE283" s="136"/>
      <c r="PDJ283" s="136"/>
      <c r="PDK283" s="136"/>
      <c r="PDL283" s="136"/>
      <c r="PDM283" s="136"/>
      <c r="PDN283" s="136"/>
      <c r="PDO283" s="136"/>
      <c r="PDP283" s="136"/>
      <c r="PDQ283" s="136"/>
      <c r="PDR283" s="136"/>
      <c r="PDS283" s="136"/>
      <c r="PDT283" s="136"/>
      <c r="PDU283" s="136"/>
      <c r="PDZ283" s="136"/>
      <c r="PEA283" s="136"/>
      <c r="PEB283" s="136"/>
      <c r="PEC283" s="136"/>
      <c r="PED283" s="136"/>
      <c r="PEE283" s="136"/>
      <c r="PEF283" s="136"/>
      <c r="PEG283" s="136"/>
      <c r="PEH283" s="136"/>
      <c r="PEI283" s="136"/>
      <c r="PEJ283" s="136"/>
      <c r="PEK283" s="136"/>
      <c r="PEP283" s="136"/>
      <c r="PEQ283" s="136"/>
      <c r="PER283" s="136"/>
      <c r="PES283" s="136"/>
      <c r="PET283" s="136"/>
      <c r="PEU283" s="136"/>
      <c r="PEV283" s="136"/>
      <c r="PEW283" s="136"/>
      <c r="PEX283" s="136"/>
      <c r="PEY283" s="136"/>
      <c r="PEZ283" s="136"/>
      <c r="PFA283" s="136"/>
      <c r="PFF283" s="136"/>
      <c r="PFG283" s="136"/>
      <c r="PFH283" s="136"/>
      <c r="PFI283" s="136"/>
      <c r="PFJ283" s="136"/>
      <c r="PFK283" s="136"/>
      <c r="PFL283" s="136"/>
      <c r="PFM283" s="136"/>
      <c r="PFN283" s="136"/>
      <c r="PFO283" s="136"/>
      <c r="PFP283" s="136"/>
      <c r="PFQ283" s="136"/>
      <c r="PFV283" s="136"/>
      <c r="PFW283" s="136"/>
      <c r="PFX283" s="136"/>
      <c r="PFY283" s="136"/>
      <c r="PFZ283" s="136"/>
      <c r="PGA283" s="136"/>
      <c r="PGB283" s="136"/>
      <c r="PGC283" s="136"/>
      <c r="PGD283" s="136"/>
      <c r="PGE283" s="136"/>
      <c r="PGF283" s="136"/>
      <c r="PGG283" s="136"/>
      <c r="PGL283" s="136"/>
      <c r="PGM283" s="136"/>
      <c r="PGN283" s="136"/>
      <c r="PGO283" s="136"/>
      <c r="PGP283" s="136"/>
      <c r="PGQ283" s="136"/>
      <c r="PGR283" s="136"/>
      <c r="PGS283" s="136"/>
      <c r="PGT283" s="136"/>
      <c r="PGU283" s="136"/>
      <c r="PGV283" s="136"/>
      <c r="PGW283" s="136"/>
      <c r="PHB283" s="136"/>
      <c r="PHC283" s="136"/>
      <c r="PHD283" s="136"/>
      <c r="PHE283" s="136"/>
      <c r="PHF283" s="136"/>
      <c r="PHG283" s="136"/>
      <c r="PHH283" s="136"/>
      <c r="PHI283" s="136"/>
      <c r="PHJ283" s="136"/>
      <c r="PHK283" s="136"/>
      <c r="PHL283" s="136"/>
      <c r="PHM283" s="136"/>
      <c r="PHR283" s="136"/>
      <c r="PHS283" s="136"/>
      <c r="PHT283" s="136"/>
      <c r="PHU283" s="136"/>
      <c r="PHV283" s="136"/>
      <c r="PHW283" s="136"/>
      <c r="PHX283" s="136"/>
      <c r="PHY283" s="136"/>
      <c r="PHZ283" s="136"/>
      <c r="PIA283" s="136"/>
      <c r="PIB283" s="136"/>
      <c r="PIC283" s="136"/>
      <c r="PIH283" s="136"/>
      <c r="PII283" s="136"/>
      <c r="PIJ283" s="136"/>
      <c r="PIK283" s="136"/>
      <c r="PIL283" s="136"/>
      <c r="PIM283" s="136"/>
      <c r="PIN283" s="136"/>
      <c r="PIO283" s="136"/>
      <c r="PIP283" s="136"/>
      <c r="PIQ283" s="136"/>
      <c r="PIR283" s="136"/>
      <c r="PIS283" s="136"/>
      <c r="PIX283" s="136"/>
      <c r="PIY283" s="136"/>
      <c r="PIZ283" s="136"/>
      <c r="PJA283" s="136"/>
      <c r="PJB283" s="136"/>
      <c r="PJC283" s="136"/>
      <c r="PJD283" s="136"/>
      <c r="PJE283" s="136"/>
      <c r="PJF283" s="136"/>
      <c r="PJG283" s="136"/>
      <c r="PJH283" s="136"/>
      <c r="PJI283" s="136"/>
      <c r="PJN283" s="136"/>
      <c r="PJO283" s="136"/>
      <c r="PJP283" s="136"/>
      <c r="PJQ283" s="136"/>
      <c r="PJR283" s="136"/>
      <c r="PJS283" s="136"/>
      <c r="PJT283" s="136"/>
      <c r="PJU283" s="136"/>
      <c r="PJV283" s="136"/>
      <c r="PJW283" s="136"/>
      <c r="PJX283" s="136"/>
      <c r="PJY283" s="136"/>
      <c r="PKD283" s="136"/>
      <c r="PKE283" s="136"/>
      <c r="PKF283" s="136"/>
      <c r="PKG283" s="136"/>
      <c r="PKH283" s="136"/>
      <c r="PKI283" s="136"/>
      <c r="PKJ283" s="136"/>
      <c r="PKK283" s="136"/>
      <c r="PKL283" s="136"/>
      <c r="PKM283" s="136"/>
      <c r="PKN283" s="136"/>
      <c r="PKO283" s="136"/>
      <c r="PKT283" s="136"/>
      <c r="PKU283" s="136"/>
      <c r="PKV283" s="136"/>
      <c r="PKW283" s="136"/>
      <c r="PKX283" s="136"/>
      <c r="PKY283" s="136"/>
      <c r="PKZ283" s="136"/>
      <c r="PLA283" s="136"/>
      <c r="PLB283" s="136"/>
      <c r="PLC283" s="136"/>
      <c r="PLD283" s="136"/>
      <c r="PLE283" s="136"/>
      <c r="PLJ283" s="136"/>
      <c r="PLK283" s="136"/>
      <c r="PLL283" s="136"/>
      <c r="PLM283" s="136"/>
      <c r="PLN283" s="136"/>
      <c r="PLO283" s="136"/>
      <c r="PLP283" s="136"/>
      <c r="PLQ283" s="136"/>
      <c r="PLR283" s="136"/>
      <c r="PLS283" s="136"/>
      <c r="PLT283" s="136"/>
      <c r="PLU283" s="136"/>
      <c r="PLZ283" s="136"/>
      <c r="PMA283" s="136"/>
      <c r="PMB283" s="136"/>
      <c r="PMC283" s="136"/>
      <c r="PMD283" s="136"/>
      <c r="PME283" s="136"/>
      <c r="PMF283" s="136"/>
      <c r="PMG283" s="136"/>
      <c r="PMH283" s="136"/>
      <c r="PMI283" s="136"/>
      <c r="PMJ283" s="136"/>
      <c r="PMK283" s="136"/>
      <c r="PMP283" s="136"/>
      <c r="PMQ283" s="136"/>
      <c r="PMR283" s="136"/>
      <c r="PMS283" s="136"/>
      <c r="PMT283" s="136"/>
      <c r="PMU283" s="136"/>
      <c r="PMV283" s="136"/>
      <c r="PMW283" s="136"/>
      <c r="PMX283" s="136"/>
      <c r="PMY283" s="136"/>
      <c r="PMZ283" s="136"/>
      <c r="PNA283" s="136"/>
      <c r="PNF283" s="136"/>
      <c r="PNG283" s="136"/>
      <c r="PNH283" s="136"/>
      <c r="PNI283" s="136"/>
      <c r="PNJ283" s="136"/>
      <c r="PNK283" s="136"/>
      <c r="PNL283" s="136"/>
      <c r="PNM283" s="136"/>
      <c r="PNN283" s="136"/>
      <c r="PNO283" s="136"/>
      <c r="PNP283" s="136"/>
      <c r="PNQ283" s="136"/>
      <c r="PNV283" s="136"/>
      <c r="PNW283" s="136"/>
      <c r="PNX283" s="136"/>
      <c r="PNY283" s="136"/>
      <c r="PNZ283" s="136"/>
      <c r="POA283" s="136"/>
      <c r="POB283" s="136"/>
      <c r="POC283" s="136"/>
      <c r="POD283" s="136"/>
      <c r="POE283" s="136"/>
      <c r="POF283" s="136"/>
      <c r="POG283" s="136"/>
      <c r="POL283" s="136"/>
      <c r="POM283" s="136"/>
      <c r="PON283" s="136"/>
      <c r="POO283" s="136"/>
      <c r="POP283" s="136"/>
      <c r="POQ283" s="136"/>
      <c r="POR283" s="136"/>
      <c r="POS283" s="136"/>
      <c r="POT283" s="136"/>
      <c r="POU283" s="136"/>
      <c r="POV283" s="136"/>
      <c r="POW283" s="136"/>
      <c r="PPB283" s="136"/>
      <c r="PPC283" s="136"/>
      <c r="PPD283" s="136"/>
      <c r="PPE283" s="136"/>
      <c r="PPF283" s="136"/>
      <c r="PPG283" s="136"/>
      <c r="PPH283" s="136"/>
      <c r="PPI283" s="136"/>
      <c r="PPJ283" s="136"/>
      <c r="PPK283" s="136"/>
      <c r="PPL283" s="136"/>
      <c r="PPM283" s="136"/>
      <c r="PPR283" s="136"/>
      <c r="PPS283" s="136"/>
      <c r="PPT283" s="136"/>
      <c r="PPU283" s="136"/>
      <c r="PPV283" s="136"/>
      <c r="PPW283" s="136"/>
      <c r="PPX283" s="136"/>
      <c r="PPY283" s="136"/>
      <c r="PPZ283" s="136"/>
      <c r="PQA283" s="136"/>
      <c r="PQB283" s="136"/>
      <c r="PQC283" s="136"/>
      <c r="PQH283" s="136"/>
      <c r="PQI283" s="136"/>
      <c r="PQJ283" s="136"/>
      <c r="PQK283" s="136"/>
      <c r="PQL283" s="136"/>
      <c r="PQM283" s="136"/>
      <c r="PQN283" s="136"/>
      <c r="PQO283" s="136"/>
      <c r="PQP283" s="136"/>
      <c r="PQQ283" s="136"/>
      <c r="PQR283" s="136"/>
      <c r="PQS283" s="136"/>
      <c r="PQX283" s="136"/>
      <c r="PQY283" s="136"/>
      <c r="PQZ283" s="136"/>
      <c r="PRA283" s="136"/>
      <c r="PRB283" s="136"/>
      <c r="PRC283" s="136"/>
      <c r="PRD283" s="136"/>
      <c r="PRE283" s="136"/>
      <c r="PRF283" s="136"/>
      <c r="PRG283" s="136"/>
      <c r="PRH283" s="136"/>
      <c r="PRI283" s="136"/>
      <c r="PRN283" s="136"/>
      <c r="PRO283" s="136"/>
      <c r="PRP283" s="136"/>
      <c r="PRQ283" s="136"/>
      <c r="PRR283" s="136"/>
      <c r="PRS283" s="136"/>
      <c r="PRT283" s="136"/>
      <c r="PRU283" s="136"/>
      <c r="PRV283" s="136"/>
      <c r="PRW283" s="136"/>
      <c r="PRX283" s="136"/>
      <c r="PRY283" s="136"/>
      <c r="PSD283" s="136"/>
      <c r="PSE283" s="136"/>
      <c r="PSF283" s="136"/>
      <c r="PSG283" s="136"/>
      <c r="PSH283" s="136"/>
      <c r="PSI283" s="136"/>
      <c r="PSJ283" s="136"/>
      <c r="PSK283" s="136"/>
      <c r="PSL283" s="136"/>
      <c r="PSM283" s="136"/>
      <c r="PSN283" s="136"/>
      <c r="PSO283" s="136"/>
      <c r="PST283" s="136"/>
      <c r="PSU283" s="136"/>
      <c r="PSV283" s="136"/>
      <c r="PSW283" s="136"/>
      <c r="PSX283" s="136"/>
      <c r="PSY283" s="136"/>
      <c r="PSZ283" s="136"/>
      <c r="PTA283" s="136"/>
      <c r="PTB283" s="136"/>
      <c r="PTC283" s="136"/>
      <c r="PTD283" s="136"/>
      <c r="PTE283" s="136"/>
      <c r="PTJ283" s="136"/>
      <c r="PTK283" s="136"/>
      <c r="PTL283" s="136"/>
      <c r="PTM283" s="136"/>
      <c r="PTN283" s="136"/>
      <c r="PTO283" s="136"/>
      <c r="PTP283" s="136"/>
      <c r="PTQ283" s="136"/>
      <c r="PTR283" s="136"/>
      <c r="PTS283" s="136"/>
      <c r="PTT283" s="136"/>
      <c r="PTU283" s="136"/>
      <c r="PTZ283" s="136"/>
      <c r="PUA283" s="136"/>
      <c r="PUB283" s="136"/>
      <c r="PUC283" s="136"/>
      <c r="PUD283" s="136"/>
      <c r="PUE283" s="136"/>
      <c r="PUF283" s="136"/>
      <c r="PUG283" s="136"/>
      <c r="PUH283" s="136"/>
      <c r="PUI283" s="136"/>
      <c r="PUJ283" s="136"/>
      <c r="PUK283" s="136"/>
      <c r="PUP283" s="136"/>
      <c r="PUQ283" s="136"/>
      <c r="PUR283" s="136"/>
      <c r="PUS283" s="136"/>
      <c r="PUT283" s="136"/>
      <c r="PUU283" s="136"/>
      <c r="PUV283" s="136"/>
      <c r="PUW283" s="136"/>
      <c r="PUX283" s="136"/>
      <c r="PUY283" s="136"/>
      <c r="PUZ283" s="136"/>
      <c r="PVA283" s="136"/>
      <c r="PVF283" s="136"/>
      <c r="PVG283" s="136"/>
      <c r="PVH283" s="136"/>
      <c r="PVI283" s="136"/>
      <c r="PVJ283" s="136"/>
      <c r="PVK283" s="136"/>
      <c r="PVL283" s="136"/>
      <c r="PVM283" s="136"/>
      <c r="PVN283" s="136"/>
      <c r="PVO283" s="136"/>
      <c r="PVP283" s="136"/>
      <c r="PVQ283" s="136"/>
      <c r="PVV283" s="136"/>
      <c r="PVW283" s="136"/>
      <c r="PVX283" s="136"/>
      <c r="PVY283" s="136"/>
      <c r="PVZ283" s="136"/>
      <c r="PWA283" s="136"/>
      <c r="PWB283" s="136"/>
      <c r="PWC283" s="136"/>
      <c r="PWD283" s="136"/>
      <c r="PWE283" s="136"/>
      <c r="PWF283" s="136"/>
      <c r="PWG283" s="136"/>
      <c r="PWL283" s="136"/>
      <c r="PWM283" s="136"/>
      <c r="PWN283" s="136"/>
      <c r="PWO283" s="136"/>
      <c r="PWP283" s="136"/>
      <c r="PWQ283" s="136"/>
      <c r="PWR283" s="136"/>
      <c r="PWS283" s="136"/>
      <c r="PWT283" s="136"/>
      <c r="PWU283" s="136"/>
      <c r="PWV283" s="136"/>
      <c r="PWW283" s="136"/>
      <c r="PXB283" s="136"/>
      <c r="PXC283" s="136"/>
      <c r="PXD283" s="136"/>
      <c r="PXE283" s="136"/>
      <c r="PXF283" s="136"/>
      <c r="PXG283" s="136"/>
      <c r="PXH283" s="136"/>
      <c r="PXI283" s="136"/>
      <c r="PXJ283" s="136"/>
      <c r="PXK283" s="136"/>
      <c r="PXL283" s="136"/>
      <c r="PXM283" s="136"/>
      <c r="PXR283" s="136"/>
      <c r="PXS283" s="136"/>
      <c r="PXT283" s="136"/>
      <c r="PXU283" s="136"/>
      <c r="PXV283" s="136"/>
      <c r="PXW283" s="136"/>
      <c r="PXX283" s="136"/>
      <c r="PXY283" s="136"/>
      <c r="PXZ283" s="136"/>
      <c r="PYA283" s="136"/>
      <c r="PYB283" s="136"/>
      <c r="PYC283" s="136"/>
      <c r="PYH283" s="136"/>
      <c r="PYI283" s="136"/>
      <c r="PYJ283" s="136"/>
      <c r="PYK283" s="136"/>
      <c r="PYL283" s="136"/>
      <c r="PYM283" s="136"/>
      <c r="PYN283" s="136"/>
      <c r="PYO283" s="136"/>
      <c r="PYP283" s="136"/>
      <c r="PYQ283" s="136"/>
      <c r="PYR283" s="136"/>
      <c r="PYS283" s="136"/>
      <c r="PYX283" s="136"/>
      <c r="PYY283" s="136"/>
      <c r="PYZ283" s="136"/>
      <c r="PZA283" s="136"/>
      <c r="PZB283" s="136"/>
      <c r="PZC283" s="136"/>
      <c r="PZD283" s="136"/>
      <c r="PZE283" s="136"/>
      <c r="PZF283" s="136"/>
      <c r="PZG283" s="136"/>
      <c r="PZH283" s="136"/>
      <c r="PZI283" s="136"/>
      <c r="PZN283" s="136"/>
      <c r="PZO283" s="136"/>
      <c r="PZP283" s="136"/>
      <c r="PZQ283" s="136"/>
      <c r="PZR283" s="136"/>
      <c r="PZS283" s="136"/>
      <c r="PZT283" s="136"/>
      <c r="PZU283" s="136"/>
      <c r="PZV283" s="136"/>
      <c r="PZW283" s="136"/>
      <c r="PZX283" s="136"/>
      <c r="PZY283" s="136"/>
      <c r="QAD283" s="136"/>
      <c r="QAE283" s="136"/>
      <c r="QAF283" s="136"/>
      <c r="QAG283" s="136"/>
      <c r="QAH283" s="136"/>
      <c r="QAI283" s="136"/>
      <c r="QAJ283" s="136"/>
      <c r="QAK283" s="136"/>
      <c r="QAL283" s="136"/>
      <c r="QAM283" s="136"/>
      <c r="QAN283" s="136"/>
      <c r="QAO283" s="136"/>
      <c r="QAT283" s="136"/>
      <c r="QAU283" s="136"/>
      <c r="QAV283" s="136"/>
      <c r="QAW283" s="136"/>
      <c r="QAX283" s="136"/>
      <c r="QAY283" s="136"/>
      <c r="QAZ283" s="136"/>
      <c r="QBA283" s="136"/>
      <c r="QBB283" s="136"/>
      <c r="QBC283" s="136"/>
      <c r="QBD283" s="136"/>
      <c r="QBE283" s="136"/>
      <c r="QBJ283" s="136"/>
      <c r="QBK283" s="136"/>
      <c r="QBL283" s="136"/>
      <c r="QBM283" s="136"/>
      <c r="QBN283" s="136"/>
      <c r="QBO283" s="136"/>
      <c r="QBP283" s="136"/>
      <c r="QBQ283" s="136"/>
      <c r="QBR283" s="136"/>
      <c r="QBS283" s="136"/>
      <c r="QBT283" s="136"/>
      <c r="QBU283" s="136"/>
      <c r="QBZ283" s="136"/>
      <c r="QCA283" s="136"/>
      <c r="QCB283" s="136"/>
      <c r="QCC283" s="136"/>
      <c r="QCD283" s="136"/>
      <c r="QCE283" s="136"/>
      <c r="QCF283" s="136"/>
      <c r="QCG283" s="136"/>
      <c r="QCH283" s="136"/>
      <c r="QCI283" s="136"/>
      <c r="QCJ283" s="136"/>
      <c r="QCK283" s="136"/>
      <c r="QCP283" s="136"/>
      <c r="QCQ283" s="136"/>
      <c r="QCR283" s="136"/>
      <c r="QCS283" s="136"/>
      <c r="QCT283" s="136"/>
      <c r="QCU283" s="136"/>
      <c r="QCV283" s="136"/>
      <c r="QCW283" s="136"/>
      <c r="QCX283" s="136"/>
      <c r="QCY283" s="136"/>
      <c r="QCZ283" s="136"/>
      <c r="QDA283" s="136"/>
      <c r="QDF283" s="136"/>
      <c r="QDG283" s="136"/>
      <c r="QDH283" s="136"/>
      <c r="QDI283" s="136"/>
      <c r="QDJ283" s="136"/>
      <c r="QDK283" s="136"/>
      <c r="QDL283" s="136"/>
      <c r="QDM283" s="136"/>
      <c r="QDN283" s="136"/>
      <c r="QDO283" s="136"/>
      <c r="QDP283" s="136"/>
      <c r="QDQ283" s="136"/>
      <c r="QDV283" s="136"/>
      <c r="QDW283" s="136"/>
      <c r="QDX283" s="136"/>
      <c r="QDY283" s="136"/>
      <c r="QDZ283" s="136"/>
      <c r="QEA283" s="136"/>
      <c r="QEB283" s="136"/>
      <c r="QEC283" s="136"/>
      <c r="QED283" s="136"/>
      <c r="QEE283" s="136"/>
      <c r="QEF283" s="136"/>
      <c r="QEG283" s="136"/>
      <c r="QEL283" s="136"/>
      <c r="QEM283" s="136"/>
      <c r="QEN283" s="136"/>
      <c r="QEO283" s="136"/>
      <c r="QEP283" s="136"/>
      <c r="QEQ283" s="136"/>
      <c r="QER283" s="136"/>
      <c r="QES283" s="136"/>
      <c r="QET283" s="136"/>
      <c r="QEU283" s="136"/>
      <c r="QEV283" s="136"/>
      <c r="QEW283" s="136"/>
      <c r="QFB283" s="136"/>
      <c r="QFC283" s="136"/>
      <c r="QFD283" s="136"/>
      <c r="QFE283" s="136"/>
      <c r="QFF283" s="136"/>
      <c r="QFG283" s="136"/>
      <c r="QFH283" s="136"/>
      <c r="QFI283" s="136"/>
      <c r="QFJ283" s="136"/>
      <c r="QFK283" s="136"/>
      <c r="QFL283" s="136"/>
      <c r="QFM283" s="136"/>
      <c r="QFR283" s="136"/>
      <c r="QFS283" s="136"/>
      <c r="QFT283" s="136"/>
      <c r="QFU283" s="136"/>
      <c r="QFV283" s="136"/>
      <c r="QFW283" s="136"/>
      <c r="QFX283" s="136"/>
      <c r="QFY283" s="136"/>
      <c r="QFZ283" s="136"/>
      <c r="QGA283" s="136"/>
      <c r="QGB283" s="136"/>
      <c r="QGC283" s="136"/>
      <c r="QGH283" s="136"/>
      <c r="QGI283" s="136"/>
      <c r="QGJ283" s="136"/>
      <c r="QGK283" s="136"/>
      <c r="QGL283" s="136"/>
      <c r="QGM283" s="136"/>
      <c r="QGN283" s="136"/>
      <c r="QGO283" s="136"/>
      <c r="QGP283" s="136"/>
      <c r="QGQ283" s="136"/>
      <c r="QGR283" s="136"/>
      <c r="QGS283" s="136"/>
      <c r="QGX283" s="136"/>
      <c r="QGY283" s="136"/>
      <c r="QGZ283" s="136"/>
      <c r="QHA283" s="136"/>
      <c r="QHB283" s="136"/>
      <c r="QHC283" s="136"/>
      <c r="QHD283" s="136"/>
      <c r="QHE283" s="136"/>
      <c r="QHF283" s="136"/>
      <c r="QHG283" s="136"/>
      <c r="QHH283" s="136"/>
      <c r="QHI283" s="136"/>
      <c r="QHN283" s="136"/>
      <c r="QHO283" s="136"/>
      <c r="QHP283" s="136"/>
      <c r="QHQ283" s="136"/>
      <c r="QHR283" s="136"/>
      <c r="QHS283" s="136"/>
      <c r="QHT283" s="136"/>
      <c r="QHU283" s="136"/>
      <c r="QHV283" s="136"/>
      <c r="QHW283" s="136"/>
      <c r="QHX283" s="136"/>
      <c r="QHY283" s="136"/>
      <c r="QID283" s="136"/>
      <c r="QIE283" s="136"/>
      <c r="QIF283" s="136"/>
      <c r="QIG283" s="136"/>
      <c r="QIH283" s="136"/>
      <c r="QII283" s="136"/>
      <c r="QIJ283" s="136"/>
      <c r="QIK283" s="136"/>
      <c r="QIL283" s="136"/>
      <c r="QIM283" s="136"/>
      <c r="QIN283" s="136"/>
      <c r="QIO283" s="136"/>
      <c r="QIT283" s="136"/>
      <c r="QIU283" s="136"/>
      <c r="QIV283" s="136"/>
      <c r="QIW283" s="136"/>
      <c r="QIX283" s="136"/>
      <c r="QIY283" s="136"/>
      <c r="QIZ283" s="136"/>
      <c r="QJA283" s="136"/>
      <c r="QJB283" s="136"/>
      <c r="QJC283" s="136"/>
      <c r="QJD283" s="136"/>
      <c r="QJE283" s="136"/>
      <c r="QJJ283" s="136"/>
      <c r="QJK283" s="136"/>
      <c r="QJL283" s="136"/>
      <c r="QJM283" s="136"/>
      <c r="QJN283" s="136"/>
      <c r="QJO283" s="136"/>
      <c r="QJP283" s="136"/>
      <c r="QJQ283" s="136"/>
      <c r="QJR283" s="136"/>
      <c r="QJS283" s="136"/>
      <c r="QJT283" s="136"/>
      <c r="QJU283" s="136"/>
      <c r="QJZ283" s="136"/>
      <c r="QKA283" s="136"/>
      <c r="QKB283" s="136"/>
      <c r="QKC283" s="136"/>
      <c r="QKD283" s="136"/>
      <c r="QKE283" s="136"/>
      <c r="QKF283" s="136"/>
      <c r="QKG283" s="136"/>
      <c r="QKH283" s="136"/>
      <c r="QKI283" s="136"/>
      <c r="QKJ283" s="136"/>
      <c r="QKK283" s="136"/>
      <c r="QKP283" s="136"/>
      <c r="QKQ283" s="136"/>
      <c r="QKR283" s="136"/>
      <c r="QKS283" s="136"/>
      <c r="QKT283" s="136"/>
      <c r="QKU283" s="136"/>
      <c r="QKV283" s="136"/>
      <c r="QKW283" s="136"/>
      <c r="QKX283" s="136"/>
      <c r="QKY283" s="136"/>
      <c r="QKZ283" s="136"/>
      <c r="QLA283" s="136"/>
      <c r="QLF283" s="136"/>
      <c r="QLG283" s="136"/>
      <c r="QLH283" s="136"/>
      <c r="QLI283" s="136"/>
      <c r="QLJ283" s="136"/>
      <c r="QLK283" s="136"/>
      <c r="QLL283" s="136"/>
      <c r="QLM283" s="136"/>
      <c r="QLN283" s="136"/>
      <c r="QLO283" s="136"/>
      <c r="QLP283" s="136"/>
      <c r="QLQ283" s="136"/>
      <c r="QLV283" s="136"/>
      <c r="QLW283" s="136"/>
      <c r="QLX283" s="136"/>
      <c r="QLY283" s="136"/>
      <c r="QLZ283" s="136"/>
      <c r="QMA283" s="136"/>
      <c r="QMB283" s="136"/>
      <c r="QMC283" s="136"/>
      <c r="QMD283" s="136"/>
      <c r="QME283" s="136"/>
      <c r="QMF283" s="136"/>
      <c r="QMG283" s="136"/>
      <c r="QML283" s="136"/>
      <c r="QMM283" s="136"/>
      <c r="QMN283" s="136"/>
      <c r="QMO283" s="136"/>
      <c r="QMP283" s="136"/>
      <c r="QMQ283" s="136"/>
      <c r="QMR283" s="136"/>
      <c r="QMS283" s="136"/>
      <c r="QMT283" s="136"/>
      <c r="QMU283" s="136"/>
      <c r="QMV283" s="136"/>
      <c r="QMW283" s="136"/>
      <c r="QNB283" s="136"/>
      <c r="QNC283" s="136"/>
      <c r="QND283" s="136"/>
      <c r="QNE283" s="136"/>
      <c r="QNF283" s="136"/>
      <c r="QNG283" s="136"/>
      <c r="QNH283" s="136"/>
      <c r="QNI283" s="136"/>
      <c r="QNJ283" s="136"/>
      <c r="QNK283" s="136"/>
      <c r="QNL283" s="136"/>
      <c r="QNM283" s="136"/>
      <c r="QNR283" s="136"/>
      <c r="QNS283" s="136"/>
      <c r="QNT283" s="136"/>
      <c r="QNU283" s="136"/>
      <c r="QNV283" s="136"/>
      <c r="QNW283" s="136"/>
      <c r="QNX283" s="136"/>
      <c r="QNY283" s="136"/>
      <c r="QNZ283" s="136"/>
      <c r="QOA283" s="136"/>
      <c r="QOB283" s="136"/>
      <c r="QOC283" s="136"/>
      <c r="QOH283" s="136"/>
      <c r="QOI283" s="136"/>
      <c r="QOJ283" s="136"/>
      <c r="QOK283" s="136"/>
      <c r="QOL283" s="136"/>
      <c r="QOM283" s="136"/>
      <c r="QON283" s="136"/>
      <c r="QOO283" s="136"/>
      <c r="QOP283" s="136"/>
      <c r="QOQ283" s="136"/>
      <c r="QOR283" s="136"/>
      <c r="QOS283" s="136"/>
      <c r="QOX283" s="136"/>
      <c r="QOY283" s="136"/>
      <c r="QOZ283" s="136"/>
      <c r="QPA283" s="136"/>
      <c r="QPB283" s="136"/>
      <c r="QPC283" s="136"/>
      <c r="QPD283" s="136"/>
      <c r="QPE283" s="136"/>
      <c r="QPF283" s="136"/>
      <c r="QPG283" s="136"/>
      <c r="QPH283" s="136"/>
      <c r="QPI283" s="136"/>
      <c r="QPN283" s="136"/>
      <c r="QPO283" s="136"/>
      <c r="QPP283" s="136"/>
      <c r="QPQ283" s="136"/>
      <c r="QPR283" s="136"/>
      <c r="QPS283" s="136"/>
      <c r="QPT283" s="136"/>
      <c r="QPU283" s="136"/>
      <c r="QPV283" s="136"/>
      <c r="QPW283" s="136"/>
      <c r="QPX283" s="136"/>
      <c r="QPY283" s="136"/>
      <c r="QQD283" s="136"/>
      <c r="QQE283" s="136"/>
      <c r="QQF283" s="136"/>
      <c r="QQG283" s="136"/>
      <c r="QQH283" s="136"/>
      <c r="QQI283" s="136"/>
      <c r="QQJ283" s="136"/>
      <c r="QQK283" s="136"/>
      <c r="QQL283" s="136"/>
      <c r="QQM283" s="136"/>
      <c r="QQN283" s="136"/>
      <c r="QQO283" s="136"/>
      <c r="QQT283" s="136"/>
      <c r="QQU283" s="136"/>
      <c r="QQV283" s="136"/>
      <c r="QQW283" s="136"/>
      <c r="QQX283" s="136"/>
      <c r="QQY283" s="136"/>
      <c r="QQZ283" s="136"/>
      <c r="QRA283" s="136"/>
      <c r="QRB283" s="136"/>
      <c r="QRC283" s="136"/>
      <c r="QRD283" s="136"/>
      <c r="QRE283" s="136"/>
      <c r="QRJ283" s="136"/>
      <c r="QRK283" s="136"/>
      <c r="QRL283" s="136"/>
      <c r="QRM283" s="136"/>
      <c r="QRN283" s="136"/>
      <c r="QRO283" s="136"/>
      <c r="QRP283" s="136"/>
      <c r="QRQ283" s="136"/>
      <c r="QRR283" s="136"/>
      <c r="QRS283" s="136"/>
      <c r="QRT283" s="136"/>
      <c r="QRU283" s="136"/>
      <c r="QRZ283" s="136"/>
      <c r="QSA283" s="136"/>
      <c r="QSB283" s="136"/>
      <c r="QSC283" s="136"/>
      <c r="QSD283" s="136"/>
      <c r="QSE283" s="136"/>
      <c r="QSF283" s="136"/>
      <c r="QSG283" s="136"/>
      <c r="QSH283" s="136"/>
      <c r="QSI283" s="136"/>
      <c r="QSJ283" s="136"/>
      <c r="QSK283" s="136"/>
      <c r="QSP283" s="136"/>
      <c r="QSQ283" s="136"/>
      <c r="QSR283" s="136"/>
      <c r="QSS283" s="136"/>
      <c r="QST283" s="136"/>
      <c r="QSU283" s="136"/>
      <c r="QSV283" s="136"/>
      <c r="QSW283" s="136"/>
      <c r="QSX283" s="136"/>
      <c r="QSY283" s="136"/>
      <c r="QSZ283" s="136"/>
      <c r="QTA283" s="136"/>
      <c r="QTF283" s="136"/>
      <c r="QTG283" s="136"/>
      <c r="QTH283" s="136"/>
      <c r="QTI283" s="136"/>
      <c r="QTJ283" s="136"/>
      <c r="QTK283" s="136"/>
      <c r="QTL283" s="136"/>
      <c r="QTM283" s="136"/>
      <c r="QTN283" s="136"/>
      <c r="QTO283" s="136"/>
      <c r="QTP283" s="136"/>
      <c r="QTQ283" s="136"/>
      <c r="QTV283" s="136"/>
      <c r="QTW283" s="136"/>
      <c r="QTX283" s="136"/>
      <c r="QTY283" s="136"/>
      <c r="QTZ283" s="136"/>
      <c r="QUA283" s="136"/>
      <c r="QUB283" s="136"/>
      <c r="QUC283" s="136"/>
      <c r="QUD283" s="136"/>
      <c r="QUE283" s="136"/>
      <c r="QUF283" s="136"/>
      <c r="QUG283" s="136"/>
      <c r="QUL283" s="136"/>
      <c r="QUM283" s="136"/>
      <c r="QUN283" s="136"/>
      <c r="QUO283" s="136"/>
      <c r="QUP283" s="136"/>
      <c r="QUQ283" s="136"/>
      <c r="QUR283" s="136"/>
      <c r="QUS283" s="136"/>
      <c r="QUT283" s="136"/>
      <c r="QUU283" s="136"/>
      <c r="QUV283" s="136"/>
      <c r="QUW283" s="136"/>
      <c r="QVB283" s="136"/>
      <c r="QVC283" s="136"/>
      <c r="QVD283" s="136"/>
      <c r="QVE283" s="136"/>
      <c r="QVF283" s="136"/>
      <c r="QVG283" s="136"/>
      <c r="QVH283" s="136"/>
      <c r="QVI283" s="136"/>
      <c r="QVJ283" s="136"/>
      <c r="QVK283" s="136"/>
      <c r="QVL283" s="136"/>
      <c r="QVM283" s="136"/>
      <c r="QVR283" s="136"/>
      <c r="QVS283" s="136"/>
      <c r="QVT283" s="136"/>
      <c r="QVU283" s="136"/>
      <c r="QVV283" s="136"/>
      <c r="QVW283" s="136"/>
      <c r="QVX283" s="136"/>
      <c r="QVY283" s="136"/>
      <c r="QVZ283" s="136"/>
      <c r="QWA283" s="136"/>
      <c r="QWB283" s="136"/>
      <c r="QWC283" s="136"/>
      <c r="QWH283" s="136"/>
      <c r="QWI283" s="136"/>
      <c r="QWJ283" s="136"/>
      <c r="QWK283" s="136"/>
      <c r="QWL283" s="136"/>
      <c r="QWM283" s="136"/>
      <c r="QWN283" s="136"/>
      <c r="QWO283" s="136"/>
      <c r="QWP283" s="136"/>
      <c r="QWQ283" s="136"/>
      <c r="QWR283" s="136"/>
      <c r="QWS283" s="136"/>
      <c r="QWX283" s="136"/>
      <c r="QWY283" s="136"/>
      <c r="QWZ283" s="136"/>
      <c r="QXA283" s="136"/>
      <c r="QXB283" s="136"/>
      <c r="QXC283" s="136"/>
      <c r="QXD283" s="136"/>
      <c r="QXE283" s="136"/>
      <c r="QXF283" s="136"/>
      <c r="QXG283" s="136"/>
      <c r="QXH283" s="136"/>
      <c r="QXI283" s="136"/>
      <c r="QXN283" s="136"/>
      <c r="QXO283" s="136"/>
      <c r="QXP283" s="136"/>
      <c r="QXQ283" s="136"/>
      <c r="QXR283" s="136"/>
      <c r="QXS283" s="136"/>
      <c r="QXT283" s="136"/>
      <c r="QXU283" s="136"/>
      <c r="QXV283" s="136"/>
      <c r="QXW283" s="136"/>
      <c r="QXX283" s="136"/>
      <c r="QXY283" s="136"/>
      <c r="QYD283" s="136"/>
      <c r="QYE283" s="136"/>
      <c r="QYF283" s="136"/>
      <c r="QYG283" s="136"/>
      <c r="QYH283" s="136"/>
      <c r="QYI283" s="136"/>
      <c r="QYJ283" s="136"/>
      <c r="QYK283" s="136"/>
      <c r="QYL283" s="136"/>
      <c r="QYM283" s="136"/>
      <c r="QYN283" s="136"/>
      <c r="QYO283" s="136"/>
      <c r="QYT283" s="136"/>
      <c r="QYU283" s="136"/>
      <c r="QYV283" s="136"/>
      <c r="QYW283" s="136"/>
      <c r="QYX283" s="136"/>
      <c r="QYY283" s="136"/>
      <c r="QYZ283" s="136"/>
      <c r="QZA283" s="136"/>
      <c r="QZB283" s="136"/>
      <c r="QZC283" s="136"/>
      <c r="QZD283" s="136"/>
      <c r="QZE283" s="136"/>
      <c r="QZJ283" s="136"/>
      <c r="QZK283" s="136"/>
      <c r="QZL283" s="136"/>
      <c r="QZM283" s="136"/>
      <c r="QZN283" s="136"/>
      <c r="QZO283" s="136"/>
      <c r="QZP283" s="136"/>
      <c r="QZQ283" s="136"/>
      <c r="QZR283" s="136"/>
      <c r="QZS283" s="136"/>
      <c r="QZT283" s="136"/>
      <c r="QZU283" s="136"/>
      <c r="QZZ283" s="136"/>
      <c r="RAA283" s="136"/>
      <c r="RAB283" s="136"/>
      <c r="RAC283" s="136"/>
      <c r="RAD283" s="136"/>
      <c r="RAE283" s="136"/>
      <c r="RAF283" s="136"/>
      <c r="RAG283" s="136"/>
      <c r="RAH283" s="136"/>
      <c r="RAI283" s="136"/>
      <c r="RAJ283" s="136"/>
      <c r="RAK283" s="136"/>
      <c r="RAP283" s="136"/>
      <c r="RAQ283" s="136"/>
      <c r="RAR283" s="136"/>
      <c r="RAS283" s="136"/>
      <c r="RAT283" s="136"/>
      <c r="RAU283" s="136"/>
      <c r="RAV283" s="136"/>
      <c r="RAW283" s="136"/>
      <c r="RAX283" s="136"/>
      <c r="RAY283" s="136"/>
      <c r="RAZ283" s="136"/>
      <c r="RBA283" s="136"/>
      <c r="RBF283" s="136"/>
      <c r="RBG283" s="136"/>
      <c r="RBH283" s="136"/>
      <c r="RBI283" s="136"/>
      <c r="RBJ283" s="136"/>
      <c r="RBK283" s="136"/>
      <c r="RBL283" s="136"/>
      <c r="RBM283" s="136"/>
      <c r="RBN283" s="136"/>
      <c r="RBO283" s="136"/>
      <c r="RBP283" s="136"/>
      <c r="RBQ283" s="136"/>
      <c r="RBV283" s="136"/>
      <c r="RBW283" s="136"/>
      <c r="RBX283" s="136"/>
      <c r="RBY283" s="136"/>
      <c r="RBZ283" s="136"/>
      <c r="RCA283" s="136"/>
      <c r="RCB283" s="136"/>
      <c r="RCC283" s="136"/>
      <c r="RCD283" s="136"/>
      <c r="RCE283" s="136"/>
      <c r="RCF283" s="136"/>
      <c r="RCG283" s="136"/>
      <c r="RCL283" s="136"/>
      <c r="RCM283" s="136"/>
      <c r="RCN283" s="136"/>
      <c r="RCO283" s="136"/>
      <c r="RCP283" s="136"/>
      <c r="RCQ283" s="136"/>
      <c r="RCR283" s="136"/>
      <c r="RCS283" s="136"/>
      <c r="RCT283" s="136"/>
      <c r="RCU283" s="136"/>
      <c r="RCV283" s="136"/>
      <c r="RCW283" s="136"/>
      <c r="RDB283" s="136"/>
      <c r="RDC283" s="136"/>
      <c r="RDD283" s="136"/>
      <c r="RDE283" s="136"/>
      <c r="RDF283" s="136"/>
      <c r="RDG283" s="136"/>
      <c r="RDH283" s="136"/>
      <c r="RDI283" s="136"/>
      <c r="RDJ283" s="136"/>
      <c r="RDK283" s="136"/>
      <c r="RDL283" s="136"/>
      <c r="RDM283" s="136"/>
      <c r="RDR283" s="136"/>
      <c r="RDS283" s="136"/>
      <c r="RDT283" s="136"/>
      <c r="RDU283" s="136"/>
      <c r="RDV283" s="136"/>
      <c r="RDW283" s="136"/>
      <c r="RDX283" s="136"/>
      <c r="RDY283" s="136"/>
      <c r="RDZ283" s="136"/>
      <c r="REA283" s="136"/>
      <c r="REB283" s="136"/>
      <c r="REC283" s="136"/>
      <c r="REH283" s="136"/>
      <c r="REI283" s="136"/>
      <c r="REJ283" s="136"/>
      <c r="REK283" s="136"/>
      <c r="REL283" s="136"/>
      <c r="REM283" s="136"/>
      <c r="REN283" s="136"/>
      <c r="REO283" s="136"/>
      <c r="REP283" s="136"/>
      <c r="REQ283" s="136"/>
      <c r="RER283" s="136"/>
      <c r="RES283" s="136"/>
      <c r="REX283" s="136"/>
      <c r="REY283" s="136"/>
      <c r="REZ283" s="136"/>
      <c r="RFA283" s="136"/>
      <c r="RFB283" s="136"/>
      <c r="RFC283" s="136"/>
      <c r="RFD283" s="136"/>
      <c r="RFE283" s="136"/>
      <c r="RFF283" s="136"/>
      <c r="RFG283" s="136"/>
      <c r="RFH283" s="136"/>
      <c r="RFI283" s="136"/>
      <c r="RFN283" s="136"/>
      <c r="RFO283" s="136"/>
      <c r="RFP283" s="136"/>
      <c r="RFQ283" s="136"/>
      <c r="RFR283" s="136"/>
      <c r="RFS283" s="136"/>
      <c r="RFT283" s="136"/>
      <c r="RFU283" s="136"/>
      <c r="RFV283" s="136"/>
      <c r="RFW283" s="136"/>
      <c r="RFX283" s="136"/>
      <c r="RFY283" s="136"/>
      <c r="RGD283" s="136"/>
      <c r="RGE283" s="136"/>
      <c r="RGF283" s="136"/>
      <c r="RGG283" s="136"/>
      <c r="RGH283" s="136"/>
      <c r="RGI283" s="136"/>
      <c r="RGJ283" s="136"/>
      <c r="RGK283" s="136"/>
      <c r="RGL283" s="136"/>
      <c r="RGM283" s="136"/>
      <c r="RGN283" s="136"/>
      <c r="RGO283" s="136"/>
      <c r="RGT283" s="136"/>
      <c r="RGU283" s="136"/>
      <c r="RGV283" s="136"/>
      <c r="RGW283" s="136"/>
      <c r="RGX283" s="136"/>
      <c r="RGY283" s="136"/>
      <c r="RGZ283" s="136"/>
      <c r="RHA283" s="136"/>
      <c r="RHB283" s="136"/>
      <c r="RHC283" s="136"/>
      <c r="RHD283" s="136"/>
      <c r="RHE283" s="136"/>
      <c r="RHJ283" s="136"/>
      <c r="RHK283" s="136"/>
      <c r="RHL283" s="136"/>
      <c r="RHM283" s="136"/>
      <c r="RHN283" s="136"/>
      <c r="RHO283" s="136"/>
      <c r="RHP283" s="136"/>
      <c r="RHQ283" s="136"/>
      <c r="RHR283" s="136"/>
      <c r="RHS283" s="136"/>
      <c r="RHT283" s="136"/>
      <c r="RHU283" s="136"/>
      <c r="RHZ283" s="136"/>
      <c r="RIA283" s="136"/>
      <c r="RIB283" s="136"/>
      <c r="RIC283" s="136"/>
      <c r="RID283" s="136"/>
      <c r="RIE283" s="136"/>
      <c r="RIF283" s="136"/>
      <c r="RIG283" s="136"/>
      <c r="RIH283" s="136"/>
      <c r="RII283" s="136"/>
      <c r="RIJ283" s="136"/>
      <c r="RIK283" s="136"/>
      <c r="RIP283" s="136"/>
      <c r="RIQ283" s="136"/>
      <c r="RIR283" s="136"/>
      <c r="RIS283" s="136"/>
      <c r="RIT283" s="136"/>
      <c r="RIU283" s="136"/>
      <c r="RIV283" s="136"/>
      <c r="RIW283" s="136"/>
      <c r="RIX283" s="136"/>
      <c r="RIY283" s="136"/>
      <c r="RIZ283" s="136"/>
      <c r="RJA283" s="136"/>
      <c r="RJF283" s="136"/>
      <c r="RJG283" s="136"/>
      <c r="RJH283" s="136"/>
      <c r="RJI283" s="136"/>
      <c r="RJJ283" s="136"/>
      <c r="RJK283" s="136"/>
      <c r="RJL283" s="136"/>
      <c r="RJM283" s="136"/>
      <c r="RJN283" s="136"/>
      <c r="RJO283" s="136"/>
      <c r="RJP283" s="136"/>
      <c r="RJQ283" s="136"/>
      <c r="RJV283" s="136"/>
      <c r="RJW283" s="136"/>
      <c r="RJX283" s="136"/>
      <c r="RJY283" s="136"/>
      <c r="RJZ283" s="136"/>
      <c r="RKA283" s="136"/>
      <c r="RKB283" s="136"/>
      <c r="RKC283" s="136"/>
      <c r="RKD283" s="136"/>
      <c r="RKE283" s="136"/>
      <c r="RKF283" s="136"/>
      <c r="RKG283" s="136"/>
      <c r="RKL283" s="136"/>
      <c r="RKM283" s="136"/>
      <c r="RKN283" s="136"/>
      <c r="RKO283" s="136"/>
      <c r="RKP283" s="136"/>
      <c r="RKQ283" s="136"/>
      <c r="RKR283" s="136"/>
      <c r="RKS283" s="136"/>
      <c r="RKT283" s="136"/>
      <c r="RKU283" s="136"/>
      <c r="RKV283" s="136"/>
      <c r="RKW283" s="136"/>
      <c r="RLB283" s="136"/>
      <c r="RLC283" s="136"/>
      <c r="RLD283" s="136"/>
      <c r="RLE283" s="136"/>
      <c r="RLF283" s="136"/>
      <c r="RLG283" s="136"/>
      <c r="RLH283" s="136"/>
      <c r="RLI283" s="136"/>
      <c r="RLJ283" s="136"/>
      <c r="RLK283" s="136"/>
      <c r="RLL283" s="136"/>
      <c r="RLM283" s="136"/>
      <c r="RLR283" s="136"/>
      <c r="RLS283" s="136"/>
      <c r="RLT283" s="136"/>
      <c r="RLU283" s="136"/>
      <c r="RLV283" s="136"/>
      <c r="RLW283" s="136"/>
      <c r="RLX283" s="136"/>
      <c r="RLY283" s="136"/>
      <c r="RLZ283" s="136"/>
      <c r="RMA283" s="136"/>
      <c r="RMB283" s="136"/>
      <c r="RMC283" s="136"/>
      <c r="RMH283" s="136"/>
      <c r="RMI283" s="136"/>
      <c r="RMJ283" s="136"/>
      <c r="RMK283" s="136"/>
      <c r="RML283" s="136"/>
      <c r="RMM283" s="136"/>
      <c r="RMN283" s="136"/>
      <c r="RMO283" s="136"/>
      <c r="RMP283" s="136"/>
      <c r="RMQ283" s="136"/>
      <c r="RMR283" s="136"/>
      <c r="RMS283" s="136"/>
      <c r="RMX283" s="136"/>
      <c r="RMY283" s="136"/>
      <c r="RMZ283" s="136"/>
      <c r="RNA283" s="136"/>
      <c r="RNB283" s="136"/>
      <c r="RNC283" s="136"/>
      <c r="RND283" s="136"/>
      <c r="RNE283" s="136"/>
      <c r="RNF283" s="136"/>
      <c r="RNG283" s="136"/>
      <c r="RNH283" s="136"/>
      <c r="RNI283" s="136"/>
      <c r="RNN283" s="136"/>
      <c r="RNO283" s="136"/>
      <c r="RNP283" s="136"/>
      <c r="RNQ283" s="136"/>
      <c r="RNR283" s="136"/>
      <c r="RNS283" s="136"/>
      <c r="RNT283" s="136"/>
      <c r="RNU283" s="136"/>
      <c r="RNV283" s="136"/>
      <c r="RNW283" s="136"/>
      <c r="RNX283" s="136"/>
      <c r="RNY283" s="136"/>
      <c r="ROD283" s="136"/>
      <c r="ROE283" s="136"/>
      <c r="ROF283" s="136"/>
      <c r="ROG283" s="136"/>
      <c r="ROH283" s="136"/>
      <c r="ROI283" s="136"/>
      <c r="ROJ283" s="136"/>
      <c r="ROK283" s="136"/>
      <c r="ROL283" s="136"/>
      <c r="ROM283" s="136"/>
      <c r="RON283" s="136"/>
      <c r="ROO283" s="136"/>
      <c r="ROT283" s="136"/>
      <c r="ROU283" s="136"/>
      <c r="ROV283" s="136"/>
      <c r="ROW283" s="136"/>
      <c r="ROX283" s="136"/>
      <c r="ROY283" s="136"/>
      <c r="ROZ283" s="136"/>
      <c r="RPA283" s="136"/>
      <c r="RPB283" s="136"/>
      <c r="RPC283" s="136"/>
      <c r="RPD283" s="136"/>
      <c r="RPE283" s="136"/>
      <c r="RPJ283" s="136"/>
      <c r="RPK283" s="136"/>
      <c r="RPL283" s="136"/>
      <c r="RPM283" s="136"/>
      <c r="RPN283" s="136"/>
      <c r="RPO283" s="136"/>
      <c r="RPP283" s="136"/>
      <c r="RPQ283" s="136"/>
      <c r="RPR283" s="136"/>
      <c r="RPS283" s="136"/>
      <c r="RPT283" s="136"/>
      <c r="RPU283" s="136"/>
      <c r="RPZ283" s="136"/>
      <c r="RQA283" s="136"/>
      <c r="RQB283" s="136"/>
      <c r="RQC283" s="136"/>
      <c r="RQD283" s="136"/>
      <c r="RQE283" s="136"/>
      <c r="RQF283" s="136"/>
      <c r="RQG283" s="136"/>
      <c r="RQH283" s="136"/>
      <c r="RQI283" s="136"/>
      <c r="RQJ283" s="136"/>
      <c r="RQK283" s="136"/>
      <c r="RQP283" s="136"/>
      <c r="RQQ283" s="136"/>
      <c r="RQR283" s="136"/>
      <c r="RQS283" s="136"/>
      <c r="RQT283" s="136"/>
      <c r="RQU283" s="136"/>
      <c r="RQV283" s="136"/>
      <c r="RQW283" s="136"/>
      <c r="RQX283" s="136"/>
      <c r="RQY283" s="136"/>
      <c r="RQZ283" s="136"/>
      <c r="RRA283" s="136"/>
      <c r="RRF283" s="136"/>
      <c r="RRG283" s="136"/>
      <c r="RRH283" s="136"/>
      <c r="RRI283" s="136"/>
      <c r="RRJ283" s="136"/>
      <c r="RRK283" s="136"/>
      <c r="RRL283" s="136"/>
      <c r="RRM283" s="136"/>
      <c r="RRN283" s="136"/>
      <c r="RRO283" s="136"/>
      <c r="RRP283" s="136"/>
      <c r="RRQ283" s="136"/>
      <c r="RRV283" s="136"/>
      <c r="RRW283" s="136"/>
      <c r="RRX283" s="136"/>
      <c r="RRY283" s="136"/>
      <c r="RRZ283" s="136"/>
      <c r="RSA283" s="136"/>
      <c r="RSB283" s="136"/>
      <c r="RSC283" s="136"/>
      <c r="RSD283" s="136"/>
      <c r="RSE283" s="136"/>
      <c r="RSF283" s="136"/>
      <c r="RSG283" s="136"/>
      <c r="RSL283" s="136"/>
      <c r="RSM283" s="136"/>
      <c r="RSN283" s="136"/>
      <c r="RSO283" s="136"/>
      <c r="RSP283" s="136"/>
      <c r="RSQ283" s="136"/>
      <c r="RSR283" s="136"/>
      <c r="RSS283" s="136"/>
      <c r="RST283" s="136"/>
      <c r="RSU283" s="136"/>
      <c r="RSV283" s="136"/>
      <c r="RSW283" s="136"/>
      <c r="RTB283" s="136"/>
      <c r="RTC283" s="136"/>
      <c r="RTD283" s="136"/>
      <c r="RTE283" s="136"/>
      <c r="RTF283" s="136"/>
      <c r="RTG283" s="136"/>
      <c r="RTH283" s="136"/>
      <c r="RTI283" s="136"/>
      <c r="RTJ283" s="136"/>
      <c r="RTK283" s="136"/>
      <c r="RTL283" s="136"/>
      <c r="RTM283" s="136"/>
      <c r="RTR283" s="136"/>
      <c r="RTS283" s="136"/>
      <c r="RTT283" s="136"/>
      <c r="RTU283" s="136"/>
      <c r="RTV283" s="136"/>
      <c r="RTW283" s="136"/>
      <c r="RTX283" s="136"/>
      <c r="RTY283" s="136"/>
      <c r="RTZ283" s="136"/>
      <c r="RUA283" s="136"/>
      <c r="RUB283" s="136"/>
      <c r="RUC283" s="136"/>
      <c r="RUH283" s="136"/>
      <c r="RUI283" s="136"/>
      <c r="RUJ283" s="136"/>
      <c r="RUK283" s="136"/>
      <c r="RUL283" s="136"/>
      <c r="RUM283" s="136"/>
      <c r="RUN283" s="136"/>
      <c r="RUO283" s="136"/>
      <c r="RUP283" s="136"/>
      <c r="RUQ283" s="136"/>
      <c r="RUR283" s="136"/>
      <c r="RUS283" s="136"/>
      <c r="RUX283" s="136"/>
      <c r="RUY283" s="136"/>
      <c r="RUZ283" s="136"/>
      <c r="RVA283" s="136"/>
      <c r="RVB283" s="136"/>
      <c r="RVC283" s="136"/>
      <c r="RVD283" s="136"/>
      <c r="RVE283" s="136"/>
      <c r="RVF283" s="136"/>
      <c r="RVG283" s="136"/>
      <c r="RVH283" s="136"/>
      <c r="RVI283" s="136"/>
      <c r="RVN283" s="136"/>
      <c r="RVO283" s="136"/>
      <c r="RVP283" s="136"/>
      <c r="RVQ283" s="136"/>
      <c r="RVR283" s="136"/>
      <c r="RVS283" s="136"/>
      <c r="RVT283" s="136"/>
      <c r="RVU283" s="136"/>
      <c r="RVV283" s="136"/>
      <c r="RVW283" s="136"/>
      <c r="RVX283" s="136"/>
      <c r="RVY283" s="136"/>
      <c r="RWD283" s="136"/>
      <c r="RWE283" s="136"/>
      <c r="RWF283" s="136"/>
      <c r="RWG283" s="136"/>
      <c r="RWH283" s="136"/>
      <c r="RWI283" s="136"/>
      <c r="RWJ283" s="136"/>
      <c r="RWK283" s="136"/>
      <c r="RWL283" s="136"/>
      <c r="RWM283" s="136"/>
      <c r="RWN283" s="136"/>
      <c r="RWO283" s="136"/>
      <c r="RWT283" s="136"/>
      <c r="RWU283" s="136"/>
      <c r="RWV283" s="136"/>
      <c r="RWW283" s="136"/>
      <c r="RWX283" s="136"/>
      <c r="RWY283" s="136"/>
      <c r="RWZ283" s="136"/>
      <c r="RXA283" s="136"/>
      <c r="RXB283" s="136"/>
      <c r="RXC283" s="136"/>
      <c r="RXD283" s="136"/>
      <c r="RXE283" s="136"/>
      <c r="RXJ283" s="136"/>
      <c r="RXK283" s="136"/>
      <c r="RXL283" s="136"/>
      <c r="RXM283" s="136"/>
      <c r="RXN283" s="136"/>
      <c r="RXO283" s="136"/>
      <c r="RXP283" s="136"/>
      <c r="RXQ283" s="136"/>
      <c r="RXR283" s="136"/>
      <c r="RXS283" s="136"/>
      <c r="RXT283" s="136"/>
      <c r="RXU283" s="136"/>
      <c r="RXZ283" s="136"/>
      <c r="RYA283" s="136"/>
      <c r="RYB283" s="136"/>
      <c r="RYC283" s="136"/>
      <c r="RYD283" s="136"/>
      <c r="RYE283" s="136"/>
      <c r="RYF283" s="136"/>
      <c r="RYG283" s="136"/>
      <c r="RYH283" s="136"/>
      <c r="RYI283" s="136"/>
      <c r="RYJ283" s="136"/>
      <c r="RYK283" s="136"/>
      <c r="RYP283" s="136"/>
      <c r="RYQ283" s="136"/>
      <c r="RYR283" s="136"/>
      <c r="RYS283" s="136"/>
      <c r="RYT283" s="136"/>
      <c r="RYU283" s="136"/>
      <c r="RYV283" s="136"/>
      <c r="RYW283" s="136"/>
      <c r="RYX283" s="136"/>
      <c r="RYY283" s="136"/>
      <c r="RYZ283" s="136"/>
      <c r="RZA283" s="136"/>
      <c r="RZF283" s="136"/>
      <c r="RZG283" s="136"/>
      <c r="RZH283" s="136"/>
      <c r="RZI283" s="136"/>
      <c r="RZJ283" s="136"/>
      <c r="RZK283" s="136"/>
      <c r="RZL283" s="136"/>
      <c r="RZM283" s="136"/>
      <c r="RZN283" s="136"/>
      <c r="RZO283" s="136"/>
      <c r="RZP283" s="136"/>
      <c r="RZQ283" s="136"/>
      <c r="RZV283" s="136"/>
      <c r="RZW283" s="136"/>
      <c r="RZX283" s="136"/>
      <c r="RZY283" s="136"/>
      <c r="RZZ283" s="136"/>
      <c r="SAA283" s="136"/>
      <c r="SAB283" s="136"/>
      <c r="SAC283" s="136"/>
      <c r="SAD283" s="136"/>
      <c r="SAE283" s="136"/>
      <c r="SAF283" s="136"/>
      <c r="SAG283" s="136"/>
      <c r="SAL283" s="136"/>
      <c r="SAM283" s="136"/>
      <c r="SAN283" s="136"/>
      <c r="SAO283" s="136"/>
      <c r="SAP283" s="136"/>
      <c r="SAQ283" s="136"/>
      <c r="SAR283" s="136"/>
      <c r="SAS283" s="136"/>
      <c r="SAT283" s="136"/>
      <c r="SAU283" s="136"/>
      <c r="SAV283" s="136"/>
      <c r="SAW283" s="136"/>
      <c r="SBB283" s="136"/>
      <c r="SBC283" s="136"/>
      <c r="SBD283" s="136"/>
      <c r="SBE283" s="136"/>
      <c r="SBF283" s="136"/>
      <c r="SBG283" s="136"/>
      <c r="SBH283" s="136"/>
      <c r="SBI283" s="136"/>
      <c r="SBJ283" s="136"/>
      <c r="SBK283" s="136"/>
      <c r="SBL283" s="136"/>
      <c r="SBM283" s="136"/>
      <c r="SBR283" s="136"/>
      <c r="SBS283" s="136"/>
      <c r="SBT283" s="136"/>
      <c r="SBU283" s="136"/>
      <c r="SBV283" s="136"/>
      <c r="SBW283" s="136"/>
      <c r="SBX283" s="136"/>
      <c r="SBY283" s="136"/>
      <c r="SBZ283" s="136"/>
      <c r="SCA283" s="136"/>
      <c r="SCB283" s="136"/>
      <c r="SCC283" s="136"/>
      <c r="SCH283" s="136"/>
      <c r="SCI283" s="136"/>
      <c r="SCJ283" s="136"/>
      <c r="SCK283" s="136"/>
      <c r="SCL283" s="136"/>
      <c r="SCM283" s="136"/>
      <c r="SCN283" s="136"/>
      <c r="SCO283" s="136"/>
      <c r="SCP283" s="136"/>
      <c r="SCQ283" s="136"/>
      <c r="SCR283" s="136"/>
      <c r="SCS283" s="136"/>
      <c r="SCX283" s="136"/>
      <c r="SCY283" s="136"/>
      <c r="SCZ283" s="136"/>
      <c r="SDA283" s="136"/>
      <c r="SDB283" s="136"/>
      <c r="SDC283" s="136"/>
      <c r="SDD283" s="136"/>
      <c r="SDE283" s="136"/>
      <c r="SDF283" s="136"/>
      <c r="SDG283" s="136"/>
      <c r="SDH283" s="136"/>
      <c r="SDI283" s="136"/>
      <c r="SDN283" s="136"/>
      <c r="SDO283" s="136"/>
      <c r="SDP283" s="136"/>
      <c r="SDQ283" s="136"/>
      <c r="SDR283" s="136"/>
      <c r="SDS283" s="136"/>
      <c r="SDT283" s="136"/>
      <c r="SDU283" s="136"/>
      <c r="SDV283" s="136"/>
      <c r="SDW283" s="136"/>
      <c r="SDX283" s="136"/>
      <c r="SDY283" s="136"/>
      <c r="SED283" s="136"/>
      <c r="SEE283" s="136"/>
      <c r="SEF283" s="136"/>
      <c r="SEG283" s="136"/>
      <c r="SEH283" s="136"/>
      <c r="SEI283" s="136"/>
      <c r="SEJ283" s="136"/>
      <c r="SEK283" s="136"/>
      <c r="SEL283" s="136"/>
      <c r="SEM283" s="136"/>
      <c r="SEN283" s="136"/>
      <c r="SEO283" s="136"/>
      <c r="SET283" s="136"/>
      <c r="SEU283" s="136"/>
      <c r="SEV283" s="136"/>
      <c r="SEW283" s="136"/>
      <c r="SEX283" s="136"/>
      <c r="SEY283" s="136"/>
      <c r="SEZ283" s="136"/>
      <c r="SFA283" s="136"/>
      <c r="SFB283" s="136"/>
      <c r="SFC283" s="136"/>
      <c r="SFD283" s="136"/>
      <c r="SFE283" s="136"/>
      <c r="SFJ283" s="136"/>
      <c r="SFK283" s="136"/>
      <c r="SFL283" s="136"/>
      <c r="SFM283" s="136"/>
      <c r="SFN283" s="136"/>
      <c r="SFO283" s="136"/>
      <c r="SFP283" s="136"/>
      <c r="SFQ283" s="136"/>
      <c r="SFR283" s="136"/>
      <c r="SFS283" s="136"/>
      <c r="SFT283" s="136"/>
      <c r="SFU283" s="136"/>
      <c r="SFZ283" s="136"/>
      <c r="SGA283" s="136"/>
      <c r="SGB283" s="136"/>
      <c r="SGC283" s="136"/>
      <c r="SGD283" s="136"/>
      <c r="SGE283" s="136"/>
      <c r="SGF283" s="136"/>
      <c r="SGG283" s="136"/>
      <c r="SGH283" s="136"/>
      <c r="SGI283" s="136"/>
      <c r="SGJ283" s="136"/>
      <c r="SGK283" s="136"/>
      <c r="SGP283" s="136"/>
      <c r="SGQ283" s="136"/>
      <c r="SGR283" s="136"/>
      <c r="SGS283" s="136"/>
      <c r="SGT283" s="136"/>
      <c r="SGU283" s="136"/>
      <c r="SGV283" s="136"/>
      <c r="SGW283" s="136"/>
      <c r="SGX283" s="136"/>
      <c r="SGY283" s="136"/>
      <c r="SGZ283" s="136"/>
      <c r="SHA283" s="136"/>
      <c r="SHF283" s="136"/>
      <c r="SHG283" s="136"/>
      <c r="SHH283" s="136"/>
      <c r="SHI283" s="136"/>
      <c r="SHJ283" s="136"/>
      <c r="SHK283" s="136"/>
      <c r="SHL283" s="136"/>
      <c r="SHM283" s="136"/>
      <c r="SHN283" s="136"/>
      <c r="SHO283" s="136"/>
      <c r="SHP283" s="136"/>
      <c r="SHQ283" s="136"/>
      <c r="SHV283" s="136"/>
      <c r="SHW283" s="136"/>
      <c r="SHX283" s="136"/>
      <c r="SHY283" s="136"/>
      <c r="SHZ283" s="136"/>
      <c r="SIA283" s="136"/>
      <c r="SIB283" s="136"/>
      <c r="SIC283" s="136"/>
      <c r="SID283" s="136"/>
      <c r="SIE283" s="136"/>
      <c r="SIF283" s="136"/>
      <c r="SIG283" s="136"/>
      <c r="SIL283" s="136"/>
      <c r="SIM283" s="136"/>
      <c r="SIN283" s="136"/>
      <c r="SIO283" s="136"/>
      <c r="SIP283" s="136"/>
      <c r="SIQ283" s="136"/>
      <c r="SIR283" s="136"/>
      <c r="SIS283" s="136"/>
      <c r="SIT283" s="136"/>
      <c r="SIU283" s="136"/>
      <c r="SIV283" s="136"/>
      <c r="SIW283" s="136"/>
      <c r="SJB283" s="136"/>
      <c r="SJC283" s="136"/>
      <c r="SJD283" s="136"/>
      <c r="SJE283" s="136"/>
      <c r="SJF283" s="136"/>
      <c r="SJG283" s="136"/>
      <c r="SJH283" s="136"/>
      <c r="SJI283" s="136"/>
      <c r="SJJ283" s="136"/>
      <c r="SJK283" s="136"/>
      <c r="SJL283" s="136"/>
      <c r="SJM283" s="136"/>
      <c r="SJR283" s="136"/>
      <c r="SJS283" s="136"/>
      <c r="SJT283" s="136"/>
      <c r="SJU283" s="136"/>
      <c r="SJV283" s="136"/>
      <c r="SJW283" s="136"/>
      <c r="SJX283" s="136"/>
      <c r="SJY283" s="136"/>
      <c r="SJZ283" s="136"/>
      <c r="SKA283" s="136"/>
      <c r="SKB283" s="136"/>
      <c r="SKC283" s="136"/>
      <c r="SKH283" s="136"/>
      <c r="SKI283" s="136"/>
      <c r="SKJ283" s="136"/>
      <c r="SKK283" s="136"/>
      <c r="SKL283" s="136"/>
      <c r="SKM283" s="136"/>
      <c r="SKN283" s="136"/>
      <c r="SKO283" s="136"/>
      <c r="SKP283" s="136"/>
      <c r="SKQ283" s="136"/>
      <c r="SKR283" s="136"/>
      <c r="SKS283" s="136"/>
      <c r="SKX283" s="136"/>
      <c r="SKY283" s="136"/>
      <c r="SKZ283" s="136"/>
      <c r="SLA283" s="136"/>
      <c r="SLB283" s="136"/>
      <c r="SLC283" s="136"/>
      <c r="SLD283" s="136"/>
      <c r="SLE283" s="136"/>
      <c r="SLF283" s="136"/>
      <c r="SLG283" s="136"/>
      <c r="SLH283" s="136"/>
      <c r="SLI283" s="136"/>
      <c r="SLN283" s="136"/>
      <c r="SLO283" s="136"/>
      <c r="SLP283" s="136"/>
      <c r="SLQ283" s="136"/>
      <c r="SLR283" s="136"/>
      <c r="SLS283" s="136"/>
      <c r="SLT283" s="136"/>
      <c r="SLU283" s="136"/>
      <c r="SLV283" s="136"/>
      <c r="SLW283" s="136"/>
      <c r="SLX283" s="136"/>
      <c r="SLY283" s="136"/>
      <c r="SMD283" s="136"/>
      <c r="SME283" s="136"/>
      <c r="SMF283" s="136"/>
      <c r="SMG283" s="136"/>
      <c r="SMH283" s="136"/>
      <c r="SMI283" s="136"/>
      <c r="SMJ283" s="136"/>
      <c r="SMK283" s="136"/>
      <c r="SML283" s="136"/>
      <c r="SMM283" s="136"/>
      <c r="SMN283" s="136"/>
      <c r="SMO283" s="136"/>
      <c r="SMT283" s="136"/>
      <c r="SMU283" s="136"/>
      <c r="SMV283" s="136"/>
      <c r="SMW283" s="136"/>
      <c r="SMX283" s="136"/>
      <c r="SMY283" s="136"/>
      <c r="SMZ283" s="136"/>
      <c r="SNA283" s="136"/>
      <c r="SNB283" s="136"/>
      <c r="SNC283" s="136"/>
      <c r="SND283" s="136"/>
      <c r="SNE283" s="136"/>
      <c r="SNJ283" s="136"/>
      <c r="SNK283" s="136"/>
      <c r="SNL283" s="136"/>
      <c r="SNM283" s="136"/>
      <c r="SNN283" s="136"/>
      <c r="SNO283" s="136"/>
      <c r="SNP283" s="136"/>
      <c r="SNQ283" s="136"/>
      <c r="SNR283" s="136"/>
      <c r="SNS283" s="136"/>
      <c r="SNT283" s="136"/>
      <c r="SNU283" s="136"/>
      <c r="SNZ283" s="136"/>
      <c r="SOA283" s="136"/>
      <c r="SOB283" s="136"/>
      <c r="SOC283" s="136"/>
      <c r="SOD283" s="136"/>
      <c r="SOE283" s="136"/>
      <c r="SOF283" s="136"/>
      <c r="SOG283" s="136"/>
      <c r="SOH283" s="136"/>
      <c r="SOI283" s="136"/>
      <c r="SOJ283" s="136"/>
      <c r="SOK283" s="136"/>
      <c r="SOP283" s="136"/>
      <c r="SOQ283" s="136"/>
      <c r="SOR283" s="136"/>
      <c r="SOS283" s="136"/>
      <c r="SOT283" s="136"/>
      <c r="SOU283" s="136"/>
      <c r="SOV283" s="136"/>
      <c r="SOW283" s="136"/>
      <c r="SOX283" s="136"/>
      <c r="SOY283" s="136"/>
      <c r="SOZ283" s="136"/>
      <c r="SPA283" s="136"/>
      <c r="SPF283" s="136"/>
      <c r="SPG283" s="136"/>
      <c r="SPH283" s="136"/>
      <c r="SPI283" s="136"/>
      <c r="SPJ283" s="136"/>
      <c r="SPK283" s="136"/>
      <c r="SPL283" s="136"/>
      <c r="SPM283" s="136"/>
      <c r="SPN283" s="136"/>
      <c r="SPO283" s="136"/>
      <c r="SPP283" s="136"/>
      <c r="SPQ283" s="136"/>
      <c r="SPV283" s="136"/>
      <c r="SPW283" s="136"/>
      <c r="SPX283" s="136"/>
      <c r="SPY283" s="136"/>
      <c r="SPZ283" s="136"/>
      <c r="SQA283" s="136"/>
      <c r="SQB283" s="136"/>
      <c r="SQC283" s="136"/>
      <c r="SQD283" s="136"/>
      <c r="SQE283" s="136"/>
      <c r="SQF283" s="136"/>
      <c r="SQG283" s="136"/>
      <c r="SQL283" s="136"/>
      <c r="SQM283" s="136"/>
      <c r="SQN283" s="136"/>
      <c r="SQO283" s="136"/>
      <c r="SQP283" s="136"/>
      <c r="SQQ283" s="136"/>
      <c r="SQR283" s="136"/>
      <c r="SQS283" s="136"/>
      <c r="SQT283" s="136"/>
      <c r="SQU283" s="136"/>
      <c r="SQV283" s="136"/>
      <c r="SQW283" s="136"/>
      <c r="SRB283" s="136"/>
      <c r="SRC283" s="136"/>
      <c r="SRD283" s="136"/>
      <c r="SRE283" s="136"/>
      <c r="SRF283" s="136"/>
      <c r="SRG283" s="136"/>
      <c r="SRH283" s="136"/>
      <c r="SRI283" s="136"/>
      <c r="SRJ283" s="136"/>
      <c r="SRK283" s="136"/>
      <c r="SRL283" s="136"/>
      <c r="SRM283" s="136"/>
      <c r="SRR283" s="136"/>
      <c r="SRS283" s="136"/>
      <c r="SRT283" s="136"/>
      <c r="SRU283" s="136"/>
      <c r="SRV283" s="136"/>
      <c r="SRW283" s="136"/>
      <c r="SRX283" s="136"/>
      <c r="SRY283" s="136"/>
      <c r="SRZ283" s="136"/>
      <c r="SSA283" s="136"/>
      <c r="SSB283" s="136"/>
      <c r="SSC283" s="136"/>
      <c r="SSH283" s="136"/>
      <c r="SSI283" s="136"/>
      <c r="SSJ283" s="136"/>
      <c r="SSK283" s="136"/>
      <c r="SSL283" s="136"/>
      <c r="SSM283" s="136"/>
      <c r="SSN283" s="136"/>
      <c r="SSO283" s="136"/>
      <c r="SSP283" s="136"/>
      <c r="SSQ283" s="136"/>
      <c r="SSR283" s="136"/>
      <c r="SSS283" s="136"/>
      <c r="SSX283" s="136"/>
      <c r="SSY283" s="136"/>
      <c r="SSZ283" s="136"/>
      <c r="STA283" s="136"/>
      <c r="STB283" s="136"/>
      <c r="STC283" s="136"/>
      <c r="STD283" s="136"/>
      <c r="STE283" s="136"/>
      <c r="STF283" s="136"/>
      <c r="STG283" s="136"/>
      <c r="STH283" s="136"/>
      <c r="STI283" s="136"/>
      <c r="STN283" s="136"/>
      <c r="STO283" s="136"/>
      <c r="STP283" s="136"/>
      <c r="STQ283" s="136"/>
      <c r="STR283" s="136"/>
      <c r="STS283" s="136"/>
      <c r="STT283" s="136"/>
      <c r="STU283" s="136"/>
      <c r="STV283" s="136"/>
      <c r="STW283" s="136"/>
      <c r="STX283" s="136"/>
      <c r="STY283" s="136"/>
      <c r="SUD283" s="136"/>
      <c r="SUE283" s="136"/>
      <c r="SUF283" s="136"/>
      <c r="SUG283" s="136"/>
      <c r="SUH283" s="136"/>
      <c r="SUI283" s="136"/>
      <c r="SUJ283" s="136"/>
      <c r="SUK283" s="136"/>
      <c r="SUL283" s="136"/>
      <c r="SUM283" s="136"/>
      <c r="SUN283" s="136"/>
      <c r="SUO283" s="136"/>
      <c r="SUT283" s="136"/>
      <c r="SUU283" s="136"/>
      <c r="SUV283" s="136"/>
      <c r="SUW283" s="136"/>
      <c r="SUX283" s="136"/>
      <c r="SUY283" s="136"/>
      <c r="SUZ283" s="136"/>
      <c r="SVA283" s="136"/>
      <c r="SVB283" s="136"/>
      <c r="SVC283" s="136"/>
      <c r="SVD283" s="136"/>
      <c r="SVE283" s="136"/>
      <c r="SVJ283" s="136"/>
      <c r="SVK283" s="136"/>
      <c r="SVL283" s="136"/>
      <c r="SVM283" s="136"/>
      <c r="SVN283" s="136"/>
      <c r="SVO283" s="136"/>
      <c r="SVP283" s="136"/>
      <c r="SVQ283" s="136"/>
      <c r="SVR283" s="136"/>
      <c r="SVS283" s="136"/>
      <c r="SVT283" s="136"/>
      <c r="SVU283" s="136"/>
      <c r="SVZ283" s="136"/>
      <c r="SWA283" s="136"/>
      <c r="SWB283" s="136"/>
      <c r="SWC283" s="136"/>
      <c r="SWD283" s="136"/>
      <c r="SWE283" s="136"/>
      <c r="SWF283" s="136"/>
      <c r="SWG283" s="136"/>
      <c r="SWH283" s="136"/>
      <c r="SWI283" s="136"/>
      <c r="SWJ283" s="136"/>
      <c r="SWK283" s="136"/>
      <c r="SWP283" s="136"/>
      <c r="SWQ283" s="136"/>
      <c r="SWR283" s="136"/>
      <c r="SWS283" s="136"/>
      <c r="SWT283" s="136"/>
      <c r="SWU283" s="136"/>
      <c r="SWV283" s="136"/>
      <c r="SWW283" s="136"/>
      <c r="SWX283" s="136"/>
      <c r="SWY283" s="136"/>
      <c r="SWZ283" s="136"/>
      <c r="SXA283" s="136"/>
      <c r="SXF283" s="136"/>
      <c r="SXG283" s="136"/>
      <c r="SXH283" s="136"/>
      <c r="SXI283" s="136"/>
      <c r="SXJ283" s="136"/>
      <c r="SXK283" s="136"/>
      <c r="SXL283" s="136"/>
      <c r="SXM283" s="136"/>
      <c r="SXN283" s="136"/>
      <c r="SXO283" s="136"/>
      <c r="SXP283" s="136"/>
      <c r="SXQ283" s="136"/>
      <c r="SXV283" s="136"/>
      <c r="SXW283" s="136"/>
      <c r="SXX283" s="136"/>
      <c r="SXY283" s="136"/>
      <c r="SXZ283" s="136"/>
      <c r="SYA283" s="136"/>
      <c r="SYB283" s="136"/>
      <c r="SYC283" s="136"/>
      <c r="SYD283" s="136"/>
      <c r="SYE283" s="136"/>
      <c r="SYF283" s="136"/>
      <c r="SYG283" s="136"/>
      <c r="SYL283" s="136"/>
      <c r="SYM283" s="136"/>
      <c r="SYN283" s="136"/>
      <c r="SYO283" s="136"/>
      <c r="SYP283" s="136"/>
      <c r="SYQ283" s="136"/>
      <c r="SYR283" s="136"/>
      <c r="SYS283" s="136"/>
      <c r="SYT283" s="136"/>
      <c r="SYU283" s="136"/>
      <c r="SYV283" s="136"/>
      <c r="SYW283" s="136"/>
      <c r="SZB283" s="136"/>
      <c r="SZC283" s="136"/>
      <c r="SZD283" s="136"/>
      <c r="SZE283" s="136"/>
      <c r="SZF283" s="136"/>
      <c r="SZG283" s="136"/>
      <c r="SZH283" s="136"/>
      <c r="SZI283" s="136"/>
      <c r="SZJ283" s="136"/>
      <c r="SZK283" s="136"/>
      <c r="SZL283" s="136"/>
      <c r="SZM283" s="136"/>
      <c r="SZR283" s="136"/>
      <c r="SZS283" s="136"/>
      <c r="SZT283" s="136"/>
      <c r="SZU283" s="136"/>
      <c r="SZV283" s="136"/>
      <c r="SZW283" s="136"/>
      <c r="SZX283" s="136"/>
      <c r="SZY283" s="136"/>
      <c r="SZZ283" s="136"/>
      <c r="TAA283" s="136"/>
      <c r="TAB283" s="136"/>
      <c r="TAC283" s="136"/>
      <c r="TAH283" s="136"/>
      <c r="TAI283" s="136"/>
      <c r="TAJ283" s="136"/>
      <c r="TAK283" s="136"/>
      <c r="TAL283" s="136"/>
      <c r="TAM283" s="136"/>
      <c r="TAN283" s="136"/>
      <c r="TAO283" s="136"/>
      <c r="TAP283" s="136"/>
      <c r="TAQ283" s="136"/>
      <c r="TAR283" s="136"/>
      <c r="TAS283" s="136"/>
      <c r="TAX283" s="136"/>
      <c r="TAY283" s="136"/>
      <c r="TAZ283" s="136"/>
      <c r="TBA283" s="136"/>
      <c r="TBB283" s="136"/>
      <c r="TBC283" s="136"/>
      <c r="TBD283" s="136"/>
      <c r="TBE283" s="136"/>
      <c r="TBF283" s="136"/>
      <c r="TBG283" s="136"/>
      <c r="TBH283" s="136"/>
      <c r="TBI283" s="136"/>
      <c r="TBN283" s="136"/>
      <c r="TBO283" s="136"/>
      <c r="TBP283" s="136"/>
      <c r="TBQ283" s="136"/>
      <c r="TBR283" s="136"/>
      <c r="TBS283" s="136"/>
      <c r="TBT283" s="136"/>
      <c r="TBU283" s="136"/>
      <c r="TBV283" s="136"/>
      <c r="TBW283" s="136"/>
      <c r="TBX283" s="136"/>
      <c r="TBY283" s="136"/>
      <c r="TCD283" s="136"/>
      <c r="TCE283" s="136"/>
      <c r="TCF283" s="136"/>
      <c r="TCG283" s="136"/>
      <c r="TCH283" s="136"/>
      <c r="TCI283" s="136"/>
      <c r="TCJ283" s="136"/>
      <c r="TCK283" s="136"/>
      <c r="TCL283" s="136"/>
      <c r="TCM283" s="136"/>
      <c r="TCN283" s="136"/>
      <c r="TCO283" s="136"/>
      <c r="TCT283" s="136"/>
      <c r="TCU283" s="136"/>
      <c r="TCV283" s="136"/>
      <c r="TCW283" s="136"/>
      <c r="TCX283" s="136"/>
      <c r="TCY283" s="136"/>
      <c r="TCZ283" s="136"/>
      <c r="TDA283" s="136"/>
      <c r="TDB283" s="136"/>
      <c r="TDC283" s="136"/>
      <c r="TDD283" s="136"/>
      <c r="TDE283" s="136"/>
      <c r="TDJ283" s="136"/>
      <c r="TDK283" s="136"/>
      <c r="TDL283" s="136"/>
      <c r="TDM283" s="136"/>
      <c r="TDN283" s="136"/>
      <c r="TDO283" s="136"/>
      <c r="TDP283" s="136"/>
      <c r="TDQ283" s="136"/>
      <c r="TDR283" s="136"/>
      <c r="TDS283" s="136"/>
      <c r="TDT283" s="136"/>
      <c r="TDU283" s="136"/>
      <c r="TDZ283" s="136"/>
      <c r="TEA283" s="136"/>
      <c r="TEB283" s="136"/>
      <c r="TEC283" s="136"/>
      <c r="TED283" s="136"/>
      <c r="TEE283" s="136"/>
      <c r="TEF283" s="136"/>
      <c r="TEG283" s="136"/>
      <c r="TEH283" s="136"/>
      <c r="TEI283" s="136"/>
      <c r="TEJ283" s="136"/>
      <c r="TEK283" s="136"/>
      <c r="TEP283" s="136"/>
      <c r="TEQ283" s="136"/>
      <c r="TER283" s="136"/>
      <c r="TES283" s="136"/>
      <c r="TET283" s="136"/>
      <c r="TEU283" s="136"/>
      <c r="TEV283" s="136"/>
      <c r="TEW283" s="136"/>
      <c r="TEX283" s="136"/>
      <c r="TEY283" s="136"/>
      <c r="TEZ283" s="136"/>
      <c r="TFA283" s="136"/>
      <c r="TFF283" s="136"/>
      <c r="TFG283" s="136"/>
      <c r="TFH283" s="136"/>
      <c r="TFI283" s="136"/>
      <c r="TFJ283" s="136"/>
      <c r="TFK283" s="136"/>
      <c r="TFL283" s="136"/>
      <c r="TFM283" s="136"/>
      <c r="TFN283" s="136"/>
      <c r="TFO283" s="136"/>
      <c r="TFP283" s="136"/>
      <c r="TFQ283" s="136"/>
      <c r="TFV283" s="136"/>
      <c r="TFW283" s="136"/>
      <c r="TFX283" s="136"/>
      <c r="TFY283" s="136"/>
      <c r="TFZ283" s="136"/>
      <c r="TGA283" s="136"/>
      <c r="TGB283" s="136"/>
      <c r="TGC283" s="136"/>
      <c r="TGD283" s="136"/>
      <c r="TGE283" s="136"/>
      <c r="TGF283" s="136"/>
      <c r="TGG283" s="136"/>
      <c r="TGL283" s="136"/>
      <c r="TGM283" s="136"/>
      <c r="TGN283" s="136"/>
      <c r="TGO283" s="136"/>
      <c r="TGP283" s="136"/>
      <c r="TGQ283" s="136"/>
      <c r="TGR283" s="136"/>
      <c r="TGS283" s="136"/>
      <c r="TGT283" s="136"/>
      <c r="TGU283" s="136"/>
      <c r="TGV283" s="136"/>
      <c r="TGW283" s="136"/>
      <c r="THB283" s="136"/>
      <c r="THC283" s="136"/>
      <c r="THD283" s="136"/>
      <c r="THE283" s="136"/>
      <c r="THF283" s="136"/>
      <c r="THG283" s="136"/>
      <c r="THH283" s="136"/>
      <c r="THI283" s="136"/>
      <c r="THJ283" s="136"/>
      <c r="THK283" s="136"/>
      <c r="THL283" s="136"/>
      <c r="THM283" s="136"/>
      <c r="THR283" s="136"/>
      <c r="THS283" s="136"/>
      <c r="THT283" s="136"/>
      <c r="THU283" s="136"/>
      <c r="THV283" s="136"/>
      <c r="THW283" s="136"/>
      <c r="THX283" s="136"/>
      <c r="THY283" s="136"/>
      <c r="THZ283" s="136"/>
      <c r="TIA283" s="136"/>
      <c r="TIB283" s="136"/>
      <c r="TIC283" s="136"/>
      <c r="TIH283" s="136"/>
      <c r="TII283" s="136"/>
      <c r="TIJ283" s="136"/>
      <c r="TIK283" s="136"/>
      <c r="TIL283" s="136"/>
      <c r="TIM283" s="136"/>
      <c r="TIN283" s="136"/>
      <c r="TIO283" s="136"/>
      <c r="TIP283" s="136"/>
      <c r="TIQ283" s="136"/>
      <c r="TIR283" s="136"/>
      <c r="TIS283" s="136"/>
      <c r="TIX283" s="136"/>
      <c r="TIY283" s="136"/>
      <c r="TIZ283" s="136"/>
      <c r="TJA283" s="136"/>
      <c r="TJB283" s="136"/>
      <c r="TJC283" s="136"/>
      <c r="TJD283" s="136"/>
      <c r="TJE283" s="136"/>
      <c r="TJF283" s="136"/>
      <c r="TJG283" s="136"/>
      <c r="TJH283" s="136"/>
      <c r="TJI283" s="136"/>
      <c r="TJN283" s="136"/>
      <c r="TJO283" s="136"/>
      <c r="TJP283" s="136"/>
      <c r="TJQ283" s="136"/>
      <c r="TJR283" s="136"/>
      <c r="TJS283" s="136"/>
      <c r="TJT283" s="136"/>
      <c r="TJU283" s="136"/>
      <c r="TJV283" s="136"/>
      <c r="TJW283" s="136"/>
      <c r="TJX283" s="136"/>
      <c r="TJY283" s="136"/>
      <c r="TKD283" s="136"/>
      <c r="TKE283" s="136"/>
      <c r="TKF283" s="136"/>
      <c r="TKG283" s="136"/>
      <c r="TKH283" s="136"/>
      <c r="TKI283" s="136"/>
      <c r="TKJ283" s="136"/>
      <c r="TKK283" s="136"/>
      <c r="TKL283" s="136"/>
      <c r="TKM283" s="136"/>
      <c r="TKN283" s="136"/>
      <c r="TKO283" s="136"/>
      <c r="TKT283" s="136"/>
      <c r="TKU283" s="136"/>
      <c r="TKV283" s="136"/>
      <c r="TKW283" s="136"/>
      <c r="TKX283" s="136"/>
      <c r="TKY283" s="136"/>
      <c r="TKZ283" s="136"/>
      <c r="TLA283" s="136"/>
      <c r="TLB283" s="136"/>
      <c r="TLC283" s="136"/>
      <c r="TLD283" s="136"/>
      <c r="TLE283" s="136"/>
      <c r="TLJ283" s="136"/>
      <c r="TLK283" s="136"/>
      <c r="TLL283" s="136"/>
      <c r="TLM283" s="136"/>
      <c r="TLN283" s="136"/>
      <c r="TLO283" s="136"/>
      <c r="TLP283" s="136"/>
      <c r="TLQ283" s="136"/>
      <c r="TLR283" s="136"/>
      <c r="TLS283" s="136"/>
      <c r="TLT283" s="136"/>
      <c r="TLU283" s="136"/>
      <c r="TLZ283" s="136"/>
      <c r="TMA283" s="136"/>
      <c r="TMB283" s="136"/>
      <c r="TMC283" s="136"/>
      <c r="TMD283" s="136"/>
      <c r="TME283" s="136"/>
      <c r="TMF283" s="136"/>
      <c r="TMG283" s="136"/>
      <c r="TMH283" s="136"/>
      <c r="TMI283" s="136"/>
      <c r="TMJ283" s="136"/>
      <c r="TMK283" s="136"/>
      <c r="TMP283" s="136"/>
      <c r="TMQ283" s="136"/>
      <c r="TMR283" s="136"/>
      <c r="TMS283" s="136"/>
      <c r="TMT283" s="136"/>
      <c r="TMU283" s="136"/>
      <c r="TMV283" s="136"/>
      <c r="TMW283" s="136"/>
      <c r="TMX283" s="136"/>
      <c r="TMY283" s="136"/>
      <c r="TMZ283" s="136"/>
      <c r="TNA283" s="136"/>
      <c r="TNF283" s="136"/>
      <c r="TNG283" s="136"/>
      <c r="TNH283" s="136"/>
      <c r="TNI283" s="136"/>
      <c r="TNJ283" s="136"/>
      <c r="TNK283" s="136"/>
      <c r="TNL283" s="136"/>
      <c r="TNM283" s="136"/>
      <c r="TNN283" s="136"/>
      <c r="TNO283" s="136"/>
      <c r="TNP283" s="136"/>
      <c r="TNQ283" s="136"/>
      <c r="TNV283" s="136"/>
      <c r="TNW283" s="136"/>
      <c r="TNX283" s="136"/>
      <c r="TNY283" s="136"/>
      <c r="TNZ283" s="136"/>
      <c r="TOA283" s="136"/>
      <c r="TOB283" s="136"/>
      <c r="TOC283" s="136"/>
      <c r="TOD283" s="136"/>
      <c r="TOE283" s="136"/>
      <c r="TOF283" s="136"/>
      <c r="TOG283" s="136"/>
      <c r="TOL283" s="136"/>
      <c r="TOM283" s="136"/>
      <c r="TON283" s="136"/>
      <c r="TOO283" s="136"/>
      <c r="TOP283" s="136"/>
      <c r="TOQ283" s="136"/>
      <c r="TOR283" s="136"/>
      <c r="TOS283" s="136"/>
      <c r="TOT283" s="136"/>
      <c r="TOU283" s="136"/>
      <c r="TOV283" s="136"/>
      <c r="TOW283" s="136"/>
      <c r="TPB283" s="136"/>
      <c r="TPC283" s="136"/>
      <c r="TPD283" s="136"/>
      <c r="TPE283" s="136"/>
      <c r="TPF283" s="136"/>
      <c r="TPG283" s="136"/>
      <c r="TPH283" s="136"/>
      <c r="TPI283" s="136"/>
      <c r="TPJ283" s="136"/>
      <c r="TPK283" s="136"/>
      <c r="TPL283" s="136"/>
      <c r="TPM283" s="136"/>
      <c r="TPR283" s="136"/>
      <c r="TPS283" s="136"/>
      <c r="TPT283" s="136"/>
      <c r="TPU283" s="136"/>
      <c r="TPV283" s="136"/>
      <c r="TPW283" s="136"/>
      <c r="TPX283" s="136"/>
      <c r="TPY283" s="136"/>
      <c r="TPZ283" s="136"/>
      <c r="TQA283" s="136"/>
      <c r="TQB283" s="136"/>
      <c r="TQC283" s="136"/>
      <c r="TQH283" s="136"/>
      <c r="TQI283" s="136"/>
      <c r="TQJ283" s="136"/>
      <c r="TQK283" s="136"/>
      <c r="TQL283" s="136"/>
      <c r="TQM283" s="136"/>
      <c r="TQN283" s="136"/>
      <c r="TQO283" s="136"/>
      <c r="TQP283" s="136"/>
      <c r="TQQ283" s="136"/>
      <c r="TQR283" s="136"/>
      <c r="TQS283" s="136"/>
      <c r="TQX283" s="136"/>
      <c r="TQY283" s="136"/>
      <c r="TQZ283" s="136"/>
      <c r="TRA283" s="136"/>
      <c r="TRB283" s="136"/>
      <c r="TRC283" s="136"/>
      <c r="TRD283" s="136"/>
      <c r="TRE283" s="136"/>
      <c r="TRF283" s="136"/>
      <c r="TRG283" s="136"/>
      <c r="TRH283" s="136"/>
      <c r="TRI283" s="136"/>
      <c r="TRN283" s="136"/>
      <c r="TRO283" s="136"/>
      <c r="TRP283" s="136"/>
      <c r="TRQ283" s="136"/>
      <c r="TRR283" s="136"/>
      <c r="TRS283" s="136"/>
      <c r="TRT283" s="136"/>
      <c r="TRU283" s="136"/>
      <c r="TRV283" s="136"/>
      <c r="TRW283" s="136"/>
      <c r="TRX283" s="136"/>
      <c r="TRY283" s="136"/>
      <c r="TSD283" s="136"/>
      <c r="TSE283" s="136"/>
      <c r="TSF283" s="136"/>
      <c r="TSG283" s="136"/>
      <c r="TSH283" s="136"/>
      <c r="TSI283" s="136"/>
      <c r="TSJ283" s="136"/>
      <c r="TSK283" s="136"/>
      <c r="TSL283" s="136"/>
      <c r="TSM283" s="136"/>
      <c r="TSN283" s="136"/>
      <c r="TSO283" s="136"/>
      <c r="TST283" s="136"/>
      <c r="TSU283" s="136"/>
      <c r="TSV283" s="136"/>
      <c r="TSW283" s="136"/>
      <c r="TSX283" s="136"/>
      <c r="TSY283" s="136"/>
      <c r="TSZ283" s="136"/>
      <c r="TTA283" s="136"/>
      <c r="TTB283" s="136"/>
      <c r="TTC283" s="136"/>
      <c r="TTD283" s="136"/>
      <c r="TTE283" s="136"/>
      <c r="TTJ283" s="136"/>
      <c r="TTK283" s="136"/>
      <c r="TTL283" s="136"/>
      <c r="TTM283" s="136"/>
      <c r="TTN283" s="136"/>
      <c r="TTO283" s="136"/>
      <c r="TTP283" s="136"/>
      <c r="TTQ283" s="136"/>
      <c r="TTR283" s="136"/>
      <c r="TTS283" s="136"/>
      <c r="TTT283" s="136"/>
      <c r="TTU283" s="136"/>
      <c r="TTZ283" s="136"/>
      <c r="TUA283" s="136"/>
      <c r="TUB283" s="136"/>
      <c r="TUC283" s="136"/>
      <c r="TUD283" s="136"/>
      <c r="TUE283" s="136"/>
      <c r="TUF283" s="136"/>
      <c r="TUG283" s="136"/>
      <c r="TUH283" s="136"/>
      <c r="TUI283" s="136"/>
      <c r="TUJ283" s="136"/>
      <c r="TUK283" s="136"/>
      <c r="TUP283" s="136"/>
      <c r="TUQ283" s="136"/>
      <c r="TUR283" s="136"/>
      <c r="TUS283" s="136"/>
      <c r="TUT283" s="136"/>
      <c r="TUU283" s="136"/>
      <c r="TUV283" s="136"/>
      <c r="TUW283" s="136"/>
      <c r="TUX283" s="136"/>
      <c r="TUY283" s="136"/>
      <c r="TUZ283" s="136"/>
      <c r="TVA283" s="136"/>
      <c r="TVF283" s="136"/>
      <c r="TVG283" s="136"/>
      <c r="TVH283" s="136"/>
      <c r="TVI283" s="136"/>
      <c r="TVJ283" s="136"/>
      <c r="TVK283" s="136"/>
      <c r="TVL283" s="136"/>
      <c r="TVM283" s="136"/>
      <c r="TVN283" s="136"/>
      <c r="TVO283" s="136"/>
      <c r="TVP283" s="136"/>
      <c r="TVQ283" s="136"/>
      <c r="TVV283" s="136"/>
      <c r="TVW283" s="136"/>
      <c r="TVX283" s="136"/>
      <c r="TVY283" s="136"/>
      <c r="TVZ283" s="136"/>
      <c r="TWA283" s="136"/>
      <c r="TWB283" s="136"/>
      <c r="TWC283" s="136"/>
      <c r="TWD283" s="136"/>
      <c r="TWE283" s="136"/>
      <c r="TWF283" s="136"/>
      <c r="TWG283" s="136"/>
      <c r="TWL283" s="136"/>
      <c r="TWM283" s="136"/>
      <c r="TWN283" s="136"/>
      <c r="TWO283" s="136"/>
      <c r="TWP283" s="136"/>
      <c r="TWQ283" s="136"/>
      <c r="TWR283" s="136"/>
      <c r="TWS283" s="136"/>
      <c r="TWT283" s="136"/>
      <c r="TWU283" s="136"/>
      <c r="TWV283" s="136"/>
      <c r="TWW283" s="136"/>
      <c r="TXB283" s="136"/>
      <c r="TXC283" s="136"/>
      <c r="TXD283" s="136"/>
      <c r="TXE283" s="136"/>
      <c r="TXF283" s="136"/>
      <c r="TXG283" s="136"/>
      <c r="TXH283" s="136"/>
      <c r="TXI283" s="136"/>
      <c r="TXJ283" s="136"/>
      <c r="TXK283" s="136"/>
      <c r="TXL283" s="136"/>
      <c r="TXM283" s="136"/>
      <c r="TXR283" s="136"/>
      <c r="TXS283" s="136"/>
      <c r="TXT283" s="136"/>
      <c r="TXU283" s="136"/>
      <c r="TXV283" s="136"/>
      <c r="TXW283" s="136"/>
      <c r="TXX283" s="136"/>
      <c r="TXY283" s="136"/>
      <c r="TXZ283" s="136"/>
      <c r="TYA283" s="136"/>
      <c r="TYB283" s="136"/>
      <c r="TYC283" s="136"/>
      <c r="TYH283" s="136"/>
      <c r="TYI283" s="136"/>
      <c r="TYJ283" s="136"/>
      <c r="TYK283" s="136"/>
      <c r="TYL283" s="136"/>
      <c r="TYM283" s="136"/>
      <c r="TYN283" s="136"/>
      <c r="TYO283" s="136"/>
      <c r="TYP283" s="136"/>
      <c r="TYQ283" s="136"/>
      <c r="TYR283" s="136"/>
      <c r="TYS283" s="136"/>
      <c r="TYX283" s="136"/>
      <c r="TYY283" s="136"/>
      <c r="TYZ283" s="136"/>
      <c r="TZA283" s="136"/>
      <c r="TZB283" s="136"/>
      <c r="TZC283" s="136"/>
      <c r="TZD283" s="136"/>
      <c r="TZE283" s="136"/>
      <c r="TZF283" s="136"/>
      <c r="TZG283" s="136"/>
      <c r="TZH283" s="136"/>
      <c r="TZI283" s="136"/>
      <c r="TZN283" s="136"/>
      <c r="TZO283" s="136"/>
      <c r="TZP283" s="136"/>
      <c r="TZQ283" s="136"/>
      <c r="TZR283" s="136"/>
      <c r="TZS283" s="136"/>
      <c r="TZT283" s="136"/>
      <c r="TZU283" s="136"/>
      <c r="TZV283" s="136"/>
      <c r="TZW283" s="136"/>
      <c r="TZX283" s="136"/>
      <c r="TZY283" s="136"/>
      <c r="UAD283" s="136"/>
      <c r="UAE283" s="136"/>
      <c r="UAF283" s="136"/>
      <c r="UAG283" s="136"/>
      <c r="UAH283" s="136"/>
      <c r="UAI283" s="136"/>
      <c r="UAJ283" s="136"/>
      <c r="UAK283" s="136"/>
      <c r="UAL283" s="136"/>
      <c r="UAM283" s="136"/>
      <c r="UAN283" s="136"/>
      <c r="UAO283" s="136"/>
      <c r="UAT283" s="136"/>
      <c r="UAU283" s="136"/>
      <c r="UAV283" s="136"/>
      <c r="UAW283" s="136"/>
      <c r="UAX283" s="136"/>
      <c r="UAY283" s="136"/>
      <c r="UAZ283" s="136"/>
      <c r="UBA283" s="136"/>
      <c r="UBB283" s="136"/>
      <c r="UBC283" s="136"/>
      <c r="UBD283" s="136"/>
      <c r="UBE283" s="136"/>
      <c r="UBJ283" s="136"/>
      <c r="UBK283" s="136"/>
      <c r="UBL283" s="136"/>
      <c r="UBM283" s="136"/>
      <c r="UBN283" s="136"/>
      <c r="UBO283" s="136"/>
      <c r="UBP283" s="136"/>
      <c r="UBQ283" s="136"/>
      <c r="UBR283" s="136"/>
      <c r="UBS283" s="136"/>
      <c r="UBT283" s="136"/>
      <c r="UBU283" s="136"/>
      <c r="UBZ283" s="136"/>
      <c r="UCA283" s="136"/>
      <c r="UCB283" s="136"/>
      <c r="UCC283" s="136"/>
      <c r="UCD283" s="136"/>
      <c r="UCE283" s="136"/>
      <c r="UCF283" s="136"/>
      <c r="UCG283" s="136"/>
      <c r="UCH283" s="136"/>
      <c r="UCI283" s="136"/>
      <c r="UCJ283" s="136"/>
      <c r="UCK283" s="136"/>
      <c r="UCP283" s="136"/>
      <c r="UCQ283" s="136"/>
      <c r="UCR283" s="136"/>
      <c r="UCS283" s="136"/>
      <c r="UCT283" s="136"/>
      <c r="UCU283" s="136"/>
      <c r="UCV283" s="136"/>
      <c r="UCW283" s="136"/>
      <c r="UCX283" s="136"/>
      <c r="UCY283" s="136"/>
      <c r="UCZ283" s="136"/>
      <c r="UDA283" s="136"/>
      <c r="UDF283" s="136"/>
      <c r="UDG283" s="136"/>
      <c r="UDH283" s="136"/>
      <c r="UDI283" s="136"/>
      <c r="UDJ283" s="136"/>
      <c r="UDK283" s="136"/>
      <c r="UDL283" s="136"/>
      <c r="UDM283" s="136"/>
      <c r="UDN283" s="136"/>
      <c r="UDO283" s="136"/>
      <c r="UDP283" s="136"/>
      <c r="UDQ283" s="136"/>
      <c r="UDV283" s="136"/>
      <c r="UDW283" s="136"/>
      <c r="UDX283" s="136"/>
      <c r="UDY283" s="136"/>
      <c r="UDZ283" s="136"/>
      <c r="UEA283" s="136"/>
      <c r="UEB283" s="136"/>
      <c r="UEC283" s="136"/>
      <c r="UED283" s="136"/>
      <c r="UEE283" s="136"/>
      <c r="UEF283" s="136"/>
      <c r="UEG283" s="136"/>
      <c r="UEL283" s="136"/>
      <c r="UEM283" s="136"/>
      <c r="UEN283" s="136"/>
      <c r="UEO283" s="136"/>
      <c r="UEP283" s="136"/>
      <c r="UEQ283" s="136"/>
      <c r="UER283" s="136"/>
      <c r="UES283" s="136"/>
      <c r="UET283" s="136"/>
      <c r="UEU283" s="136"/>
      <c r="UEV283" s="136"/>
      <c r="UEW283" s="136"/>
      <c r="UFB283" s="136"/>
      <c r="UFC283" s="136"/>
      <c r="UFD283" s="136"/>
      <c r="UFE283" s="136"/>
      <c r="UFF283" s="136"/>
      <c r="UFG283" s="136"/>
      <c r="UFH283" s="136"/>
      <c r="UFI283" s="136"/>
      <c r="UFJ283" s="136"/>
      <c r="UFK283" s="136"/>
      <c r="UFL283" s="136"/>
      <c r="UFM283" s="136"/>
      <c r="UFR283" s="136"/>
      <c r="UFS283" s="136"/>
      <c r="UFT283" s="136"/>
      <c r="UFU283" s="136"/>
      <c r="UFV283" s="136"/>
      <c r="UFW283" s="136"/>
      <c r="UFX283" s="136"/>
      <c r="UFY283" s="136"/>
      <c r="UFZ283" s="136"/>
      <c r="UGA283" s="136"/>
      <c r="UGB283" s="136"/>
      <c r="UGC283" s="136"/>
      <c r="UGH283" s="136"/>
      <c r="UGI283" s="136"/>
      <c r="UGJ283" s="136"/>
      <c r="UGK283" s="136"/>
      <c r="UGL283" s="136"/>
      <c r="UGM283" s="136"/>
      <c r="UGN283" s="136"/>
      <c r="UGO283" s="136"/>
      <c r="UGP283" s="136"/>
      <c r="UGQ283" s="136"/>
      <c r="UGR283" s="136"/>
      <c r="UGS283" s="136"/>
      <c r="UGX283" s="136"/>
      <c r="UGY283" s="136"/>
      <c r="UGZ283" s="136"/>
      <c r="UHA283" s="136"/>
      <c r="UHB283" s="136"/>
      <c r="UHC283" s="136"/>
      <c r="UHD283" s="136"/>
      <c r="UHE283" s="136"/>
      <c r="UHF283" s="136"/>
      <c r="UHG283" s="136"/>
      <c r="UHH283" s="136"/>
      <c r="UHI283" s="136"/>
      <c r="UHN283" s="136"/>
      <c r="UHO283" s="136"/>
      <c r="UHP283" s="136"/>
      <c r="UHQ283" s="136"/>
      <c r="UHR283" s="136"/>
      <c r="UHS283" s="136"/>
      <c r="UHT283" s="136"/>
      <c r="UHU283" s="136"/>
      <c r="UHV283" s="136"/>
      <c r="UHW283" s="136"/>
      <c r="UHX283" s="136"/>
      <c r="UHY283" s="136"/>
      <c r="UID283" s="136"/>
      <c r="UIE283" s="136"/>
      <c r="UIF283" s="136"/>
      <c r="UIG283" s="136"/>
      <c r="UIH283" s="136"/>
      <c r="UII283" s="136"/>
      <c r="UIJ283" s="136"/>
      <c r="UIK283" s="136"/>
      <c r="UIL283" s="136"/>
      <c r="UIM283" s="136"/>
      <c r="UIN283" s="136"/>
      <c r="UIO283" s="136"/>
      <c r="UIT283" s="136"/>
      <c r="UIU283" s="136"/>
      <c r="UIV283" s="136"/>
      <c r="UIW283" s="136"/>
      <c r="UIX283" s="136"/>
      <c r="UIY283" s="136"/>
      <c r="UIZ283" s="136"/>
      <c r="UJA283" s="136"/>
      <c r="UJB283" s="136"/>
      <c r="UJC283" s="136"/>
      <c r="UJD283" s="136"/>
      <c r="UJE283" s="136"/>
      <c r="UJJ283" s="136"/>
      <c r="UJK283" s="136"/>
      <c r="UJL283" s="136"/>
      <c r="UJM283" s="136"/>
      <c r="UJN283" s="136"/>
      <c r="UJO283" s="136"/>
      <c r="UJP283" s="136"/>
      <c r="UJQ283" s="136"/>
      <c r="UJR283" s="136"/>
      <c r="UJS283" s="136"/>
      <c r="UJT283" s="136"/>
      <c r="UJU283" s="136"/>
      <c r="UJZ283" s="136"/>
      <c r="UKA283" s="136"/>
      <c r="UKB283" s="136"/>
      <c r="UKC283" s="136"/>
      <c r="UKD283" s="136"/>
      <c r="UKE283" s="136"/>
      <c r="UKF283" s="136"/>
      <c r="UKG283" s="136"/>
      <c r="UKH283" s="136"/>
      <c r="UKI283" s="136"/>
      <c r="UKJ283" s="136"/>
      <c r="UKK283" s="136"/>
      <c r="UKP283" s="136"/>
      <c r="UKQ283" s="136"/>
      <c r="UKR283" s="136"/>
      <c r="UKS283" s="136"/>
      <c r="UKT283" s="136"/>
      <c r="UKU283" s="136"/>
      <c r="UKV283" s="136"/>
      <c r="UKW283" s="136"/>
      <c r="UKX283" s="136"/>
      <c r="UKY283" s="136"/>
      <c r="UKZ283" s="136"/>
      <c r="ULA283" s="136"/>
      <c r="ULF283" s="136"/>
      <c r="ULG283" s="136"/>
      <c r="ULH283" s="136"/>
      <c r="ULI283" s="136"/>
      <c r="ULJ283" s="136"/>
      <c r="ULK283" s="136"/>
      <c r="ULL283" s="136"/>
      <c r="ULM283" s="136"/>
      <c r="ULN283" s="136"/>
      <c r="ULO283" s="136"/>
      <c r="ULP283" s="136"/>
      <c r="ULQ283" s="136"/>
      <c r="ULV283" s="136"/>
      <c r="ULW283" s="136"/>
      <c r="ULX283" s="136"/>
      <c r="ULY283" s="136"/>
      <c r="ULZ283" s="136"/>
      <c r="UMA283" s="136"/>
      <c r="UMB283" s="136"/>
      <c r="UMC283" s="136"/>
      <c r="UMD283" s="136"/>
      <c r="UME283" s="136"/>
      <c r="UMF283" s="136"/>
      <c r="UMG283" s="136"/>
      <c r="UML283" s="136"/>
      <c r="UMM283" s="136"/>
      <c r="UMN283" s="136"/>
      <c r="UMO283" s="136"/>
      <c r="UMP283" s="136"/>
      <c r="UMQ283" s="136"/>
      <c r="UMR283" s="136"/>
      <c r="UMS283" s="136"/>
      <c r="UMT283" s="136"/>
      <c r="UMU283" s="136"/>
      <c r="UMV283" s="136"/>
      <c r="UMW283" s="136"/>
      <c r="UNB283" s="136"/>
      <c r="UNC283" s="136"/>
      <c r="UND283" s="136"/>
      <c r="UNE283" s="136"/>
      <c r="UNF283" s="136"/>
      <c r="UNG283" s="136"/>
      <c r="UNH283" s="136"/>
      <c r="UNI283" s="136"/>
      <c r="UNJ283" s="136"/>
      <c r="UNK283" s="136"/>
      <c r="UNL283" s="136"/>
      <c r="UNM283" s="136"/>
      <c r="UNR283" s="136"/>
      <c r="UNS283" s="136"/>
      <c r="UNT283" s="136"/>
      <c r="UNU283" s="136"/>
      <c r="UNV283" s="136"/>
      <c r="UNW283" s="136"/>
      <c r="UNX283" s="136"/>
      <c r="UNY283" s="136"/>
      <c r="UNZ283" s="136"/>
      <c r="UOA283" s="136"/>
      <c r="UOB283" s="136"/>
      <c r="UOC283" s="136"/>
      <c r="UOH283" s="136"/>
      <c r="UOI283" s="136"/>
      <c r="UOJ283" s="136"/>
      <c r="UOK283" s="136"/>
      <c r="UOL283" s="136"/>
      <c r="UOM283" s="136"/>
      <c r="UON283" s="136"/>
      <c r="UOO283" s="136"/>
      <c r="UOP283" s="136"/>
      <c r="UOQ283" s="136"/>
      <c r="UOR283" s="136"/>
      <c r="UOS283" s="136"/>
      <c r="UOX283" s="136"/>
      <c r="UOY283" s="136"/>
      <c r="UOZ283" s="136"/>
      <c r="UPA283" s="136"/>
      <c r="UPB283" s="136"/>
      <c r="UPC283" s="136"/>
      <c r="UPD283" s="136"/>
      <c r="UPE283" s="136"/>
      <c r="UPF283" s="136"/>
      <c r="UPG283" s="136"/>
      <c r="UPH283" s="136"/>
      <c r="UPI283" s="136"/>
      <c r="UPN283" s="136"/>
      <c r="UPO283" s="136"/>
      <c r="UPP283" s="136"/>
      <c r="UPQ283" s="136"/>
      <c r="UPR283" s="136"/>
      <c r="UPS283" s="136"/>
      <c r="UPT283" s="136"/>
      <c r="UPU283" s="136"/>
      <c r="UPV283" s="136"/>
      <c r="UPW283" s="136"/>
      <c r="UPX283" s="136"/>
      <c r="UPY283" s="136"/>
      <c r="UQD283" s="136"/>
      <c r="UQE283" s="136"/>
      <c r="UQF283" s="136"/>
      <c r="UQG283" s="136"/>
      <c r="UQH283" s="136"/>
      <c r="UQI283" s="136"/>
      <c r="UQJ283" s="136"/>
      <c r="UQK283" s="136"/>
      <c r="UQL283" s="136"/>
      <c r="UQM283" s="136"/>
      <c r="UQN283" s="136"/>
      <c r="UQO283" s="136"/>
      <c r="UQT283" s="136"/>
      <c r="UQU283" s="136"/>
      <c r="UQV283" s="136"/>
      <c r="UQW283" s="136"/>
      <c r="UQX283" s="136"/>
      <c r="UQY283" s="136"/>
      <c r="UQZ283" s="136"/>
      <c r="URA283" s="136"/>
      <c r="URB283" s="136"/>
      <c r="URC283" s="136"/>
      <c r="URD283" s="136"/>
      <c r="URE283" s="136"/>
      <c r="URJ283" s="136"/>
      <c r="URK283" s="136"/>
      <c r="URL283" s="136"/>
      <c r="URM283" s="136"/>
      <c r="URN283" s="136"/>
      <c r="URO283" s="136"/>
      <c r="URP283" s="136"/>
      <c r="URQ283" s="136"/>
      <c r="URR283" s="136"/>
      <c r="URS283" s="136"/>
      <c r="URT283" s="136"/>
      <c r="URU283" s="136"/>
      <c r="URZ283" s="136"/>
      <c r="USA283" s="136"/>
      <c r="USB283" s="136"/>
      <c r="USC283" s="136"/>
      <c r="USD283" s="136"/>
      <c r="USE283" s="136"/>
      <c r="USF283" s="136"/>
      <c r="USG283" s="136"/>
      <c r="USH283" s="136"/>
      <c r="USI283" s="136"/>
      <c r="USJ283" s="136"/>
      <c r="USK283" s="136"/>
      <c r="USP283" s="136"/>
      <c r="USQ283" s="136"/>
      <c r="USR283" s="136"/>
      <c r="USS283" s="136"/>
      <c r="UST283" s="136"/>
      <c r="USU283" s="136"/>
      <c r="USV283" s="136"/>
      <c r="USW283" s="136"/>
      <c r="USX283" s="136"/>
      <c r="USY283" s="136"/>
      <c r="USZ283" s="136"/>
      <c r="UTA283" s="136"/>
      <c r="UTF283" s="136"/>
      <c r="UTG283" s="136"/>
      <c r="UTH283" s="136"/>
      <c r="UTI283" s="136"/>
      <c r="UTJ283" s="136"/>
      <c r="UTK283" s="136"/>
      <c r="UTL283" s="136"/>
      <c r="UTM283" s="136"/>
      <c r="UTN283" s="136"/>
      <c r="UTO283" s="136"/>
      <c r="UTP283" s="136"/>
      <c r="UTQ283" s="136"/>
      <c r="UTV283" s="136"/>
      <c r="UTW283" s="136"/>
      <c r="UTX283" s="136"/>
      <c r="UTY283" s="136"/>
      <c r="UTZ283" s="136"/>
      <c r="UUA283" s="136"/>
      <c r="UUB283" s="136"/>
      <c r="UUC283" s="136"/>
      <c r="UUD283" s="136"/>
      <c r="UUE283" s="136"/>
      <c r="UUF283" s="136"/>
      <c r="UUG283" s="136"/>
      <c r="UUL283" s="136"/>
      <c r="UUM283" s="136"/>
      <c r="UUN283" s="136"/>
      <c r="UUO283" s="136"/>
      <c r="UUP283" s="136"/>
      <c r="UUQ283" s="136"/>
      <c r="UUR283" s="136"/>
      <c r="UUS283" s="136"/>
      <c r="UUT283" s="136"/>
      <c r="UUU283" s="136"/>
      <c r="UUV283" s="136"/>
      <c r="UUW283" s="136"/>
      <c r="UVB283" s="136"/>
      <c r="UVC283" s="136"/>
      <c r="UVD283" s="136"/>
      <c r="UVE283" s="136"/>
      <c r="UVF283" s="136"/>
      <c r="UVG283" s="136"/>
      <c r="UVH283" s="136"/>
      <c r="UVI283" s="136"/>
      <c r="UVJ283" s="136"/>
      <c r="UVK283" s="136"/>
      <c r="UVL283" s="136"/>
      <c r="UVM283" s="136"/>
      <c r="UVR283" s="136"/>
      <c r="UVS283" s="136"/>
      <c r="UVT283" s="136"/>
      <c r="UVU283" s="136"/>
      <c r="UVV283" s="136"/>
      <c r="UVW283" s="136"/>
      <c r="UVX283" s="136"/>
      <c r="UVY283" s="136"/>
      <c r="UVZ283" s="136"/>
      <c r="UWA283" s="136"/>
      <c r="UWB283" s="136"/>
      <c r="UWC283" s="136"/>
      <c r="UWH283" s="136"/>
      <c r="UWI283" s="136"/>
      <c r="UWJ283" s="136"/>
      <c r="UWK283" s="136"/>
      <c r="UWL283" s="136"/>
      <c r="UWM283" s="136"/>
      <c r="UWN283" s="136"/>
      <c r="UWO283" s="136"/>
      <c r="UWP283" s="136"/>
      <c r="UWQ283" s="136"/>
      <c r="UWR283" s="136"/>
      <c r="UWS283" s="136"/>
      <c r="UWX283" s="136"/>
      <c r="UWY283" s="136"/>
      <c r="UWZ283" s="136"/>
      <c r="UXA283" s="136"/>
      <c r="UXB283" s="136"/>
      <c r="UXC283" s="136"/>
      <c r="UXD283" s="136"/>
      <c r="UXE283" s="136"/>
      <c r="UXF283" s="136"/>
      <c r="UXG283" s="136"/>
      <c r="UXH283" s="136"/>
      <c r="UXI283" s="136"/>
      <c r="UXN283" s="136"/>
      <c r="UXO283" s="136"/>
      <c r="UXP283" s="136"/>
      <c r="UXQ283" s="136"/>
      <c r="UXR283" s="136"/>
      <c r="UXS283" s="136"/>
      <c r="UXT283" s="136"/>
      <c r="UXU283" s="136"/>
      <c r="UXV283" s="136"/>
      <c r="UXW283" s="136"/>
      <c r="UXX283" s="136"/>
      <c r="UXY283" s="136"/>
      <c r="UYD283" s="136"/>
      <c r="UYE283" s="136"/>
      <c r="UYF283" s="136"/>
      <c r="UYG283" s="136"/>
      <c r="UYH283" s="136"/>
      <c r="UYI283" s="136"/>
      <c r="UYJ283" s="136"/>
      <c r="UYK283" s="136"/>
      <c r="UYL283" s="136"/>
      <c r="UYM283" s="136"/>
      <c r="UYN283" s="136"/>
      <c r="UYO283" s="136"/>
      <c r="UYT283" s="136"/>
      <c r="UYU283" s="136"/>
      <c r="UYV283" s="136"/>
      <c r="UYW283" s="136"/>
      <c r="UYX283" s="136"/>
      <c r="UYY283" s="136"/>
      <c r="UYZ283" s="136"/>
      <c r="UZA283" s="136"/>
      <c r="UZB283" s="136"/>
      <c r="UZC283" s="136"/>
      <c r="UZD283" s="136"/>
      <c r="UZE283" s="136"/>
      <c r="UZJ283" s="136"/>
      <c r="UZK283" s="136"/>
      <c r="UZL283" s="136"/>
      <c r="UZM283" s="136"/>
      <c r="UZN283" s="136"/>
      <c r="UZO283" s="136"/>
      <c r="UZP283" s="136"/>
      <c r="UZQ283" s="136"/>
      <c r="UZR283" s="136"/>
      <c r="UZS283" s="136"/>
      <c r="UZT283" s="136"/>
      <c r="UZU283" s="136"/>
      <c r="UZZ283" s="136"/>
      <c r="VAA283" s="136"/>
      <c r="VAB283" s="136"/>
      <c r="VAC283" s="136"/>
      <c r="VAD283" s="136"/>
      <c r="VAE283" s="136"/>
      <c r="VAF283" s="136"/>
      <c r="VAG283" s="136"/>
      <c r="VAH283" s="136"/>
      <c r="VAI283" s="136"/>
      <c r="VAJ283" s="136"/>
      <c r="VAK283" s="136"/>
      <c r="VAP283" s="136"/>
      <c r="VAQ283" s="136"/>
      <c r="VAR283" s="136"/>
      <c r="VAS283" s="136"/>
      <c r="VAT283" s="136"/>
      <c r="VAU283" s="136"/>
      <c r="VAV283" s="136"/>
      <c r="VAW283" s="136"/>
      <c r="VAX283" s="136"/>
      <c r="VAY283" s="136"/>
      <c r="VAZ283" s="136"/>
      <c r="VBA283" s="136"/>
      <c r="VBF283" s="136"/>
      <c r="VBG283" s="136"/>
      <c r="VBH283" s="136"/>
      <c r="VBI283" s="136"/>
      <c r="VBJ283" s="136"/>
      <c r="VBK283" s="136"/>
      <c r="VBL283" s="136"/>
      <c r="VBM283" s="136"/>
      <c r="VBN283" s="136"/>
      <c r="VBO283" s="136"/>
      <c r="VBP283" s="136"/>
      <c r="VBQ283" s="136"/>
      <c r="VBV283" s="136"/>
      <c r="VBW283" s="136"/>
      <c r="VBX283" s="136"/>
      <c r="VBY283" s="136"/>
      <c r="VBZ283" s="136"/>
      <c r="VCA283" s="136"/>
      <c r="VCB283" s="136"/>
      <c r="VCC283" s="136"/>
      <c r="VCD283" s="136"/>
      <c r="VCE283" s="136"/>
      <c r="VCF283" s="136"/>
      <c r="VCG283" s="136"/>
      <c r="VCL283" s="136"/>
      <c r="VCM283" s="136"/>
      <c r="VCN283" s="136"/>
      <c r="VCO283" s="136"/>
      <c r="VCP283" s="136"/>
      <c r="VCQ283" s="136"/>
      <c r="VCR283" s="136"/>
      <c r="VCS283" s="136"/>
      <c r="VCT283" s="136"/>
      <c r="VCU283" s="136"/>
      <c r="VCV283" s="136"/>
      <c r="VCW283" s="136"/>
      <c r="VDB283" s="136"/>
      <c r="VDC283" s="136"/>
      <c r="VDD283" s="136"/>
      <c r="VDE283" s="136"/>
      <c r="VDF283" s="136"/>
      <c r="VDG283" s="136"/>
      <c r="VDH283" s="136"/>
      <c r="VDI283" s="136"/>
      <c r="VDJ283" s="136"/>
      <c r="VDK283" s="136"/>
      <c r="VDL283" s="136"/>
      <c r="VDM283" s="136"/>
      <c r="VDR283" s="136"/>
      <c r="VDS283" s="136"/>
      <c r="VDT283" s="136"/>
      <c r="VDU283" s="136"/>
      <c r="VDV283" s="136"/>
      <c r="VDW283" s="136"/>
      <c r="VDX283" s="136"/>
      <c r="VDY283" s="136"/>
      <c r="VDZ283" s="136"/>
      <c r="VEA283" s="136"/>
      <c r="VEB283" s="136"/>
      <c r="VEC283" s="136"/>
      <c r="VEH283" s="136"/>
      <c r="VEI283" s="136"/>
      <c r="VEJ283" s="136"/>
      <c r="VEK283" s="136"/>
      <c r="VEL283" s="136"/>
      <c r="VEM283" s="136"/>
      <c r="VEN283" s="136"/>
      <c r="VEO283" s="136"/>
      <c r="VEP283" s="136"/>
      <c r="VEQ283" s="136"/>
      <c r="VER283" s="136"/>
      <c r="VES283" s="136"/>
      <c r="VEX283" s="136"/>
      <c r="VEY283" s="136"/>
      <c r="VEZ283" s="136"/>
      <c r="VFA283" s="136"/>
      <c r="VFB283" s="136"/>
      <c r="VFC283" s="136"/>
      <c r="VFD283" s="136"/>
      <c r="VFE283" s="136"/>
      <c r="VFF283" s="136"/>
      <c r="VFG283" s="136"/>
      <c r="VFH283" s="136"/>
      <c r="VFI283" s="136"/>
      <c r="VFN283" s="136"/>
      <c r="VFO283" s="136"/>
      <c r="VFP283" s="136"/>
      <c r="VFQ283" s="136"/>
      <c r="VFR283" s="136"/>
      <c r="VFS283" s="136"/>
      <c r="VFT283" s="136"/>
      <c r="VFU283" s="136"/>
      <c r="VFV283" s="136"/>
      <c r="VFW283" s="136"/>
      <c r="VFX283" s="136"/>
      <c r="VFY283" s="136"/>
      <c r="VGD283" s="136"/>
      <c r="VGE283" s="136"/>
      <c r="VGF283" s="136"/>
      <c r="VGG283" s="136"/>
      <c r="VGH283" s="136"/>
      <c r="VGI283" s="136"/>
      <c r="VGJ283" s="136"/>
      <c r="VGK283" s="136"/>
      <c r="VGL283" s="136"/>
      <c r="VGM283" s="136"/>
      <c r="VGN283" s="136"/>
      <c r="VGO283" s="136"/>
      <c r="VGT283" s="136"/>
      <c r="VGU283" s="136"/>
      <c r="VGV283" s="136"/>
      <c r="VGW283" s="136"/>
      <c r="VGX283" s="136"/>
      <c r="VGY283" s="136"/>
      <c r="VGZ283" s="136"/>
      <c r="VHA283" s="136"/>
      <c r="VHB283" s="136"/>
      <c r="VHC283" s="136"/>
      <c r="VHD283" s="136"/>
      <c r="VHE283" s="136"/>
      <c r="VHJ283" s="136"/>
      <c r="VHK283" s="136"/>
      <c r="VHL283" s="136"/>
      <c r="VHM283" s="136"/>
      <c r="VHN283" s="136"/>
      <c r="VHO283" s="136"/>
      <c r="VHP283" s="136"/>
      <c r="VHQ283" s="136"/>
      <c r="VHR283" s="136"/>
      <c r="VHS283" s="136"/>
      <c r="VHT283" s="136"/>
      <c r="VHU283" s="136"/>
      <c r="VHZ283" s="136"/>
      <c r="VIA283" s="136"/>
      <c r="VIB283" s="136"/>
      <c r="VIC283" s="136"/>
      <c r="VID283" s="136"/>
      <c r="VIE283" s="136"/>
      <c r="VIF283" s="136"/>
      <c r="VIG283" s="136"/>
      <c r="VIH283" s="136"/>
      <c r="VII283" s="136"/>
      <c r="VIJ283" s="136"/>
      <c r="VIK283" s="136"/>
      <c r="VIP283" s="136"/>
      <c r="VIQ283" s="136"/>
      <c r="VIR283" s="136"/>
      <c r="VIS283" s="136"/>
      <c r="VIT283" s="136"/>
      <c r="VIU283" s="136"/>
      <c r="VIV283" s="136"/>
      <c r="VIW283" s="136"/>
      <c r="VIX283" s="136"/>
      <c r="VIY283" s="136"/>
      <c r="VIZ283" s="136"/>
      <c r="VJA283" s="136"/>
      <c r="VJF283" s="136"/>
      <c r="VJG283" s="136"/>
      <c r="VJH283" s="136"/>
      <c r="VJI283" s="136"/>
      <c r="VJJ283" s="136"/>
      <c r="VJK283" s="136"/>
      <c r="VJL283" s="136"/>
      <c r="VJM283" s="136"/>
      <c r="VJN283" s="136"/>
      <c r="VJO283" s="136"/>
      <c r="VJP283" s="136"/>
      <c r="VJQ283" s="136"/>
      <c r="VJV283" s="136"/>
      <c r="VJW283" s="136"/>
      <c r="VJX283" s="136"/>
      <c r="VJY283" s="136"/>
      <c r="VJZ283" s="136"/>
      <c r="VKA283" s="136"/>
      <c r="VKB283" s="136"/>
      <c r="VKC283" s="136"/>
      <c r="VKD283" s="136"/>
      <c r="VKE283" s="136"/>
      <c r="VKF283" s="136"/>
      <c r="VKG283" s="136"/>
      <c r="VKL283" s="136"/>
      <c r="VKM283" s="136"/>
      <c r="VKN283" s="136"/>
      <c r="VKO283" s="136"/>
      <c r="VKP283" s="136"/>
      <c r="VKQ283" s="136"/>
      <c r="VKR283" s="136"/>
      <c r="VKS283" s="136"/>
      <c r="VKT283" s="136"/>
      <c r="VKU283" s="136"/>
      <c r="VKV283" s="136"/>
      <c r="VKW283" s="136"/>
      <c r="VLB283" s="136"/>
      <c r="VLC283" s="136"/>
      <c r="VLD283" s="136"/>
      <c r="VLE283" s="136"/>
      <c r="VLF283" s="136"/>
      <c r="VLG283" s="136"/>
      <c r="VLH283" s="136"/>
      <c r="VLI283" s="136"/>
      <c r="VLJ283" s="136"/>
      <c r="VLK283" s="136"/>
      <c r="VLL283" s="136"/>
      <c r="VLM283" s="136"/>
      <c r="VLR283" s="136"/>
      <c r="VLS283" s="136"/>
      <c r="VLT283" s="136"/>
      <c r="VLU283" s="136"/>
      <c r="VLV283" s="136"/>
      <c r="VLW283" s="136"/>
      <c r="VLX283" s="136"/>
      <c r="VLY283" s="136"/>
      <c r="VLZ283" s="136"/>
      <c r="VMA283" s="136"/>
      <c r="VMB283" s="136"/>
      <c r="VMC283" s="136"/>
      <c r="VMH283" s="136"/>
      <c r="VMI283" s="136"/>
      <c r="VMJ283" s="136"/>
      <c r="VMK283" s="136"/>
      <c r="VML283" s="136"/>
      <c r="VMM283" s="136"/>
      <c r="VMN283" s="136"/>
      <c r="VMO283" s="136"/>
      <c r="VMP283" s="136"/>
      <c r="VMQ283" s="136"/>
      <c r="VMR283" s="136"/>
      <c r="VMS283" s="136"/>
      <c r="VMX283" s="136"/>
      <c r="VMY283" s="136"/>
      <c r="VMZ283" s="136"/>
      <c r="VNA283" s="136"/>
      <c r="VNB283" s="136"/>
      <c r="VNC283" s="136"/>
      <c r="VND283" s="136"/>
      <c r="VNE283" s="136"/>
      <c r="VNF283" s="136"/>
      <c r="VNG283" s="136"/>
      <c r="VNH283" s="136"/>
      <c r="VNI283" s="136"/>
      <c r="VNN283" s="136"/>
      <c r="VNO283" s="136"/>
      <c r="VNP283" s="136"/>
      <c r="VNQ283" s="136"/>
      <c r="VNR283" s="136"/>
      <c r="VNS283" s="136"/>
      <c r="VNT283" s="136"/>
      <c r="VNU283" s="136"/>
      <c r="VNV283" s="136"/>
      <c r="VNW283" s="136"/>
      <c r="VNX283" s="136"/>
      <c r="VNY283" s="136"/>
      <c r="VOD283" s="136"/>
      <c r="VOE283" s="136"/>
      <c r="VOF283" s="136"/>
      <c r="VOG283" s="136"/>
      <c r="VOH283" s="136"/>
      <c r="VOI283" s="136"/>
      <c r="VOJ283" s="136"/>
      <c r="VOK283" s="136"/>
      <c r="VOL283" s="136"/>
      <c r="VOM283" s="136"/>
      <c r="VON283" s="136"/>
      <c r="VOO283" s="136"/>
      <c r="VOT283" s="136"/>
      <c r="VOU283" s="136"/>
      <c r="VOV283" s="136"/>
      <c r="VOW283" s="136"/>
      <c r="VOX283" s="136"/>
      <c r="VOY283" s="136"/>
      <c r="VOZ283" s="136"/>
      <c r="VPA283" s="136"/>
      <c r="VPB283" s="136"/>
      <c r="VPC283" s="136"/>
      <c r="VPD283" s="136"/>
      <c r="VPE283" s="136"/>
      <c r="VPJ283" s="136"/>
      <c r="VPK283" s="136"/>
      <c r="VPL283" s="136"/>
      <c r="VPM283" s="136"/>
      <c r="VPN283" s="136"/>
      <c r="VPO283" s="136"/>
      <c r="VPP283" s="136"/>
      <c r="VPQ283" s="136"/>
      <c r="VPR283" s="136"/>
      <c r="VPS283" s="136"/>
      <c r="VPT283" s="136"/>
      <c r="VPU283" s="136"/>
      <c r="VPZ283" s="136"/>
      <c r="VQA283" s="136"/>
      <c r="VQB283" s="136"/>
      <c r="VQC283" s="136"/>
      <c r="VQD283" s="136"/>
      <c r="VQE283" s="136"/>
      <c r="VQF283" s="136"/>
      <c r="VQG283" s="136"/>
      <c r="VQH283" s="136"/>
      <c r="VQI283" s="136"/>
      <c r="VQJ283" s="136"/>
      <c r="VQK283" s="136"/>
      <c r="VQP283" s="136"/>
      <c r="VQQ283" s="136"/>
      <c r="VQR283" s="136"/>
      <c r="VQS283" s="136"/>
      <c r="VQT283" s="136"/>
      <c r="VQU283" s="136"/>
      <c r="VQV283" s="136"/>
      <c r="VQW283" s="136"/>
      <c r="VQX283" s="136"/>
      <c r="VQY283" s="136"/>
      <c r="VQZ283" s="136"/>
      <c r="VRA283" s="136"/>
      <c r="VRF283" s="136"/>
      <c r="VRG283" s="136"/>
      <c r="VRH283" s="136"/>
      <c r="VRI283" s="136"/>
      <c r="VRJ283" s="136"/>
      <c r="VRK283" s="136"/>
      <c r="VRL283" s="136"/>
      <c r="VRM283" s="136"/>
      <c r="VRN283" s="136"/>
      <c r="VRO283" s="136"/>
      <c r="VRP283" s="136"/>
      <c r="VRQ283" s="136"/>
      <c r="VRV283" s="136"/>
      <c r="VRW283" s="136"/>
      <c r="VRX283" s="136"/>
      <c r="VRY283" s="136"/>
      <c r="VRZ283" s="136"/>
      <c r="VSA283" s="136"/>
      <c r="VSB283" s="136"/>
      <c r="VSC283" s="136"/>
      <c r="VSD283" s="136"/>
      <c r="VSE283" s="136"/>
      <c r="VSF283" s="136"/>
      <c r="VSG283" s="136"/>
      <c r="VSL283" s="136"/>
      <c r="VSM283" s="136"/>
      <c r="VSN283" s="136"/>
      <c r="VSO283" s="136"/>
      <c r="VSP283" s="136"/>
      <c r="VSQ283" s="136"/>
      <c r="VSR283" s="136"/>
      <c r="VSS283" s="136"/>
      <c r="VST283" s="136"/>
      <c r="VSU283" s="136"/>
      <c r="VSV283" s="136"/>
      <c r="VSW283" s="136"/>
      <c r="VTB283" s="136"/>
      <c r="VTC283" s="136"/>
      <c r="VTD283" s="136"/>
      <c r="VTE283" s="136"/>
      <c r="VTF283" s="136"/>
      <c r="VTG283" s="136"/>
      <c r="VTH283" s="136"/>
      <c r="VTI283" s="136"/>
      <c r="VTJ283" s="136"/>
      <c r="VTK283" s="136"/>
      <c r="VTL283" s="136"/>
      <c r="VTM283" s="136"/>
      <c r="VTR283" s="136"/>
      <c r="VTS283" s="136"/>
      <c r="VTT283" s="136"/>
      <c r="VTU283" s="136"/>
      <c r="VTV283" s="136"/>
      <c r="VTW283" s="136"/>
      <c r="VTX283" s="136"/>
      <c r="VTY283" s="136"/>
      <c r="VTZ283" s="136"/>
      <c r="VUA283" s="136"/>
      <c r="VUB283" s="136"/>
      <c r="VUC283" s="136"/>
      <c r="VUH283" s="136"/>
      <c r="VUI283" s="136"/>
      <c r="VUJ283" s="136"/>
      <c r="VUK283" s="136"/>
      <c r="VUL283" s="136"/>
      <c r="VUM283" s="136"/>
      <c r="VUN283" s="136"/>
      <c r="VUO283" s="136"/>
      <c r="VUP283" s="136"/>
      <c r="VUQ283" s="136"/>
      <c r="VUR283" s="136"/>
      <c r="VUS283" s="136"/>
      <c r="VUX283" s="136"/>
      <c r="VUY283" s="136"/>
      <c r="VUZ283" s="136"/>
      <c r="VVA283" s="136"/>
      <c r="VVB283" s="136"/>
      <c r="VVC283" s="136"/>
      <c r="VVD283" s="136"/>
      <c r="VVE283" s="136"/>
      <c r="VVF283" s="136"/>
      <c r="VVG283" s="136"/>
      <c r="VVH283" s="136"/>
      <c r="VVI283" s="136"/>
      <c r="VVN283" s="136"/>
      <c r="VVO283" s="136"/>
      <c r="VVP283" s="136"/>
      <c r="VVQ283" s="136"/>
      <c r="VVR283" s="136"/>
      <c r="VVS283" s="136"/>
      <c r="VVT283" s="136"/>
      <c r="VVU283" s="136"/>
      <c r="VVV283" s="136"/>
      <c r="VVW283" s="136"/>
      <c r="VVX283" s="136"/>
      <c r="VVY283" s="136"/>
      <c r="VWD283" s="136"/>
      <c r="VWE283" s="136"/>
      <c r="VWF283" s="136"/>
      <c r="VWG283" s="136"/>
      <c r="VWH283" s="136"/>
      <c r="VWI283" s="136"/>
      <c r="VWJ283" s="136"/>
      <c r="VWK283" s="136"/>
      <c r="VWL283" s="136"/>
      <c r="VWM283" s="136"/>
      <c r="VWN283" s="136"/>
      <c r="VWO283" s="136"/>
      <c r="VWT283" s="136"/>
      <c r="VWU283" s="136"/>
      <c r="VWV283" s="136"/>
      <c r="VWW283" s="136"/>
      <c r="VWX283" s="136"/>
      <c r="VWY283" s="136"/>
      <c r="VWZ283" s="136"/>
      <c r="VXA283" s="136"/>
      <c r="VXB283" s="136"/>
      <c r="VXC283" s="136"/>
      <c r="VXD283" s="136"/>
      <c r="VXE283" s="136"/>
      <c r="VXJ283" s="136"/>
      <c r="VXK283" s="136"/>
      <c r="VXL283" s="136"/>
      <c r="VXM283" s="136"/>
      <c r="VXN283" s="136"/>
      <c r="VXO283" s="136"/>
      <c r="VXP283" s="136"/>
      <c r="VXQ283" s="136"/>
      <c r="VXR283" s="136"/>
      <c r="VXS283" s="136"/>
      <c r="VXT283" s="136"/>
      <c r="VXU283" s="136"/>
      <c r="VXZ283" s="136"/>
      <c r="VYA283" s="136"/>
      <c r="VYB283" s="136"/>
      <c r="VYC283" s="136"/>
      <c r="VYD283" s="136"/>
      <c r="VYE283" s="136"/>
      <c r="VYF283" s="136"/>
      <c r="VYG283" s="136"/>
      <c r="VYH283" s="136"/>
      <c r="VYI283" s="136"/>
      <c r="VYJ283" s="136"/>
      <c r="VYK283" s="136"/>
      <c r="VYP283" s="136"/>
      <c r="VYQ283" s="136"/>
      <c r="VYR283" s="136"/>
      <c r="VYS283" s="136"/>
      <c r="VYT283" s="136"/>
      <c r="VYU283" s="136"/>
      <c r="VYV283" s="136"/>
      <c r="VYW283" s="136"/>
      <c r="VYX283" s="136"/>
      <c r="VYY283" s="136"/>
      <c r="VYZ283" s="136"/>
      <c r="VZA283" s="136"/>
      <c r="VZF283" s="136"/>
      <c r="VZG283" s="136"/>
      <c r="VZH283" s="136"/>
      <c r="VZI283" s="136"/>
      <c r="VZJ283" s="136"/>
      <c r="VZK283" s="136"/>
      <c r="VZL283" s="136"/>
      <c r="VZM283" s="136"/>
      <c r="VZN283" s="136"/>
      <c r="VZO283" s="136"/>
      <c r="VZP283" s="136"/>
      <c r="VZQ283" s="136"/>
      <c r="VZV283" s="136"/>
      <c r="VZW283" s="136"/>
      <c r="VZX283" s="136"/>
      <c r="VZY283" s="136"/>
      <c r="VZZ283" s="136"/>
      <c r="WAA283" s="136"/>
      <c r="WAB283" s="136"/>
      <c r="WAC283" s="136"/>
      <c r="WAD283" s="136"/>
      <c r="WAE283" s="136"/>
      <c r="WAF283" s="136"/>
      <c r="WAG283" s="136"/>
      <c r="WAL283" s="136"/>
      <c r="WAM283" s="136"/>
      <c r="WAN283" s="136"/>
      <c r="WAO283" s="136"/>
      <c r="WAP283" s="136"/>
      <c r="WAQ283" s="136"/>
      <c r="WAR283" s="136"/>
      <c r="WAS283" s="136"/>
      <c r="WAT283" s="136"/>
      <c r="WAU283" s="136"/>
      <c r="WAV283" s="136"/>
      <c r="WAW283" s="136"/>
      <c r="WBB283" s="136"/>
      <c r="WBC283" s="136"/>
      <c r="WBD283" s="136"/>
      <c r="WBE283" s="136"/>
      <c r="WBF283" s="136"/>
      <c r="WBG283" s="136"/>
      <c r="WBH283" s="136"/>
      <c r="WBI283" s="136"/>
      <c r="WBJ283" s="136"/>
      <c r="WBK283" s="136"/>
      <c r="WBL283" s="136"/>
      <c r="WBM283" s="136"/>
      <c r="WBR283" s="136"/>
      <c r="WBS283" s="136"/>
      <c r="WBT283" s="136"/>
      <c r="WBU283" s="136"/>
      <c r="WBV283" s="136"/>
      <c r="WBW283" s="136"/>
      <c r="WBX283" s="136"/>
      <c r="WBY283" s="136"/>
      <c r="WBZ283" s="136"/>
      <c r="WCA283" s="136"/>
      <c r="WCB283" s="136"/>
      <c r="WCC283" s="136"/>
      <c r="WCH283" s="136"/>
      <c r="WCI283" s="136"/>
      <c r="WCJ283" s="136"/>
      <c r="WCK283" s="136"/>
      <c r="WCL283" s="136"/>
      <c r="WCM283" s="136"/>
      <c r="WCN283" s="136"/>
      <c r="WCO283" s="136"/>
      <c r="WCP283" s="136"/>
      <c r="WCQ283" s="136"/>
      <c r="WCR283" s="136"/>
      <c r="WCS283" s="136"/>
      <c r="WCX283" s="136"/>
      <c r="WCY283" s="136"/>
      <c r="WCZ283" s="136"/>
      <c r="WDA283" s="136"/>
      <c r="WDB283" s="136"/>
      <c r="WDC283" s="136"/>
      <c r="WDD283" s="136"/>
      <c r="WDE283" s="136"/>
      <c r="WDF283" s="136"/>
      <c r="WDG283" s="136"/>
      <c r="WDH283" s="136"/>
      <c r="WDI283" s="136"/>
      <c r="WDN283" s="136"/>
      <c r="WDO283" s="136"/>
      <c r="WDP283" s="136"/>
      <c r="WDQ283" s="136"/>
      <c r="WDR283" s="136"/>
      <c r="WDS283" s="136"/>
      <c r="WDT283" s="136"/>
      <c r="WDU283" s="136"/>
      <c r="WDV283" s="136"/>
      <c r="WDW283" s="136"/>
      <c r="WDX283" s="136"/>
      <c r="WDY283" s="136"/>
      <c r="WED283" s="136"/>
      <c r="WEE283" s="136"/>
      <c r="WEF283" s="136"/>
      <c r="WEG283" s="136"/>
      <c r="WEH283" s="136"/>
      <c r="WEI283" s="136"/>
      <c r="WEJ283" s="136"/>
      <c r="WEK283" s="136"/>
      <c r="WEL283" s="136"/>
      <c r="WEM283" s="136"/>
      <c r="WEN283" s="136"/>
      <c r="WEO283" s="136"/>
      <c r="WET283" s="136"/>
      <c r="WEU283" s="136"/>
      <c r="WEV283" s="136"/>
      <c r="WEW283" s="136"/>
      <c r="WEX283" s="136"/>
      <c r="WEY283" s="136"/>
      <c r="WEZ283" s="136"/>
      <c r="WFA283" s="136"/>
      <c r="WFB283" s="136"/>
      <c r="WFC283" s="136"/>
      <c r="WFD283" s="136"/>
      <c r="WFE283" s="136"/>
      <c r="WFJ283" s="136"/>
      <c r="WFK283" s="136"/>
      <c r="WFL283" s="136"/>
      <c r="WFM283" s="136"/>
      <c r="WFN283" s="136"/>
      <c r="WFO283" s="136"/>
      <c r="WFP283" s="136"/>
      <c r="WFQ283" s="136"/>
      <c r="WFR283" s="136"/>
      <c r="WFS283" s="136"/>
      <c r="WFT283" s="136"/>
      <c r="WFU283" s="136"/>
      <c r="WFZ283" s="136"/>
      <c r="WGA283" s="136"/>
      <c r="WGB283" s="136"/>
      <c r="WGC283" s="136"/>
      <c r="WGD283" s="136"/>
      <c r="WGE283" s="136"/>
      <c r="WGF283" s="136"/>
      <c r="WGG283" s="136"/>
      <c r="WGH283" s="136"/>
      <c r="WGI283" s="136"/>
      <c r="WGJ283" s="136"/>
      <c r="WGK283" s="136"/>
      <c r="WGP283" s="136"/>
      <c r="WGQ283" s="136"/>
      <c r="WGR283" s="136"/>
      <c r="WGS283" s="136"/>
      <c r="WGT283" s="136"/>
      <c r="WGU283" s="136"/>
      <c r="WGV283" s="136"/>
      <c r="WGW283" s="136"/>
      <c r="WGX283" s="136"/>
      <c r="WGY283" s="136"/>
      <c r="WGZ283" s="136"/>
      <c r="WHA283" s="136"/>
      <c r="WHF283" s="136"/>
      <c r="WHG283" s="136"/>
      <c r="WHH283" s="136"/>
      <c r="WHI283" s="136"/>
      <c r="WHJ283" s="136"/>
      <c r="WHK283" s="136"/>
      <c r="WHL283" s="136"/>
      <c r="WHM283" s="136"/>
      <c r="WHN283" s="136"/>
      <c r="WHO283" s="136"/>
      <c r="WHP283" s="136"/>
      <c r="WHQ283" s="136"/>
      <c r="WHV283" s="136"/>
      <c r="WHW283" s="136"/>
      <c r="WHX283" s="136"/>
      <c r="WHY283" s="136"/>
      <c r="WHZ283" s="136"/>
      <c r="WIA283" s="136"/>
      <c r="WIB283" s="136"/>
      <c r="WIC283" s="136"/>
      <c r="WID283" s="136"/>
      <c r="WIE283" s="136"/>
      <c r="WIF283" s="136"/>
      <c r="WIG283" s="136"/>
      <c r="WIL283" s="136"/>
      <c r="WIM283" s="136"/>
      <c r="WIN283" s="136"/>
      <c r="WIO283" s="136"/>
      <c r="WIP283" s="136"/>
      <c r="WIQ283" s="136"/>
      <c r="WIR283" s="136"/>
      <c r="WIS283" s="136"/>
      <c r="WIT283" s="136"/>
      <c r="WIU283" s="136"/>
      <c r="WIV283" s="136"/>
      <c r="WIW283" s="136"/>
      <c r="WJB283" s="136"/>
      <c r="WJC283" s="136"/>
      <c r="WJD283" s="136"/>
      <c r="WJE283" s="136"/>
      <c r="WJF283" s="136"/>
      <c r="WJG283" s="136"/>
      <c r="WJH283" s="136"/>
      <c r="WJI283" s="136"/>
      <c r="WJJ283" s="136"/>
      <c r="WJK283" s="136"/>
      <c r="WJL283" s="136"/>
      <c r="WJM283" s="136"/>
      <c r="WJR283" s="136"/>
      <c r="WJS283" s="136"/>
      <c r="WJT283" s="136"/>
      <c r="WJU283" s="136"/>
      <c r="WJV283" s="136"/>
      <c r="WJW283" s="136"/>
      <c r="WJX283" s="136"/>
      <c r="WJY283" s="136"/>
      <c r="WJZ283" s="136"/>
      <c r="WKA283" s="136"/>
      <c r="WKB283" s="136"/>
      <c r="WKC283" s="136"/>
      <c r="WKH283" s="136"/>
      <c r="WKI283" s="136"/>
      <c r="WKJ283" s="136"/>
      <c r="WKK283" s="136"/>
      <c r="WKL283" s="136"/>
      <c r="WKM283" s="136"/>
      <c r="WKN283" s="136"/>
      <c r="WKO283" s="136"/>
      <c r="WKP283" s="136"/>
      <c r="WKQ283" s="136"/>
      <c r="WKR283" s="136"/>
      <c r="WKS283" s="136"/>
      <c r="WKX283" s="136"/>
      <c r="WKY283" s="136"/>
      <c r="WKZ283" s="136"/>
      <c r="WLA283" s="136"/>
      <c r="WLB283" s="136"/>
      <c r="WLC283" s="136"/>
      <c r="WLD283" s="136"/>
      <c r="WLE283" s="136"/>
      <c r="WLF283" s="136"/>
      <c r="WLG283" s="136"/>
      <c r="WLH283" s="136"/>
      <c r="WLI283" s="136"/>
      <c r="WLN283" s="136"/>
      <c r="WLO283" s="136"/>
      <c r="WLP283" s="136"/>
      <c r="WLQ283" s="136"/>
      <c r="WLR283" s="136"/>
      <c r="WLS283" s="136"/>
      <c r="WLT283" s="136"/>
      <c r="WLU283" s="136"/>
      <c r="WLV283" s="136"/>
      <c r="WLW283" s="136"/>
      <c r="WLX283" s="136"/>
      <c r="WLY283" s="136"/>
      <c r="WMD283" s="136"/>
      <c r="WME283" s="136"/>
      <c r="WMF283" s="136"/>
      <c r="WMG283" s="136"/>
      <c r="WMH283" s="136"/>
      <c r="WMI283" s="136"/>
      <c r="WMJ283" s="136"/>
      <c r="WMK283" s="136"/>
      <c r="WML283" s="136"/>
      <c r="WMM283" s="136"/>
      <c r="WMN283" s="136"/>
      <c r="WMO283" s="136"/>
      <c r="WMT283" s="136"/>
      <c r="WMU283" s="136"/>
      <c r="WMV283" s="136"/>
      <c r="WMW283" s="136"/>
      <c r="WMX283" s="136"/>
      <c r="WMY283" s="136"/>
      <c r="WMZ283" s="136"/>
      <c r="WNA283" s="136"/>
      <c r="WNB283" s="136"/>
      <c r="WNC283" s="136"/>
      <c r="WND283" s="136"/>
      <c r="WNE283" s="136"/>
      <c r="WNJ283" s="136"/>
      <c r="WNK283" s="136"/>
      <c r="WNL283" s="136"/>
      <c r="WNM283" s="136"/>
      <c r="WNN283" s="136"/>
      <c r="WNO283" s="136"/>
      <c r="WNP283" s="136"/>
      <c r="WNQ283" s="136"/>
      <c r="WNR283" s="136"/>
      <c r="WNS283" s="136"/>
      <c r="WNT283" s="136"/>
      <c r="WNU283" s="136"/>
      <c r="WNZ283" s="136"/>
      <c r="WOA283" s="136"/>
      <c r="WOB283" s="136"/>
      <c r="WOC283" s="136"/>
      <c r="WOD283" s="136"/>
      <c r="WOE283" s="136"/>
      <c r="WOF283" s="136"/>
      <c r="WOG283" s="136"/>
      <c r="WOH283" s="136"/>
      <c r="WOI283" s="136"/>
      <c r="WOJ283" s="136"/>
      <c r="WOK283" s="136"/>
      <c r="WOP283" s="136"/>
      <c r="WOQ283" s="136"/>
      <c r="WOR283" s="136"/>
      <c r="WOS283" s="136"/>
      <c r="WOT283" s="136"/>
      <c r="WOU283" s="136"/>
      <c r="WOV283" s="136"/>
      <c r="WOW283" s="136"/>
      <c r="WOX283" s="136"/>
      <c r="WOY283" s="136"/>
      <c r="WOZ283" s="136"/>
      <c r="WPA283" s="136"/>
      <c r="WPF283" s="136"/>
      <c r="WPG283" s="136"/>
      <c r="WPH283" s="136"/>
      <c r="WPI283" s="136"/>
      <c r="WPJ283" s="136"/>
      <c r="WPK283" s="136"/>
      <c r="WPL283" s="136"/>
      <c r="WPM283" s="136"/>
      <c r="WPN283" s="136"/>
      <c r="WPO283" s="136"/>
      <c r="WPP283" s="136"/>
      <c r="WPQ283" s="136"/>
      <c r="WPV283" s="136"/>
      <c r="WPW283" s="136"/>
      <c r="WPX283" s="136"/>
      <c r="WPY283" s="136"/>
      <c r="WPZ283" s="136"/>
      <c r="WQA283" s="136"/>
      <c r="WQB283" s="136"/>
      <c r="WQC283" s="136"/>
      <c r="WQD283" s="136"/>
      <c r="WQE283" s="136"/>
      <c r="WQF283" s="136"/>
      <c r="WQG283" s="136"/>
      <c r="WQL283" s="136"/>
      <c r="WQM283" s="136"/>
      <c r="WQN283" s="136"/>
      <c r="WQO283" s="136"/>
      <c r="WQP283" s="136"/>
      <c r="WQQ283" s="136"/>
      <c r="WQR283" s="136"/>
      <c r="WQS283" s="136"/>
      <c r="WQT283" s="136"/>
      <c r="WQU283" s="136"/>
      <c r="WQV283" s="136"/>
      <c r="WQW283" s="136"/>
      <c r="WRB283" s="136"/>
      <c r="WRC283" s="136"/>
      <c r="WRD283" s="136"/>
      <c r="WRE283" s="136"/>
      <c r="WRF283" s="136"/>
      <c r="WRG283" s="136"/>
      <c r="WRH283" s="136"/>
      <c r="WRI283" s="136"/>
      <c r="WRJ283" s="136"/>
      <c r="WRK283" s="136"/>
      <c r="WRL283" s="136"/>
      <c r="WRM283" s="136"/>
      <c r="WRR283" s="136"/>
      <c r="WRS283" s="136"/>
      <c r="WRT283" s="136"/>
      <c r="WRU283" s="136"/>
      <c r="WRV283" s="136"/>
      <c r="WRW283" s="136"/>
      <c r="WRX283" s="136"/>
      <c r="WRY283" s="136"/>
      <c r="WRZ283" s="136"/>
      <c r="WSA283" s="136"/>
      <c r="WSB283" s="136"/>
      <c r="WSC283" s="136"/>
      <c r="WSH283" s="136"/>
      <c r="WSI283" s="136"/>
      <c r="WSJ283" s="136"/>
      <c r="WSK283" s="136"/>
      <c r="WSL283" s="136"/>
      <c r="WSM283" s="136"/>
      <c r="WSN283" s="136"/>
      <c r="WSO283" s="136"/>
      <c r="WSP283" s="136"/>
      <c r="WSQ283" s="136"/>
      <c r="WSR283" s="136"/>
      <c r="WSS283" s="136"/>
      <c r="WSX283" s="136"/>
      <c r="WSY283" s="136"/>
      <c r="WSZ283" s="136"/>
      <c r="WTA283" s="136"/>
      <c r="WTB283" s="136"/>
      <c r="WTC283" s="136"/>
      <c r="WTD283" s="136"/>
      <c r="WTE283" s="136"/>
      <c r="WTF283" s="136"/>
      <c r="WTG283" s="136"/>
      <c r="WTH283" s="136"/>
      <c r="WTI283" s="136"/>
      <c r="WTN283" s="136"/>
      <c r="WTO283" s="136"/>
      <c r="WTP283" s="136"/>
      <c r="WTQ283" s="136"/>
      <c r="WTR283" s="136"/>
      <c r="WTS283" s="136"/>
      <c r="WTT283" s="136"/>
      <c r="WTU283" s="136"/>
      <c r="WTV283" s="136"/>
      <c r="WTW283" s="136"/>
      <c r="WTX283" s="136"/>
      <c r="WTY283" s="136"/>
      <c r="WUD283" s="136"/>
      <c r="WUE283" s="136"/>
      <c r="WUF283" s="136"/>
      <c r="WUG283" s="136"/>
      <c r="WUH283" s="136"/>
      <c r="WUI283" s="136"/>
      <c r="WUJ283" s="136"/>
      <c r="WUK283" s="136"/>
      <c r="WUL283" s="136"/>
      <c r="WUM283" s="136"/>
      <c r="WUN283" s="136"/>
      <c r="WUO283" s="136"/>
      <c r="WUT283" s="136"/>
      <c r="WUU283" s="136"/>
      <c r="WUV283" s="136"/>
      <c r="WUW283" s="136"/>
      <c r="WUX283" s="136"/>
      <c r="WUY283" s="136"/>
      <c r="WUZ283" s="136"/>
      <c r="WVA283" s="136"/>
      <c r="WVB283" s="136"/>
      <c r="WVC283" s="136"/>
      <c r="WVD283" s="136"/>
      <c r="WVE283" s="136"/>
      <c r="WVJ283" s="136"/>
      <c r="WVK283" s="136"/>
      <c r="WVL283" s="136"/>
      <c r="WVM283" s="136"/>
      <c r="WVN283" s="136"/>
      <c r="WVO283" s="136"/>
      <c r="WVP283" s="136"/>
      <c r="WVQ283" s="136"/>
      <c r="WVR283" s="136"/>
      <c r="WVS283" s="136"/>
      <c r="WVT283" s="136"/>
      <c r="WVU283" s="136"/>
      <c r="WVZ283" s="136"/>
      <c r="WWA283" s="136"/>
      <c r="WWB283" s="136"/>
      <c r="WWC283" s="136"/>
      <c r="WWD283" s="136"/>
      <c r="WWE283" s="136"/>
      <c r="WWF283" s="136"/>
      <c r="WWG283" s="136"/>
      <c r="WWH283" s="136"/>
      <c r="WWI283" s="136"/>
      <c r="WWJ283" s="136"/>
      <c r="WWK283" s="136"/>
      <c r="WWP283" s="136"/>
      <c r="WWQ283" s="136"/>
      <c r="WWR283" s="136"/>
      <c r="WWS283" s="136"/>
      <c r="WWT283" s="136"/>
      <c r="WWU283" s="136"/>
      <c r="WWV283" s="136"/>
      <c r="WWW283" s="136"/>
      <c r="WWX283" s="136"/>
      <c r="WWY283" s="136"/>
      <c r="WWZ283" s="136"/>
      <c r="WXA283" s="136"/>
      <c r="WXF283" s="136"/>
      <c r="WXG283" s="136"/>
      <c r="WXH283" s="136"/>
      <c r="WXI283" s="136"/>
      <c r="WXJ283" s="136"/>
      <c r="WXK283" s="136"/>
      <c r="WXL283" s="136"/>
      <c r="WXM283" s="136"/>
      <c r="WXN283" s="136"/>
      <c r="WXO283" s="136"/>
      <c r="WXP283" s="136"/>
      <c r="WXQ283" s="136"/>
      <c r="WXV283" s="136"/>
      <c r="WXW283" s="136"/>
      <c r="WXX283" s="136"/>
      <c r="WXY283" s="136"/>
      <c r="WXZ283" s="136"/>
      <c r="WYA283" s="136"/>
      <c r="WYB283" s="136"/>
      <c r="WYC283" s="136"/>
      <c r="WYD283" s="136"/>
      <c r="WYE283" s="136"/>
      <c r="WYF283" s="136"/>
      <c r="WYG283" s="136"/>
      <c r="WYL283" s="136"/>
      <c r="WYM283" s="136"/>
      <c r="WYN283" s="136"/>
      <c r="WYO283" s="136"/>
      <c r="WYP283" s="136"/>
      <c r="WYQ283" s="136"/>
      <c r="WYR283" s="136"/>
      <c r="WYS283" s="136"/>
      <c r="WYT283" s="136"/>
      <c r="WYU283" s="136"/>
      <c r="WYV283" s="136"/>
      <c r="WYW283" s="136"/>
      <c r="WZB283" s="136"/>
      <c r="WZC283" s="136"/>
      <c r="WZD283" s="136"/>
      <c r="WZE283" s="136"/>
      <c r="WZF283" s="136"/>
      <c r="WZG283" s="136"/>
      <c r="WZH283" s="136"/>
      <c r="WZI283" s="136"/>
      <c r="WZJ283" s="136"/>
      <c r="WZK283" s="136"/>
      <c r="WZL283" s="136"/>
      <c r="WZM283" s="136"/>
      <c r="WZR283" s="136"/>
      <c r="WZS283" s="136"/>
      <c r="WZT283" s="136"/>
      <c r="WZU283" s="136"/>
      <c r="WZV283" s="136"/>
      <c r="WZW283" s="136"/>
      <c r="WZX283" s="136"/>
      <c r="WZY283" s="136"/>
      <c r="WZZ283" s="136"/>
      <c r="XAA283" s="136"/>
      <c r="XAB283" s="136"/>
      <c r="XAC283" s="136"/>
      <c r="XAH283" s="136"/>
      <c r="XAI283" s="136"/>
      <c r="XAJ283" s="136"/>
      <c r="XAK283" s="136"/>
      <c r="XAL283" s="136"/>
      <c r="XAM283" s="136"/>
      <c r="XAN283" s="136"/>
      <c r="XAO283" s="136"/>
      <c r="XAP283" s="136"/>
      <c r="XAQ283" s="136"/>
      <c r="XAR283" s="136"/>
      <c r="XAS283" s="136"/>
      <c r="XAX283" s="136"/>
      <c r="XAY283" s="136"/>
      <c r="XAZ283" s="136"/>
      <c r="XBA283" s="136"/>
      <c r="XBB283" s="136"/>
      <c r="XBC283" s="136"/>
      <c r="XBD283" s="136"/>
      <c r="XBE283" s="136"/>
      <c r="XBF283" s="136"/>
      <c r="XBG283" s="136"/>
      <c r="XBH283" s="136"/>
      <c r="XBI283" s="136"/>
      <c r="XBN283" s="136"/>
      <c r="XBO283" s="136"/>
      <c r="XBP283" s="136"/>
      <c r="XBQ283" s="136"/>
      <c r="XBR283" s="136"/>
      <c r="XBS283" s="136"/>
      <c r="XBT283" s="136"/>
      <c r="XBU283" s="136"/>
      <c r="XBV283" s="136"/>
      <c r="XBW283" s="136"/>
      <c r="XBX283" s="136"/>
      <c r="XBY283" s="136"/>
      <c r="XCD283" s="136"/>
      <c r="XCE283" s="136"/>
      <c r="XCF283" s="136"/>
      <c r="XCG283" s="136"/>
      <c r="XCH283" s="136"/>
      <c r="XCI283" s="136"/>
      <c r="XCJ283" s="136"/>
      <c r="XCK283" s="136"/>
      <c r="XCL283" s="136"/>
      <c r="XCM283" s="136"/>
      <c r="XCN283" s="136"/>
      <c r="XCO283" s="136"/>
      <c r="XCT283" s="136"/>
      <c r="XCU283" s="136"/>
      <c r="XCV283" s="136"/>
      <c r="XCW283" s="136"/>
      <c r="XCX283" s="136"/>
      <c r="XCY283" s="136"/>
      <c r="XCZ283" s="136"/>
      <c r="XDA283" s="136"/>
      <c r="XDB283" s="136"/>
      <c r="XDC283" s="136"/>
      <c r="XDD283" s="136"/>
      <c r="XDE283" s="136"/>
      <c r="XDJ283" s="136"/>
      <c r="XDK283" s="136"/>
      <c r="XDL283" s="136"/>
      <c r="XDM283" s="136"/>
      <c r="XDN283" s="136"/>
      <c r="XDO283" s="136"/>
      <c r="XDP283" s="136"/>
      <c r="XDQ283" s="136"/>
      <c r="XDR283" s="136"/>
      <c r="XDS283" s="136"/>
      <c r="XDT283" s="136"/>
      <c r="XDU283" s="136"/>
      <c r="XDZ283" s="136"/>
      <c r="XEA283" s="136"/>
      <c r="XEB283" s="136"/>
      <c r="XEC283" s="136"/>
      <c r="XED283" s="136"/>
      <c r="XEE283" s="136"/>
      <c r="XEF283" s="136"/>
      <c r="XEG283" s="136"/>
      <c r="XEH283" s="136"/>
      <c r="XEI283" s="136"/>
      <c r="XEJ283" s="136"/>
      <c r="XEK283" s="136"/>
      <c r="XEP283" s="136"/>
      <c r="XEQ283" s="136"/>
      <c r="XER283" s="136"/>
      <c r="XES283" s="136"/>
      <c r="XET283" s="136"/>
      <c r="XEU283" s="136"/>
      <c r="XEV283" s="136"/>
      <c r="XEW283" s="136"/>
      <c r="XEX283" s="136"/>
      <c r="XEY283" s="136"/>
      <c r="XEZ283" s="136"/>
      <c r="XFA283" s="136"/>
    </row>
    <row r="284" spans="1:1021 1026:2045 2050:3069 3074:4093 4098:5117 5122:6141 6146:7165 7170:8189 8194:9213 9218:10237 10242:11261 11266:12285 12290:13309 13314:14333 14338:15357 15362:16381" x14ac:dyDescent="0.25">
      <c r="A284" s="138"/>
      <c r="B284" s="139"/>
      <c r="C284" s="140"/>
      <c r="D284" s="140"/>
      <c r="E284" s="140"/>
      <c r="F284" s="140"/>
      <c r="G284" s="140"/>
      <c r="H284" s="140"/>
      <c r="I284" s="140"/>
      <c r="J284" s="140"/>
      <c r="K284" s="140"/>
      <c r="L284" s="140"/>
      <c r="M284" s="140"/>
      <c r="N284" s="138"/>
      <c r="R284" s="136"/>
      <c r="S284" s="136"/>
      <c r="T284" s="136"/>
      <c r="U284" s="136"/>
      <c r="V284" s="136"/>
      <c r="W284" s="136"/>
      <c r="X284" s="136"/>
      <c r="Y284" s="136"/>
      <c r="Z284" s="136"/>
      <c r="AA284" s="136"/>
      <c r="AB284" s="136"/>
      <c r="AC284" s="136"/>
      <c r="AH284" s="136"/>
      <c r="AI284" s="136"/>
      <c r="AJ284" s="136"/>
      <c r="AK284" s="136"/>
      <c r="AL284" s="136"/>
      <c r="AM284" s="136"/>
      <c r="AN284" s="136"/>
      <c r="AO284" s="136"/>
      <c r="AP284" s="136"/>
      <c r="AQ284" s="136"/>
      <c r="AR284" s="136"/>
      <c r="AS284" s="136"/>
      <c r="AX284" s="136"/>
      <c r="AY284" s="136"/>
      <c r="AZ284" s="136"/>
      <c r="BA284" s="136"/>
      <c r="BB284" s="136"/>
      <c r="BC284" s="136"/>
      <c r="BD284" s="136"/>
      <c r="BE284" s="136"/>
      <c r="BF284" s="136"/>
      <c r="BG284" s="136"/>
      <c r="BH284" s="136"/>
      <c r="BI284" s="136"/>
      <c r="BN284" s="136"/>
      <c r="BO284" s="136"/>
      <c r="BP284" s="136"/>
      <c r="BQ284" s="136"/>
      <c r="BR284" s="136"/>
      <c r="BS284" s="136"/>
      <c r="BT284" s="136"/>
      <c r="BU284" s="136"/>
      <c r="BV284" s="136"/>
      <c r="BW284" s="136"/>
      <c r="BX284" s="136"/>
      <c r="BY284" s="136"/>
      <c r="CD284" s="136"/>
      <c r="CE284" s="136"/>
      <c r="CF284" s="136"/>
      <c r="CG284" s="136"/>
      <c r="CH284" s="136"/>
      <c r="CI284" s="136"/>
      <c r="CJ284" s="136"/>
      <c r="CK284" s="136"/>
      <c r="CL284" s="136"/>
      <c r="CM284" s="136"/>
      <c r="CN284" s="136"/>
      <c r="CO284" s="136"/>
      <c r="CT284" s="136"/>
      <c r="CU284" s="136"/>
      <c r="CV284" s="136"/>
      <c r="CW284" s="136"/>
      <c r="CX284" s="136"/>
      <c r="CY284" s="136"/>
      <c r="CZ284" s="136"/>
      <c r="DA284" s="136"/>
      <c r="DB284" s="136"/>
      <c r="DC284" s="136"/>
      <c r="DD284" s="136"/>
      <c r="DE284" s="136"/>
      <c r="DJ284" s="136"/>
      <c r="DK284" s="136"/>
      <c r="DL284" s="136"/>
      <c r="DM284" s="136"/>
      <c r="DN284" s="136"/>
      <c r="DO284" s="136"/>
      <c r="DP284" s="136"/>
      <c r="DQ284" s="136"/>
      <c r="DR284" s="136"/>
      <c r="DS284" s="136"/>
      <c r="DT284" s="136"/>
      <c r="DU284" s="136"/>
      <c r="DZ284" s="136"/>
      <c r="EA284" s="136"/>
      <c r="EB284" s="136"/>
      <c r="EC284" s="136"/>
      <c r="ED284" s="136"/>
      <c r="EE284" s="136"/>
      <c r="EF284" s="136"/>
      <c r="EG284" s="136"/>
      <c r="EH284" s="136"/>
      <c r="EI284" s="136"/>
      <c r="EJ284" s="136"/>
      <c r="EK284" s="136"/>
      <c r="EP284" s="136"/>
      <c r="EQ284" s="136"/>
      <c r="ER284" s="136"/>
      <c r="ES284" s="136"/>
      <c r="ET284" s="136"/>
      <c r="EU284" s="136"/>
      <c r="EV284" s="136"/>
      <c r="EW284" s="136"/>
      <c r="EX284" s="136"/>
      <c r="EY284" s="136"/>
      <c r="EZ284" s="136"/>
      <c r="FA284" s="136"/>
      <c r="FF284" s="136"/>
      <c r="FG284" s="136"/>
      <c r="FH284" s="136"/>
      <c r="FI284" s="136"/>
      <c r="FJ284" s="136"/>
      <c r="FK284" s="136"/>
      <c r="FL284" s="136"/>
      <c r="FM284" s="136"/>
      <c r="FN284" s="136"/>
      <c r="FO284" s="136"/>
      <c r="FP284" s="136"/>
      <c r="FQ284" s="136"/>
      <c r="FV284" s="136"/>
      <c r="FW284" s="136"/>
      <c r="FX284" s="136"/>
      <c r="FY284" s="136"/>
      <c r="FZ284" s="136"/>
      <c r="GA284" s="136"/>
      <c r="GB284" s="136"/>
      <c r="GC284" s="136"/>
      <c r="GD284" s="136"/>
      <c r="GE284" s="136"/>
      <c r="GF284" s="136"/>
      <c r="GG284" s="136"/>
      <c r="GL284" s="136"/>
      <c r="GM284" s="136"/>
      <c r="GN284" s="136"/>
      <c r="GO284" s="136"/>
      <c r="GP284" s="136"/>
      <c r="GQ284" s="136"/>
      <c r="GR284" s="136"/>
      <c r="GS284" s="136"/>
      <c r="GT284" s="136"/>
      <c r="GU284" s="136"/>
      <c r="GV284" s="136"/>
      <c r="GW284" s="136"/>
      <c r="HB284" s="136"/>
      <c r="HC284" s="136"/>
      <c r="HD284" s="136"/>
      <c r="HE284" s="136"/>
      <c r="HF284" s="136"/>
      <c r="HG284" s="136"/>
      <c r="HH284" s="136"/>
      <c r="HI284" s="136"/>
      <c r="HJ284" s="136"/>
      <c r="HK284" s="136"/>
      <c r="HL284" s="136"/>
      <c r="HM284" s="136"/>
      <c r="HR284" s="136"/>
      <c r="HS284" s="136"/>
      <c r="HT284" s="136"/>
      <c r="HU284" s="136"/>
      <c r="HV284" s="136"/>
      <c r="HW284" s="136"/>
      <c r="HX284" s="136"/>
      <c r="HY284" s="136"/>
      <c r="HZ284" s="136"/>
      <c r="IA284" s="136"/>
      <c r="IB284" s="136"/>
      <c r="IC284" s="136"/>
      <c r="IH284" s="136"/>
      <c r="II284" s="136"/>
      <c r="IJ284" s="136"/>
      <c r="IK284" s="136"/>
      <c r="IL284" s="136"/>
      <c r="IM284" s="136"/>
      <c r="IN284" s="136"/>
      <c r="IO284" s="136"/>
      <c r="IP284" s="136"/>
      <c r="IQ284" s="136"/>
      <c r="IR284" s="136"/>
      <c r="IS284" s="136"/>
      <c r="IX284" s="136"/>
      <c r="IY284" s="136"/>
      <c r="IZ284" s="136"/>
      <c r="JA284" s="136"/>
      <c r="JB284" s="136"/>
      <c r="JC284" s="136"/>
      <c r="JD284" s="136"/>
      <c r="JE284" s="136"/>
      <c r="JF284" s="136"/>
      <c r="JG284" s="136"/>
      <c r="JH284" s="136"/>
      <c r="JI284" s="136"/>
      <c r="JN284" s="136"/>
      <c r="JO284" s="136"/>
      <c r="JP284" s="136"/>
      <c r="JQ284" s="136"/>
      <c r="JR284" s="136"/>
      <c r="JS284" s="136"/>
      <c r="JT284" s="136"/>
      <c r="JU284" s="136"/>
      <c r="JV284" s="136"/>
      <c r="JW284" s="136"/>
      <c r="JX284" s="136"/>
      <c r="JY284" s="136"/>
      <c r="KD284" s="136"/>
      <c r="KE284" s="136"/>
      <c r="KF284" s="136"/>
      <c r="KG284" s="136"/>
      <c r="KH284" s="136"/>
      <c r="KI284" s="136"/>
      <c r="KJ284" s="136"/>
      <c r="KK284" s="136"/>
      <c r="KL284" s="136"/>
      <c r="KM284" s="136"/>
      <c r="KN284" s="136"/>
      <c r="KO284" s="136"/>
      <c r="KT284" s="136"/>
      <c r="KU284" s="136"/>
      <c r="KV284" s="136"/>
      <c r="KW284" s="136"/>
      <c r="KX284" s="136"/>
      <c r="KY284" s="136"/>
      <c r="KZ284" s="136"/>
      <c r="LA284" s="136"/>
      <c r="LB284" s="136"/>
      <c r="LC284" s="136"/>
      <c r="LD284" s="136"/>
      <c r="LE284" s="136"/>
      <c r="LJ284" s="136"/>
      <c r="LK284" s="136"/>
      <c r="LL284" s="136"/>
      <c r="LM284" s="136"/>
      <c r="LN284" s="136"/>
      <c r="LO284" s="136"/>
      <c r="LP284" s="136"/>
      <c r="LQ284" s="136"/>
      <c r="LR284" s="136"/>
      <c r="LS284" s="136"/>
      <c r="LT284" s="136"/>
      <c r="LU284" s="136"/>
      <c r="LZ284" s="136"/>
      <c r="MA284" s="136"/>
      <c r="MB284" s="136"/>
      <c r="MC284" s="136"/>
      <c r="MD284" s="136"/>
      <c r="ME284" s="136"/>
      <c r="MF284" s="136"/>
      <c r="MG284" s="136"/>
      <c r="MH284" s="136"/>
      <c r="MI284" s="136"/>
      <c r="MJ284" s="136"/>
      <c r="MK284" s="136"/>
      <c r="MP284" s="136"/>
      <c r="MQ284" s="136"/>
      <c r="MR284" s="136"/>
      <c r="MS284" s="136"/>
      <c r="MT284" s="136"/>
      <c r="MU284" s="136"/>
      <c r="MV284" s="136"/>
      <c r="MW284" s="136"/>
      <c r="MX284" s="136"/>
      <c r="MY284" s="136"/>
      <c r="MZ284" s="136"/>
      <c r="NA284" s="136"/>
      <c r="NF284" s="136"/>
      <c r="NG284" s="136"/>
      <c r="NH284" s="136"/>
      <c r="NI284" s="136"/>
      <c r="NJ284" s="136"/>
      <c r="NK284" s="136"/>
      <c r="NL284" s="136"/>
      <c r="NM284" s="136"/>
      <c r="NN284" s="136"/>
      <c r="NO284" s="136"/>
      <c r="NP284" s="136"/>
      <c r="NQ284" s="136"/>
      <c r="NV284" s="136"/>
      <c r="NW284" s="136"/>
      <c r="NX284" s="136"/>
      <c r="NY284" s="136"/>
      <c r="NZ284" s="136"/>
      <c r="OA284" s="136"/>
      <c r="OB284" s="136"/>
      <c r="OC284" s="136"/>
      <c r="OD284" s="136"/>
      <c r="OE284" s="136"/>
      <c r="OF284" s="136"/>
      <c r="OG284" s="136"/>
      <c r="OL284" s="136"/>
      <c r="OM284" s="136"/>
      <c r="ON284" s="136"/>
      <c r="OO284" s="136"/>
      <c r="OP284" s="136"/>
      <c r="OQ284" s="136"/>
      <c r="OR284" s="136"/>
      <c r="OS284" s="136"/>
      <c r="OT284" s="136"/>
      <c r="OU284" s="136"/>
      <c r="OV284" s="136"/>
      <c r="OW284" s="136"/>
      <c r="PB284" s="136"/>
      <c r="PC284" s="136"/>
      <c r="PD284" s="136"/>
      <c r="PE284" s="136"/>
      <c r="PF284" s="136"/>
      <c r="PG284" s="136"/>
      <c r="PH284" s="136"/>
      <c r="PI284" s="136"/>
      <c r="PJ284" s="136"/>
      <c r="PK284" s="136"/>
      <c r="PL284" s="136"/>
      <c r="PM284" s="136"/>
      <c r="PR284" s="136"/>
      <c r="PS284" s="136"/>
      <c r="PT284" s="136"/>
      <c r="PU284" s="136"/>
      <c r="PV284" s="136"/>
      <c r="PW284" s="136"/>
      <c r="PX284" s="136"/>
      <c r="PY284" s="136"/>
      <c r="PZ284" s="136"/>
      <c r="QA284" s="136"/>
      <c r="QB284" s="136"/>
      <c r="QC284" s="136"/>
      <c r="QH284" s="136"/>
      <c r="QI284" s="136"/>
      <c r="QJ284" s="136"/>
      <c r="QK284" s="136"/>
      <c r="QL284" s="136"/>
      <c r="QM284" s="136"/>
      <c r="QN284" s="136"/>
      <c r="QO284" s="136"/>
      <c r="QP284" s="136"/>
      <c r="QQ284" s="136"/>
      <c r="QR284" s="136"/>
      <c r="QS284" s="136"/>
      <c r="QX284" s="136"/>
      <c r="QY284" s="136"/>
      <c r="QZ284" s="136"/>
      <c r="RA284" s="136"/>
      <c r="RB284" s="136"/>
      <c r="RC284" s="136"/>
      <c r="RD284" s="136"/>
      <c r="RE284" s="136"/>
      <c r="RF284" s="136"/>
      <c r="RG284" s="136"/>
      <c r="RH284" s="136"/>
      <c r="RI284" s="136"/>
      <c r="RN284" s="136"/>
      <c r="RO284" s="136"/>
      <c r="RP284" s="136"/>
      <c r="RQ284" s="136"/>
      <c r="RR284" s="136"/>
      <c r="RS284" s="136"/>
      <c r="RT284" s="136"/>
      <c r="RU284" s="136"/>
      <c r="RV284" s="136"/>
      <c r="RW284" s="136"/>
      <c r="RX284" s="136"/>
      <c r="RY284" s="136"/>
      <c r="SD284" s="136"/>
      <c r="SE284" s="136"/>
      <c r="SF284" s="136"/>
      <c r="SG284" s="136"/>
      <c r="SH284" s="136"/>
      <c r="SI284" s="136"/>
      <c r="SJ284" s="136"/>
      <c r="SK284" s="136"/>
      <c r="SL284" s="136"/>
      <c r="SM284" s="136"/>
      <c r="SN284" s="136"/>
      <c r="SO284" s="136"/>
      <c r="ST284" s="136"/>
      <c r="SU284" s="136"/>
      <c r="SV284" s="136"/>
      <c r="SW284" s="136"/>
      <c r="SX284" s="136"/>
      <c r="SY284" s="136"/>
      <c r="SZ284" s="136"/>
      <c r="TA284" s="136"/>
      <c r="TB284" s="136"/>
      <c r="TC284" s="136"/>
      <c r="TD284" s="136"/>
      <c r="TE284" s="136"/>
      <c r="TJ284" s="136"/>
      <c r="TK284" s="136"/>
      <c r="TL284" s="136"/>
      <c r="TM284" s="136"/>
      <c r="TN284" s="136"/>
      <c r="TO284" s="136"/>
      <c r="TP284" s="136"/>
      <c r="TQ284" s="136"/>
      <c r="TR284" s="136"/>
      <c r="TS284" s="136"/>
      <c r="TT284" s="136"/>
      <c r="TU284" s="136"/>
      <c r="TZ284" s="136"/>
      <c r="UA284" s="136"/>
      <c r="UB284" s="136"/>
      <c r="UC284" s="136"/>
      <c r="UD284" s="136"/>
      <c r="UE284" s="136"/>
      <c r="UF284" s="136"/>
      <c r="UG284" s="136"/>
      <c r="UH284" s="136"/>
      <c r="UI284" s="136"/>
      <c r="UJ284" s="136"/>
      <c r="UK284" s="136"/>
      <c r="UP284" s="136"/>
      <c r="UQ284" s="136"/>
      <c r="UR284" s="136"/>
      <c r="US284" s="136"/>
      <c r="UT284" s="136"/>
      <c r="UU284" s="136"/>
      <c r="UV284" s="136"/>
      <c r="UW284" s="136"/>
      <c r="UX284" s="136"/>
      <c r="UY284" s="136"/>
      <c r="UZ284" s="136"/>
      <c r="VA284" s="136"/>
      <c r="VF284" s="136"/>
      <c r="VG284" s="136"/>
      <c r="VH284" s="136"/>
      <c r="VI284" s="136"/>
      <c r="VJ284" s="136"/>
      <c r="VK284" s="136"/>
      <c r="VL284" s="136"/>
      <c r="VM284" s="136"/>
      <c r="VN284" s="136"/>
      <c r="VO284" s="136"/>
      <c r="VP284" s="136"/>
      <c r="VQ284" s="136"/>
      <c r="VV284" s="136"/>
      <c r="VW284" s="136"/>
      <c r="VX284" s="136"/>
      <c r="VY284" s="136"/>
      <c r="VZ284" s="136"/>
      <c r="WA284" s="136"/>
      <c r="WB284" s="136"/>
      <c r="WC284" s="136"/>
      <c r="WD284" s="136"/>
      <c r="WE284" s="136"/>
      <c r="WF284" s="136"/>
      <c r="WG284" s="136"/>
      <c r="WL284" s="136"/>
      <c r="WM284" s="136"/>
      <c r="WN284" s="136"/>
      <c r="WO284" s="136"/>
      <c r="WP284" s="136"/>
      <c r="WQ284" s="136"/>
      <c r="WR284" s="136"/>
      <c r="WS284" s="136"/>
      <c r="WT284" s="136"/>
      <c r="WU284" s="136"/>
      <c r="WV284" s="136"/>
      <c r="WW284" s="136"/>
      <c r="XB284" s="136"/>
      <c r="XC284" s="136"/>
      <c r="XD284" s="136"/>
      <c r="XE284" s="136"/>
      <c r="XF284" s="136"/>
      <c r="XG284" s="136"/>
      <c r="XH284" s="136"/>
      <c r="XI284" s="136"/>
      <c r="XJ284" s="136"/>
      <c r="XK284" s="136"/>
      <c r="XL284" s="136"/>
      <c r="XM284" s="136"/>
      <c r="XR284" s="136"/>
      <c r="XS284" s="136"/>
      <c r="XT284" s="136"/>
      <c r="XU284" s="136"/>
      <c r="XV284" s="136"/>
      <c r="XW284" s="136"/>
      <c r="XX284" s="136"/>
      <c r="XY284" s="136"/>
      <c r="XZ284" s="136"/>
      <c r="YA284" s="136"/>
      <c r="YB284" s="136"/>
      <c r="YC284" s="136"/>
      <c r="YH284" s="136"/>
      <c r="YI284" s="136"/>
      <c r="YJ284" s="136"/>
      <c r="YK284" s="136"/>
      <c r="YL284" s="136"/>
      <c r="YM284" s="136"/>
      <c r="YN284" s="136"/>
      <c r="YO284" s="136"/>
      <c r="YP284" s="136"/>
      <c r="YQ284" s="136"/>
      <c r="YR284" s="136"/>
      <c r="YS284" s="136"/>
      <c r="YX284" s="136"/>
      <c r="YY284" s="136"/>
      <c r="YZ284" s="136"/>
      <c r="ZA284" s="136"/>
      <c r="ZB284" s="136"/>
      <c r="ZC284" s="136"/>
      <c r="ZD284" s="136"/>
      <c r="ZE284" s="136"/>
      <c r="ZF284" s="136"/>
      <c r="ZG284" s="136"/>
      <c r="ZH284" s="136"/>
      <c r="ZI284" s="136"/>
      <c r="ZN284" s="136"/>
      <c r="ZO284" s="136"/>
      <c r="ZP284" s="136"/>
      <c r="ZQ284" s="136"/>
      <c r="ZR284" s="136"/>
      <c r="ZS284" s="136"/>
      <c r="ZT284" s="136"/>
      <c r="ZU284" s="136"/>
      <c r="ZV284" s="136"/>
      <c r="ZW284" s="136"/>
      <c r="ZX284" s="136"/>
      <c r="ZY284" s="136"/>
      <c r="AAD284" s="136"/>
      <c r="AAE284" s="136"/>
      <c r="AAF284" s="136"/>
      <c r="AAG284" s="136"/>
      <c r="AAH284" s="136"/>
      <c r="AAI284" s="136"/>
      <c r="AAJ284" s="136"/>
      <c r="AAK284" s="136"/>
      <c r="AAL284" s="136"/>
      <c r="AAM284" s="136"/>
      <c r="AAN284" s="136"/>
      <c r="AAO284" s="136"/>
      <c r="AAT284" s="136"/>
      <c r="AAU284" s="136"/>
      <c r="AAV284" s="136"/>
      <c r="AAW284" s="136"/>
      <c r="AAX284" s="136"/>
      <c r="AAY284" s="136"/>
      <c r="AAZ284" s="136"/>
      <c r="ABA284" s="136"/>
      <c r="ABB284" s="136"/>
      <c r="ABC284" s="136"/>
      <c r="ABD284" s="136"/>
      <c r="ABE284" s="136"/>
      <c r="ABJ284" s="136"/>
      <c r="ABK284" s="136"/>
      <c r="ABL284" s="136"/>
      <c r="ABM284" s="136"/>
      <c r="ABN284" s="136"/>
      <c r="ABO284" s="136"/>
      <c r="ABP284" s="136"/>
      <c r="ABQ284" s="136"/>
      <c r="ABR284" s="136"/>
      <c r="ABS284" s="136"/>
      <c r="ABT284" s="136"/>
      <c r="ABU284" s="136"/>
      <c r="ABZ284" s="136"/>
      <c r="ACA284" s="136"/>
      <c r="ACB284" s="136"/>
      <c r="ACC284" s="136"/>
      <c r="ACD284" s="136"/>
      <c r="ACE284" s="136"/>
      <c r="ACF284" s="136"/>
      <c r="ACG284" s="136"/>
      <c r="ACH284" s="136"/>
      <c r="ACI284" s="136"/>
      <c r="ACJ284" s="136"/>
      <c r="ACK284" s="136"/>
      <c r="ACP284" s="136"/>
      <c r="ACQ284" s="136"/>
      <c r="ACR284" s="136"/>
      <c r="ACS284" s="136"/>
      <c r="ACT284" s="136"/>
      <c r="ACU284" s="136"/>
      <c r="ACV284" s="136"/>
      <c r="ACW284" s="136"/>
      <c r="ACX284" s="136"/>
      <c r="ACY284" s="136"/>
      <c r="ACZ284" s="136"/>
      <c r="ADA284" s="136"/>
      <c r="ADF284" s="136"/>
      <c r="ADG284" s="136"/>
      <c r="ADH284" s="136"/>
      <c r="ADI284" s="136"/>
      <c r="ADJ284" s="136"/>
      <c r="ADK284" s="136"/>
      <c r="ADL284" s="136"/>
      <c r="ADM284" s="136"/>
      <c r="ADN284" s="136"/>
      <c r="ADO284" s="136"/>
      <c r="ADP284" s="136"/>
      <c r="ADQ284" s="136"/>
      <c r="ADV284" s="136"/>
      <c r="ADW284" s="136"/>
      <c r="ADX284" s="136"/>
      <c r="ADY284" s="136"/>
      <c r="ADZ284" s="136"/>
      <c r="AEA284" s="136"/>
      <c r="AEB284" s="136"/>
      <c r="AEC284" s="136"/>
      <c r="AED284" s="136"/>
      <c r="AEE284" s="136"/>
      <c r="AEF284" s="136"/>
      <c r="AEG284" s="136"/>
      <c r="AEL284" s="136"/>
      <c r="AEM284" s="136"/>
      <c r="AEN284" s="136"/>
      <c r="AEO284" s="136"/>
      <c r="AEP284" s="136"/>
      <c r="AEQ284" s="136"/>
      <c r="AER284" s="136"/>
      <c r="AES284" s="136"/>
      <c r="AET284" s="136"/>
      <c r="AEU284" s="136"/>
      <c r="AEV284" s="136"/>
      <c r="AEW284" s="136"/>
      <c r="AFB284" s="136"/>
      <c r="AFC284" s="136"/>
      <c r="AFD284" s="136"/>
      <c r="AFE284" s="136"/>
      <c r="AFF284" s="136"/>
      <c r="AFG284" s="136"/>
      <c r="AFH284" s="136"/>
      <c r="AFI284" s="136"/>
      <c r="AFJ284" s="136"/>
      <c r="AFK284" s="136"/>
      <c r="AFL284" s="136"/>
      <c r="AFM284" s="136"/>
      <c r="AFR284" s="136"/>
      <c r="AFS284" s="136"/>
      <c r="AFT284" s="136"/>
      <c r="AFU284" s="136"/>
      <c r="AFV284" s="136"/>
      <c r="AFW284" s="136"/>
      <c r="AFX284" s="136"/>
      <c r="AFY284" s="136"/>
      <c r="AFZ284" s="136"/>
      <c r="AGA284" s="136"/>
      <c r="AGB284" s="136"/>
      <c r="AGC284" s="136"/>
      <c r="AGH284" s="136"/>
      <c r="AGI284" s="136"/>
      <c r="AGJ284" s="136"/>
      <c r="AGK284" s="136"/>
      <c r="AGL284" s="136"/>
      <c r="AGM284" s="136"/>
      <c r="AGN284" s="136"/>
      <c r="AGO284" s="136"/>
      <c r="AGP284" s="136"/>
      <c r="AGQ284" s="136"/>
      <c r="AGR284" s="136"/>
      <c r="AGS284" s="136"/>
      <c r="AGX284" s="136"/>
      <c r="AGY284" s="136"/>
      <c r="AGZ284" s="136"/>
      <c r="AHA284" s="136"/>
      <c r="AHB284" s="136"/>
      <c r="AHC284" s="136"/>
      <c r="AHD284" s="136"/>
      <c r="AHE284" s="136"/>
      <c r="AHF284" s="136"/>
      <c r="AHG284" s="136"/>
      <c r="AHH284" s="136"/>
      <c r="AHI284" s="136"/>
      <c r="AHN284" s="136"/>
      <c r="AHO284" s="136"/>
      <c r="AHP284" s="136"/>
      <c r="AHQ284" s="136"/>
      <c r="AHR284" s="136"/>
      <c r="AHS284" s="136"/>
      <c r="AHT284" s="136"/>
      <c r="AHU284" s="136"/>
      <c r="AHV284" s="136"/>
      <c r="AHW284" s="136"/>
      <c r="AHX284" s="136"/>
      <c r="AHY284" s="136"/>
      <c r="AID284" s="136"/>
      <c r="AIE284" s="136"/>
      <c r="AIF284" s="136"/>
      <c r="AIG284" s="136"/>
      <c r="AIH284" s="136"/>
      <c r="AII284" s="136"/>
      <c r="AIJ284" s="136"/>
      <c r="AIK284" s="136"/>
      <c r="AIL284" s="136"/>
      <c r="AIM284" s="136"/>
      <c r="AIN284" s="136"/>
      <c r="AIO284" s="136"/>
      <c r="AIT284" s="136"/>
      <c r="AIU284" s="136"/>
      <c r="AIV284" s="136"/>
      <c r="AIW284" s="136"/>
      <c r="AIX284" s="136"/>
      <c r="AIY284" s="136"/>
      <c r="AIZ284" s="136"/>
      <c r="AJA284" s="136"/>
      <c r="AJB284" s="136"/>
      <c r="AJC284" s="136"/>
      <c r="AJD284" s="136"/>
      <c r="AJE284" s="136"/>
      <c r="AJJ284" s="136"/>
      <c r="AJK284" s="136"/>
      <c r="AJL284" s="136"/>
      <c r="AJM284" s="136"/>
      <c r="AJN284" s="136"/>
      <c r="AJO284" s="136"/>
      <c r="AJP284" s="136"/>
      <c r="AJQ284" s="136"/>
      <c r="AJR284" s="136"/>
      <c r="AJS284" s="136"/>
      <c r="AJT284" s="136"/>
      <c r="AJU284" s="136"/>
      <c r="AJZ284" s="136"/>
      <c r="AKA284" s="136"/>
      <c r="AKB284" s="136"/>
      <c r="AKC284" s="136"/>
      <c r="AKD284" s="136"/>
      <c r="AKE284" s="136"/>
      <c r="AKF284" s="136"/>
      <c r="AKG284" s="136"/>
      <c r="AKH284" s="136"/>
      <c r="AKI284" s="136"/>
      <c r="AKJ284" s="136"/>
      <c r="AKK284" s="136"/>
      <c r="AKP284" s="136"/>
      <c r="AKQ284" s="136"/>
      <c r="AKR284" s="136"/>
      <c r="AKS284" s="136"/>
      <c r="AKT284" s="136"/>
      <c r="AKU284" s="136"/>
      <c r="AKV284" s="136"/>
      <c r="AKW284" s="136"/>
      <c r="AKX284" s="136"/>
      <c r="AKY284" s="136"/>
      <c r="AKZ284" s="136"/>
      <c r="ALA284" s="136"/>
      <c r="ALF284" s="136"/>
      <c r="ALG284" s="136"/>
      <c r="ALH284" s="136"/>
      <c r="ALI284" s="136"/>
      <c r="ALJ284" s="136"/>
      <c r="ALK284" s="136"/>
      <c r="ALL284" s="136"/>
      <c r="ALM284" s="136"/>
      <c r="ALN284" s="136"/>
      <c r="ALO284" s="136"/>
      <c r="ALP284" s="136"/>
      <c r="ALQ284" s="136"/>
      <c r="ALV284" s="136"/>
      <c r="ALW284" s="136"/>
      <c r="ALX284" s="136"/>
      <c r="ALY284" s="136"/>
      <c r="ALZ284" s="136"/>
      <c r="AMA284" s="136"/>
      <c r="AMB284" s="136"/>
      <c r="AMC284" s="136"/>
      <c r="AMD284" s="136"/>
      <c r="AME284" s="136"/>
      <c r="AMF284" s="136"/>
      <c r="AMG284" s="136"/>
      <c r="AML284" s="136"/>
      <c r="AMM284" s="136"/>
      <c r="AMN284" s="136"/>
      <c r="AMO284" s="136"/>
      <c r="AMP284" s="136"/>
      <c r="AMQ284" s="136"/>
      <c r="AMR284" s="136"/>
      <c r="AMS284" s="136"/>
      <c r="AMT284" s="136"/>
      <c r="AMU284" s="136"/>
      <c r="AMV284" s="136"/>
      <c r="AMW284" s="136"/>
      <c r="ANB284" s="136"/>
      <c r="ANC284" s="136"/>
      <c r="AND284" s="136"/>
      <c r="ANE284" s="136"/>
      <c r="ANF284" s="136"/>
      <c r="ANG284" s="136"/>
      <c r="ANH284" s="136"/>
      <c r="ANI284" s="136"/>
      <c r="ANJ284" s="136"/>
      <c r="ANK284" s="136"/>
      <c r="ANL284" s="136"/>
      <c r="ANM284" s="136"/>
      <c r="ANR284" s="136"/>
      <c r="ANS284" s="136"/>
      <c r="ANT284" s="136"/>
      <c r="ANU284" s="136"/>
      <c r="ANV284" s="136"/>
      <c r="ANW284" s="136"/>
      <c r="ANX284" s="136"/>
      <c r="ANY284" s="136"/>
      <c r="ANZ284" s="136"/>
      <c r="AOA284" s="136"/>
      <c r="AOB284" s="136"/>
      <c r="AOC284" s="136"/>
      <c r="AOH284" s="136"/>
      <c r="AOI284" s="136"/>
      <c r="AOJ284" s="136"/>
      <c r="AOK284" s="136"/>
      <c r="AOL284" s="136"/>
      <c r="AOM284" s="136"/>
      <c r="AON284" s="136"/>
      <c r="AOO284" s="136"/>
      <c r="AOP284" s="136"/>
      <c r="AOQ284" s="136"/>
      <c r="AOR284" s="136"/>
      <c r="AOS284" s="136"/>
      <c r="AOX284" s="136"/>
      <c r="AOY284" s="136"/>
      <c r="AOZ284" s="136"/>
      <c r="APA284" s="136"/>
      <c r="APB284" s="136"/>
      <c r="APC284" s="136"/>
      <c r="APD284" s="136"/>
      <c r="APE284" s="136"/>
      <c r="APF284" s="136"/>
      <c r="APG284" s="136"/>
      <c r="APH284" s="136"/>
      <c r="API284" s="136"/>
      <c r="APN284" s="136"/>
      <c r="APO284" s="136"/>
      <c r="APP284" s="136"/>
      <c r="APQ284" s="136"/>
      <c r="APR284" s="136"/>
      <c r="APS284" s="136"/>
      <c r="APT284" s="136"/>
      <c r="APU284" s="136"/>
      <c r="APV284" s="136"/>
      <c r="APW284" s="136"/>
      <c r="APX284" s="136"/>
      <c r="APY284" s="136"/>
      <c r="AQD284" s="136"/>
      <c r="AQE284" s="136"/>
      <c r="AQF284" s="136"/>
      <c r="AQG284" s="136"/>
      <c r="AQH284" s="136"/>
      <c r="AQI284" s="136"/>
      <c r="AQJ284" s="136"/>
      <c r="AQK284" s="136"/>
      <c r="AQL284" s="136"/>
      <c r="AQM284" s="136"/>
      <c r="AQN284" s="136"/>
      <c r="AQO284" s="136"/>
      <c r="AQT284" s="136"/>
      <c r="AQU284" s="136"/>
      <c r="AQV284" s="136"/>
      <c r="AQW284" s="136"/>
      <c r="AQX284" s="136"/>
      <c r="AQY284" s="136"/>
      <c r="AQZ284" s="136"/>
      <c r="ARA284" s="136"/>
      <c r="ARB284" s="136"/>
      <c r="ARC284" s="136"/>
      <c r="ARD284" s="136"/>
      <c r="ARE284" s="136"/>
      <c r="ARJ284" s="136"/>
      <c r="ARK284" s="136"/>
      <c r="ARL284" s="136"/>
      <c r="ARM284" s="136"/>
      <c r="ARN284" s="136"/>
      <c r="ARO284" s="136"/>
      <c r="ARP284" s="136"/>
      <c r="ARQ284" s="136"/>
      <c r="ARR284" s="136"/>
      <c r="ARS284" s="136"/>
      <c r="ART284" s="136"/>
      <c r="ARU284" s="136"/>
      <c r="ARZ284" s="136"/>
      <c r="ASA284" s="136"/>
      <c r="ASB284" s="136"/>
      <c r="ASC284" s="136"/>
      <c r="ASD284" s="136"/>
      <c r="ASE284" s="136"/>
      <c r="ASF284" s="136"/>
      <c r="ASG284" s="136"/>
      <c r="ASH284" s="136"/>
      <c r="ASI284" s="136"/>
      <c r="ASJ284" s="136"/>
      <c r="ASK284" s="136"/>
      <c r="ASP284" s="136"/>
      <c r="ASQ284" s="136"/>
      <c r="ASR284" s="136"/>
      <c r="ASS284" s="136"/>
      <c r="AST284" s="136"/>
      <c r="ASU284" s="136"/>
      <c r="ASV284" s="136"/>
      <c r="ASW284" s="136"/>
      <c r="ASX284" s="136"/>
      <c r="ASY284" s="136"/>
      <c r="ASZ284" s="136"/>
      <c r="ATA284" s="136"/>
      <c r="ATF284" s="136"/>
      <c r="ATG284" s="136"/>
      <c r="ATH284" s="136"/>
      <c r="ATI284" s="136"/>
      <c r="ATJ284" s="136"/>
      <c r="ATK284" s="136"/>
      <c r="ATL284" s="136"/>
      <c r="ATM284" s="136"/>
      <c r="ATN284" s="136"/>
      <c r="ATO284" s="136"/>
      <c r="ATP284" s="136"/>
      <c r="ATQ284" s="136"/>
      <c r="ATV284" s="136"/>
      <c r="ATW284" s="136"/>
      <c r="ATX284" s="136"/>
      <c r="ATY284" s="136"/>
      <c r="ATZ284" s="136"/>
      <c r="AUA284" s="136"/>
      <c r="AUB284" s="136"/>
      <c r="AUC284" s="136"/>
      <c r="AUD284" s="136"/>
      <c r="AUE284" s="136"/>
      <c r="AUF284" s="136"/>
      <c r="AUG284" s="136"/>
      <c r="AUL284" s="136"/>
      <c r="AUM284" s="136"/>
      <c r="AUN284" s="136"/>
      <c r="AUO284" s="136"/>
      <c r="AUP284" s="136"/>
      <c r="AUQ284" s="136"/>
      <c r="AUR284" s="136"/>
      <c r="AUS284" s="136"/>
      <c r="AUT284" s="136"/>
      <c r="AUU284" s="136"/>
      <c r="AUV284" s="136"/>
      <c r="AUW284" s="136"/>
      <c r="AVB284" s="136"/>
      <c r="AVC284" s="136"/>
      <c r="AVD284" s="136"/>
      <c r="AVE284" s="136"/>
      <c r="AVF284" s="136"/>
      <c r="AVG284" s="136"/>
      <c r="AVH284" s="136"/>
      <c r="AVI284" s="136"/>
      <c r="AVJ284" s="136"/>
      <c r="AVK284" s="136"/>
      <c r="AVL284" s="136"/>
      <c r="AVM284" s="136"/>
      <c r="AVR284" s="136"/>
      <c r="AVS284" s="136"/>
      <c r="AVT284" s="136"/>
      <c r="AVU284" s="136"/>
      <c r="AVV284" s="136"/>
      <c r="AVW284" s="136"/>
      <c r="AVX284" s="136"/>
      <c r="AVY284" s="136"/>
      <c r="AVZ284" s="136"/>
      <c r="AWA284" s="136"/>
      <c r="AWB284" s="136"/>
      <c r="AWC284" s="136"/>
      <c r="AWH284" s="136"/>
      <c r="AWI284" s="136"/>
      <c r="AWJ284" s="136"/>
      <c r="AWK284" s="136"/>
      <c r="AWL284" s="136"/>
      <c r="AWM284" s="136"/>
      <c r="AWN284" s="136"/>
      <c r="AWO284" s="136"/>
      <c r="AWP284" s="136"/>
      <c r="AWQ284" s="136"/>
      <c r="AWR284" s="136"/>
      <c r="AWS284" s="136"/>
      <c r="AWX284" s="136"/>
      <c r="AWY284" s="136"/>
      <c r="AWZ284" s="136"/>
      <c r="AXA284" s="136"/>
      <c r="AXB284" s="136"/>
      <c r="AXC284" s="136"/>
      <c r="AXD284" s="136"/>
      <c r="AXE284" s="136"/>
      <c r="AXF284" s="136"/>
      <c r="AXG284" s="136"/>
      <c r="AXH284" s="136"/>
      <c r="AXI284" s="136"/>
      <c r="AXN284" s="136"/>
      <c r="AXO284" s="136"/>
      <c r="AXP284" s="136"/>
      <c r="AXQ284" s="136"/>
      <c r="AXR284" s="136"/>
      <c r="AXS284" s="136"/>
      <c r="AXT284" s="136"/>
      <c r="AXU284" s="136"/>
      <c r="AXV284" s="136"/>
      <c r="AXW284" s="136"/>
      <c r="AXX284" s="136"/>
      <c r="AXY284" s="136"/>
      <c r="AYD284" s="136"/>
      <c r="AYE284" s="136"/>
      <c r="AYF284" s="136"/>
      <c r="AYG284" s="136"/>
      <c r="AYH284" s="136"/>
      <c r="AYI284" s="136"/>
      <c r="AYJ284" s="136"/>
      <c r="AYK284" s="136"/>
      <c r="AYL284" s="136"/>
      <c r="AYM284" s="136"/>
      <c r="AYN284" s="136"/>
      <c r="AYO284" s="136"/>
      <c r="AYT284" s="136"/>
      <c r="AYU284" s="136"/>
      <c r="AYV284" s="136"/>
      <c r="AYW284" s="136"/>
      <c r="AYX284" s="136"/>
      <c r="AYY284" s="136"/>
      <c r="AYZ284" s="136"/>
      <c r="AZA284" s="136"/>
      <c r="AZB284" s="136"/>
      <c r="AZC284" s="136"/>
      <c r="AZD284" s="136"/>
      <c r="AZE284" s="136"/>
      <c r="AZJ284" s="136"/>
      <c r="AZK284" s="136"/>
      <c r="AZL284" s="136"/>
      <c r="AZM284" s="136"/>
      <c r="AZN284" s="136"/>
      <c r="AZO284" s="136"/>
      <c r="AZP284" s="136"/>
      <c r="AZQ284" s="136"/>
      <c r="AZR284" s="136"/>
      <c r="AZS284" s="136"/>
      <c r="AZT284" s="136"/>
      <c r="AZU284" s="136"/>
      <c r="AZZ284" s="136"/>
      <c r="BAA284" s="136"/>
      <c r="BAB284" s="136"/>
      <c r="BAC284" s="136"/>
      <c r="BAD284" s="136"/>
      <c r="BAE284" s="136"/>
      <c r="BAF284" s="136"/>
      <c r="BAG284" s="136"/>
      <c r="BAH284" s="136"/>
      <c r="BAI284" s="136"/>
      <c r="BAJ284" s="136"/>
      <c r="BAK284" s="136"/>
      <c r="BAP284" s="136"/>
      <c r="BAQ284" s="136"/>
      <c r="BAR284" s="136"/>
      <c r="BAS284" s="136"/>
      <c r="BAT284" s="136"/>
      <c r="BAU284" s="136"/>
      <c r="BAV284" s="136"/>
      <c r="BAW284" s="136"/>
      <c r="BAX284" s="136"/>
      <c r="BAY284" s="136"/>
      <c r="BAZ284" s="136"/>
      <c r="BBA284" s="136"/>
      <c r="BBF284" s="136"/>
      <c r="BBG284" s="136"/>
      <c r="BBH284" s="136"/>
      <c r="BBI284" s="136"/>
      <c r="BBJ284" s="136"/>
      <c r="BBK284" s="136"/>
      <c r="BBL284" s="136"/>
      <c r="BBM284" s="136"/>
      <c r="BBN284" s="136"/>
      <c r="BBO284" s="136"/>
      <c r="BBP284" s="136"/>
      <c r="BBQ284" s="136"/>
      <c r="BBV284" s="136"/>
      <c r="BBW284" s="136"/>
      <c r="BBX284" s="136"/>
      <c r="BBY284" s="136"/>
      <c r="BBZ284" s="136"/>
      <c r="BCA284" s="136"/>
      <c r="BCB284" s="136"/>
      <c r="BCC284" s="136"/>
      <c r="BCD284" s="136"/>
      <c r="BCE284" s="136"/>
      <c r="BCF284" s="136"/>
      <c r="BCG284" s="136"/>
      <c r="BCL284" s="136"/>
      <c r="BCM284" s="136"/>
      <c r="BCN284" s="136"/>
      <c r="BCO284" s="136"/>
      <c r="BCP284" s="136"/>
      <c r="BCQ284" s="136"/>
      <c r="BCR284" s="136"/>
      <c r="BCS284" s="136"/>
      <c r="BCT284" s="136"/>
      <c r="BCU284" s="136"/>
      <c r="BCV284" s="136"/>
      <c r="BCW284" s="136"/>
      <c r="BDB284" s="136"/>
      <c r="BDC284" s="136"/>
      <c r="BDD284" s="136"/>
      <c r="BDE284" s="136"/>
      <c r="BDF284" s="136"/>
      <c r="BDG284" s="136"/>
      <c r="BDH284" s="136"/>
      <c r="BDI284" s="136"/>
      <c r="BDJ284" s="136"/>
      <c r="BDK284" s="136"/>
      <c r="BDL284" s="136"/>
      <c r="BDM284" s="136"/>
      <c r="BDR284" s="136"/>
      <c r="BDS284" s="136"/>
      <c r="BDT284" s="136"/>
      <c r="BDU284" s="136"/>
      <c r="BDV284" s="136"/>
      <c r="BDW284" s="136"/>
      <c r="BDX284" s="136"/>
      <c r="BDY284" s="136"/>
      <c r="BDZ284" s="136"/>
      <c r="BEA284" s="136"/>
      <c r="BEB284" s="136"/>
      <c r="BEC284" s="136"/>
      <c r="BEH284" s="136"/>
      <c r="BEI284" s="136"/>
      <c r="BEJ284" s="136"/>
      <c r="BEK284" s="136"/>
      <c r="BEL284" s="136"/>
      <c r="BEM284" s="136"/>
      <c r="BEN284" s="136"/>
      <c r="BEO284" s="136"/>
      <c r="BEP284" s="136"/>
      <c r="BEQ284" s="136"/>
      <c r="BER284" s="136"/>
      <c r="BES284" s="136"/>
      <c r="BEX284" s="136"/>
      <c r="BEY284" s="136"/>
      <c r="BEZ284" s="136"/>
      <c r="BFA284" s="136"/>
      <c r="BFB284" s="136"/>
      <c r="BFC284" s="136"/>
      <c r="BFD284" s="136"/>
      <c r="BFE284" s="136"/>
      <c r="BFF284" s="136"/>
      <c r="BFG284" s="136"/>
      <c r="BFH284" s="136"/>
      <c r="BFI284" s="136"/>
      <c r="BFN284" s="136"/>
      <c r="BFO284" s="136"/>
      <c r="BFP284" s="136"/>
      <c r="BFQ284" s="136"/>
      <c r="BFR284" s="136"/>
      <c r="BFS284" s="136"/>
      <c r="BFT284" s="136"/>
      <c r="BFU284" s="136"/>
      <c r="BFV284" s="136"/>
      <c r="BFW284" s="136"/>
      <c r="BFX284" s="136"/>
      <c r="BFY284" s="136"/>
      <c r="BGD284" s="136"/>
      <c r="BGE284" s="136"/>
      <c r="BGF284" s="136"/>
      <c r="BGG284" s="136"/>
      <c r="BGH284" s="136"/>
      <c r="BGI284" s="136"/>
      <c r="BGJ284" s="136"/>
      <c r="BGK284" s="136"/>
      <c r="BGL284" s="136"/>
      <c r="BGM284" s="136"/>
      <c r="BGN284" s="136"/>
      <c r="BGO284" s="136"/>
      <c r="BGT284" s="136"/>
      <c r="BGU284" s="136"/>
      <c r="BGV284" s="136"/>
      <c r="BGW284" s="136"/>
      <c r="BGX284" s="136"/>
      <c r="BGY284" s="136"/>
      <c r="BGZ284" s="136"/>
      <c r="BHA284" s="136"/>
      <c r="BHB284" s="136"/>
      <c r="BHC284" s="136"/>
      <c r="BHD284" s="136"/>
      <c r="BHE284" s="136"/>
      <c r="BHJ284" s="136"/>
      <c r="BHK284" s="136"/>
      <c r="BHL284" s="136"/>
      <c r="BHM284" s="136"/>
      <c r="BHN284" s="136"/>
      <c r="BHO284" s="136"/>
      <c r="BHP284" s="136"/>
      <c r="BHQ284" s="136"/>
      <c r="BHR284" s="136"/>
      <c r="BHS284" s="136"/>
      <c r="BHT284" s="136"/>
      <c r="BHU284" s="136"/>
      <c r="BHZ284" s="136"/>
      <c r="BIA284" s="136"/>
      <c r="BIB284" s="136"/>
      <c r="BIC284" s="136"/>
      <c r="BID284" s="136"/>
      <c r="BIE284" s="136"/>
      <c r="BIF284" s="136"/>
      <c r="BIG284" s="136"/>
      <c r="BIH284" s="136"/>
      <c r="BII284" s="136"/>
      <c r="BIJ284" s="136"/>
      <c r="BIK284" s="136"/>
      <c r="BIP284" s="136"/>
      <c r="BIQ284" s="136"/>
      <c r="BIR284" s="136"/>
      <c r="BIS284" s="136"/>
      <c r="BIT284" s="136"/>
      <c r="BIU284" s="136"/>
      <c r="BIV284" s="136"/>
      <c r="BIW284" s="136"/>
      <c r="BIX284" s="136"/>
      <c r="BIY284" s="136"/>
      <c r="BIZ284" s="136"/>
      <c r="BJA284" s="136"/>
      <c r="BJF284" s="136"/>
      <c r="BJG284" s="136"/>
      <c r="BJH284" s="136"/>
      <c r="BJI284" s="136"/>
      <c r="BJJ284" s="136"/>
      <c r="BJK284" s="136"/>
      <c r="BJL284" s="136"/>
      <c r="BJM284" s="136"/>
      <c r="BJN284" s="136"/>
      <c r="BJO284" s="136"/>
      <c r="BJP284" s="136"/>
      <c r="BJQ284" s="136"/>
      <c r="BJV284" s="136"/>
      <c r="BJW284" s="136"/>
      <c r="BJX284" s="136"/>
      <c r="BJY284" s="136"/>
      <c r="BJZ284" s="136"/>
      <c r="BKA284" s="136"/>
      <c r="BKB284" s="136"/>
      <c r="BKC284" s="136"/>
      <c r="BKD284" s="136"/>
      <c r="BKE284" s="136"/>
      <c r="BKF284" s="136"/>
      <c r="BKG284" s="136"/>
      <c r="BKL284" s="136"/>
      <c r="BKM284" s="136"/>
      <c r="BKN284" s="136"/>
      <c r="BKO284" s="136"/>
      <c r="BKP284" s="136"/>
      <c r="BKQ284" s="136"/>
      <c r="BKR284" s="136"/>
      <c r="BKS284" s="136"/>
      <c r="BKT284" s="136"/>
      <c r="BKU284" s="136"/>
      <c r="BKV284" s="136"/>
      <c r="BKW284" s="136"/>
      <c r="BLB284" s="136"/>
      <c r="BLC284" s="136"/>
      <c r="BLD284" s="136"/>
      <c r="BLE284" s="136"/>
      <c r="BLF284" s="136"/>
      <c r="BLG284" s="136"/>
      <c r="BLH284" s="136"/>
      <c r="BLI284" s="136"/>
      <c r="BLJ284" s="136"/>
      <c r="BLK284" s="136"/>
      <c r="BLL284" s="136"/>
      <c r="BLM284" s="136"/>
      <c r="BLR284" s="136"/>
      <c r="BLS284" s="136"/>
      <c r="BLT284" s="136"/>
      <c r="BLU284" s="136"/>
      <c r="BLV284" s="136"/>
      <c r="BLW284" s="136"/>
      <c r="BLX284" s="136"/>
      <c r="BLY284" s="136"/>
      <c r="BLZ284" s="136"/>
      <c r="BMA284" s="136"/>
      <c r="BMB284" s="136"/>
      <c r="BMC284" s="136"/>
      <c r="BMH284" s="136"/>
      <c r="BMI284" s="136"/>
      <c r="BMJ284" s="136"/>
      <c r="BMK284" s="136"/>
      <c r="BML284" s="136"/>
      <c r="BMM284" s="136"/>
      <c r="BMN284" s="136"/>
      <c r="BMO284" s="136"/>
      <c r="BMP284" s="136"/>
      <c r="BMQ284" s="136"/>
      <c r="BMR284" s="136"/>
      <c r="BMS284" s="136"/>
      <c r="BMX284" s="136"/>
      <c r="BMY284" s="136"/>
      <c r="BMZ284" s="136"/>
      <c r="BNA284" s="136"/>
      <c r="BNB284" s="136"/>
      <c r="BNC284" s="136"/>
      <c r="BND284" s="136"/>
      <c r="BNE284" s="136"/>
      <c r="BNF284" s="136"/>
      <c r="BNG284" s="136"/>
      <c r="BNH284" s="136"/>
      <c r="BNI284" s="136"/>
      <c r="BNN284" s="136"/>
      <c r="BNO284" s="136"/>
      <c r="BNP284" s="136"/>
      <c r="BNQ284" s="136"/>
      <c r="BNR284" s="136"/>
      <c r="BNS284" s="136"/>
      <c r="BNT284" s="136"/>
      <c r="BNU284" s="136"/>
      <c r="BNV284" s="136"/>
      <c r="BNW284" s="136"/>
      <c r="BNX284" s="136"/>
      <c r="BNY284" s="136"/>
      <c r="BOD284" s="136"/>
      <c r="BOE284" s="136"/>
      <c r="BOF284" s="136"/>
      <c r="BOG284" s="136"/>
      <c r="BOH284" s="136"/>
      <c r="BOI284" s="136"/>
      <c r="BOJ284" s="136"/>
      <c r="BOK284" s="136"/>
      <c r="BOL284" s="136"/>
      <c r="BOM284" s="136"/>
      <c r="BON284" s="136"/>
      <c r="BOO284" s="136"/>
      <c r="BOT284" s="136"/>
      <c r="BOU284" s="136"/>
      <c r="BOV284" s="136"/>
      <c r="BOW284" s="136"/>
      <c r="BOX284" s="136"/>
      <c r="BOY284" s="136"/>
      <c r="BOZ284" s="136"/>
      <c r="BPA284" s="136"/>
      <c r="BPB284" s="136"/>
      <c r="BPC284" s="136"/>
      <c r="BPD284" s="136"/>
      <c r="BPE284" s="136"/>
      <c r="BPJ284" s="136"/>
      <c r="BPK284" s="136"/>
      <c r="BPL284" s="136"/>
      <c r="BPM284" s="136"/>
      <c r="BPN284" s="136"/>
      <c r="BPO284" s="136"/>
      <c r="BPP284" s="136"/>
      <c r="BPQ284" s="136"/>
      <c r="BPR284" s="136"/>
      <c r="BPS284" s="136"/>
      <c r="BPT284" s="136"/>
      <c r="BPU284" s="136"/>
      <c r="BPZ284" s="136"/>
      <c r="BQA284" s="136"/>
      <c r="BQB284" s="136"/>
      <c r="BQC284" s="136"/>
      <c r="BQD284" s="136"/>
      <c r="BQE284" s="136"/>
      <c r="BQF284" s="136"/>
      <c r="BQG284" s="136"/>
      <c r="BQH284" s="136"/>
      <c r="BQI284" s="136"/>
      <c r="BQJ284" s="136"/>
      <c r="BQK284" s="136"/>
      <c r="BQP284" s="136"/>
      <c r="BQQ284" s="136"/>
      <c r="BQR284" s="136"/>
      <c r="BQS284" s="136"/>
      <c r="BQT284" s="136"/>
      <c r="BQU284" s="136"/>
      <c r="BQV284" s="136"/>
      <c r="BQW284" s="136"/>
      <c r="BQX284" s="136"/>
      <c r="BQY284" s="136"/>
      <c r="BQZ284" s="136"/>
      <c r="BRA284" s="136"/>
      <c r="BRF284" s="136"/>
      <c r="BRG284" s="136"/>
      <c r="BRH284" s="136"/>
      <c r="BRI284" s="136"/>
      <c r="BRJ284" s="136"/>
      <c r="BRK284" s="136"/>
      <c r="BRL284" s="136"/>
      <c r="BRM284" s="136"/>
      <c r="BRN284" s="136"/>
      <c r="BRO284" s="136"/>
      <c r="BRP284" s="136"/>
      <c r="BRQ284" s="136"/>
      <c r="BRV284" s="136"/>
      <c r="BRW284" s="136"/>
      <c r="BRX284" s="136"/>
      <c r="BRY284" s="136"/>
      <c r="BRZ284" s="136"/>
      <c r="BSA284" s="136"/>
      <c r="BSB284" s="136"/>
      <c r="BSC284" s="136"/>
      <c r="BSD284" s="136"/>
      <c r="BSE284" s="136"/>
      <c r="BSF284" s="136"/>
      <c r="BSG284" s="136"/>
      <c r="BSL284" s="136"/>
      <c r="BSM284" s="136"/>
      <c r="BSN284" s="136"/>
      <c r="BSO284" s="136"/>
      <c r="BSP284" s="136"/>
      <c r="BSQ284" s="136"/>
      <c r="BSR284" s="136"/>
      <c r="BSS284" s="136"/>
      <c r="BST284" s="136"/>
      <c r="BSU284" s="136"/>
      <c r="BSV284" s="136"/>
      <c r="BSW284" s="136"/>
      <c r="BTB284" s="136"/>
      <c r="BTC284" s="136"/>
      <c r="BTD284" s="136"/>
      <c r="BTE284" s="136"/>
      <c r="BTF284" s="136"/>
      <c r="BTG284" s="136"/>
      <c r="BTH284" s="136"/>
      <c r="BTI284" s="136"/>
      <c r="BTJ284" s="136"/>
      <c r="BTK284" s="136"/>
      <c r="BTL284" s="136"/>
      <c r="BTM284" s="136"/>
      <c r="BTR284" s="136"/>
      <c r="BTS284" s="136"/>
      <c r="BTT284" s="136"/>
      <c r="BTU284" s="136"/>
      <c r="BTV284" s="136"/>
      <c r="BTW284" s="136"/>
      <c r="BTX284" s="136"/>
      <c r="BTY284" s="136"/>
      <c r="BTZ284" s="136"/>
      <c r="BUA284" s="136"/>
      <c r="BUB284" s="136"/>
      <c r="BUC284" s="136"/>
      <c r="BUH284" s="136"/>
      <c r="BUI284" s="136"/>
      <c r="BUJ284" s="136"/>
      <c r="BUK284" s="136"/>
      <c r="BUL284" s="136"/>
      <c r="BUM284" s="136"/>
      <c r="BUN284" s="136"/>
      <c r="BUO284" s="136"/>
      <c r="BUP284" s="136"/>
      <c r="BUQ284" s="136"/>
      <c r="BUR284" s="136"/>
      <c r="BUS284" s="136"/>
      <c r="BUX284" s="136"/>
      <c r="BUY284" s="136"/>
      <c r="BUZ284" s="136"/>
      <c r="BVA284" s="136"/>
      <c r="BVB284" s="136"/>
      <c r="BVC284" s="136"/>
      <c r="BVD284" s="136"/>
      <c r="BVE284" s="136"/>
      <c r="BVF284" s="136"/>
      <c r="BVG284" s="136"/>
      <c r="BVH284" s="136"/>
      <c r="BVI284" s="136"/>
      <c r="BVN284" s="136"/>
      <c r="BVO284" s="136"/>
      <c r="BVP284" s="136"/>
      <c r="BVQ284" s="136"/>
      <c r="BVR284" s="136"/>
      <c r="BVS284" s="136"/>
      <c r="BVT284" s="136"/>
      <c r="BVU284" s="136"/>
      <c r="BVV284" s="136"/>
      <c r="BVW284" s="136"/>
      <c r="BVX284" s="136"/>
      <c r="BVY284" s="136"/>
      <c r="BWD284" s="136"/>
      <c r="BWE284" s="136"/>
      <c r="BWF284" s="136"/>
      <c r="BWG284" s="136"/>
      <c r="BWH284" s="136"/>
      <c r="BWI284" s="136"/>
      <c r="BWJ284" s="136"/>
      <c r="BWK284" s="136"/>
      <c r="BWL284" s="136"/>
      <c r="BWM284" s="136"/>
      <c r="BWN284" s="136"/>
      <c r="BWO284" s="136"/>
      <c r="BWT284" s="136"/>
      <c r="BWU284" s="136"/>
      <c r="BWV284" s="136"/>
      <c r="BWW284" s="136"/>
      <c r="BWX284" s="136"/>
      <c r="BWY284" s="136"/>
      <c r="BWZ284" s="136"/>
      <c r="BXA284" s="136"/>
      <c r="BXB284" s="136"/>
      <c r="BXC284" s="136"/>
      <c r="BXD284" s="136"/>
      <c r="BXE284" s="136"/>
      <c r="BXJ284" s="136"/>
      <c r="BXK284" s="136"/>
      <c r="BXL284" s="136"/>
      <c r="BXM284" s="136"/>
      <c r="BXN284" s="136"/>
      <c r="BXO284" s="136"/>
      <c r="BXP284" s="136"/>
      <c r="BXQ284" s="136"/>
      <c r="BXR284" s="136"/>
      <c r="BXS284" s="136"/>
      <c r="BXT284" s="136"/>
      <c r="BXU284" s="136"/>
      <c r="BXZ284" s="136"/>
      <c r="BYA284" s="136"/>
      <c r="BYB284" s="136"/>
      <c r="BYC284" s="136"/>
      <c r="BYD284" s="136"/>
      <c r="BYE284" s="136"/>
      <c r="BYF284" s="136"/>
      <c r="BYG284" s="136"/>
      <c r="BYH284" s="136"/>
      <c r="BYI284" s="136"/>
      <c r="BYJ284" s="136"/>
      <c r="BYK284" s="136"/>
      <c r="BYP284" s="136"/>
      <c r="BYQ284" s="136"/>
      <c r="BYR284" s="136"/>
      <c r="BYS284" s="136"/>
      <c r="BYT284" s="136"/>
      <c r="BYU284" s="136"/>
      <c r="BYV284" s="136"/>
      <c r="BYW284" s="136"/>
      <c r="BYX284" s="136"/>
      <c r="BYY284" s="136"/>
      <c r="BYZ284" s="136"/>
      <c r="BZA284" s="136"/>
      <c r="BZF284" s="136"/>
      <c r="BZG284" s="136"/>
      <c r="BZH284" s="136"/>
      <c r="BZI284" s="136"/>
      <c r="BZJ284" s="136"/>
      <c r="BZK284" s="136"/>
      <c r="BZL284" s="136"/>
      <c r="BZM284" s="136"/>
      <c r="BZN284" s="136"/>
      <c r="BZO284" s="136"/>
      <c r="BZP284" s="136"/>
      <c r="BZQ284" s="136"/>
      <c r="BZV284" s="136"/>
      <c r="BZW284" s="136"/>
      <c r="BZX284" s="136"/>
      <c r="BZY284" s="136"/>
      <c r="BZZ284" s="136"/>
      <c r="CAA284" s="136"/>
      <c r="CAB284" s="136"/>
      <c r="CAC284" s="136"/>
      <c r="CAD284" s="136"/>
      <c r="CAE284" s="136"/>
      <c r="CAF284" s="136"/>
      <c r="CAG284" s="136"/>
      <c r="CAL284" s="136"/>
      <c r="CAM284" s="136"/>
      <c r="CAN284" s="136"/>
      <c r="CAO284" s="136"/>
      <c r="CAP284" s="136"/>
      <c r="CAQ284" s="136"/>
      <c r="CAR284" s="136"/>
      <c r="CAS284" s="136"/>
      <c r="CAT284" s="136"/>
      <c r="CAU284" s="136"/>
      <c r="CAV284" s="136"/>
      <c r="CAW284" s="136"/>
      <c r="CBB284" s="136"/>
      <c r="CBC284" s="136"/>
      <c r="CBD284" s="136"/>
      <c r="CBE284" s="136"/>
      <c r="CBF284" s="136"/>
      <c r="CBG284" s="136"/>
      <c r="CBH284" s="136"/>
      <c r="CBI284" s="136"/>
      <c r="CBJ284" s="136"/>
      <c r="CBK284" s="136"/>
      <c r="CBL284" s="136"/>
      <c r="CBM284" s="136"/>
      <c r="CBR284" s="136"/>
      <c r="CBS284" s="136"/>
      <c r="CBT284" s="136"/>
      <c r="CBU284" s="136"/>
      <c r="CBV284" s="136"/>
      <c r="CBW284" s="136"/>
      <c r="CBX284" s="136"/>
      <c r="CBY284" s="136"/>
      <c r="CBZ284" s="136"/>
      <c r="CCA284" s="136"/>
      <c r="CCB284" s="136"/>
      <c r="CCC284" s="136"/>
      <c r="CCH284" s="136"/>
      <c r="CCI284" s="136"/>
      <c r="CCJ284" s="136"/>
      <c r="CCK284" s="136"/>
      <c r="CCL284" s="136"/>
      <c r="CCM284" s="136"/>
      <c r="CCN284" s="136"/>
      <c r="CCO284" s="136"/>
      <c r="CCP284" s="136"/>
      <c r="CCQ284" s="136"/>
      <c r="CCR284" s="136"/>
      <c r="CCS284" s="136"/>
      <c r="CCX284" s="136"/>
      <c r="CCY284" s="136"/>
      <c r="CCZ284" s="136"/>
      <c r="CDA284" s="136"/>
      <c r="CDB284" s="136"/>
      <c r="CDC284" s="136"/>
      <c r="CDD284" s="136"/>
      <c r="CDE284" s="136"/>
      <c r="CDF284" s="136"/>
      <c r="CDG284" s="136"/>
      <c r="CDH284" s="136"/>
      <c r="CDI284" s="136"/>
      <c r="CDN284" s="136"/>
      <c r="CDO284" s="136"/>
      <c r="CDP284" s="136"/>
      <c r="CDQ284" s="136"/>
      <c r="CDR284" s="136"/>
      <c r="CDS284" s="136"/>
      <c r="CDT284" s="136"/>
      <c r="CDU284" s="136"/>
      <c r="CDV284" s="136"/>
      <c r="CDW284" s="136"/>
      <c r="CDX284" s="136"/>
      <c r="CDY284" s="136"/>
      <c r="CED284" s="136"/>
      <c r="CEE284" s="136"/>
      <c r="CEF284" s="136"/>
      <c r="CEG284" s="136"/>
      <c r="CEH284" s="136"/>
      <c r="CEI284" s="136"/>
      <c r="CEJ284" s="136"/>
      <c r="CEK284" s="136"/>
      <c r="CEL284" s="136"/>
      <c r="CEM284" s="136"/>
      <c r="CEN284" s="136"/>
      <c r="CEO284" s="136"/>
      <c r="CET284" s="136"/>
      <c r="CEU284" s="136"/>
      <c r="CEV284" s="136"/>
      <c r="CEW284" s="136"/>
      <c r="CEX284" s="136"/>
      <c r="CEY284" s="136"/>
      <c r="CEZ284" s="136"/>
      <c r="CFA284" s="136"/>
      <c r="CFB284" s="136"/>
      <c r="CFC284" s="136"/>
      <c r="CFD284" s="136"/>
      <c r="CFE284" s="136"/>
      <c r="CFJ284" s="136"/>
      <c r="CFK284" s="136"/>
      <c r="CFL284" s="136"/>
      <c r="CFM284" s="136"/>
      <c r="CFN284" s="136"/>
      <c r="CFO284" s="136"/>
      <c r="CFP284" s="136"/>
      <c r="CFQ284" s="136"/>
      <c r="CFR284" s="136"/>
      <c r="CFS284" s="136"/>
      <c r="CFT284" s="136"/>
      <c r="CFU284" s="136"/>
      <c r="CFZ284" s="136"/>
      <c r="CGA284" s="136"/>
      <c r="CGB284" s="136"/>
      <c r="CGC284" s="136"/>
      <c r="CGD284" s="136"/>
      <c r="CGE284" s="136"/>
      <c r="CGF284" s="136"/>
      <c r="CGG284" s="136"/>
      <c r="CGH284" s="136"/>
      <c r="CGI284" s="136"/>
      <c r="CGJ284" s="136"/>
      <c r="CGK284" s="136"/>
      <c r="CGP284" s="136"/>
      <c r="CGQ284" s="136"/>
      <c r="CGR284" s="136"/>
      <c r="CGS284" s="136"/>
      <c r="CGT284" s="136"/>
      <c r="CGU284" s="136"/>
      <c r="CGV284" s="136"/>
      <c r="CGW284" s="136"/>
      <c r="CGX284" s="136"/>
      <c r="CGY284" s="136"/>
      <c r="CGZ284" s="136"/>
      <c r="CHA284" s="136"/>
      <c r="CHF284" s="136"/>
      <c r="CHG284" s="136"/>
      <c r="CHH284" s="136"/>
      <c r="CHI284" s="136"/>
      <c r="CHJ284" s="136"/>
      <c r="CHK284" s="136"/>
      <c r="CHL284" s="136"/>
      <c r="CHM284" s="136"/>
      <c r="CHN284" s="136"/>
      <c r="CHO284" s="136"/>
      <c r="CHP284" s="136"/>
      <c r="CHQ284" s="136"/>
      <c r="CHV284" s="136"/>
      <c r="CHW284" s="136"/>
      <c r="CHX284" s="136"/>
      <c r="CHY284" s="136"/>
      <c r="CHZ284" s="136"/>
      <c r="CIA284" s="136"/>
      <c r="CIB284" s="136"/>
      <c r="CIC284" s="136"/>
      <c r="CID284" s="136"/>
      <c r="CIE284" s="136"/>
      <c r="CIF284" s="136"/>
      <c r="CIG284" s="136"/>
      <c r="CIL284" s="136"/>
      <c r="CIM284" s="136"/>
      <c r="CIN284" s="136"/>
      <c r="CIO284" s="136"/>
      <c r="CIP284" s="136"/>
      <c r="CIQ284" s="136"/>
      <c r="CIR284" s="136"/>
      <c r="CIS284" s="136"/>
      <c r="CIT284" s="136"/>
      <c r="CIU284" s="136"/>
      <c r="CIV284" s="136"/>
      <c r="CIW284" s="136"/>
      <c r="CJB284" s="136"/>
      <c r="CJC284" s="136"/>
      <c r="CJD284" s="136"/>
      <c r="CJE284" s="136"/>
      <c r="CJF284" s="136"/>
      <c r="CJG284" s="136"/>
      <c r="CJH284" s="136"/>
      <c r="CJI284" s="136"/>
      <c r="CJJ284" s="136"/>
      <c r="CJK284" s="136"/>
      <c r="CJL284" s="136"/>
      <c r="CJM284" s="136"/>
      <c r="CJR284" s="136"/>
      <c r="CJS284" s="136"/>
      <c r="CJT284" s="136"/>
      <c r="CJU284" s="136"/>
      <c r="CJV284" s="136"/>
      <c r="CJW284" s="136"/>
      <c r="CJX284" s="136"/>
      <c r="CJY284" s="136"/>
      <c r="CJZ284" s="136"/>
      <c r="CKA284" s="136"/>
      <c r="CKB284" s="136"/>
      <c r="CKC284" s="136"/>
      <c r="CKH284" s="136"/>
      <c r="CKI284" s="136"/>
      <c r="CKJ284" s="136"/>
      <c r="CKK284" s="136"/>
      <c r="CKL284" s="136"/>
      <c r="CKM284" s="136"/>
      <c r="CKN284" s="136"/>
      <c r="CKO284" s="136"/>
      <c r="CKP284" s="136"/>
      <c r="CKQ284" s="136"/>
      <c r="CKR284" s="136"/>
      <c r="CKS284" s="136"/>
      <c r="CKX284" s="136"/>
      <c r="CKY284" s="136"/>
      <c r="CKZ284" s="136"/>
      <c r="CLA284" s="136"/>
      <c r="CLB284" s="136"/>
      <c r="CLC284" s="136"/>
      <c r="CLD284" s="136"/>
      <c r="CLE284" s="136"/>
      <c r="CLF284" s="136"/>
      <c r="CLG284" s="136"/>
      <c r="CLH284" s="136"/>
      <c r="CLI284" s="136"/>
      <c r="CLN284" s="136"/>
      <c r="CLO284" s="136"/>
      <c r="CLP284" s="136"/>
      <c r="CLQ284" s="136"/>
      <c r="CLR284" s="136"/>
      <c r="CLS284" s="136"/>
      <c r="CLT284" s="136"/>
      <c r="CLU284" s="136"/>
      <c r="CLV284" s="136"/>
      <c r="CLW284" s="136"/>
      <c r="CLX284" s="136"/>
      <c r="CLY284" s="136"/>
      <c r="CMD284" s="136"/>
      <c r="CME284" s="136"/>
      <c r="CMF284" s="136"/>
      <c r="CMG284" s="136"/>
      <c r="CMH284" s="136"/>
      <c r="CMI284" s="136"/>
      <c r="CMJ284" s="136"/>
      <c r="CMK284" s="136"/>
      <c r="CML284" s="136"/>
      <c r="CMM284" s="136"/>
      <c r="CMN284" s="136"/>
      <c r="CMO284" s="136"/>
      <c r="CMT284" s="136"/>
      <c r="CMU284" s="136"/>
      <c r="CMV284" s="136"/>
      <c r="CMW284" s="136"/>
      <c r="CMX284" s="136"/>
      <c r="CMY284" s="136"/>
      <c r="CMZ284" s="136"/>
      <c r="CNA284" s="136"/>
      <c r="CNB284" s="136"/>
      <c r="CNC284" s="136"/>
      <c r="CND284" s="136"/>
      <c r="CNE284" s="136"/>
      <c r="CNJ284" s="136"/>
      <c r="CNK284" s="136"/>
      <c r="CNL284" s="136"/>
      <c r="CNM284" s="136"/>
      <c r="CNN284" s="136"/>
      <c r="CNO284" s="136"/>
      <c r="CNP284" s="136"/>
      <c r="CNQ284" s="136"/>
      <c r="CNR284" s="136"/>
      <c r="CNS284" s="136"/>
      <c r="CNT284" s="136"/>
      <c r="CNU284" s="136"/>
      <c r="CNZ284" s="136"/>
      <c r="COA284" s="136"/>
      <c r="COB284" s="136"/>
      <c r="COC284" s="136"/>
      <c r="COD284" s="136"/>
      <c r="COE284" s="136"/>
      <c r="COF284" s="136"/>
      <c r="COG284" s="136"/>
      <c r="COH284" s="136"/>
      <c r="COI284" s="136"/>
      <c r="COJ284" s="136"/>
      <c r="COK284" s="136"/>
      <c r="COP284" s="136"/>
      <c r="COQ284" s="136"/>
      <c r="COR284" s="136"/>
      <c r="COS284" s="136"/>
      <c r="COT284" s="136"/>
      <c r="COU284" s="136"/>
      <c r="COV284" s="136"/>
      <c r="COW284" s="136"/>
      <c r="COX284" s="136"/>
      <c r="COY284" s="136"/>
      <c r="COZ284" s="136"/>
      <c r="CPA284" s="136"/>
      <c r="CPF284" s="136"/>
      <c r="CPG284" s="136"/>
      <c r="CPH284" s="136"/>
      <c r="CPI284" s="136"/>
      <c r="CPJ284" s="136"/>
      <c r="CPK284" s="136"/>
      <c r="CPL284" s="136"/>
      <c r="CPM284" s="136"/>
      <c r="CPN284" s="136"/>
      <c r="CPO284" s="136"/>
      <c r="CPP284" s="136"/>
      <c r="CPQ284" s="136"/>
      <c r="CPV284" s="136"/>
      <c r="CPW284" s="136"/>
      <c r="CPX284" s="136"/>
      <c r="CPY284" s="136"/>
      <c r="CPZ284" s="136"/>
      <c r="CQA284" s="136"/>
      <c r="CQB284" s="136"/>
      <c r="CQC284" s="136"/>
      <c r="CQD284" s="136"/>
      <c r="CQE284" s="136"/>
      <c r="CQF284" s="136"/>
      <c r="CQG284" s="136"/>
      <c r="CQL284" s="136"/>
      <c r="CQM284" s="136"/>
      <c r="CQN284" s="136"/>
      <c r="CQO284" s="136"/>
      <c r="CQP284" s="136"/>
      <c r="CQQ284" s="136"/>
      <c r="CQR284" s="136"/>
      <c r="CQS284" s="136"/>
      <c r="CQT284" s="136"/>
      <c r="CQU284" s="136"/>
      <c r="CQV284" s="136"/>
      <c r="CQW284" s="136"/>
      <c r="CRB284" s="136"/>
      <c r="CRC284" s="136"/>
      <c r="CRD284" s="136"/>
      <c r="CRE284" s="136"/>
      <c r="CRF284" s="136"/>
      <c r="CRG284" s="136"/>
      <c r="CRH284" s="136"/>
      <c r="CRI284" s="136"/>
      <c r="CRJ284" s="136"/>
      <c r="CRK284" s="136"/>
      <c r="CRL284" s="136"/>
      <c r="CRM284" s="136"/>
      <c r="CRR284" s="136"/>
      <c r="CRS284" s="136"/>
      <c r="CRT284" s="136"/>
      <c r="CRU284" s="136"/>
      <c r="CRV284" s="136"/>
      <c r="CRW284" s="136"/>
      <c r="CRX284" s="136"/>
      <c r="CRY284" s="136"/>
      <c r="CRZ284" s="136"/>
      <c r="CSA284" s="136"/>
      <c r="CSB284" s="136"/>
      <c r="CSC284" s="136"/>
      <c r="CSH284" s="136"/>
      <c r="CSI284" s="136"/>
      <c r="CSJ284" s="136"/>
      <c r="CSK284" s="136"/>
      <c r="CSL284" s="136"/>
      <c r="CSM284" s="136"/>
      <c r="CSN284" s="136"/>
      <c r="CSO284" s="136"/>
      <c r="CSP284" s="136"/>
      <c r="CSQ284" s="136"/>
      <c r="CSR284" s="136"/>
      <c r="CSS284" s="136"/>
      <c r="CSX284" s="136"/>
      <c r="CSY284" s="136"/>
      <c r="CSZ284" s="136"/>
      <c r="CTA284" s="136"/>
      <c r="CTB284" s="136"/>
      <c r="CTC284" s="136"/>
      <c r="CTD284" s="136"/>
      <c r="CTE284" s="136"/>
      <c r="CTF284" s="136"/>
      <c r="CTG284" s="136"/>
      <c r="CTH284" s="136"/>
      <c r="CTI284" s="136"/>
      <c r="CTN284" s="136"/>
      <c r="CTO284" s="136"/>
      <c r="CTP284" s="136"/>
      <c r="CTQ284" s="136"/>
      <c r="CTR284" s="136"/>
      <c r="CTS284" s="136"/>
      <c r="CTT284" s="136"/>
      <c r="CTU284" s="136"/>
      <c r="CTV284" s="136"/>
      <c r="CTW284" s="136"/>
      <c r="CTX284" s="136"/>
      <c r="CTY284" s="136"/>
      <c r="CUD284" s="136"/>
      <c r="CUE284" s="136"/>
      <c r="CUF284" s="136"/>
      <c r="CUG284" s="136"/>
      <c r="CUH284" s="136"/>
      <c r="CUI284" s="136"/>
      <c r="CUJ284" s="136"/>
      <c r="CUK284" s="136"/>
      <c r="CUL284" s="136"/>
      <c r="CUM284" s="136"/>
      <c r="CUN284" s="136"/>
      <c r="CUO284" s="136"/>
      <c r="CUT284" s="136"/>
      <c r="CUU284" s="136"/>
      <c r="CUV284" s="136"/>
      <c r="CUW284" s="136"/>
      <c r="CUX284" s="136"/>
      <c r="CUY284" s="136"/>
      <c r="CUZ284" s="136"/>
      <c r="CVA284" s="136"/>
      <c r="CVB284" s="136"/>
      <c r="CVC284" s="136"/>
      <c r="CVD284" s="136"/>
      <c r="CVE284" s="136"/>
      <c r="CVJ284" s="136"/>
      <c r="CVK284" s="136"/>
      <c r="CVL284" s="136"/>
      <c r="CVM284" s="136"/>
      <c r="CVN284" s="136"/>
      <c r="CVO284" s="136"/>
      <c r="CVP284" s="136"/>
      <c r="CVQ284" s="136"/>
      <c r="CVR284" s="136"/>
      <c r="CVS284" s="136"/>
      <c r="CVT284" s="136"/>
      <c r="CVU284" s="136"/>
      <c r="CVZ284" s="136"/>
      <c r="CWA284" s="136"/>
      <c r="CWB284" s="136"/>
      <c r="CWC284" s="136"/>
      <c r="CWD284" s="136"/>
      <c r="CWE284" s="136"/>
      <c r="CWF284" s="136"/>
      <c r="CWG284" s="136"/>
      <c r="CWH284" s="136"/>
      <c r="CWI284" s="136"/>
      <c r="CWJ284" s="136"/>
      <c r="CWK284" s="136"/>
      <c r="CWP284" s="136"/>
      <c r="CWQ284" s="136"/>
      <c r="CWR284" s="136"/>
      <c r="CWS284" s="136"/>
      <c r="CWT284" s="136"/>
      <c r="CWU284" s="136"/>
      <c r="CWV284" s="136"/>
      <c r="CWW284" s="136"/>
      <c r="CWX284" s="136"/>
      <c r="CWY284" s="136"/>
      <c r="CWZ284" s="136"/>
      <c r="CXA284" s="136"/>
      <c r="CXF284" s="136"/>
      <c r="CXG284" s="136"/>
      <c r="CXH284" s="136"/>
      <c r="CXI284" s="136"/>
      <c r="CXJ284" s="136"/>
      <c r="CXK284" s="136"/>
      <c r="CXL284" s="136"/>
      <c r="CXM284" s="136"/>
      <c r="CXN284" s="136"/>
      <c r="CXO284" s="136"/>
      <c r="CXP284" s="136"/>
      <c r="CXQ284" s="136"/>
      <c r="CXV284" s="136"/>
      <c r="CXW284" s="136"/>
      <c r="CXX284" s="136"/>
      <c r="CXY284" s="136"/>
      <c r="CXZ284" s="136"/>
      <c r="CYA284" s="136"/>
      <c r="CYB284" s="136"/>
      <c r="CYC284" s="136"/>
      <c r="CYD284" s="136"/>
      <c r="CYE284" s="136"/>
      <c r="CYF284" s="136"/>
      <c r="CYG284" s="136"/>
      <c r="CYL284" s="136"/>
      <c r="CYM284" s="136"/>
      <c r="CYN284" s="136"/>
      <c r="CYO284" s="136"/>
      <c r="CYP284" s="136"/>
      <c r="CYQ284" s="136"/>
      <c r="CYR284" s="136"/>
      <c r="CYS284" s="136"/>
      <c r="CYT284" s="136"/>
      <c r="CYU284" s="136"/>
      <c r="CYV284" s="136"/>
      <c r="CYW284" s="136"/>
      <c r="CZB284" s="136"/>
      <c r="CZC284" s="136"/>
      <c r="CZD284" s="136"/>
      <c r="CZE284" s="136"/>
      <c r="CZF284" s="136"/>
      <c r="CZG284" s="136"/>
      <c r="CZH284" s="136"/>
      <c r="CZI284" s="136"/>
      <c r="CZJ284" s="136"/>
      <c r="CZK284" s="136"/>
      <c r="CZL284" s="136"/>
      <c r="CZM284" s="136"/>
      <c r="CZR284" s="136"/>
      <c r="CZS284" s="136"/>
      <c r="CZT284" s="136"/>
      <c r="CZU284" s="136"/>
      <c r="CZV284" s="136"/>
      <c r="CZW284" s="136"/>
      <c r="CZX284" s="136"/>
      <c r="CZY284" s="136"/>
      <c r="CZZ284" s="136"/>
      <c r="DAA284" s="136"/>
      <c r="DAB284" s="136"/>
      <c r="DAC284" s="136"/>
      <c r="DAH284" s="136"/>
      <c r="DAI284" s="136"/>
      <c r="DAJ284" s="136"/>
      <c r="DAK284" s="136"/>
      <c r="DAL284" s="136"/>
      <c r="DAM284" s="136"/>
      <c r="DAN284" s="136"/>
      <c r="DAO284" s="136"/>
      <c r="DAP284" s="136"/>
      <c r="DAQ284" s="136"/>
      <c r="DAR284" s="136"/>
      <c r="DAS284" s="136"/>
      <c r="DAX284" s="136"/>
      <c r="DAY284" s="136"/>
      <c r="DAZ284" s="136"/>
      <c r="DBA284" s="136"/>
      <c r="DBB284" s="136"/>
      <c r="DBC284" s="136"/>
      <c r="DBD284" s="136"/>
      <c r="DBE284" s="136"/>
      <c r="DBF284" s="136"/>
      <c r="DBG284" s="136"/>
      <c r="DBH284" s="136"/>
      <c r="DBI284" s="136"/>
      <c r="DBN284" s="136"/>
      <c r="DBO284" s="136"/>
      <c r="DBP284" s="136"/>
      <c r="DBQ284" s="136"/>
      <c r="DBR284" s="136"/>
      <c r="DBS284" s="136"/>
      <c r="DBT284" s="136"/>
      <c r="DBU284" s="136"/>
      <c r="DBV284" s="136"/>
      <c r="DBW284" s="136"/>
      <c r="DBX284" s="136"/>
      <c r="DBY284" s="136"/>
      <c r="DCD284" s="136"/>
      <c r="DCE284" s="136"/>
      <c r="DCF284" s="136"/>
      <c r="DCG284" s="136"/>
      <c r="DCH284" s="136"/>
      <c r="DCI284" s="136"/>
      <c r="DCJ284" s="136"/>
      <c r="DCK284" s="136"/>
      <c r="DCL284" s="136"/>
      <c r="DCM284" s="136"/>
      <c r="DCN284" s="136"/>
      <c r="DCO284" s="136"/>
      <c r="DCT284" s="136"/>
      <c r="DCU284" s="136"/>
      <c r="DCV284" s="136"/>
      <c r="DCW284" s="136"/>
      <c r="DCX284" s="136"/>
      <c r="DCY284" s="136"/>
      <c r="DCZ284" s="136"/>
      <c r="DDA284" s="136"/>
      <c r="DDB284" s="136"/>
      <c r="DDC284" s="136"/>
      <c r="DDD284" s="136"/>
      <c r="DDE284" s="136"/>
      <c r="DDJ284" s="136"/>
      <c r="DDK284" s="136"/>
      <c r="DDL284" s="136"/>
      <c r="DDM284" s="136"/>
      <c r="DDN284" s="136"/>
      <c r="DDO284" s="136"/>
      <c r="DDP284" s="136"/>
      <c r="DDQ284" s="136"/>
      <c r="DDR284" s="136"/>
      <c r="DDS284" s="136"/>
      <c r="DDT284" s="136"/>
      <c r="DDU284" s="136"/>
      <c r="DDZ284" s="136"/>
      <c r="DEA284" s="136"/>
      <c r="DEB284" s="136"/>
      <c r="DEC284" s="136"/>
      <c r="DED284" s="136"/>
      <c r="DEE284" s="136"/>
      <c r="DEF284" s="136"/>
      <c r="DEG284" s="136"/>
      <c r="DEH284" s="136"/>
      <c r="DEI284" s="136"/>
      <c r="DEJ284" s="136"/>
      <c r="DEK284" s="136"/>
      <c r="DEP284" s="136"/>
      <c r="DEQ284" s="136"/>
      <c r="DER284" s="136"/>
      <c r="DES284" s="136"/>
      <c r="DET284" s="136"/>
      <c r="DEU284" s="136"/>
      <c r="DEV284" s="136"/>
      <c r="DEW284" s="136"/>
      <c r="DEX284" s="136"/>
      <c r="DEY284" s="136"/>
      <c r="DEZ284" s="136"/>
      <c r="DFA284" s="136"/>
      <c r="DFF284" s="136"/>
      <c r="DFG284" s="136"/>
      <c r="DFH284" s="136"/>
      <c r="DFI284" s="136"/>
      <c r="DFJ284" s="136"/>
      <c r="DFK284" s="136"/>
      <c r="DFL284" s="136"/>
      <c r="DFM284" s="136"/>
      <c r="DFN284" s="136"/>
      <c r="DFO284" s="136"/>
      <c r="DFP284" s="136"/>
      <c r="DFQ284" s="136"/>
      <c r="DFV284" s="136"/>
      <c r="DFW284" s="136"/>
      <c r="DFX284" s="136"/>
      <c r="DFY284" s="136"/>
      <c r="DFZ284" s="136"/>
      <c r="DGA284" s="136"/>
      <c r="DGB284" s="136"/>
      <c r="DGC284" s="136"/>
      <c r="DGD284" s="136"/>
      <c r="DGE284" s="136"/>
      <c r="DGF284" s="136"/>
      <c r="DGG284" s="136"/>
      <c r="DGL284" s="136"/>
      <c r="DGM284" s="136"/>
      <c r="DGN284" s="136"/>
      <c r="DGO284" s="136"/>
      <c r="DGP284" s="136"/>
      <c r="DGQ284" s="136"/>
      <c r="DGR284" s="136"/>
      <c r="DGS284" s="136"/>
      <c r="DGT284" s="136"/>
      <c r="DGU284" s="136"/>
      <c r="DGV284" s="136"/>
      <c r="DGW284" s="136"/>
      <c r="DHB284" s="136"/>
      <c r="DHC284" s="136"/>
      <c r="DHD284" s="136"/>
      <c r="DHE284" s="136"/>
      <c r="DHF284" s="136"/>
      <c r="DHG284" s="136"/>
      <c r="DHH284" s="136"/>
      <c r="DHI284" s="136"/>
      <c r="DHJ284" s="136"/>
      <c r="DHK284" s="136"/>
      <c r="DHL284" s="136"/>
      <c r="DHM284" s="136"/>
      <c r="DHR284" s="136"/>
      <c r="DHS284" s="136"/>
      <c r="DHT284" s="136"/>
      <c r="DHU284" s="136"/>
      <c r="DHV284" s="136"/>
      <c r="DHW284" s="136"/>
      <c r="DHX284" s="136"/>
      <c r="DHY284" s="136"/>
      <c r="DHZ284" s="136"/>
      <c r="DIA284" s="136"/>
      <c r="DIB284" s="136"/>
      <c r="DIC284" s="136"/>
      <c r="DIH284" s="136"/>
      <c r="DII284" s="136"/>
      <c r="DIJ284" s="136"/>
      <c r="DIK284" s="136"/>
      <c r="DIL284" s="136"/>
      <c r="DIM284" s="136"/>
      <c r="DIN284" s="136"/>
      <c r="DIO284" s="136"/>
      <c r="DIP284" s="136"/>
      <c r="DIQ284" s="136"/>
      <c r="DIR284" s="136"/>
      <c r="DIS284" s="136"/>
      <c r="DIX284" s="136"/>
      <c r="DIY284" s="136"/>
      <c r="DIZ284" s="136"/>
      <c r="DJA284" s="136"/>
      <c r="DJB284" s="136"/>
      <c r="DJC284" s="136"/>
      <c r="DJD284" s="136"/>
      <c r="DJE284" s="136"/>
      <c r="DJF284" s="136"/>
      <c r="DJG284" s="136"/>
      <c r="DJH284" s="136"/>
      <c r="DJI284" s="136"/>
      <c r="DJN284" s="136"/>
      <c r="DJO284" s="136"/>
      <c r="DJP284" s="136"/>
      <c r="DJQ284" s="136"/>
      <c r="DJR284" s="136"/>
      <c r="DJS284" s="136"/>
      <c r="DJT284" s="136"/>
      <c r="DJU284" s="136"/>
      <c r="DJV284" s="136"/>
      <c r="DJW284" s="136"/>
      <c r="DJX284" s="136"/>
      <c r="DJY284" s="136"/>
      <c r="DKD284" s="136"/>
      <c r="DKE284" s="136"/>
      <c r="DKF284" s="136"/>
      <c r="DKG284" s="136"/>
      <c r="DKH284" s="136"/>
      <c r="DKI284" s="136"/>
      <c r="DKJ284" s="136"/>
      <c r="DKK284" s="136"/>
      <c r="DKL284" s="136"/>
      <c r="DKM284" s="136"/>
      <c r="DKN284" s="136"/>
      <c r="DKO284" s="136"/>
      <c r="DKT284" s="136"/>
      <c r="DKU284" s="136"/>
      <c r="DKV284" s="136"/>
      <c r="DKW284" s="136"/>
      <c r="DKX284" s="136"/>
      <c r="DKY284" s="136"/>
      <c r="DKZ284" s="136"/>
      <c r="DLA284" s="136"/>
      <c r="DLB284" s="136"/>
      <c r="DLC284" s="136"/>
      <c r="DLD284" s="136"/>
      <c r="DLE284" s="136"/>
      <c r="DLJ284" s="136"/>
      <c r="DLK284" s="136"/>
      <c r="DLL284" s="136"/>
      <c r="DLM284" s="136"/>
      <c r="DLN284" s="136"/>
      <c r="DLO284" s="136"/>
      <c r="DLP284" s="136"/>
      <c r="DLQ284" s="136"/>
      <c r="DLR284" s="136"/>
      <c r="DLS284" s="136"/>
      <c r="DLT284" s="136"/>
      <c r="DLU284" s="136"/>
      <c r="DLZ284" s="136"/>
      <c r="DMA284" s="136"/>
      <c r="DMB284" s="136"/>
      <c r="DMC284" s="136"/>
      <c r="DMD284" s="136"/>
      <c r="DME284" s="136"/>
      <c r="DMF284" s="136"/>
      <c r="DMG284" s="136"/>
      <c r="DMH284" s="136"/>
      <c r="DMI284" s="136"/>
      <c r="DMJ284" s="136"/>
      <c r="DMK284" s="136"/>
      <c r="DMP284" s="136"/>
      <c r="DMQ284" s="136"/>
      <c r="DMR284" s="136"/>
      <c r="DMS284" s="136"/>
      <c r="DMT284" s="136"/>
      <c r="DMU284" s="136"/>
      <c r="DMV284" s="136"/>
      <c r="DMW284" s="136"/>
      <c r="DMX284" s="136"/>
      <c r="DMY284" s="136"/>
      <c r="DMZ284" s="136"/>
      <c r="DNA284" s="136"/>
      <c r="DNF284" s="136"/>
      <c r="DNG284" s="136"/>
      <c r="DNH284" s="136"/>
      <c r="DNI284" s="136"/>
      <c r="DNJ284" s="136"/>
      <c r="DNK284" s="136"/>
      <c r="DNL284" s="136"/>
      <c r="DNM284" s="136"/>
      <c r="DNN284" s="136"/>
      <c r="DNO284" s="136"/>
      <c r="DNP284" s="136"/>
      <c r="DNQ284" s="136"/>
      <c r="DNV284" s="136"/>
      <c r="DNW284" s="136"/>
      <c r="DNX284" s="136"/>
      <c r="DNY284" s="136"/>
      <c r="DNZ284" s="136"/>
      <c r="DOA284" s="136"/>
      <c r="DOB284" s="136"/>
      <c r="DOC284" s="136"/>
      <c r="DOD284" s="136"/>
      <c r="DOE284" s="136"/>
      <c r="DOF284" s="136"/>
      <c r="DOG284" s="136"/>
      <c r="DOL284" s="136"/>
      <c r="DOM284" s="136"/>
      <c r="DON284" s="136"/>
      <c r="DOO284" s="136"/>
      <c r="DOP284" s="136"/>
      <c r="DOQ284" s="136"/>
      <c r="DOR284" s="136"/>
      <c r="DOS284" s="136"/>
      <c r="DOT284" s="136"/>
      <c r="DOU284" s="136"/>
      <c r="DOV284" s="136"/>
      <c r="DOW284" s="136"/>
      <c r="DPB284" s="136"/>
      <c r="DPC284" s="136"/>
      <c r="DPD284" s="136"/>
      <c r="DPE284" s="136"/>
      <c r="DPF284" s="136"/>
      <c r="DPG284" s="136"/>
      <c r="DPH284" s="136"/>
      <c r="DPI284" s="136"/>
      <c r="DPJ284" s="136"/>
      <c r="DPK284" s="136"/>
      <c r="DPL284" s="136"/>
      <c r="DPM284" s="136"/>
      <c r="DPR284" s="136"/>
      <c r="DPS284" s="136"/>
      <c r="DPT284" s="136"/>
      <c r="DPU284" s="136"/>
      <c r="DPV284" s="136"/>
      <c r="DPW284" s="136"/>
      <c r="DPX284" s="136"/>
      <c r="DPY284" s="136"/>
      <c r="DPZ284" s="136"/>
      <c r="DQA284" s="136"/>
      <c r="DQB284" s="136"/>
      <c r="DQC284" s="136"/>
      <c r="DQH284" s="136"/>
      <c r="DQI284" s="136"/>
      <c r="DQJ284" s="136"/>
      <c r="DQK284" s="136"/>
      <c r="DQL284" s="136"/>
      <c r="DQM284" s="136"/>
      <c r="DQN284" s="136"/>
      <c r="DQO284" s="136"/>
      <c r="DQP284" s="136"/>
      <c r="DQQ284" s="136"/>
      <c r="DQR284" s="136"/>
      <c r="DQS284" s="136"/>
      <c r="DQX284" s="136"/>
      <c r="DQY284" s="136"/>
      <c r="DQZ284" s="136"/>
      <c r="DRA284" s="136"/>
      <c r="DRB284" s="136"/>
      <c r="DRC284" s="136"/>
      <c r="DRD284" s="136"/>
      <c r="DRE284" s="136"/>
      <c r="DRF284" s="136"/>
      <c r="DRG284" s="136"/>
      <c r="DRH284" s="136"/>
      <c r="DRI284" s="136"/>
      <c r="DRN284" s="136"/>
      <c r="DRO284" s="136"/>
      <c r="DRP284" s="136"/>
      <c r="DRQ284" s="136"/>
      <c r="DRR284" s="136"/>
      <c r="DRS284" s="136"/>
      <c r="DRT284" s="136"/>
      <c r="DRU284" s="136"/>
      <c r="DRV284" s="136"/>
      <c r="DRW284" s="136"/>
      <c r="DRX284" s="136"/>
      <c r="DRY284" s="136"/>
      <c r="DSD284" s="136"/>
      <c r="DSE284" s="136"/>
      <c r="DSF284" s="136"/>
      <c r="DSG284" s="136"/>
      <c r="DSH284" s="136"/>
      <c r="DSI284" s="136"/>
      <c r="DSJ284" s="136"/>
      <c r="DSK284" s="136"/>
      <c r="DSL284" s="136"/>
      <c r="DSM284" s="136"/>
      <c r="DSN284" s="136"/>
      <c r="DSO284" s="136"/>
      <c r="DST284" s="136"/>
      <c r="DSU284" s="136"/>
      <c r="DSV284" s="136"/>
      <c r="DSW284" s="136"/>
      <c r="DSX284" s="136"/>
      <c r="DSY284" s="136"/>
      <c r="DSZ284" s="136"/>
      <c r="DTA284" s="136"/>
      <c r="DTB284" s="136"/>
      <c r="DTC284" s="136"/>
      <c r="DTD284" s="136"/>
      <c r="DTE284" s="136"/>
      <c r="DTJ284" s="136"/>
      <c r="DTK284" s="136"/>
      <c r="DTL284" s="136"/>
      <c r="DTM284" s="136"/>
      <c r="DTN284" s="136"/>
      <c r="DTO284" s="136"/>
      <c r="DTP284" s="136"/>
      <c r="DTQ284" s="136"/>
      <c r="DTR284" s="136"/>
      <c r="DTS284" s="136"/>
      <c r="DTT284" s="136"/>
      <c r="DTU284" s="136"/>
      <c r="DTZ284" s="136"/>
      <c r="DUA284" s="136"/>
      <c r="DUB284" s="136"/>
      <c r="DUC284" s="136"/>
      <c r="DUD284" s="136"/>
      <c r="DUE284" s="136"/>
      <c r="DUF284" s="136"/>
      <c r="DUG284" s="136"/>
      <c r="DUH284" s="136"/>
      <c r="DUI284" s="136"/>
      <c r="DUJ284" s="136"/>
      <c r="DUK284" s="136"/>
      <c r="DUP284" s="136"/>
      <c r="DUQ284" s="136"/>
      <c r="DUR284" s="136"/>
      <c r="DUS284" s="136"/>
      <c r="DUT284" s="136"/>
      <c r="DUU284" s="136"/>
      <c r="DUV284" s="136"/>
      <c r="DUW284" s="136"/>
      <c r="DUX284" s="136"/>
      <c r="DUY284" s="136"/>
      <c r="DUZ284" s="136"/>
      <c r="DVA284" s="136"/>
      <c r="DVF284" s="136"/>
      <c r="DVG284" s="136"/>
      <c r="DVH284" s="136"/>
      <c r="DVI284" s="136"/>
      <c r="DVJ284" s="136"/>
      <c r="DVK284" s="136"/>
      <c r="DVL284" s="136"/>
      <c r="DVM284" s="136"/>
      <c r="DVN284" s="136"/>
      <c r="DVO284" s="136"/>
      <c r="DVP284" s="136"/>
      <c r="DVQ284" s="136"/>
      <c r="DVV284" s="136"/>
      <c r="DVW284" s="136"/>
      <c r="DVX284" s="136"/>
      <c r="DVY284" s="136"/>
      <c r="DVZ284" s="136"/>
      <c r="DWA284" s="136"/>
      <c r="DWB284" s="136"/>
      <c r="DWC284" s="136"/>
      <c r="DWD284" s="136"/>
      <c r="DWE284" s="136"/>
      <c r="DWF284" s="136"/>
      <c r="DWG284" s="136"/>
      <c r="DWL284" s="136"/>
      <c r="DWM284" s="136"/>
      <c r="DWN284" s="136"/>
      <c r="DWO284" s="136"/>
      <c r="DWP284" s="136"/>
      <c r="DWQ284" s="136"/>
      <c r="DWR284" s="136"/>
      <c r="DWS284" s="136"/>
      <c r="DWT284" s="136"/>
      <c r="DWU284" s="136"/>
      <c r="DWV284" s="136"/>
      <c r="DWW284" s="136"/>
      <c r="DXB284" s="136"/>
      <c r="DXC284" s="136"/>
      <c r="DXD284" s="136"/>
      <c r="DXE284" s="136"/>
      <c r="DXF284" s="136"/>
      <c r="DXG284" s="136"/>
      <c r="DXH284" s="136"/>
      <c r="DXI284" s="136"/>
      <c r="DXJ284" s="136"/>
      <c r="DXK284" s="136"/>
      <c r="DXL284" s="136"/>
      <c r="DXM284" s="136"/>
      <c r="DXR284" s="136"/>
      <c r="DXS284" s="136"/>
      <c r="DXT284" s="136"/>
      <c r="DXU284" s="136"/>
      <c r="DXV284" s="136"/>
      <c r="DXW284" s="136"/>
      <c r="DXX284" s="136"/>
      <c r="DXY284" s="136"/>
      <c r="DXZ284" s="136"/>
      <c r="DYA284" s="136"/>
      <c r="DYB284" s="136"/>
      <c r="DYC284" s="136"/>
      <c r="DYH284" s="136"/>
      <c r="DYI284" s="136"/>
      <c r="DYJ284" s="136"/>
      <c r="DYK284" s="136"/>
      <c r="DYL284" s="136"/>
      <c r="DYM284" s="136"/>
      <c r="DYN284" s="136"/>
      <c r="DYO284" s="136"/>
      <c r="DYP284" s="136"/>
      <c r="DYQ284" s="136"/>
      <c r="DYR284" s="136"/>
      <c r="DYS284" s="136"/>
      <c r="DYX284" s="136"/>
      <c r="DYY284" s="136"/>
      <c r="DYZ284" s="136"/>
      <c r="DZA284" s="136"/>
      <c r="DZB284" s="136"/>
      <c r="DZC284" s="136"/>
      <c r="DZD284" s="136"/>
      <c r="DZE284" s="136"/>
      <c r="DZF284" s="136"/>
      <c r="DZG284" s="136"/>
      <c r="DZH284" s="136"/>
      <c r="DZI284" s="136"/>
      <c r="DZN284" s="136"/>
      <c r="DZO284" s="136"/>
      <c r="DZP284" s="136"/>
      <c r="DZQ284" s="136"/>
      <c r="DZR284" s="136"/>
      <c r="DZS284" s="136"/>
      <c r="DZT284" s="136"/>
      <c r="DZU284" s="136"/>
      <c r="DZV284" s="136"/>
      <c r="DZW284" s="136"/>
      <c r="DZX284" s="136"/>
      <c r="DZY284" s="136"/>
      <c r="EAD284" s="136"/>
      <c r="EAE284" s="136"/>
      <c r="EAF284" s="136"/>
      <c r="EAG284" s="136"/>
      <c r="EAH284" s="136"/>
      <c r="EAI284" s="136"/>
      <c r="EAJ284" s="136"/>
      <c r="EAK284" s="136"/>
      <c r="EAL284" s="136"/>
      <c r="EAM284" s="136"/>
      <c r="EAN284" s="136"/>
      <c r="EAO284" s="136"/>
      <c r="EAT284" s="136"/>
      <c r="EAU284" s="136"/>
      <c r="EAV284" s="136"/>
      <c r="EAW284" s="136"/>
      <c r="EAX284" s="136"/>
      <c r="EAY284" s="136"/>
      <c r="EAZ284" s="136"/>
      <c r="EBA284" s="136"/>
      <c r="EBB284" s="136"/>
      <c r="EBC284" s="136"/>
      <c r="EBD284" s="136"/>
      <c r="EBE284" s="136"/>
      <c r="EBJ284" s="136"/>
      <c r="EBK284" s="136"/>
      <c r="EBL284" s="136"/>
      <c r="EBM284" s="136"/>
      <c r="EBN284" s="136"/>
      <c r="EBO284" s="136"/>
      <c r="EBP284" s="136"/>
      <c r="EBQ284" s="136"/>
      <c r="EBR284" s="136"/>
      <c r="EBS284" s="136"/>
      <c r="EBT284" s="136"/>
      <c r="EBU284" s="136"/>
      <c r="EBZ284" s="136"/>
      <c r="ECA284" s="136"/>
      <c r="ECB284" s="136"/>
      <c r="ECC284" s="136"/>
      <c r="ECD284" s="136"/>
      <c r="ECE284" s="136"/>
      <c r="ECF284" s="136"/>
      <c r="ECG284" s="136"/>
      <c r="ECH284" s="136"/>
      <c r="ECI284" s="136"/>
      <c r="ECJ284" s="136"/>
      <c r="ECK284" s="136"/>
      <c r="ECP284" s="136"/>
      <c r="ECQ284" s="136"/>
      <c r="ECR284" s="136"/>
      <c r="ECS284" s="136"/>
      <c r="ECT284" s="136"/>
      <c r="ECU284" s="136"/>
      <c r="ECV284" s="136"/>
      <c r="ECW284" s="136"/>
      <c r="ECX284" s="136"/>
      <c r="ECY284" s="136"/>
      <c r="ECZ284" s="136"/>
      <c r="EDA284" s="136"/>
      <c r="EDF284" s="136"/>
      <c r="EDG284" s="136"/>
      <c r="EDH284" s="136"/>
      <c r="EDI284" s="136"/>
      <c r="EDJ284" s="136"/>
      <c r="EDK284" s="136"/>
      <c r="EDL284" s="136"/>
      <c r="EDM284" s="136"/>
      <c r="EDN284" s="136"/>
      <c r="EDO284" s="136"/>
      <c r="EDP284" s="136"/>
      <c r="EDQ284" s="136"/>
      <c r="EDV284" s="136"/>
      <c r="EDW284" s="136"/>
      <c r="EDX284" s="136"/>
      <c r="EDY284" s="136"/>
      <c r="EDZ284" s="136"/>
      <c r="EEA284" s="136"/>
      <c r="EEB284" s="136"/>
      <c r="EEC284" s="136"/>
      <c r="EED284" s="136"/>
      <c r="EEE284" s="136"/>
      <c r="EEF284" s="136"/>
      <c r="EEG284" s="136"/>
      <c r="EEL284" s="136"/>
      <c r="EEM284" s="136"/>
      <c r="EEN284" s="136"/>
      <c r="EEO284" s="136"/>
      <c r="EEP284" s="136"/>
      <c r="EEQ284" s="136"/>
      <c r="EER284" s="136"/>
      <c r="EES284" s="136"/>
      <c r="EET284" s="136"/>
      <c r="EEU284" s="136"/>
      <c r="EEV284" s="136"/>
      <c r="EEW284" s="136"/>
      <c r="EFB284" s="136"/>
      <c r="EFC284" s="136"/>
      <c r="EFD284" s="136"/>
      <c r="EFE284" s="136"/>
      <c r="EFF284" s="136"/>
      <c r="EFG284" s="136"/>
      <c r="EFH284" s="136"/>
      <c r="EFI284" s="136"/>
      <c r="EFJ284" s="136"/>
      <c r="EFK284" s="136"/>
      <c r="EFL284" s="136"/>
      <c r="EFM284" s="136"/>
      <c r="EFR284" s="136"/>
      <c r="EFS284" s="136"/>
      <c r="EFT284" s="136"/>
      <c r="EFU284" s="136"/>
      <c r="EFV284" s="136"/>
      <c r="EFW284" s="136"/>
      <c r="EFX284" s="136"/>
      <c r="EFY284" s="136"/>
      <c r="EFZ284" s="136"/>
      <c r="EGA284" s="136"/>
      <c r="EGB284" s="136"/>
      <c r="EGC284" s="136"/>
      <c r="EGH284" s="136"/>
      <c r="EGI284" s="136"/>
      <c r="EGJ284" s="136"/>
      <c r="EGK284" s="136"/>
      <c r="EGL284" s="136"/>
      <c r="EGM284" s="136"/>
      <c r="EGN284" s="136"/>
      <c r="EGO284" s="136"/>
      <c r="EGP284" s="136"/>
      <c r="EGQ284" s="136"/>
      <c r="EGR284" s="136"/>
      <c r="EGS284" s="136"/>
      <c r="EGX284" s="136"/>
      <c r="EGY284" s="136"/>
      <c r="EGZ284" s="136"/>
      <c r="EHA284" s="136"/>
      <c r="EHB284" s="136"/>
      <c r="EHC284" s="136"/>
      <c r="EHD284" s="136"/>
      <c r="EHE284" s="136"/>
      <c r="EHF284" s="136"/>
      <c r="EHG284" s="136"/>
      <c r="EHH284" s="136"/>
      <c r="EHI284" s="136"/>
      <c r="EHN284" s="136"/>
      <c r="EHO284" s="136"/>
      <c r="EHP284" s="136"/>
      <c r="EHQ284" s="136"/>
      <c r="EHR284" s="136"/>
      <c r="EHS284" s="136"/>
      <c r="EHT284" s="136"/>
      <c r="EHU284" s="136"/>
      <c r="EHV284" s="136"/>
      <c r="EHW284" s="136"/>
      <c r="EHX284" s="136"/>
      <c r="EHY284" s="136"/>
      <c r="EID284" s="136"/>
      <c r="EIE284" s="136"/>
      <c r="EIF284" s="136"/>
      <c r="EIG284" s="136"/>
      <c r="EIH284" s="136"/>
      <c r="EII284" s="136"/>
      <c r="EIJ284" s="136"/>
      <c r="EIK284" s="136"/>
      <c r="EIL284" s="136"/>
      <c r="EIM284" s="136"/>
      <c r="EIN284" s="136"/>
      <c r="EIO284" s="136"/>
      <c r="EIT284" s="136"/>
      <c r="EIU284" s="136"/>
      <c r="EIV284" s="136"/>
      <c r="EIW284" s="136"/>
      <c r="EIX284" s="136"/>
      <c r="EIY284" s="136"/>
      <c r="EIZ284" s="136"/>
      <c r="EJA284" s="136"/>
      <c r="EJB284" s="136"/>
      <c r="EJC284" s="136"/>
      <c r="EJD284" s="136"/>
      <c r="EJE284" s="136"/>
      <c r="EJJ284" s="136"/>
      <c r="EJK284" s="136"/>
      <c r="EJL284" s="136"/>
      <c r="EJM284" s="136"/>
      <c r="EJN284" s="136"/>
      <c r="EJO284" s="136"/>
      <c r="EJP284" s="136"/>
      <c r="EJQ284" s="136"/>
      <c r="EJR284" s="136"/>
      <c r="EJS284" s="136"/>
      <c r="EJT284" s="136"/>
      <c r="EJU284" s="136"/>
      <c r="EJZ284" s="136"/>
      <c r="EKA284" s="136"/>
      <c r="EKB284" s="136"/>
      <c r="EKC284" s="136"/>
      <c r="EKD284" s="136"/>
      <c r="EKE284" s="136"/>
      <c r="EKF284" s="136"/>
      <c r="EKG284" s="136"/>
      <c r="EKH284" s="136"/>
      <c r="EKI284" s="136"/>
      <c r="EKJ284" s="136"/>
      <c r="EKK284" s="136"/>
      <c r="EKP284" s="136"/>
      <c r="EKQ284" s="136"/>
      <c r="EKR284" s="136"/>
      <c r="EKS284" s="136"/>
      <c r="EKT284" s="136"/>
      <c r="EKU284" s="136"/>
      <c r="EKV284" s="136"/>
      <c r="EKW284" s="136"/>
      <c r="EKX284" s="136"/>
      <c r="EKY284" s="136"/>
      <c r="EKZ284" s="136"/>
      <c r="ELA284" s="136"/>
      <c r="ELF284" s="136"/>
      <c r="ELG284" s="136"/>
      <c r="ELH284" s="136"/>
      <c r="ELI284" s="136"/>
      <c r="ELJ284" s="136"/>
      <c r="ELK284" s="136"/>
      <c r="ELL284" s="136"/>
      <c r="ELM284" s="136"/>
      <c r="ELN284" s="136"/>
      <c r="ELO284" s="136"/>
      <c r="ELP284" s="136"/>
      <c r="ELQ284" s="136"/>
      <c r="ELV284" s="136"/>
      <c r="ELW284" s="136"/>
      <c r="ELX284" s="136"/>
      <c r="ELY284" s="136"/>
      <c r="ELZ284" s="136"/>
      <c r="EMA284" s="136"/>
      <c r="EMB284" s="136"/>
      <c r="EMC284" s="136"/>
      <c r="EMD284" s="136"/>
      <c r="EME284" s="136"/>
      <c r="EMF284" s="136"/>
      <c r="EMG284" s="136"/>
      <c r="EML284" s="136"/>
      <c r="EMM284" s="136"/>
      <c r="EMN284" s="136"/>
      <c r="EMO284" s="136"/>
      <c r="EMP284" s="136"/>
      <c r="EMQ284" s="136"/>
      <c r="EMR284" s="136"/>
      <c r="EMS284" s="136"/>
      <c r="EMT284" s="136"/>
      <c r="EMU284" s="136"/>
      <c r="EMV284" s="136"/>
      <c r="EMW284" s="136"/>
      <c r="ENB284" s="136"/>
      <c r="ENC284" s="136"/>
      <c r="END284" s="136"/>
      <c r="ENE284" s="136"/>
      <c r="ENF284" s="136"/>
      <c r="ENG284" s="136"/>
      <c r="ENH284" s="136"/>
      <c r="ENI284" s="136"/>
      <c r="ENJ284" s="136"/>
      <c r="ENK284" s="136"/>
      <c r="ENL284" s="136"/>
      <c r="ENM284" s="136"/>
      <c r="ENR284" s="136"/>
      <c r="ENS284" s="136"/>
      <c r="ENT284" s="136"/>
      <c r="ENU284" s="136"/>
      <c r="ENV284" s="136"/>
      <c r="ENW284" s="136"/>
      <c r="ENX284" s="136"/>
      <c r="ENY284" s="136"/>
      <c r="ENZ284" s="136"/>
      <c r="EOA284" s="136"/>
      <c r="EOB284" s="136"/>
      <c r="EOC284" s="136"/>
      <c r="EOH284" s="136"/>
      <c r="EOI284" s="136"/>
      <c r="EOJ284" s="136"/>
      <c r="EOK284" s="136"/>
      <c r="EOL284" s="136"/>
      <c r="EOM284" s="136"/>
      <c r="EON284" s="136"/>
      <c r="EOO284" s="136"/>
      <c r="EOP284" s="136"/>
      <c r="EOQ284" s="136"/>
      <c r="EOR284" s="136"/>
      <c r="EOS284" s="136"/>
      <c r="EOX284" s="136"/>
      <c r="EOY284" s="136"/>
      <c r="EOZ284" s="136"/>
      <c r="EPA284" s="136"/>
      <c r="EPB284" s="136"/>
      <c r="EPC284" s="136"/>
      <c r="EPD284" s="136"/>
      <c r="EPE284" s="136"/>
      <c r="EPF284" s="136"/>
      <c r="EPG284" s="136"/>
      <c r="EPH284" s="136"/>
      <c r="EPI284" s="136"/>
      <c r="EPN284" s="136"/>
      <c r="EPO284" s="136"/>
      <c r="EPP284" s="136"/>
      <c r="EPQ284" s="136"/>
      <c r="EPR284" s="136"/>
      <c r="EPS284" s="136"/>
      <c r="EPT284" s="136"/>
      <c r="EPU284" s="136"/>
      <c r="EPV284" s="136"/>
      <c r="EPW284" s="136"/>
      <c r="EPX284" s="136"/>
      <c r="EPY284" s="136"/>
      <c r="EQD284" s="136"/>
      <c r="EQE284" s="136"/>
      <c r="EQF284" s="136"/>
      <c r="EQG284" s="136"/>
      <c r="EQH284" s="136"/>
      <c r="EQI284" s="136"/>
      <c r="EQJ284" s="136"/>
      <c r="EQK284" s="136"/>
      <c r="EQL284" s="136"/>
      <c r="EQM284" s="136"/>
      <c r="EQN284" s="136"/>
      <c r="EQO284" s="136"/>
      <c r="EQT284" s="136"/>
      <c r="EQU284" s="136"/>
      <c r="EQV284" s="136"/>
      <c r="EQW284" s="136"/>
      <c r="EQX284" s="136"/>
      <c r="EQY284" s="136"/>
      <c r="EQZ284" s="136"/>
      <c r="ERA284" s="136"/>
      <c r="ERB284" s="136"/>
      <c r="ERC284" s="136"/>
      <c r="ERD284" s="136"/>
      <c r="ERE284" s="136"/>
      <c r="ERJ284" s="136"/>
      <c r="ERK284" s="136"/>
      <c r="ERL284" s="136"/>
      <c r="ERM284" s="136"/>
      <c r="ERN284" s="136"/>
      <c r="ERO284" s="136"/>
      <c r="ERP284" s="136"/>
      <c r="ERQ284" s="136"/>
      <c r="ERR284" s="136"/>
      <c r="ERS284" s="136"/>
      <c r="ERT284" s="136"/>
      <c r="ERU284" s="136"/>
      <c r="ERZ284" s="136"/>
      <c r="ESA284" s="136"/>
      <c r="ESB284" s="136"/>
      <c r="ESC284" s="136"/>
      <c r="ESD284" s="136"/>
      <c r="ESE284" s="136"/>
      <c r="ESF284" s="136"/>
      <c r="ESG284" s="136"/>
      <c r="ESH284" s="136"/>
      <c r="ESI284" s="136"/>
      <c r="ESJ284" s="136"/>
      <c r="ESK284" s="136"/>
      <c r="ESP284" s="136"/>
      <c r="ESQ284" s="136"/>
      <c r="ESR284" s="136"/>
      <c r="ESS284" s="136"/>
      <c r="EST284" s="136"/>
      <c r="ESU284" s="136"/>
      <c r="ESV284" s="136"/>
      <c r="ESW284" s="136"/>
      <c r="ESX284" s="136"/>
      <c r="ESY284" s="136"/>
      <c r="ESZ284" s="136"/>
      <c r="ETA284" s="136"/>
      <c r="ETF284" s="136"/>
      <c r="ETG284" s="136"/>
      <c r="ETH284" s="136"/>
      <c r="ETI284" s="136"/>
      <c r="ETJ284" s="136"/>
      <c r="ETK284" s="136"/>
      <c r="ETL284" s="136"/>
      <c r="ETM284" s="136"/>
      <c r="ETN284" s="136"/>
      <c r="ETO284" s="136"/>
      <c r="ETP284" s="136"/>
      <c r="ETQ284" s="136"/>
      <c r="ETV284" s="136"/>
      <c r="ETW284" s="136"/>
      <c r="ETX284" s="136"/>
      <c r="ETY284" s="136"/>
      <c r="ETZ284" s="136"/>
      <c r="EUA284" s="136"/>
      <c r="EUB284" s="136"/>
      <c r="EUC284" s="136"/>
      <c r="EUD284" s="136"/>
      <c r="EUE284" s="136"/>
      <c r="EUF284" s="136"/>
      <c r="EUG284" s="136"/>
      <c r="EUL284" s="136"/>
      <c r="EUM284" s="136"/>
      <c r="EUN284" s="136"/>
      <c r="EUO284" s="136"/>
      <c r="EUP284" s="136"/>
      <c r="EUQ284" s="136"/>
      <c r="EUR284" s="136"/>
      <c r="EUS284" s="136"/>
      <c r="EUT284" s="136"/>
      <c r="EUU284" s="136"/>
      <c r="EUV284" s="136"/>
      <c r="EUW284" s="136"/>
      <c r="EVB284" s="136"/>
      <c r="EVC284" s="136"/>
      <c r="EVD284" s="136"/>
      <c r="EVE284" s="136"/>
      <c r="EVF284" s="136"/>
      <c r="EVG284" s="136"/>
      <c r="EVH284" s="136"/>
      <c r="EVI284" s="136"/>
      <c r="EVJ284" s="136"/>
      <c r="EVK284" s="136"/>
      <c r="EVL284" s="136"/>
      <c r="EVM284" s="136"/>
      <c r="EVR284" s="136"/>
      <c r="EVS284" s="136"/>
      <c r="EVT284" s="136"/>
      <c r="EVU284" s="136"/>
      <c r="EVV284" s="136"/>
      <c r="EVW284" s="136"/>
      <c r="EVX284" s="136"/>
      <c r="EVY284" s="136"/>
      <c r="EVZ284" s="136"/>
      <c r="EWA284" s="136"/>
      <c r="EWB284" s="136"/>
      <c r="EWC284" s="136"/>
      <c r="EWH284" s="136"/>
      <c r="EWI284" s="136"/>
      <c r="EWJ284" s="136"/>
      <c r="EWK284" s="136"/>
      <c r="EWL284" s="136"/>
      <c r="EWM284" s="136"/>
      <c r="EWN284" s="136"/>
      <c r="EWO284" s="136"/>
      <c r="EWP284" s="136"/>
      <c r="EWQ284" s="136"/>
      <c r="EWR284" s="136"/>
      <c r="EWS284" s="136"/>
      <c r="EWX284" s="136"/>
      <c r="EWY284" s="136"/>
      <c r="EWZ284" s="136"/>
      <c r="EXA284" s="136"/>
      <c r="EXB284" s="136"/>
      <c r="EXC284" s="136"/>
      <c r="EXD284" s="136"/>
      <c r="EXE284" s="136"/>
      <c r="EXF284" s="136"/>
      <c r="EXG284" s="136"/>
      <c r="EXH284" s="136"/>
      <c r="EXI284" s="136"/>
      <c r="EXN284" s="136"/>
      <c r="EXO284" s="136"/>
      <c r="EXP284" s="136"/>
      <c r="EXQ284" s="136"/>
      <c r="EXR284" s="136"/>
      <c r="EXS284" s="136"/>
      <c r="EXT284" s="136"/>
      <c r="EXU284" s="136"/>
      <c r="EXV284" s="136"/>
      <c r="EXW284" s="136"/>
      <c r="EXX284" s="136"/>
      <c r="EXY284" s="136"/>
      <c r="EYD284" s="136"/>
      <c r="EYE284" s="136"/>
      <c r="EYF284" s="136"/>
      <c r="EYG284" s="136"/>
      <c r="EYH284" s="136"/>
      <c r="EYI284" s="136"/>
      <c r="EYJ284" s="136"/>
      <c r="EYK284" s="136"/>
      <c r="EYL284" s="136"/>
      <c r="EYM284" s="136"/>
      <c r="EYN284" s="136"/>
      <c r="EYO284" s="136"/>
      <c r="EYT284" s="136"/>
      <c r="EYU284" s="136"/>
      <c r="EYV284" s="136"/>
      <c r="EYW284" s="136"/>
      <c r="EYX284" s="136"/>
      <c r="EYY284" s="136"/>
      <c r="EYZ284" s="136"/>
      <c r="EZA284" s="136"/>
      <c r="EZB284" s="136"/>
      <c r="EZC284" s="136"/>
      <c r="EZD284" s="136"/>
      <c r="EZE284" s="136"/>
      <c r="EZJ284" s="136"/>
      <c r="EZK284" s="136"/>
      <c r="EZL284" s="136"/>
      <c r="EZM284" s="136"/>
      <c r="EZN284" s="136"/>
      <c r="EZO284" s="136"/>
      <c r="EZP284" s="136"/>
      <c r="EZQ284" s="136"/>
      <c r="EZR284" s="136"/>
      <c r="EZS284" s="136"/>
      <c r="EZT284" s="136"/>
      <c r="EZU284" s="136"/>
      <c r="EZZ284" s="136"/>
      <c r="FAA284" s="136"/>
      <c r="FAB284" s="136"/>
      <c r="FAC284" s="136"/>
      <c r="FAD284" s="136"/>
      <c r="FAE284" s="136"/>
      <c r="FAF284" s="136"/>
      <c r="FAG284" s="136"/>
      <c r="FAH284" s="136"/>
      <c r="FAI284" s="136"/>
      <c r="FAJ284" s="136"/>
      <c r="FAK284" s="136"/>
      <c r="FAP284" s="136"/>
      <c r="FAQ284" s="136"/>
      <c r="FAR284" s="136"/>
      <c r="FAS284" s="136"/>
      <c r="FAT284" s="136"/>
      <c r="FAU284" s="136"/>
      <c r="FAV284" s="136"/>
      <c r="FAW284" s="136"/>
      <c r="FAX284" s="136"/>
      <c r="FAY284" s="136"/>
      <c r="FAZ284" s="136"/>
      <c r="FBA284" s="136"/>
      <c r="FBF284" s="136"/>
      <c r="FBG284" s="136"/>
      <c r="FBH284" s="136"/>
      <c r="FBI284" s="136"/>
      <c r="FBJ284" s="136"/>
      <c r="FBK284" s="136"/>
      <c r="FBL284" s="136"/>
      <c r="FBM284" s="136"/>
      <c r="FBN284" s="136"/>
      <c r="FBO284" s="136"/>
      <c r="FBP284" s="136"/>
      <c r="FBQ284" s="136"/>
      <c r="FBV284" s="136"/>
      <c r="FBW284" s="136"/>
      <c r="FBX284" s="136"/>
      <c r="FBY284" s="136"/>
      <c r="FBZ284" s="136"/>
      <c r="FCA284" s="136"/>
      <c r="FCB284" s="136"/>
      <c r="FCC284" s="136"/>
      <c r="FCD284" s="136"/>
      <c r="FCE284" s="136"/>
      <c r="FCF284" s="136"/>
      <c r="FCG284" s="136"/>
      <c r="FCL284" s="136"/>
      <c r="FCM284" s="136"/>
      <c r="FCN284" s="136"/>
      <c r="FCO284" s="136"/>
      <c r="FCP284" s="136"/>
      <c r="FCQ284" s="136"/>
      <c r="FCR284" s="136"/>
      <c r="FCS284" s="136"/>
      <c r="FCT284" s="136"/>
      <c r="FCU284" s="136"/>
      <c r="FCV284" s="136"/>
      <c r="FCW284" s="136"/>
      <c r="FDB284" s="136"/>
      <c r="FDC284" s="136"/>
      <c r="FDD284" s="136"/>
      <c r="FDE284" s="136"/>
      <c r="FDF284" s="136"/>
      <c r="FDG284" s="136"/>
      <c r="FDH284" s="136"/>
      <c r="FDI284" s="136"/>
      <c r="FDJ284" s="136"/>
      <c r="FDK284" s="136"/>
      <c r="FDL284" s="136"/>
      <c r="FDM284" s="136"/>
      <c r="FDR284" s="136"/>
      <c r="FDS284" s="136"/>
      <c r="FDT284" s="136"/>
      <c r="FDU284" s="136"/>
      <c r="FDV284" s="136"/>
      <c r="FDW284" s="136"/>
      <c r="FDX284" s="136"/>
      <c r="FDY284" s="136"/>
      <c r="FDZ284" s="136"/>
      <c r="FEA284" s="136"/>
      <c r="FEB284" s="136"/>
      <c r="FEC284" s="136"/>
      <c r="FEH284" s="136"/>
      <c r="FEI284" s="136"/>
      <c r="FEJ284" s="136"/>
      <c r="FEK284" s="136"/>
      <c r="FEL284" s="136"/>
      <c r="FEM284" s="136"/>
      <c r="FEN284" s="136"/>
      <c r="FEO284" s="136"/>
      <c r="FEP284" s="136"/>
      <c r="FEQ284" s="136"/>
      <c r="FER284" s="136"/>
      <c r="FES284" s="136"/>
      <c r="FEX284" s="136"/>
      <c r="FEY284" s="136"/>
      <c r="FEZ284" s="136"/>
      <c r="FFA284" s="136"/>
      <c r="FFB284" s="136"/>
      <c r="FFC284" s="136"/>
      <c r="FFD284" s="136"/>
      <c r="FFE284" s="136"/>
      <c r="FFF284" s="136"/>
      <c r="FFG284" s="136"/>
      <c r="FFH284" s="136"/>
      <c r="FFI284" s="136"/>
      <c r="FFN284" s="136"/>
      <c r="FFO284" s="136"/>
      <c r="FFP284" s="136"/>
      <c r="FFQ284" s="136"/>
      <c r="FFR284" s="136"/>
      <c r="FFS284" s="136"/>
      <c r="FFT284" s="136"/>
      <c r="FFU284" s="136"/>
      <c r="FFV284" s="136"/>
      <c r="FFW284" s="136"/>
      <c r="FFX284" s="136"/>
      <c r="FFY284" s="136"/>
      <c r="FGD284" s="136"/>
      <c r="FGE284" s="136"/>
      <c r="FGF284" s="136"/>
      <c r="FGG284" s="136"/>
      <c r="FGH284" s="136"/>
      <c r="FGI284" s="136"/>
      <c r="FGJ284" s="136"/>
      <c r="FGK284" s="136"/>
      <c r="FGL284" s="136"/>
      <c r="FGM284" s="136"/>
      <c r="FGN284" s="136"/>
      <c r="FGO284" s="136"/>
      <c r="FGT284" s="136"/>
      <c r="FGU284" s="136"/>
      <c r="FGV284" s="136"/>
      <c r="FGW284" s="136"/>
      <c r="FGX284" s="136"/>
      <c r="FGY284" s="136"/>
      <c r="FGZ284" s="136"/>
      <c r="FHA284" s="136"/>
      <c r="FHB284" s="136"/>
      <c r="FHC284" s="136"/>
      <c r="FHD284" s="136"/>
      <c r="FHE284" s="136"/>
      <c r="FHJ284" s="136"/>
      <c r="FHK284" s="136"/>
      <c r="FHL284" s="136"/>
      <c r="FHM284" s="136"/>
      <c r="FHN284" s="136"/>
      <c r="FHO284" s="136"/>
      <c r="FHP284" s="136"/>
      <c r="FHQ284" s="136"/>
      <c r="FHR284" s="136"/>
      <c r="FHS284" s="136"/>
      <c r="FHT284" s="136"/>
      <c r="FHU284" s="136"/>
      <c r="FHZ284" s="136"/>
      <c r="FIA284" s="136"/>
      <c r="FIB284" s="136"/>
      <c r="FIC284" s="136"/>
      <c r="FID284" s="136"/>
      <c r="FIE284" s="136"/>
      <c r="FIF284" s="136"/>
      <c r="FIG284" s="136"/>
      <c r="FIH284" s="136"/>
      <c r="FII284" s="136"/>
      <c r="FIJ284" s="136"/>
      <c r="FIK284" s="136"/>
      <c r="FIP284" s="136"/>
      <c r="FIQ284" s="136"/>
      <c r="FIR284" s="136"/>
      <c r="FIS284" s="136"/>
      <c r="FIT284" s="136"/>
      <c r="FIU284" s="136"/>
      <c r="FIV284" s="136"/>
      <c r="FIW284" s="136"/>
      <c r="FIX284" s="136"/>
      <c r="FIY284" s="136"/>
      <c r="FIZ284" s="136"/>
      <c r="FJA284" s="136"/>
      <c r="FJF284" s="136"/>
      <c r="FJG284" s="136"/>
      <c r="FJH284" s="136"/>
      <c r="FJI284" s="136"/>
      <c r="FJJ284" s="136"/>
      <c r="FJK284" s="136"/>
      <c r="FJL284" s="136"/>
      <c r="FJM284" s="136"/>
      <c r="FJN284" s="136"/>
      <c r="FJO284" s="136"/>
      <c r="FJP284" s="136"/>
      <c r="FJQ284" s="136"/>
      <c r="FJV284" s="136"/>
      <c r="FJW284" s="136"/>
      <c r="FJX284" s="136"/>
      <c r="FJY284" s="136"/>
      <c r="FJZ284" s="136"/>
      <c r="FKA284" s="136"/>
      <c r="FKB284" s="136"/>
      <c r="FKC284" s="136"/>
      <c r="FKD284" s="136"/>
      <c r="FKE284" s="136"/>
      <c r="FKF284" s="136"/>
      <c r="FKG284" s="136"/>
      <c r="FKL284" s="136"/>
      <c r="FKM284" s="136"/>
      <c r="FKN284" s="136"/>
      <c r="FKO284" s="136"/>
      <c r="FKP284" s="136"/>
      <c r="FKQ284" s="136"/>
      <c r="FKR284" s="136"/>
      <c r="FKS284" s="136"/>
      <c r="FKT284" s="136"/>
      <c r="FKU284" s="136"/>
      <c r="FKV284" s="136"/>
      <c r="FKW284" s="136"/>
      <c r="FLB284" s="136"/>
      <c r="FLC284" s="136"/>
      <c r="FLD284" s="136"/>
      <c r="FLE284" s="136"/>
      <c r="FLF284" s="136"/>
      <c r="FLG284" s="136"/>
      <c r="FLH284" s="136"/>
      <c r="FLI284" s="136"/>
      <c r="FLJ284" s="136"/>
      <c r="FLK284" s="136"/>
      <c r="FLL284" s="136"/>
      <c r="FLM284" s="136"/>
      <c r="FLR284" s="136"/>
      <c r="FLS284" s="136"/>
      <c r="FLT284" s="136"/>
      <c r="FLU284" s="136"/>
      <c r="FLV284" s="136"/>
      <c r="FLW284" s="136"/>
      <c r="FLX284" s="136"/>
      <c r="FLY284" s="136"/>
      <c r="FLZ284" s="136"/>
      <c r="FMA284" s="136"/>
      <c r="FMB284" s="136"/>
      <c r="FMC284" s="136"/>
      <c r="FMH284" s="136"/>
      <c r="FMI284" s="136"/>
      <c r="FMJ284" s="136"/>
      <c r="FMK284" s="136"/>
      <c r="FML284" s="136"/>
      <c r="FMM284" s="136"/>
      <c r="FMN284" s="136"/>
      <c r="FMO284" s="136"/>
      <c r="FMP284" s="136"/>
      <c r="FMQ284" s="136"/>
      <c r="FMR284" s="136"/>
      <c r="FMS284" s="136"/>
      <c r="FMX284" s="136"/>
      <c r="FMY284" s="136"/>
      <c r="FMZ284" s="136"/>
      <c r="FNA284" s="136"/>
      <c r="FNB284" s="136"/>
      <c r="FNC284" s="136"/>
      <c r="FND284" s="136"/>
      <c r="FNE284" s="136"/>
      <c r="FNF284" s="136"/>
      <c r="FNG284" s="136"/>
      <c r="FNH284" s="136"/>
      <c r="FNI284" s="136"/>
      <c r="FNN284" s="136"/>
      <c r="FNO284" s="136"/>
      <c r="FNP284" s="136"/>
      <c r="FNQ284" s="136"/>
      <c r="FNR284" s="136"/>
      <c r="FNS284" s="136"/>
      <c r="FNT284" s="136"/>
      <c r="FNU284" s="136"/>
      <c r="FNV284" s="136"/>
      <c r="FNW284" s="136"/>
      <c r="FNX284" s="136"/>
      <c r="FNY284" s="136"/>
      <c r="FOD284" s="136"/>
      <c r="FOE284" s="136"/>
      <c r="FOF284" s="136"/>
      <c r="FOG284" s="136"/>
      <c r="FOH284" s="136"/>
      <c r="FOI284" s="136"/>
      <c r="FOJ284" s="136"/>
      <c r="FOK284" s="136"/>
      <c r="FOL284" s="136"/>
      <c r="FOM284" s="136"/>
      <c r="FON284" s="136"/>
      <c r="FOO284" s="136"/>
      <c r="FOT284" s="136"/>
      <c r="FOU284" s="136"/>
      <c r="FOV284" s="136"/>
      <c r="FOW284" s="136"/>
      <c r="FOX284" s="136"/>
      <c r="FOY284" s="136"/>
      <c r="FOZ284" s="136"/>
      <c r="FPA284" s="136"/>
      <c r="FPB284" s="136"/>
      <c r="FPC284" s="136"/>
      <c r="FPD284" s="136"/>
      <c r="FPE284" s="136"/>
      <c r="FPJ284" s="136"/>
      <c r="FPK284" s="136"/>
      <c r="FPL284" s="136"/>
      <c r="FPM284" s="136"/>
      <c r="FPN284" s="136"/>
      <c r="FPO284" s="136"/>
      <c r="FPP284" s="136"/>
      <c r="FPQ284" s="136"/>
      <c r="FPR284" s="136"/>
      <c r="FPS284" s="136"/>
      <c r="FPT284" s="136"/>
      <c r="FPU284" s="136"/>
      <c r="FPZ284" s="136"/>
      <c r="FQA284" s="136"/>
      <c r="FQB284" s="136"/>
      <c r="FQC284" s="136"/>
      <c r="FQD284" s="136"/>
      <c r="FQE284" s="136"/>
      <c r="FQF284" s="136"/>
      <c r="FQG284" s="136"/>
      <c r="FQH284" s="136"/>
      <c r="FQI284" s="136"/>
      <c r="FQJ284" s="136"/>
      <c r="FQK284" s="136"/>
      <c r="FQP284" s="136"/>
      <c r="FQQ284" s="136"/>
      <c r="FQR284" s="136"/>
      <c r="FQS284" s="136"/>
      <c r="FQT284" s="136"/>
      <c r="FQU284" s="136"/>
      <c r="FQV284" s="136"/>
      <c r="FQW284" s="136"/>
      <c r="FQX284" s="136"/>
      <c r="FQY284" s="136"/>
      <c r="FQZ284" s="136"/>
      <c r="FRA284" s="136"/>
      <c r="FRF284" s="136"/>
      <c r="FRG284" s="136"/>
      <c r="FRH284" s="136"/>
      <c r="FRI284" s="136"/>
      <c r="FRJ284" s="136"/>
      <c r="FRK284" s="136"/>
      <c r="FRL284" s="136"/>
      <c r="FRM284" s="136"/>
      <c r="FRN284" s="136"/>
      <c r="FRO284" s="136"/>
      <c r="FRP284" s="136"/>
      <c r="FRQ284" s="136"/>
      <c r="FRV284" s="136"/>
      <c r="FRW284" s="136"/>
      <c r="FRX284" s="136"/>
      <c r="FRY284" s="136"/>
      <c r="FRZ284" s="136"/>
      <c r="FSA284" s="136"/>
      <c r="FSB284" s="136"/>
      <c r="FSC284" s="136"/>
      <c r="FSD284" s="136"/>
      <c r="FSE284" s="136"/>
      <c r="FSF284" s="136"/>
      <c r="FSG284" s="136"/>
      <c r="FSL284" s="136"/>
      <c r="FSM284" s="136"/>
      <c r="FSN284" s="136"/>
      <c r="FSO284" s="136"/>
      <c r="FSP284" s="136"/>
      <c r="FSQ284" s="136"/>
      <c r="FSR284" s="136"/>
      <c r="FSS284" s="136"/>
      <c r="FST284" s="136"/>
      <c r="FSU284" s="136"/>
      <c r="FSV284" s="136"/>
      <c r="FSW284" s="136"/>
      <c r="FTB284" s="136"/>
      <c r="FTC284" s="136"/>
      <c r="FTD284" s="136"/>
      <c r="FTE284" s="136"/>
      <c r="FTF284" s="136"/>
      <c r="FTG284" s="136"/>
      <c r="FTH284" s="136"/>
      <c r="FTI284" s="136"/>
      <c r="FTJ284" s="136"/>
      <c r="FTK284" s="136"/>
      <c r="FTL284" s="136"/>
      <c r="FTM284" s="136"/>
      <c r="FTR284" s="136"/>
      <c r="FTS284" s="136"/>
      <c r="FTT284" s="136"/>
      <c r="FTU284" s="136"/>
      <c r="FTV284" s="136"/>
      <c r="FTW284" s="136"/>
      <c r="FTX284" s="136"/>
      <c r="FTY284" s="136"/>
      <c r="FTZ284" s="136"/>
      <c r="FUA284" s="136"/>
      <c r="FUB284" s="136"/>
      <c r="FUC284" s="136"/>
      <c r="FUH284" s="136"/>
      <c r="FUI284" s="136"/>
      <c r="FUJ284" s="136"/>
      <c r="FUK284" s="136"/>
      <c r="FUL284" s="136"/>
      <c r="FUM284" s="136"/>
      <c r="FUN284" s="136"/>
      <c r="FUO284" s="136"/>
      <c r="FUP284" s="136"/>
      <c r="FUQ284" s="136"/>
      <c r="FUR284" s="136"/>
      <c r="FUS284" s="136"/>
      <c r="FUX284" s="136"/>
      <c r="FUY284" s="136"/>
      <c r="FUZ284" s="136"/>
      <c r="FVA284" s="136"/>
      <c r="FVB284" s="136"/>
      <c r="FVC284" s="136"/>
      <c r="FVD284" s="136"/>
      <c r="FVE284" s="136"/>
      <c r="FVF284" s="136"/>
      <c r="FVG284" s="136"/>
      <c r="FVH284" s="136"/>
      <c r="FVI284" s="136"/>
      <c r="FVN284" s="136"/>
      <c r="FVO284" s="136"/>
      <c r="FVP284" s="136"/>
      <c r="FVQ284" s="136"/>
      <c r="FVR284" s="136"/>
      <c r="FVS284" s="136"/>
      <c r="FVT284" s="136"/>
      <c r="FVU284" s="136"/>
      <c r="FVV284" s="136"/>
      <c r="FVW284" s="136"/>
      <c r="FVX284" s="136"/>
      <c r="FVY284" s="136"/>
      <c r="FWD284" s="136"/>
      <c r="FWE284" s="136"/>
      <c r="FWF284" s="136"/>
      <c r="FWG284" s="136"/>
      <c r="FWH284" s="136"/>
      <c r="FWI284" s="136"/>
      <c r="FWJ284" s="136"/>
      <c r="FWK284" s="136"/>
      <c r="FWL284" s="136"/>
      <c r="FWM284" s="136"/>
      <c r="FWN284" s="136"/>
      <c r="FWO284" s="136"/>
      <c r="FWT284" s="136"/>
      <c r="FWU284" s="136"/>
      <c r="FWV284" s="136"/>
      <c r="FWW284" s="136"/>
      <c r="FWX284" s="136"/>
      <c r="FWY284" s="136"/>
      <c r="FWZ284" s="136"/>
      <c r="FXA284" s="136"/>
      <c r="FXB284" s="136"/>
      <c r="FXC284" s="136"/>
      <c r="FXD284" s="136"/>
      <c r="FXE284" s="136"/>
      <c r="FXJ284" s="136"/>
      <c r="FXK284" s="136"/>
      <c r="FXL284" s="136"/>
      <c r="FXM284" s="136"/>
      <c r="FXN284" s="136"/>
      <c r="FXO284" s="136"/>
      <c r="FXP284" s="136"/>
      <c r="FXQ284" s="136"/>
      <c r="FXR284" s="136"/>
      <c r="FXS284" s="136"/>
      <c r="FXT284" s="136"/>
      <c r="FXU284" s="136"/>
      <c r="FXZ284" s="136"/>
      <c r="FYA284" s="136"/>
      <c r="FYB284" s="136"/>
      <c r="FYC284" s="136"/>
      <c r="FYD284" s="136"/>
      <c r="FYE284" s="136"/>
      <c r="FYF284" s="136"/>
      <c r="FYG284" s="136"/>
      <c r="FYH284" s="136"/>
      <c r="FYI284" s="136"/>
      <c r="FYJ284" s="136"/>
      <c r="FYK284" s="136"/>
      <c r="FYP284" s="136"/>
      <c r="FYQ284" s="136"/>
      <c r="FYR284" s="136"/>
      <c r="FYS284" s="136"/>
      <c r="FYT284" s="136"/>
      <c r="FYU284" s="136"/>
      <c r="FYV284" s="136"/>
      <c r="FYW284" s="136"/>
      <c r="FYX284" s="136"/>
      <c r="FYY284" s="136"/>
      <c r="FYZ284" s="136"/>
      <c r="FZA284" s="136"/>
      <c r="FZF284" s="136"/>
      <c r="FZG284" s="136"/>
      <c r="FZH284" s="136"/>
      <c r="FZI284" s="136"/>
      <c r="FZJ284" s="136"/>
      <c r="FZK284" s="136"/>
      <c r="FZL284" s="136"/>
      <c r="FZM284" s="136"/>
      <c r="FZN284" s="136"/>
      <c r="FZO284" s="136"/>
      <c r="FZP284" s="136"/>
      <c r="FZQ284" s="136"/>
      <c r="FZV284" s="136"/>
      <c r="FZW284" s="136"/>
      <c r="FZX284" s="136"/>
      <c r="FZY284" s="136"/>
      <c r="FZZ284" s="136"/>
      <c r="GAA284" s="136"/>
      <c r="GAB284" s="136"/>
      <c r="GAC284" s="136"/>
      <c r="GAD284" s="136"/>
      <c r="GAE284" s="136"/>
      <c r="GAF284" s="136"/>
      <c r="GAG284" s="136"/>
      <c r="GAL284" s="136"/>
      <c r="GAM284" s="136"/>
      <c r="GAN284" s="136"/>
      <c r="GAO284" s="136"/>
      <c r="GAP284" s="136"/>
      <c r="GAQ284" s="136"/>
      <c r="GAR284" s="136"/>
      <c r="GAS284" s="136"/>
      <c r="GAT284" s="136"/>
      <c r="GAU284" s="136"/>
      <c r="GAV284" s="136"/>
      <c r="GAW284" s="136"/>
      <c r="GBB284" s="136"/>
      <c r="GBC284" s="136"/>
      <c r="GBD284" s="136"/>
      <c r="GBE284" s="136"/>
      <c r="GBF284" s="136"/>
      <c r="GBG284" s="136"/>
      <c r="GBH284" s="136"/>
      <c r="GBI284" s="136"/>
      <c r="GBJ284" s="136"/>
      <c r="GBK284" s="136"/>
      <c r="GBL284" s="136"/>
      <c r="GBM284" s="136"/>
      <c r="GBR284" s="136"/>
      <c r="GBS284" s="136"/>
      <c r="GBT284" s="136"/>
      <c r="GBU284" s="136"/>
      <c r="GBV284" s="136"/>
      <c r="GBW284" s="136"/>
      <c r="GBX284" s="136"/>
      <c r="GBY284" s="136"/>
      <c r="GBZ284" s="136"/>
      <c r="GCA284" s="136"/>
      <c r="GCB284" s="136"/>
      <c r="GCC284" s="136"/>
      <c r="GCH284" s="136"/>
      <c r="GCI284" s="136"/>
      <c r="GCJ284" s="136"/>
      <c r="GCK284" s="136"/>
      <c r="GCL284" s="136"/>
      <c r="GCM284" s="136"/>
      <c r="GCN284" s="136"/>
      <c r="GCO284" s="136"/>
      <c r="GCP284" s="136"/>
      <c r="GCQ284" s="136"/>
      <c r="GCR284" s="136"/>
      <c r="GCS284" s="136"/>
      <c r="GCX284" s="136"/>
      <c r="GCY284" s="136"/>
      <c r="GCZ284" s="136"/>
      <c r="GDA284" s="136"/>
      <c r="GDB284" s="136"/>
      <c r="GDC284" s="136"/>
      <c r="GDD284" s="136"/>
      <c r="GDE284" s="136"/>
      <c r="GDF284" s="136"/>
      <c r="GDG284" s="136"/>
      <c r="GDH284" s="136"/>
      <c r="GDI284" s="136"/>
      <c r="GDN284" s="136"/>
      <c r="GDO284" s="136"/>
      <c r="GDP284" s="136"/>
      <c r="GDQ284" s="136"/>
      <c r="GDR284" s="136"/>
      <c r="GDS284" s="136"/>
      <c r="GDT284" s="136"/>
      <c r="GDU284" s="136"/>
      <c r="GDV284" s="136"/>
      <c r="GDW284" s="136"/>
      <c r="GDX284" s="136"/>
      <c r="GDY284" s="136"/>
      <c r="GED284" s="136"/>
      <c r="GEE284" s="136"/>
      <c r="GEF284" s="136"/>
      <c r="GEG284" s="136"/>
      <c r="GEH284" s="136"/>
      <c r="GEI284" s="136"/>
      <c r="GEJ284" s="136"/>
      <c r="GEK284" s="136"/>
      <c r="GEL284" s="136"/>
      <c r="GEM284" s="136"/>
      <c r="GEN284" s="136"/>
      <c r="GEO284" s="136"/>
      <c r="GET284" s="136"/>
      <c r="GEU284" s="136"/>
      <c r="GEV284" s="136"/>
      <c r="GEW284" s="136"/>
      <c r="GEX284" s="136"/>
      <c r="GEY284" s="136"/>
      <c r="GEZ284" s="136"/>
      <c r="GFA284" s="136"/>
      <c r="GFB284" s="136"/>
      <c r="GFC284" s="136"/>
      <c r="GFD284" s="136"/>
      <c r="GFE284" s="136"/>
      <c r="GFJ284" s="136"/>
      <c r="GFK284" s="136"/>
      <c r="GFL284" s="136"/>
      <c r="GFM284" s="136"/>
      <c r="GFN284" s="136"/>
      <c r="GFO284" s="136"/>
      <c r="GFP284" s="136"/>
      <c r="GFQ284" s="136"/>
      <c r="GFR284" s="136"/>
      <c r="GFS284" s="136"/>
      <c r="GFT284" s="136"/>
      <c r="GFU284" s="136"/>
      <c r="GFZ284" s="136"/>
      <c r="GGA284" s="136"/>
      <c r="GGB284" s="136"/>
      <c r="GGC284" s="136"/>
      <c r="GGD284" s="136"/>
      <c r="GGE284" s="136"/>
      <c r="GGF284" s="136"/>
      <c r="GGG284" s="136"/>
      <c r="GGH284" s="136"/>
      <c r="GGI284" s="136"/>
      <c r="GGJ284" s="136"/>
      <c r="GGK284" s="136"/>
      <c r="GGP284" s="136"/>
      <c r="GGQ284" s="136"/>
      <c r="GGR284" s="136"/>
      <c r="GGS284" s="136"/>
      <c r="GGT284" s="136"/>
      <c r="GGU284" s="136"/>
      <c r="GGV284" s="136"/>
      <c r="GGW284" s="136"/>
      <c r="GGX284" s="136"/>
      <c r="GGY284" s="136"/>
      <c r="GGZ284" s="136"/>
      <c r="GHA284" s="136"/>
      <c r="GHF284" s="136"/>
      <c r="GHG284" s="136"/>
      <c r="GHH284" s="136"/>
      <c r="GHI284" s="136"/>
      <c r="GHJ284" s="136"/>
      <c r="GHK284" s="136"/>
      <c r="GHL284" s="136"/>
      <c r="GHM284" s="136"/>
      <c r="GHN284" s="136"/>
      <c r="GHO284" s="136"/>
      <c r="GHP284" s="136"/>
      <c r="GHQ284" s="136"/>
      <c r="GHV284" s="136"/>
      <c r="GHW284" s="136"/>
      <c r="GHX284" s="136"/>
      <c r="GHY284" s="136"/>
      <c r="GHZ284" s="136"/>
      <c r="GIA284" s="136"/>
      <c r="GIB284" s="136"/>
      <c r="GIC284" s="136"/>
      <c r="GID284" s="136"/>
      <c r="GIE284" s="136"/>
      <c r="GIF284" s="136"/>
      <c r="GIG284" s="136"/>
      <c r="GIL284" s="136"/>
      <c r="GIM284" s="136"/>
      <c r="GIN284" s="136"/>
      <c r="GIO284" s="136"/>
      <c r="GIP284" s="136"/>
      <c r="GIQ284" s="136"/>
      <c r="GIR284" s="136"/>
      <c r="GIS284" s="136"/>
      <c r="GIT284" s="136"/>
      <c r="GIU284" s="136"/>
      <c r="GIV284" s="136"/>
      <c r="GIW284" s="136"/>
      <c r="GJB284" s="136"/>
      <c r="GJC284" s="136"/>
      <c r="GJD284" s="136"/>
      <c r="GJE284" s="136"/>
      <c r="GJF284" s="136"/>
      <c r="GJG284" s="136"/>
      <c r="GJH284" s="136"/>
      <c r="GJI284" s="136"/>
      <c r="GJJ284" s="136"/>
      <c r="GJK284" s="136"/>
      <c r="GJL284" s="136"/>
      <c r="GJM284" s="136"/>
      <c r="GJR284" s="136"/>
      <c r="GJS284" s="136"/>
      <c r="GJT284" s="136"/>
      <c r="GJU284" s="136"/>
      <c r="GJV284" s="136"/>
      <c r="GJW284" s="136"/>
      <c r="GJX284" s="136"/>
      <c r="GJY284" s="136"/>
      <c r="GJZ284" s="136"/>
      <c r="GKA284" s="136"/>
      <c r="GKB284" s="136"/>
      <c r="GKC284" s="136"/>
      <c r="GKH284" s="136"/>
      <c r="GKI284" s="136"/>
      <c r="GKJ284" s="136"/>
      <c r="GKK284" s="136"/>
      <c r="GKL284" s="136"/>
      <c r="GKM284" s="136"/>
      <c r="GKN284" s="136"/>
      <c r="GKO284" s="136"/>
      <c r="GKP284" s="136"/>
      <c r="GKQ284" s="136"/>
      <c r="GKR284" s="136"/>
      <c r="GKS284" s="136"/>
      <c r="GKX284" s="136"/>
      <c r="GKY284" s="136"/>
      <c r="GKZ284" s="136"/>
      <c r="GLA284" s="136"/>
      <c r="GLB284" s="136"/>
      <c r="GLC284" s="136"/>
      <c r="GLD284" s="136"/>
      <c r="GLE284" s="136"/>
      <c r="GLF284" s="136"/>
      <c r="GLG284" s="136"/>
      <c r="GLH284" s="136"/>
      <c r="GLI284" s="136"/>
      <c r="GLN284" s="136"/>
      <c r="GLO284" s="136"/>
      <c r="GLP284" s="136"/>
      <c r="GLQ284" s="136"/>
      <c r="GLR284" s="136"/>
      <c r="GLS284" s="136"/>
      <c r="GLT284" s="136"/>
      <c r="GLU284" s="136"/>
      <c r="GLV284" s="136"/>
      <c r="GLW284" s="136"/>
      <c r="GLX284" s="136"/>
      <c r="GLY284" s="136"/>
      <c r="GMD284" s="136"/>
      <c r="GME284" s="136"/>
      <c r="GMF284" s="136"/>
      <c r="GMG284" s="136"/>
      <c r="GMH284" s="136"/>
      <c r="GMI284" s="136"/>
      <c r="GMJ284" s="136"/>
      <c r="GMK284" s="136"/>
      <c r="GML284" s="136"/>
      <c r="GMM284" s="136"/>
      <c r="GMN284" s="136"/>
      <c r="GMO284" s="136"/>
      <c r="GMT284" s="136"/>
      <c r="GMU284" s="136"/>
      <c r="GMV284" s="136"/>
      <c r="GMW284" s="136"/>
      <c r="GMX284" s="136"/>
      <c r="GMY284" s="136"/>
      <c r="GMZ284" s="136"/>
      <c r="GNA284" s="136"/>
      <c r="GNB284" s="136"/>
      <c r="GNC284" s="136"/>
      <c r="GND284" s="136"/>
      <c r="GNE284" s="136"/>
      <c r="GNJ284" s="136"/>
      <c r="GNK284" s="136"/>
      <c r="GNL284" s="136"/>
      <c r="GNM284" s="136"/>
      <c r="GNN284" s="136"/>
      <c r="GNO284" s="136"/>
      <c r="GNP284" s="136"/>
      <c r="GNQ284" s="136"/>
      <c r="GNR284" s="136"/>
      <c r="GNS284" s="136"/>
      <c r="GNT284" s="136"/>
      <c r="GNU284" s="136"/>
      <c r="GNZ284" s="136"/>
      <c r="GOA284" s="136"/>
      <c r="GOB284" s="136"/>
      <c r="GOC284" s="136"/>
      <c r="GOD284" s="136"/>
      <c r="GOE284" s="136"/>
      <c r="GOF284" s="136"/>
      <c r="GOG284" s="136"/>
      <c r="GOH284" s="136"/>
      <c r="GOI284" s="136"/>
      <c r="GOJ284" s="136"/>
      <c r="GOK284" s="136"/>
      <c r="GOP284" s="136"/>
      <c r="GOQ284" s="136"/>
      <c r="GOR284" s="136"/>
      <c r="GOS284" s="136"/>
      <c r="GOT284" s="136"/>
      <c r="GOU284" s="136"/>
      <c r="GOV284" s="136"/>
      <c r="GOW284" s="136"/>
      <c r="GOX284" s="136"/>
      <c r="GOY284" s="136"/>
      <c r="GOZ284" s="136"/>
      <c r="GPA284" s="136"/>
      <c r="GPF284" s="136"/>
      <c r="GPG284" s="136"/>
      <c r="GPH284" s="136"/>
      <c r="GPI284" s="136"/>
      <c r="GPJ284" s="136"/>
      <c r="GPK284" s="136"/>
      <c r="GPL284" s="136"/>
      <c r="GPM284" s="136"/>
      <c r="GPN284" s="136"/>
      <c r="GPO284" s="136"/>
      <c r="GPP284" s="136"/>
      <c r="GPQ284" s="136"/>
      <c r="GPV284" s="136"/>
      <c r="GPW284" s="136"/>
      <c r="GPX284" s="136"/>
      <c r="GPY284" s="136"/>
      <c r="GPZ284" s="136"/>
      <c r="GQA284" s="136"/>
      <c r="GQB284" s="136"/>
      <c r="GQC284" s="136"/>
      <c r="GQD284" s="136"/>
      <c r="GQE284" s="136"/>
      <c r="GQF284" s="136"/>
      <c r="GQG284" s="136"/>
      <c r="GQL284" s="136"/>
      <c r="GQM284" s="136"/>
      <c r="GQN284" s="136"/>
      <c r="GQO284" s="136"/>
      <c r="GQP284" s="136"/>
      <c r="GQQ284" s="136"/>
      <c r="GQR284" s="136"/>
      <c r="GQS284" s="136"/>
      <c r="GQT284" s="136"/>
      <c r="GQU284" s="136"/>
      <c r="GQV284" s="136"/>
      <c r="GQW284" s="136"/>
      <c r="GRB284" s="136"/>
      <c r="GRC284" s="136"/>
      <c r="GRD284" s="136"/>
      <c r="GRE284" s="136"/>
      <c r="GRF284" s="136"/>
      <c r="GRG284" s="136"/>
      <c r="GRH284" s="136"/>
      <c r="GRI284" s="136"/>
      <c r="GRJ284" s="136"/>
      <c r="GRK284" s="136"/>
      <c r="GRL284" s="136"/>
      <c r="GRM284" s="136"/>
      <c r="GRR284" s="136"/>
      <c r="GRS284" s="136"/>
      <c r="GRT284" s="136"/>
      <c r="GRU284" s="136"/>
      <c r="GRV284" s="136"/>
      <c r="GRW284" s="136"/>
      <c r="GRX284" s="136"/>
      <c r="GRY284" s="136"/>
      <c r="GRZ284" s="136"/>
      <c r="GSA284" s="136"/>
      <c r="GSB284" s="136"/>
      <c r="GSC284" s="136"/>
      <c r="GSH284" s="136"/>
      <c r="GSI284" s="136"/>
      <c r="GSJ284" s="136"/>
      <c r="GSK284" s="136"/>
      <c r="GSL284" s="136"/>
      <c r="GSM284" s="136"/>
      <c r="GSN284" s="136"/>
      <c r="GSO284" s="136"/>
      <c r="GSP284" s="136"/>
      <c r="GSQ284" s="136"/>
      <c r="GSR284" s="136"/>
      <c r="GSS284" s="136"/>
      <c r="GSX284" s="136"/>
      <c r="GSY284" s="136"/>
      <c r="GSZ284" s="136"/>
      <c r="GTA284" s="136"/>
      <c r="GTB284" s="136"/>
      <c r="GTC284" s="136"/>
      <c r="GTD284" s="136"/>
      <c r="GTE284" s="136"/>
      <c r="GTF284" s="136"/>
      <c r="GTG284" s="136"/>
      <c r="GTH284" s="136"/>
      <c r="GTI284" s="136"/>
      <c r="GTN284" s="136"/>
      <c r="GTO284" s="136"/>
      <c r="GTP284" s="136"/>
      <c r="GTQ284" s="136"/>
      <c r="GTR284" s="136"/>
      <c r="GTS284" s="136"/>
      <c r="GTT284" s="136"/>
      <c r="GTU284" s="136"/>
      <c r="GTV284" s="136"/>
      <c r="GTW284" s="136"/>
      <c r="GTX284" s="136"/>
      <c r="GTY284" s="136"/>
      <c r="GUD284" s="136"/>
      <c r="GUE284" s="136"/>
      <c r="GUF284" s="136"/>
      <c r="GUG284" s="136"/>
      <c r="GUH284" s="136"/>
      <c r="GUI284" s="136"/>
      <c r="GUJ284" s="136"/>
      <c r="GUK284" s="136"/>
      <c r="GUL284" s="136"/>
      <c r="GUM284" s="136"/>
      <c r="GUN284" s="136"/>
      <c r="GUO284" s="136"/>
      <c r="GUT284" s="136"/>
      <c r="GUU284" s="136"/>
      <c r="GUV284" s="136"/>
      <c r="GUW284" s="136"/>
      <c r="GUX284" s="136"/>
      <c r="GUY284" s="136"/>
      <c r="GUZ284" s="136"/>
      <c r="GVA284" s="136"/>
      <c r="GVB284" s="136"/>
      <c r="GVC284" s="136"/>
      <c r="GVD284" s="136"/>
      <c r="GVE284" s="136"/>
      <c r="GVJ284" s="136"/>
      <c r="GVK284" s="136"/>
      <c r="GVL284" s="136"/>
      <c r="GVM284" s="136"/>
      <c r="GVN284" s="136"/>
      <c r="GVO284" s="136"/>
      <c r="GVP284" s="136"/>
      <c r="GVQ284" s="136"/>
      <c r="GVR284" s="136"/>
      <c r="GVS284" s="136"/>
      <c r="GVT284" s="136"/>
      <c r="GVU284" s="136"/>
      <c r="GVZ284" s="136"/>
      <c r="GWA284" s="136"/>
      <c r="GWB284" s="136"/>
      <c r="GWC284" s="136"/>
      <c r="GWD284" s="136"/>
      <c r="GWE284" s="136"/>
      <c r="GWF284" s="136"/>
      <c r="GWG284" s="136"/>
      <c r="GWH284" s="136"/>
      <c r="GWI284" s="136"/>
      <c r="GWJ284" s="136"/>
      <c r="GWK284" s="136"/>
      <c r="GWP284" s="136"/>
      <c r="GWQ284" s="136"/>
      <c r="GWR284" s="136"/>
      <c r="GWS284" s="136"/>
      <c r="GWT284" s="136"/>
      <c r="GWU284" s="136"/>
      <c r="GWV284" s="136"/>
      <c r="GWW284" s="136"/>
      <c r="GWX284" s="136"/>
      <c r="GWY284" s="136"/>
      <c r="GWZ284" s="136"/>
      <c r="GXA284" s="136"/>
      <c r="GXF284" s="136"/>
      <c r="GXG284" s="136"/>
      <c r="GXH284" s="136"/>
      <c r="GXI284" s="136"/>
      <c r="GXJ284" s="136"/>
      <c r="GXK284" s="136"/>
      <c r="GXL284" s="136"/>
      <c r="GXM284" s="136"/>
      <c r="GXN284" s="136"/>
      <c r="GXO284" s="136"/>
      <c r="GXP284" s="136"/>
      <c r="GXQ284" s="136"/>
      <c r="GXV284" s="136"/>
      <c r="GXW284" s="136"/>
      <c r="GXX284" s="136"/>
      <c r="GXY284" s="136"/>
      <c r="GXZ284" s="136"/>
      <c r="GYA284" s="136"/>
      <c r="GYB284" s="136"/>
      <c r="GYC284" s="136"/>
      <c r="GYD284" s="136"/>
      <c r="GYE284" s="136"/>
      <c r="GYF284" s="136"/>
      <c r="GYG284" s="136"/>
      <c r="GYL284" s="136"/>
      <c r="GYM284" s="136"/>
      <c r="GYN284" s="136"/>
      <c r="GYO284" s="136"/>
      <c r="GYP284" s="136"/>
      <c r="GYQ284" s="136"/>
      <c r="GYR284" s="136"/>
      <c r="GYS284" s="136"/>
      <c r="GYT284" s="136"/>
      <c r="GYU284" s="136"/>
      <c r="GYV284" s="136"/>
      <c r="GYW284" s="136"/>
      <c r="GZB284" s="136"/>
      <c r="GZC284" s="136"/>
      <c r="GZD284" s="136"/>
      <c r="GZE284" s="136"/>
      <c r="GZF284" s="136"/>
      <c r="GZG284" s="136"/>
      <c r="GZH284" s="136"/>
      <c r="GZI284" s="136"/>
      <c r="GZJ284" s="136"/>
      <c r="GZK284" s="136"/>
      <c r="GZL284" s="136"/>
      <c r="GZM284" s="136"/>
      <c r="GZR284" s="136"/>
      <c r="GZS284" s="136"/>
      <c r="GZT284" s="136"/>
      <c r="GZU284" s="136"/>
      <c r="GZV284" s="136"/>
      <c r="GZW284" s="136"/>
      <c r="GZX284" s="136"/>
      <c r="GZY284" s="136"/>
      <c r="GZZ284" s="136"/>
      <c r="HAA284" s="136"/>
      <c r="HAB284" s="136"/>
      <c r="HAC284" s="136"/>
      <c r="HAH284" s="136"/>
      <c r="HAI284" s="136"/>
      <c r="HAJ284" s="136"/>
      <c r="HAK284" s="136"/>
      <c r="HAL284" s="136"/>
      <c r="HAM284" s="136"/>
      <c r="HAN284" s="136"/>
      <c r="HAO284" s="136"/>
      <c r="HAP284" s="136"/>
      <c r="HAQ284" s="136"/>
      <c r="HAR284" s="136"/>
      <c r="HAS284" s="136"/>
      <c r="HAX284" s="136"/>
      <c r="HAY284" s="136"/>
      <c r="HAZ284" s="136"/>
      <c r="HBA284" s="136"/>
      <c r="HBB284" s="136"/>
      <c r="HBC284" s="136"/>
      <c r="HBD284" s="136"/>
      <c r="HBE284" s="136"/>
      <c r="HBF284" s="136"/>
      <c r="HBG284" s="136"/>
      <c r="HBH284" s="136"/>
      <c r="HBI284" s="136"/>
      <c r="HBN284" s="136"/>
      <c r="HBO284" s="136"/>
      <c r="HBP284" s="136"/>
      <c r="HBQ284" s="136"/>
      <c r="HBR284" s="136"/>
      <c r="HBS284" s="136"/>
      <c r="HBT284" s="136"/>
      <c r="HBU284" s="136"/>
      <c r="HBV284" s="136"/>
      <c r="HBW284" s="136"/>
      <c r="HBX284" s="136"/>
      <c r="HBY284" s="136"/>
      <c r="HCD284" s="136"/>
      <c r="HCE284" s="136"/>
      <c r="HCF284" s="136"/>
      <c r="HCG284" s="136"/>
      <c r="HCH284" s="136"/>
      <c r="HCI284" s="136"/>
      <c r="HCJ284" s="136"/>
      <c r="HCK284" s="136"/>
      <c r="HCL284" s="136"/>
      <c r="HCM284" s="136"/>
      <c r="HCN284" s="136"/>
      <c r="HCO284" s="136"/>
      <c r="HCT284" s="136"/>
      <c r="HCU284" s="136"/>
      <c r="HCV284" s="136"/>
      <c r="HCW284" s="136"/>
      <c r="HCX284" s="136"/>
      <c r="HCY284" s="136"/>
      <c r="HCZ284" s="136"/>
      <c r="HDA284" s="136"/>
      <c r="HDB284" s="136"/>
      <c r="HDC284" s="136"/>
      <c r="HDD284" s="136"/>
      <c r="HDE284" s="136"/>
      <c r="HDJ284" s="136"/>
      <c r="HDK284" s="136"/>
      <c r="HDL284" s="136"/>
      <c r="HDM284" s="136"/>
      <c r="HDN284" s="136"/>
      <c r="HDO284" s="136"/>
      <c r="HDP284" s="136"/>
      <c r="HDQ284" s="136"/>
      <c r="HDR284" s="136"/>
      <c r="HDS284" s="136"/>
      <c r="HDT284" s="136"/>
      <c r="HDU284" s="136"/>
      <c r="HDZ284" s="136"/>
      <c r="HEA284" s="136"/>
      <c r="HEB284" s="136"/>
      <c r="HEC284" s="136"/>
      <c r="HED284" s="136"/>
      <c r="HEE284" s="136"/>
      <c r="HEF284" s="136"/>
      <c r="HEG284" s="136"/>
      <c r="HEH284" s="136"/>
      <c r="HEI284" s="136"/>
      <c r="HEJ284" s="136"/>
      <c r="HEK284" s="136"/>
      <c r="HEP284" s="136"/>
      <c r="HEQ284" s="136"/>
      <c r="HER284" s="136"/>
      <c r="HES284" s="136"/>
      <c r="HET284" s="136"/>
      <c r="HEU284" s="136"/>
      <c r="HEV284" s="136"/>
      <c r="HEW284" s="136"/>
      <c r="HEX284" s="136"/>
      <c r="HEY284" s="136"/>
      <c r="HEZ284" s="136"/>
      <c r="HFA284" s="136"/>
      <c r="HFF284" s="136"/>
      <c r="HFG284" s="136"/>
      <c r="HFH284" s="136"/>
      <c r="HFI284" s="136"/>
      <c r="HFJ284" s="136"/>
      <c r="HFK284" s="136"/>
      <c r="HFL284" s="136"/>
      <c r="HFM284" s="136"/>
      <c r="HFN284" s="136"/>
      <c r="HFO284" s="136"/>
      <c r="HFP284" s="136"/>
      <c r="HFQ284" s="136"/>
      <c r="HFV284" s="136"/>
      <c r="HFW284" s="136"/>
      <c r="HFX284" s="136"/>
      <c r="HFY284" s="136"/>
      <c r="HFZ284" s="136"/>
      <c r="HGA284" s="136"/>
      <c r="HGB284" s="136"/>
      <c r="HGC284" s="136"/>
      <c r="HGD284" s="136"/>
      <c r="HGE284" s="136"/>
      <c r="HGF284" s="136"/>
      <c r="HGG284" s="136"/>
      <c r="HGL284" s="136"/>
      <c r="HGM284" s="136"/>
      <c r="HGN284" s="136"/>
      <c r="HGO284" s="136"/>
      <c r="HGP284" s="136"/>
      <c r="HGQ284" s="136"/>
      <c r="HGR284" s="136"/>
      <c r="HGS284" s="136"/>
      <c r="HGT284" s="136"/>
      <c r="HGU284" s="136"/>
      <c r="HGV284" s="136"/>
      <c r="HGW284" s="136"/>
      <c r="HHB284" s="136"/>
      <c r="HHC284" s="136"/>
      <c r="HHD284" s="136"/>
      <c r="HHE284" s="136"/>
      <c r="HHF284" s="136"/>
      <c r="HHG284" s="136"/>
      <c r="HHH284" s="136"/>
      <c r="HHI284" s="136"/>
      <c r="HHJ284" s="136"/>
      <c r="HHK284" s="136"/>
      <c r="HHL284" s="136"/>
      <c r="HHM284" s="136"/>
      <c r="HHR284" s="136"/>
      <c r="HHS284" s="136"/>
      <c r="HHT284" s="136"/>
      <c r="HHU284" s="136"/>
      <c r="HHV284" s="136"/>
      <c r="HHW284" s="136"/>
      <c r="HHX284" s="136"/>
      <c r="HHY284" s="136"/>
      <c r="HHZ284" s="136"/>
      <c r="HIA284" s="136"/>
      <c r="HIB284" s="136"/>
      <c r="HIC284" s="136"/>
      <c r="HIH284" s="136"/>
      <c r="HII284" s="136"/>
      <c r="HIJ284" s="136"/>
      <c r="HIK284" s="136"/>
      <c r="HIL284" s="136"/>
      <c r="HIM284" s="136"/>
      <c r="HIN284" s="136"/>
      <c r="HIO284" s="136"/>
      <c r="HIP284" s="136"/>
      <c r="HIQ284" s="136"/>
      <c r="HIR284" s="136"/>
      <c r="HIS284" s="136"/>
      <c r="HIX284" s="136"/>
      <c r="HIY284" s="136"/>
      <c r="HIZ284" s="136"/>
      <c r="HJA284" s="136"/>
      <c r="HJB284" s="136"/>
      <c r="HJC284" s="136"/>
      <c r="HJD284" s="136"/>
      <c r="HJE284" s="136"/>
      <c r="HJF284" s="136"/>
      <c r="HJG284" s="136"/>
      <c r="HJH284" s="136"/>
      <c r="HJI284" s="136"/>
      <c r="HJN284" s="136"/>
      <c r="HJO284" s="136"/>
      <c r="HJP284" s="136"/>
      <c r="HJQ284" s="136"/>
      <c r="HJR284" s="136"/>
      <c r="HJS284" s="136"/>
      <c r="HJT284" s="136"/>
      <c r="HJU284" s="136"/>
      <c r="HJV284" s="136"/>
      <c r="HJW284" s="136"/>
      <c r="HJX284" s="136"/>
      <c r="HJY284" s="136"/>
      <c r="HKD284" s="136"/>
      <c r="HKE284" s="136"/>
      <c r="HKF284" s="136"/>
      <c r="HKG284" s="136"/>
      <c r="HKH284" s="136"/>
      <c r="HKI284" s="136"/>
      <c r="HKJ284" s="136"/>
      <c r="HKK284" s="136"/>
      <c r="HKL284" s="136"/>
      <c r="HKM284" s="136"/>
      <c r="HKN284" s="136"/>
      <c r="HKO284" s="136"/>
      <c r="HKT284" s="136"/>
      <c r="HKU284" s="136"/>
      <c r="HKV284" s="136"/>
      <c r="HKW284" s="136"/>
      <c r="HKX284" s="136"/>
      <c r="HKY284" s="136"/>
      <c r="HKZ284" s="136"/>
      <c r="HLA284" s="136"/>
      <c r="HLB284" s="136"/>
      <c r="HLC284" s="136"/>
      <c r="HLD284" s="136"/>
      <c r="HLE284" s="136"/>
      <c r="HLJ284" s="136"/>
      <c r="HLK284" s="136"/>
      <c r="HLL284" s="136"/>
      <c r="HLM284" s="136"/>
      <c r="HLN284" s="136"/>
      <c r="HLO284" s="136"/>
      <c r="HLP284" s="136"/>
      <c r="HLQ284" s="136"/>
      <c r="HLR284" s="136"/>
      <c r="HLS284" s="136"/>
      <c r="HLT284" s="136"/>
      <c r="HLU284" s="136"/>
      <c r="HLZ284" s="136"/>
      <c r="HMA284" s="136"/>
      <c r="HMB284" s="136"/>
      <c r="HMC284" s="136"/>
      <c r="HMD284" s="136"/>
      <c r="HME284" s="136"/>
      <c r="HMF284" s="136"/>
      <c r="HMG284" s="136"/>
      <c r="HMH284" s="136"/>
      <c r="HMI284" s="136"/>
      <c r="HMJ284" s="136"/>
      <c r="HMK284" s="136"/>
      <c r="HMP284" s="136"/>
      <c r="HMQ284" s="136"/>
      <c r="HMR284" s="136"/>
      <c r="HMS284" s="136"/>
      <c r="HMT284" s="136"/>
      <c r="HMU284" s="136"/>
      <c r="HMV284" s="136"/>
      <c r="HMW284" s="136"/>
      <c r="HMX284" s="136"/>
      <c r="HMY284" s="136"/>
      <c r="HMZ284" s="136"/>
      <c r="HNA284" s="136"/>
      <c r="HNF284" s="136"/>
      <c r="HNG284" s="136"/>
      <c r="HNH284" s="136"/>
      <c r="HNI284" s="136"/>
      <c r="HNJ284" s="136"/>
      <c r="HNK284" s="136"/>
      <c r="HNL284" s="136"/>
      <c r="HNM284" s="136"/>
      <c r="HNN284" s="136"/>
      <c r="HNO284" s="136"/>
      <c r="HNP284" s="136"/>
      <c r="HNQ284" s="136"/>
      <c r="HNV284" s="136"/>
      <c r="HNW284" s="136"/>
      <c r="HNX284" s="136"/>
      <c r="HNY284" s="136"/>
      <c r="HNZ284" s="136"/>
      <c r="HOA284" s="136"/>
      <c r="HOB284" s="136"/>
      <c r="HOC284" s="136"/>
      <c r="HOD284" s="136"/>
      <c r="HOE284" s="136"/>
      <c r="HOF284" s="136"/>
      <c r="HOG284" s="136"/>
      <c r="HOL284" s="136"/>
      <c r="HOM284" s="136"/>
      <c r="HON284" s="136"/>
      <c r="HOO284" s="136"/>
      <c r="HOP284" s="136"/>
      <c r="HOQ284" s="136"/>
      <c r="HOR284" s="136"/>
      <c r="HOS284" s="136"/>
      <c r="HOT284" s="136"/>
      <c r="HOU284" s="136"/>
      <c r="HOV284" s="136"/>
      <c r="HOW284" s="136"/>
      <c r="HPB284" s="136"/>
      <c r="HPC284" s="136"/>
      <c r="HPD284" s="136"/>
      <c r="HPE284" s="136"/>
      <c r="HPF284" s="136"/>
      <c r="HPG284" s="136"/>
      <c r="HPH284" s="136"/>
      <c r="HPI284" s="136"/>
      <c r="HPJ284" s="136"/>
      <c r="HPK284" s="136"/>
      <c r="HPL284" s="136"/>
      <c r="HPM284" s="136"/>
      <c r="HPR284" s="136"/>
      <c r="HPS284" s="136"/>
      <c r="HPT284" s="136"/>
      <c r="HPU284" s="136"/>
      <c r="HPV284" s="136"/>
      <c r="HPW284" s="136"/>
      <c r="HPX284" s="136"/>
      <c r="HPY284" s="136"/>
      <c r="HPZ284" s="136"/>
      <c r="HQA284" s="136"/>
      <c r="HQB284" s="136"/>
      <c r="HQC284" s="136"/>
      <c r="HQH284" s="136"/>
      <c r="HQI284" s="136"/>
      <c r="HQJ284" s="136"/>
      <c r="HQK284" s="136"/>
      <c r="HQL284" s="136"/>
      <c r="HQM284" s="136"/>
      <c r="HQN284" s="136"/>
      <c r="HQO284" s="136"/>
      <c r="HQP284" s="136"/>
      <c r="HQQ284" s="136"/>
      <c r="HQR284" s="136"/>
      <c r="HQS284" s="136"/>
      <c r="HQX284" s="136"/>
      <c r="HQY284" s="136"/>
      <c r="HQZ284" s="136"/>
      <c r="HRA284" s="136"/>
      <c r="HRB284" s="136"/>
      <c r="HRC284" s="136"/>
      <c r="HRD284" s="136"/>
      <c r="HRE284" s="136"/>
      <c r="HRF284" s="136"/>
      <c r="HRG284" s="136"/>
      <c r="HRH284" s="136"/>
      <c r="HRI284" s="136"/>
      <c r="HRN284" s="136"/>
      <c r="HRO284" s="136"/>
      <c r="HRP284" s="136"/>
      <c r="HRQ284" s="136"/>
      <c r="HRR284" s="136"/>
      <c r="HRS284" s="136"/>
      <c r="HRT284" s="136"/>
      <c r="HRU284" s="136"/>
      <c r="HRV284" s="136"/>
      <c r="HRW284" s="136"/>
      <c r="HRX284" s="136"/>
      <c r="HRY284" s="136"/>
      <c r="HSD284" s="136"/>
      <c r="HSE284" s="136"/>
      <c r="HSF284" s="136"/>
      <c r="HSG284" s="136"/>
      <c r="HSH284" s="136"/>
      <c r="HSI284" s="136"/>
      <c r="HSJ284" s="136"/>
      <c r="HSK284" s="136"/>
      <c r="HSL284" s="136"/>
      <c r="HSM284" s="136"/>
      <c r="HSN284" s="136"/>
      <c r="HSO284" s="136"/>
      <c r="HST284" s="136"/>
      <c r="HSU284" s="136"/>
      <c r="HSV284" s="136"/>
      <c r="HSW284" s="136"/>
      <c r="HSX284" s="136"/>
      <c r="HSY284" s="136"/>
      <c r="HSZ284" s="136"/>
      <c r="HTA284" s="136"/>
      <c r="HTB284" s="136"/>
      <c r="HTC284" s="136"/>
      <c r="HTD284" s="136"/>
      <c r="HTE284" s="136"/>
      <c r="HTJ284" s="136"/>
      <c r="HTK284" s="136"/>
      <c r="HTL284" s="136"/>
      <c r="HTM284" s="136"/>
      <c r="HTN284" s="136"/>
      <c r="HTO284" s="136"/>
      <c r="HTP284" s="136"/>
      <c r="HTQ284" s="136"/>
      <c r="HTR284" s="136"/>
      <c r="HTS284" s="136"/>
      <c r="HTT284" s="136"/>
      <c r="HTU284" s="136"/>
      <c r="HTZ284" s="136"/>
      <c r="HUA284" s="136"/>
      <c r="HUB284" s="136"/>
      <c r="HUC284" s="136"/>
      <c r="HUD284" s="136"/>
      <c r="HUE284" s="136"/>
      <c r="HUF284" s="136"/>
      <c r="HUG284" s="136"/>
      <c r="HUH284" s="136"/>
      <c r="HUI284" s="136"/>
      <c r="HUJ284" s="136"/>
      <c r="HUK284" s="136"/>
      <c r="HUP284" s="136"/>
      <c r="HUQ284" s="136"/>
      <c r="HUR284" s="136"/>
      <c r="HUS284" s="136"/>
      <c r="HUT284" s="136"/>
      <c r="HUU284" s="136"/>
      <c r="HUV284" s="136"/>
      <c r="HUW284" s="136"/>
      <c r="HUX284" s="136"/>
      <c r="HUY284" s="136"/>
      <c r="HUZ284" s="136"/>
      <c r="HVA284" s="136"/>
      <c r="HVF284" s="136"/>
      <c r="HVG284" s="136"/>
      <c r="HVH284" s="136"/>
      <c r="HVI284" s="136"/>
      <c r="HVJ284" s="136"/>
      <c r="HVK284" s="136"/>
      <c r="HVL284" s="136"/>
      <c r="HVM284" s="136"/>
      <c r="HVN284" s="136"/>
      <c r="HVO284" s="136"/>
      <c r="HVP284" s="136"/>
      <c r="HVQ284" s="136"/>
      <c r="HVV284" s="136"/>
      <c r="HVW284" s="136"/>
      <c r="HVX284" s="136"/>
      <c r="HVY284" s="136"/>
      <c r="HVZ284" s="136"/>
      <c r="HWA284" s="136"/>
      <c r="HWB284" s="136"/>
      <c r="HWC284" s="136"/>
      <c r="HWD284" s="136"/>
      <c r="HWE284" s="136"/>
      <c r="HWF284" s="136"/>
      <c r="HWG284" s="136"/>
      <c r="HWL284" s="136"/>
      <c r="HWM284" s="136"/>
      <c r="HWN284" s="136"/>
      <c r="HWO284" s="136"/>
      <c r="HWP284" s="136"/>
      <c r="HWQ284" s="136"/>
      <c r="HWR284" s="136"/>
      <c r="HWS284" s="136"/>
      <c r="HWT284" s="136"/>
      <c r="HWU284" s="136"/>
      <c r="HWV284" s="136"/>
      <c r="HWW284" s="136"/>
      <c r="HXB284" s="136"/>
      <c r="HXC284" s="136"/>
      <c r="HXD284" s="136"/>
      <c r="HXE284" s="136"/>
      <c r="HXF284" s="136"/>
      <c r="HXG284" s="136"/>
      <c r="HXH284" s="136"/>
      <c r="HXI284" s="136"/>
      <c r="HXJ284" s="136"/>
      <c r="HXK284" s="136"/>
      <c r="HXL284" s="136"/>
      <c r="HXM284" s="136"/>
      <c r="HXR284" s="136"/>
      <c r="HXS284" s="136"/>
      <c r="HXT284" s="136"/>
      <c r="HXU284" s="136"/>
      <c r="HXV284" s="136"/>
      <c r="HXW284" s="136"/>
      <c r="HXX284" s="136"/>
      <c r="HXY284" s="136"/>
      <c r="HXZ284" s="136"/>
      <c r="HYA284" s="136"/>
      <c r="HYB284" s="136"/>
      <c r="HYC284" s="136"/>
      <c r="HYH284" s="136"/>
      <c r="HYI284" s="136"/>
      <c r="HYJ284" s="136"/>
      <c r="HYK284" s="136"/>
      <c r="HYL284" s="136"/>
      <c r="HYM284" s="136"/>
      <c r="HYN284" s="136"/>
      <c r="HYO284" s="136"/>
      <c r="HYP284" s="136"/>
      <c r="HYQ284" s="136"/>
      <c r="HYR284" s="136"/>
      <c r="HYS284" s="136"/>
      <c r="HYX284" s="136"/>
      <c r="HYY284" s="136"/>
      <c r="HYZ284" s="136"/>
      <c r="HZA284" s="136"/>
      <c r="HZB284" s="136"/>
      <c r="HZC284" s="136"/>
      <c r="HZD284" s="136"/>
      <c r="HZE284" s="136"/>
      <c r="HZF284" s="136"/>
      <c r="HZG284" s="136"/>
      <c r="HZH284" s="136"/>
      <c r="HZI284" s="136"/>
      <c r="HZN284" s="136"/>
      <c r="HZO284" s="136"/>
      <c r="HZP284" s="136"/>
      <c r="HZQ284" s="136"/>
      <c r="HZR284" s="136"/>
      <c r="HZS284" s="136"/>
      <c r="HZT284" s="136"/>
      <c r="HZU284" s="136"/>
      <c r="HZV284" s="136"/>
      <c r="HZW284" s="136"/>
      <c r="HZX284" s="136"/>
      <c r="HZY284" s="136"/>
      <c r="IAD284" s="136"/>
      <c r="IAE284" s="136"/>
      <c r="IAF284" s="136"/>
      <c r="IAG284" s="136"/>
      <c r="IAH284" s="136"/>
      <c r="IAI284" s="136"/>
      <c r="IAJ284" s="136"/>
      <c r="IAK284" s="136"/>
      <c r="IAL284" s="136"/>
      <c r="IAM284" s="136"/>
      <c r="IAN284" s="136"/>
      <c r="IAO284" s="136"/>
      <c r="IAT284" s="136"/>
      <c r="IAU284" s="136"/>
      <c r="IAV284" s="136"/>
      <c r="IAW284" s="136"/>
      <c r="IAX284" s="136"/>
      <c r="IAY284" s="136"/>
      <c r="IAZ284" s="136"/>
      <c r="IBA284" s="136"/>
      <c r="IBB284" s="136"/>
      <c r="IBC284" s="136"/>
      <c r="IBD284" s="136"/>
      <c r="IBE284" s="136"/>
      <c r="IBJ284" s="136"/>
      <c r="IBK284" s="136"/>
      <c r="IBL284" s="136"/>
      <c r="IBM284" s="136"/>
      <c r="IBN284" s="136"/>
      <c r="IBO284" s="136"/>
      <c r="IBP284" s="136"/>
      <c r="IBQ284" s="136"/>
      <c r="IBR284" s="136"/>
      <c r="IBS284" s="136"/>
      <c r="IBT284" s="136"/>
      <c r="IBU284" s="136"/>
      <c r="IBZ284" s="136"/>
      <c r="ICA284" s="136"/>
      <c r="ICB284" s="136"/>
      <c r="ICC284" s="136"/>
      <c r="ICD284" s="136"/>
      <c r="ICE284" s="136"/>
      <c r="ICF284" s="136"/>
      <c r="ICG284" s="136"/>
      <c r="ICH284" s="136"/>
      <c r="ICI284" s="136"/>
      <c r="ICJ284" s="136"/>
      <c r="ICK284" s="136"/>
      <c r="ICP284" s="136"/>
      <c r="ICQ284" s="136"/>
      <c r="ICR284" s="136"/>
      <c r="ICS284" s="136"/>
      <c r="ICT284" s="136"/>
      <c r="ICU284" s="136"/>
      <c r="ICV284" s="136"/>
      <c r="ICW284" s="136"/>
      <c r="ICX284" s="136"/>
      <c r="ICY284" s="136"/>
      <c r="ICZ284" s="136"/>
      <c r="IDA284" s="136"/>
      <c r="IDF284" s="136"/>
      <c r="IDG284" s="136"/>
      <c r="IDH284" s="136"/>
      <c r="IDI284" s="136"/>
      <c r="IDJ284" s="136"/>
      <c r="IDK284" s="136"/>
      <c r="IDL284" s="136"/>
      <c r="IDM284" s="136"/>
      <c r="IDN284" s="136"/>
      <c r="IDO284" s="136"/>
      <c r="IDP284" s="136"/>
      <c r="IDQ284" s="136"/>
      <c r="IDV284" s="136"/>
      <c r="IDW284" s="136"/>
      <c r="IDX284" s="136"/>
      <c r="IDY284" s="136"/>
      <c r="IDZ284" s="136"/>
      <c r="IEA284" s="136"/>
      <c r="IEB284" s="136"/>
      <c r="IEC284" s="136"/>
      <c r="IED284" s="136"/>
      <c r="IEE284" s="136"/>
      <c r="IEF284" s="136"/>
      <c r="IEG284" s="136"/>
      <c r="IEL284" s="136"/>
      <c r="IEM284" s="136"/>
      <c r="IEN284" s="136"/>
      <c r="IEO284" s="136"/>
      <c r="IEP284" s="136"/>
      <c r="IEQ284" s="136"/>
      <c r="IER284" s="136"/>
      <c r="IES284" s="136"/>
      <c r="IET284" s="136"/>
      <c r="IEU284" s="136"/>
      <c r="IEV284" s="136"/>
      <c r="IEW284" s="136"/>
      <c r="IFB284" s="136"/>
      <c r="IFC284" s="136"/>
      <c r="IFD284" s="136"/>
      <c r="IFE284" s="136"/>
      <c r="IFF284" s="136"/>
      <c r="IFG284" s="136"/>
      <c r="IFH284" s="136"/>
      <c r="IFI284" s="136"/>
      <c r="IFJ284" s="136"/>
      <c r="IFK284" s="136"/>
      <c r="IFL284" s="136"/>
      <c r="IFM284" s="136"/>
      <c r="IFR284" s="136"/>
      <c r="IFS284" s="136"/>
      <c r="IFT284" s="136"/>
      <c r="IFU284" s="136"/>
      <c r="IFV284" s="136"/>
      <c r="IFW284" s="136"/>
      <c r="IFX284" s="136"/>
      <c r="IFY284" s="136"/>
      <c r="IFZ284" s="136"/>
      <c r="IGA284" s="136"/>
      <c r="IGB284" s="136"/>
      <c r="IGC284" s="136"/>
      <c r="IGH284" s="136"/>
      <c r="IGI284" s="136"/>
      <c r="IGJ284" s="136"/>
      <c r="IGK284" s="136"/>
      <c r="IGL284" s="136"/>
      <c r="IGM284" s="136"/>
      <c r="IGN284" s="136"/>
      <c r="IGO284" s="136"/>
      <c r="IGP284" s="136"/>
      <c r="IGQ284" s="136"/>
      <c r="IGR284" s="136"/>
      <c r="IGS284" s="136"/>
      <c r="IGX284" s="136"/>
      <c r="IGY284" s="136"/>
      <c r="IGZ284" s="136"/>
      <c r="IHA284" s="136"/>
      <c r="IHB284" s="136"/>
      <c r="IHC284" s="136"/>
      <c r="IHD284" s="136"/>
      <c r="IHE284" s="136"/>
      <c r="IHF284" s="136"/>
      <c r="IHG284" s="136"/>
      <c r="IHH284" s="136"/>
      <c r="IHI284" s="136"/>
      <c r="IHN284" s="136"/>
      <c r="IHO284" s="136"/>
      <c r="IHP284" s="136"/>
      <c r="IHQ284" s="136"/>
      <c r="IHR284" s="136"/>
      <c r="IHS284" s="136"/>
      <c r="IHT284" s="136"/>
      <c r="IHU284" s="136"/>
      <c r="IHV284" s="136"/>
      <c r="IHW284" s="136"/>
      <c r="IHX284" s="136"/>
      <c r="IHY284" s="136"/>
      <c r="IID284" s="136"/>
      <c r="IIE284" s="136"/>
      <c r="IIF284" s="136"/>
      <c r="IIG284" s="136"/>
      <c r="IIH284" s="136"/>
      <c r="III284" s="136"/>
      <c r="IIJ284" s="136"/>
      <c r="IIK284" s="136"/>
      <c r="IIL284" s="136"/>
      <c r="IIM284" s="136"/>
      <c r="IIN284" s="136"/>
      <c r="IIO284" s="136"/>
      <c r="IIT284" s="136"/>
      <c r="IIU284" s="136"/>
      <c r="IIV284" s="136"/>
      <c r="IIW284" s="136"/>
      <c r="IIX284" s="136"/>
      <c r="IIY284" s="136"/>
      <c r="IIZ284" s="136"/>
      <c r="IJA284" s="136"/>
      <c r="IJB284" s="136"/>
      <c r="IJC284" s="136"/>
      <c r="IJD284" s="136"/>
      <c r="IJE284" s="136"/>
      <c r="IJJ284" s="136"/>
      <c r="IJK284" s="136"/>
      <c r="IJL284" s="136"/>
      <c r="IJM284" s="136"/>
      <c r="IJN284" s="136"/>
      <c r="IJO284" s="136"/>
      <c r="IJP284" s="136"/>
      <c r="IJQ284" s="136"/>
      <c r="IJR284" s="136"/>
      <c r="IJS284" s="136"/>
      <c r="IJT284" s="136"/>
      <c r="IJU284" s="136"/>
      <c r="IJZ284" s="136"/>
      <c r="IKA284" s="136"/>
      <c r="IKB284" s="136"/>
      <c r="IKC284" s="136"/>
      <c r="IKD284" s="136"/>
      <c r="IKE284" s="136"/>
      <c r="IKF284" s="136"/>
      <c r="IKG284" s="136"/>
      <c r="IKH284" s="136"/>
      <c r="IKI284" s="136"/>
      <c r="IKJ284" s="136"/>
      <c r="IKK284" s="136"/>
      <c r="IKP284" s="136"/>
      <c r="IKQ284" s="136"/>
      <c r="IKR284" s="136"/>
      <c r="IKS284" s="136"/>
      <c r="IKT284" s="136"/>
      <c r="IKU284" s="136"/>
      <c r="IKV284" s="136"/>
      <c r="IKW284" s="136"/>
      <c r="IKX284" s="136"/>
      <c r="IKY284" s="136"/>
      <c r="IKZ284" s="136"/>
      <c r="ILA284" s="136"/>
      <c r="ILF284" s="136"/>
      <c r="ILG284" s="136"/>
      <c r="ILH284" s="136"/>
      <c r="ILI284" s="136"/>
      <c r="ILJ284" s="136"/>
      <c r="ILK284" s="136"/>
      <c r="ILL284" s="136"/>
      <c r="ILM284" s="136"/>
      <c r="ILN284" s="136"/>
      <c r="ILO284" s="136"/>
      <c r="ILP284" s="136"/>
      <c r="ILQ284" s="136"/>
      <c r="ILV284" s="136"/>
      <c r="ILW284" s="136"/>
      <c r="ILX284" s="136"/>
      <c r="ILY284" s="136"/>
      <c r="ILZ284" s="136"/>
      <c r="IMA284" s="136"/>
      <c r="IMB284" s="136"/>
      <c r="IMC284" s="136"/>
      <c r="IMD284" s="136"/>
      <c r="IME284" s="136"/>
      <c r="IMF284" s="136"/>
      <c r="IMG284" s="136"/>
      <c r="IML284" s="136"/>
      <c r="IMM284" s="136"/>
      <c r="IMN284" s="136"/>
      <c r="IMO284" s="136"/>
      <c r="IMP284" s="136"/>
      <c r="IMQ284" s="136"/>
      <c r="IMR284" s="136"/>
      <c r="IMS284" s="136"/>
      <c r="IMT284" s="136"/>
      <c r="IMU284" s="136"/>
      <c r="IMV284" s="136"/>
      <c r="IMW284" s="136"/>
      <c r="INB284" s="136"/>
      <c r="INC284" s="136"/>
      <c r="IND284" s="136"/>
      <c r="INE284" s="136"/>
      <c r="INF284" s="136"/>
      <c r="ING284" s="136"/>
      <c r="INH284" s="136"/>
      <c r="INI284" s="136"/>
      <c r="INJ284" s="136"/>
      <c r="INK284" s="136"/>
      <c r="INL284" s="136"/>
      <c r="INM284" s="136"/>
      <c r="INR284" s="136"/>
      <c r="INS284" s="136"/>
      <c r="INT284" s="136"/>
      <c r="INU284" s="136"/>
      <c r="INV284" s="136"/>
      <c r="INW284" s="136"/>
      <c r="INX284" s="136"/>
      <c r="INY284" s="136"/>
      <c r="INZ284" s="136"/>
      <c r="IOA284" s="136"/>
      <c r="IOB284" s="136"/>
      <c r="IOC284" s="136"/>
      <c r="IOH284" s="136"/>
      <c r="IOI284" s="136"/>
      <c r="IOJ284" s="136"/>
      <c r="IOK284" s="136"/>
      <c r="IOL284" s="136"/>
      <c r="IOM284" s="136"/>
      <c r="ION284" s="136"/>
      <c r="IOO284" s="136"/>
      <c r="IOP284" s="136"/>
      <c r="IOQ284" s="136"/>
      <c r="IOR284" s="136"/>
      <c r="IOS284" s="136"/>
      <c r="IOX284" s="136"/>
      <c r="IOY284" s="136"/>
      <c r="IOZ284" s="136"/>
      <c r="IPA284" s="136"/>
      <c r="IPB284" s="136"/>
      <c r="IPC284" s="136"/>
      <c r="IPD284" s="136"/>
      <c r="IPE284" s="136"/>
      <c r="IPF284" s="136"/>
      <c r="IPG284" s="136"/>
      <c r="IPH284" s="136"/>
      <c r="IPI284" s="136"/>
      <c r="IPN284" s="136"/>
      <c r="IPO284" s="136"/>
      <c r="IPP284" s="136"/>
      <c r="IPQ284" s="136"/>
      <c r="IPR284" s="136"/>
      <c r="IPS284" s="136"/>
      <c r="IPT284" s="136"/>
      <c r="IPU284" s="136"/>
      <c r="IPV284" s="136"/>
      <c r="IPW284" s="136"/>
      <c r="IPX284" s="136"/>
      <c r="IPY284" s="136"/>
      <c r="IQD284" s="136"/>
      <c r="IQE284" s="136"/>
      <c r="IQF284" s="136"/>
      <c r="IQG284" s="136"/>
      <c r="IQH284" s="136"/>
      <c r="IQI284" s="136"/>
      <c r="IQJ284" s="136"/>
      <c r="IQK284" s="136"/>
      <c r="IQL284" s="136"/>
      <c r="IQM284" s="136"/>
      <c r="IQN284" s="136"/>
      <c r="IQO284" s="136"/>
      <c r="IQT284" s="136"/>
      <c r="IQU284" s="136"/>
      <c r="IQV284" s="136"/>
      <c r="IQW284" s="136"/>
      <c r="IQX284" s="136"/>
      <c r="IQY284" s="136"/>
      <c r="IQZ284" s="136"/>
      <c r="IRA284" s="136"/>
      <c r="IRB284" s="136"/>
      <c r="IRC284" s="136"/>
      <c r="IRD284" s="136"/>
      <c r="IRE284" s="136"/>
      <c r="IRJ284" s="136"/>
      <c r="IRK284" s="136"/>
      <c r="IRL284" s="136"/>
      <c r="IRM284" s="136"/>
      <c r="IRN284" s="136"/>
      <c r="IRO284" s="136"/>
      <c r="IRP284" s="136"/>
      <c r="IRQ284" s="136"/>
      <c r="IRR284" s="136"/>
      <c r="IRS284" s="136"/>
      <c r="IRT284" s="136"/>
      <c r="IRU284" s="136"/>
      <c r="IRZ284" s="136"/>
      <c r="ISA284" s="136"/>
      <c r="ISB284" s="136"/>
      <c r="ISC284" s="136"/>
      <c r="ISD284" s="136"/>
      <c r="ISE284" s="136"/>
      <c r="ISF284" s="136"/>
      <c r="ISG284" s="136"/>
      <c r="ISH284" s="136"/>
      <c r="ISI284" s="136"/>
      <c r="ISJ284" s="136"/>
      <c r="ISK284" s="136"/>
      <c r="ISP284" s="136"/>
      <c r="ISQ284" s="136"/>
      <c r="ISR284" s="136"/>
      <c r="ISS284" s="136"/>
      <c r="IST284" s="136"/>
      <c r="ISU284" s="136"/>
      <c r="ISV284" s="136"/>
      <c r="ISW284" s="136"/>
      <c r="ISX284" s="136"/>
      <c r="ISY284" s="136"/>
      <c r="ISZ284" s="136"/>
      <c r="ITA284" s="136"/>
      <c r="ITF284" s="136"/>
      <c r="ITG284" s="136"/>
      <c r="ITH284" s="136"/>
      <c r="ITI284" s="136"/>
      <c r="ITJ284" s="136"/>
      <c r="ITK284" s="136"/>
      <c r="ITL284" s="136"/>
      <c r="ITM284" s="136"/>
      <c r="ITN284" s="136"/>
      <c r="ITO284" s="136"/>
      <c r="ITP284" s="136"/>
      <c r="ITQ284" s="136"/>
      <c r="ITV284" s="136"/>
      <c r="ITW284" s="136"/>
      <c r="ITX284" s="136"/>
      <c r="ITY284" s="136"/>
      <c r="ITZ284" s="136"/>
      <c r="IUA284" s="136"/>
      <c r="IUB284" s="136"/>
      <c r="IUC284" s="136"/>
      <c r="IUD284" s="136"/>
      <c r="IUE284" s="136"/>
      <c r="IUF284" s="136"/>
      <c r="IUG284" s="136"/>
      <c r="IUL284" s="136"/>
      <c r="IUM284" s="136"/>
      <c r="IUN284" s="136"/>
      <c r="IUO284" s="136"/>
      <c r="IUP284" s="136"/>
      <c r="IUQ284" s="136"/>
      <c r="IUR284" s="136"/>
      <c r="IUS284" s="136"/>
      <c r="IUT284" s="136"/>
      <c r="IUU284" s="136"/>
      <c r="IUV284" s="136"/>
      <c r="IUW284" s="136"/>
      <c r="IVB284" s="136"/>
      <c r="IVC284" s="136"/>
      <c r="IVD284" s="136"/>
      <c r="IVE284" s="136"/>
      <c r="IVF284" s="136"/>
      <c r="IVG284" s="136"/>
      <c r="IVH284" s="136"/>
      <c r="IVI284" s="136"/>
      <c r="IVJ284" s="136"/>
      <c r="IVK284" s="136"/>
      <c r="IVL284" s="136"/>
      <c r="IVM284" s="136"/>
      <c r="IVR284" s="136"/>
      <c r="IVS284" s="136"/>
      <c r="IVT284" s="136"/>
      <c r="IVU284" s="136"/>
      <c r="IVV284" s="136"/>
      <c r="IVW284" s="136"/>
      <c r="IVX284" s="136"/>
      <c r="IVY284" s="136"/>
      <c r="IVZ284" s="136"/>
      <c r="IWA284" s="136"/>
      <c r="IWB284" s="136"/>
      <c r="IWC284" s="136"/>
      <c r="IWH284" s="136"/>
      <c r="IWI284" s="136"/>
      <c r="IWJ284" s="136"/>
      <c r="IWK284" s="136"/>
      <c r="IWL284" s="136"/>
      <c r="IWM284" s="136"/>
      <c r="IWN284" s="136"/>
      <c r="IWO284" s="136"/>
      <c r="IWP284" s="136"/>
      <c r="IWQ284" s="136"/>
      <c r="IWR284" s="136"/>
      <c r="IWS284" s="136"/>
      <c r="IWX284" s="136"/>
      <c r="IWY284" s="136"/>
      <c r="IWZ284" s="136"/>
      <c r="IXA284" s="136"/>
      <c r="IXB284" s="136"/>
      <c r="IXC284" s="136"/>
      <c r="IXD284" s="136"/>
      <c r="IXE284" s="136"/>
      <c r="IXF284" s="136"/>
      <c r="IXG284" s="136"/>
      <c r="IXH284" s="136"/>
      <c r="IXI284" s="136"/>
      <c r="IXN284" s="136"/>
      <c r="IXO284" s="136"/>
      <c r="IXP284" s="136"/>
      <c r="IXQ284" s="136"/>
      <c r="IXR284" s="136"/>
      <c r="IXS284" s="136"/>
      <c r="IXT284" s="136"/>
      <c r="IXU284" s="136"/>
      <c r="IXV284" s="136"/>
      <c r="IXW284" s="136"/>
      <c r="IXX284" s="136"/>
      <c r="IXY284" s="136"/>
      <c r="IYD284" s="136"/>
      <c r="IYE284" s="136"/>
      <c r="IYF284" s="136"/>
      <c r="IYG284" s="136"/>
      <c r="IYH284" s="136"/>
      <c r="IYI284" s="136"/>
      <c r="IYJ284" s="136"/>
      <c r="IYK284" s="136"/>
      <c r="IYL284" s="136"/>
      <c r="IYM284" s="136"/>
      <c r="IYN284" s="136"/>
      <c r="IYO284" s="136"/>
      <c r="IYT284" s="136"/>
      <c r="IYU284" s="136"/>
      <c r="IYV284" s="136"/>
      <c r="IYW284" s="136"/>
      <c r="IYX284" s="136"/>
      <c r="IYY284" s="136"/>
      <c r="IYZ284" s="136"/>
      <c r="IZA284" s="136"/>
      <c r="IZB284" s="136"/>
      <c r="IZC284" s="136"/>
      <c r="IZD284" s="136"/>
      <c r="IZE284" s="136"/>
      <c r="IZJ284" s="136"/>
      <c r="IZK284" s="136"/>
      <c r="IZL284" s="136"/>
      <c r="IZM284" s="136"/>
      <c r="IZN284" s="136"/>
      <c r="IZO284" s="136"/>
      <c r="IZP284" s="136"/>
      <c r="IZQ284" s="136"/>
      <c r="IZR284" s="136"/>
      <c r="IZS284" s="136"/>
      <c r="IZT284" s="136"/>
      <c r="IZU284" s="136"/>
      <c r="IZZ284" s="136"/>
      <c r="JAA284" s="136"/>
      <c r="JAB284" s="136"/>
      <c r="JAC284" s="136"/>
      <c r="JAD284" s="136"/>
      <c r="JAE284" s="136"/>
      <c r="JAF284" s="136"/>
      <c r="JAG284" s="136"/>
      <c r="JAH284" s="136"/>
      <c r="JAI284" s="136"/>
      <c r="JAJ284" s="136"/>
      <c r="JAK284" s="136"/>
      <c r="JAP284" s="136"/>
      <c r="JAQ284" s="136"/>
      <c r="JAR284" s="136"/>
      <c r="JAS284" s="136"/>
      <c r="JAT284" s="136"/>
      <c r="JAU284" s="136"/>
      <c r="JAV284" s="136"/>
      <c r="JAW284" s="136"/>
      <c r="JAX284" s="136"/>
      <c r="JAY284" s="136"/>
      <c r="JAZ284" s="136"/>
      <c r="JBA284" s="136"/>
      <c r="JBF284" s="136"/>
      <c r="JBG284" s="136"/>
      <c r="JBH284" s="136"/>
      <c r="JBI284" s="136"/>
      <c r="JBJ284" s="136"/>
      <c r="JBK284" s="136"/>
      <c r="JBL284" s="136"/>
      <c r="JBM284" s="136"/>
      <c r="JBN284" s="136"/>
      <c r="JBO284" s="136"/>
      <c r="JBP284" s="136"/>
      <c r="JBQ284" s="136"/>
      <c r="JBV284" s="136"/>
      <c r="JBW284" s="136"/>
      <c r="JBX284" s="136"/>
      <c r="JBY284" s="136"/>
      <c r="JBZ284" s="136"/>
      <c r="JCA284" s="136"/>
      <c r="JCB284" s="136"/>
      <c r="JCC284" s="136"/>
      <c r="JCD284" s="136"/>
      <c r="JCE284" s="136"/>
      <c r="JCF284" s="136"/>
      <c r="JCG284" s="136"/>
      <c r="JCL284" s="136"/>
      <c r="JCM284" s="136"/>
      <c r="JCN284" s="136"/>
      <c r="JCO284" s="136"/>
      <c r="JCP284" s="136"/>
      <c r="JCQ284" s="136"/>
      <c r="JCR284" s="136"/>
      <c r="JCS284" s="136"/>
      <c r="JCT284" s="136"/>
      <c r="JCU284" s="136"/>
      <c r="JCV284" s="136"/>
      <c r="JCW284" s="136"/>
      <c r="JDB284" s="136"/>
      <c r="JDC284" s="136"/>
      <c r="JDD284" s="136"/>
      <c r="JDE284" s="136"/>
      <c r="JDF284" s="136"/>
      <c r="JDG284" s="136"/>
      <c r="JDH284" s="136"/>
      <c r="JDI284" s="136"/>
      <c r="JDJ284" s="136"/>
      <c r="JDK284" s="136"/>
      <c r="JDL284" s="136"/>
      <c r="JDM284" s="136"/>
      <c r="JDR284" s="136"/>
      <c r="JDS284" s="136"/>
      <c r="JDT284" s="136"/>
      <c r="JDU284" s="136"/>
      <c r="JDV284" s="136"/>
      <c r="JDW284" s="136"/>
      <c r="JDX284" s="136"/>
      <c r="JDY284" s="136"/>
      <c r="JDZ284" s="136"/>
      <c r="JEA284" s="136"/>
      <c r="JEB284" s="136"/>
      <c r="JEC284" s="136"/>
      <c r="JEH284" s="136"/>
      <c r="JEI284" s="136"/>
      <c r="JEJ284" s="136"/>
      <c r="JEK284" s="136"/>
      <c r="JEL284" s="136"/>
      <c r="JEM284" s="136"/>
      <c r="JEN284" s="136"/>
      <c r="JEO284" s="136"/>
      <c r="JEP284" s="136"/>
      <c r="JEQ284" s="136"/>
      <c r="JER284" s="136"/>
      <c r="JES284" s="136"/>
      <c r="JEX284" s="136"/>
      <c r="JEY284" s="136"/>
      <c r="JEZ284" s="136"/>
      <c r="JFA284" s="136"/>
      <c r="JFB284" s="136"/>
      <c r="JFC284" s="136"/>
      <c r="JFD284" s="136"/>
      <c r="JFE284" s="136"/>
      <c r="JFF284" s="136"/>
      <c r="JFG284" s="136"/>
      <c r="JFH284" s="136"/>
      <c r="JFI284" s="136"/>
      <c r="JFN284" s="136"/>
      <c r="JFO284" s="136"/>
      <c r="JFP284" s="136"/>
      <c r="JFQ284" s="136"/>
      <c r="JFR284" s="136"/>
      <c r="JFS284" s="136"/>
      <c r="JFT284" s="136"/>
      <c r="JFU284" s="136"/>
      <c r="JFV284" s="136"/>
      <c r="JFW284" s="136"/>
      <c r="JFX284" s="136"/>
      <c r="JFY284" s="136"/>
      <c r="JGD284" s="136"/>
      <c r="JGE284" s="136"/>
      <c r="JGF284" s="136"/>
      <c r="JGG284" s="136"/>
      <c r="JGH284" s="136"/>
      <c r="JGI284" s="136"/>
      <c r="JGJ284" s="136"/>
      <c r="JGK284" s="136"/>
      <c r="JGL284" s="136"/>
      <c r="JGM284" s="136"/>
      <c r="JGN284" s="136"/>
      <c r="JGO284" s="136"/>
      <c r="JGT284" s="136"/>
      <c r="JGU284" s="136"/>
      <c r="JGV284" s="136"/>
      <c r="JGW284" s="136"/>
      <c r="JGX284" s="136"/>
      <c r="JGY284" s="136"/>
      <c r="JGZ284" s="136"/>
      <c r="JHA284" s="136"/>
      <c r="JHB284" s="136"/>
      <c r="JHC284" s="136"/>
      <c r="JHD284" s="136"/>
      <c r="JHE284" s="136"/>
      <c r="JHJ284" s="136"/>
      <c r="JHK284" s="136"/>
      <c r="JHL284" s="136"/>
      <c r="JHM284" s="136"/>
      <c r="JHN284" s="136"/>
      <c r="JHO284" s="136"/>
      <c r="JHP284" s="136"/>
      <c r="JHQ284" s="136"/>
      <c r="JHR284" s="136"/>
      <c r="JHS284" s="136"/>
      <c r="JHT284" s="136"/>
      <c r="JHU284" s="136"/>
      <c r="JHZ284" s="136"/>
      <c r="JIA284" s="136"/>
      <c r="JIB284" s="136"/>
      <c r="JIC284" s="136"/>
      <c r="JID284" s="136"/>
      <c r="JIE284" s="136"/>
      <c r="JIF284" s="136"/>
      <c r="JIG284" s="136"/>
      <c r="JIH284" s="136"/>
      <c r="JII284" s="136"/>
      <c r="JIJ284" s="136"/>
      <c r="JIK284" s="136"/>
      <c r="JIP284" s="136"/>
      <c r="JIQ284" s="136"/>
      <c r="JIR284" s="136"/>
      <c r="JIS284" s="136"/>
      <c r="JIT284" s="136"/>
      <c r="JIU284" s="136"/>
      <c r="JIV284" s="136"/>
      <c r="JIW284" s="136"/>
      <c r="JIX284" s="136"/>
      <c r="JIY284" s="136"/>
      <c r="JIZ284" s="136"/>
      <c r="JJA284" s="136"/>
      <c r="JJF284" s="136"/>
      <c r="JJG284" s="136"/>
      <c r="JJH284" s="136"/>
      <c r="JJI284" s="136"/>
      <c r="JJJ284" s="136"/>
      <c r="JJK284" s="136"/>
      <c r="JJL284" s="136"/>
      <c r="JJM284" s="136"/>
      <c r="JJN284" s="136"/>
      <c r="JJO284" s="136"/>
      <c r="JJP284" s="136"/>
      <c r="JJQ284" s="136"/>
      <c r="JJV284" s="136"/>
      <c r="JJW284" s="136"/>
      <c r="JJX284" s="136"/>
      <c r="JJY284" s="136"/>
      <c r="JJZ284" s="136"/>
      <c r="JKA284" s="136"/>
      <c r="JKB284" s="136"/>
      <c r="JKC284" s="136"/>
      <c r="JKD284" s="136"/>
      <c r="JKE284" s="136"/>
      <c r="JKF284" s="136"/>
      <c r="JKG284" s="136"/>
      <c r="JKL284" s="136"/>
      <c r="JKM284" s="136"/>
      <c r="JKN284" s="136"/>
      <c r="JKO284" s="136"/>
      <c r="JKP284" s="136"/>
      <c r="JKQ284" s="136"/>
      <c r="JKR284" s="136"/>
      <c r="JKS284" s="136"/>
      <c r="JKT284" s="136"/>
      <c r="JKU284" s="136"/>
      <c r="JKV284" s="136"/>
      <c r="JKW284" s="136"/>
      <c r="JLB284" s="136"/>
      <c r="JLC284" s="136"/>
      <c r="JLD284" s="136"/>
      <c r="JLE284" s="136"/>
      <c r="JLF284" s="136"/>
      <c r="JLG284" s="136"/>
      <c r="JLH284" s="136"/>
      <c r="JLI284" s="136"/>
      <c r="JLJ284" s="136"/>
      <c r="JLK284" s="136"/>
      <c r="JLL284" s="136"/>
      <c r="JLM284" s="136"/>
      <c r="JLR284" s="136"/>
      <c r="JLS284" s="136"/>
      <c r="JLT284" s="136"/>
      <c r="JLU284" s="136"/>
      <c r="JLV284" s="136"/>
      <c r="JLW284" s="136"/>
      <c r="JLX284" s="136"/>
      <c r="JLY284" s="136"/>
      <c r="JLZ284" s="136"/>
      <c r="JMA284" s="136"/>
      <c r="JMB284" s="136"/>
      <c r="JMC284" s="136"/>
      <c r="JMH284" s="136"/>
      <c r="JMI284" s="136"/>
      <c r="JMJ284" s="136"/>
      <c r="JMK284" s="136"/>
      <c r="JML284" s="136"/>
      <c r="JMM284" s="136"/>
      <c r="JMN284" s="136"/>
      <c r="JMO284" s="136"/>
      <c r="JMP284" s="136"/>
      <c r="JMQ284" s="136"/>
      <c r="JMR284" s="136"/>
      <c r="JMS284" s="136"/>
      <c r="JMX284" s="136"/>
      <c r="JMY284" s="136"/>
      <c r="JMZ284" s="136"/>
      <c r="JNA284" s="136"/>
      <c r="JNB284" s="136"/>
      <c r="JNC284" s="136"/>
      <c r="JND284" s="136"/>
      <c r="JNE284" s="136"/>
      <c r="JNF284" s="136"/>
      <c r="JNG284" s="136"/>
      <c r="JNH284" s="136"/>
      <c r="JNI284" s="136"/>
      <c r="JNN284" s="136"/>
      <c r="JNO284" s="136"/>
      <c r="JNP284" s="136"/>
      <c r="JNQ284" s="136"/>
      <c r="JNR284" s="136"/>
      <c r="JNS284" s="136"/>
      <c r="JNT284" s="136"/>
      <c r="JNU284" s="136"/>
      <c r="JNV284" s="136"/>
      <c r="JNW284" s="136"/>
      <c r="JNX284" s="136"/>
      <c r="JNY284" s="136"/>
      <c r="JOD284" s="136"/>
      <c r="JOE284" s="136"/>
      <c r="JOF284" s="136"/>
      <c r="JOG284" s="136"/>
      <c r="JOH284" s="136"/>
      <c r="JOI284" s="136"/>
      <c r="JOJ284" s="136"/>
      <c r="JOK284" s="136"/>
      <c r="JOL284" s="136"/>
      <c r="JOM284" s="136"/>
      <c r="JON284" s="136"/>
      <c r="JOO284" s="136"/>
      <c r="JOT284" s="136"/>
      <c r="JOU284" s="136"/>
      <c r="JOV284" s="136"/>
      <c r="JOW284" s="136"/>
      <c r="JOX284" s="136"/>
      <c r="JOY284" s="136"/>
      <c r="JOZ284" s="136"/>
      <c r="JPA284" s="136"/>
      <c r="JPB284" s="136"/>
      <c r="JPC284" s="136"/>
      <c r="JPD284" s="136"/>
      <c r="JPE284" s="136"/>
      <c r="JPJ284" s="136"/>
      <c r="JPK284" s="136"/>
      <c r="JPL284" s="136"/>
      <c r="JPM284" s="136"/>
      <c r="JPN284" s="136"/>
      <c r="JPO284" s="136"/>
      <c r="JPP284" s="136"/>
      <c r="JPQ284" s="136"/>
      <c r="JPR284" s="136"/>
      <c r="JPS284" s="136"/>
      <c r="JPT284" s="136"/>
      <c r="JPU284" s="136"/>
      <c r="JPZ284" s="136"/>
      <c r="JQA284" s="136"/>
      <c r="JQB284" s="136"/>
      <c r="JQC284" s="136"/>
      <c r="JQD284" s="136"/>
      <c r="JQE284" s="136"/>
      <c r="JQF284" s="136"/>
      <c r="JQG284" s="136"/>
      <c r="JQH284" s="136"/>
      <c r="JQI284" s="136"/>
      <c r="JQJ284" s="136"/>
      <c r="JQK284" s="136"/>
      <c r="JQP284" s="136"/>
      <c r="JQQ284" s="136"/>
      <c r="JQR284" s="136"/>
      <c r="JQS284" s="136"/>
      <c r="JQT284" s="136"/>
      <c r="JQU284" s="136"/>
      <c r="JQV284" s="136"/>
      <c r="JQW284" s="136"/>
      <c r="JQX284" s="136"/>
      <c r="JQY284" s="136"/>
      <c r="JQZ284" s="136"/>
      <c r="JRA284" s="136"/>
      <c r="JRF284" s="136"/>
      <c r="JRG284" s="136"/>
      <c r="JRH284" s="136"/>
      <c r="JRI284" s="136"/>
      <c r="JRJ284" s="136"/>
      <c r="JRK284" s="136"/>
      <c r="JRL284" s="136"/>
      <c r="JRM284" s="136"/>
      <c r="JRN284" s="136"/>
      <c r="JRO284" s="136"/>
      <c r="JRP284" s="136"/>
      <c r="JRQ284" s="136"/>
      <c r="JRV284" s="136"/>
      <c r="JRW284" s="136"/>
      <c r="JRX284" s="136"/>
      <c r="JRY284" s="136"/>
      <c r="JRZ284" s="136"/>
      <c r="JSA284" s="136"/>
      <c r="JSB284" s="136"/>
      <c r="JSC284" s="136"/>
      <c r="JSD284" s="136"/>
      <c r="JSE284" s="136"/>
      <c r="JSF284" s="136"/>
      <c r="JSG284" s="136"/>
      <c r="JSL284" s="136"/>
      <c r="JSM284" s="136"/>
      <c r="JSN284" s="136"/>
      <c r="JSO284" s="136"/>
      <c r="JSP284" s="136"/>
      <c r="JSQ284" s="136"/>
      <c r="JSR284" s="136"/>
      <c r="JSS284" s="136"/>
      <c r="JST284" s="136"/>
      <c r="JSU284" s="136"/>
      <c r="JSV284" s="136"/>
      <c r="JSW284" s="136"/>
      <c r="JTB284" s="136"/>
      <c r="JTC284" s="136"/>
      <c r="JTD284" s="136"/>
      <c r="JTE284" s="136"/>
      <c r="JTF284" s="136"/>
      <c r="JTG284" s="136"/>
      <c r="JTH284" s="136"/>
      <c r="JTI284" s="136"/>
      <c r="JTJ284" s="136"/>
      <c r="JTK284" s="136"/>
      <c r="JTL284" s="136"/>
      <c r="JTM284" s="136"/>
      <c r="JTR284" s="136"/>
      <c r="JTS284" s="136"/>
      <c r="JTT284" s="136"/>
      <c r="JTU284" s="136"/>
      <c r="JTV284" s="136"/>
      <c r="JTW284" s="136"/>
      <c r="JTX284" s="136"/>
      <c r="JTY284" s="136"/>
      <c r="JTZ284" s="136"/>
      <c r="JUA284" s="136"/>
      <c r="JUB284" s="136"/>
      <c r="JUC284" s="136"/>
      <c r="JUH284" s="136"/>
      <c r="JUI284" s="136"/>
      <c r="JUJ284" s="136"/>
      <c r="JUK284" s="136"/>
      <c r="JUL284" s="136"/>
      <c r="JUM284" s="136"/>
      <c r="JUN284" s="136"/>
      <c r="JUO284" s="136"/>
      <c r="JUP284" s="136"/>
      <c r="JUQ284" s="136"/>
      <c r="JUR284" s="136"/>
      <c r="JUS284" s="136"/>
      <c r="JUX284" s="136"/>
      <c r="JUY284" s="136"/>
      <c r="JUZ284" s="136"/>
      <c r="JVA284" s="136"/>
      <c r="JVB284" s="136"/>
      <c r="JVC284" s="136"/>
      <c r="JVD284" s="136"/>
      <c r="JVE284" s="136"/>
      <c r="JVF284" s="136"/>
      <c r="JVG284" s="136"/>
      <c r="JVH284" s="136"/>
      <c r="JVI284" s="136"/>
      <c r="JVN284" s="136"/>
      <c r="JVO284" s="136"/>
      <c r="JVP284" s="136"/>
      <c r="JVQ284" s="136"/>
      <c r="JVR284" s="136"/>
      <c r="JVS284" s="136"/>
      <c r="JVT284" s="136"/>
      <c r="JVU284" s="136"/>
      <c r="JVV284" s="136"/>
      <c r="JVW284" s="136"/>
      <c r="JVX284" s="136"/>
      <c r="JVY284" s="136"/>
      <c r="JWD284" s="136"/>
      <c r="JWE284" s="136"/>
      <c r="JWF284" s="136"/>
      <c r="JWG284" s="136"/>
      <c r="JWH284" s="136"/>
      <c r="JWI284" s="136"/>
      <c r="JWJ284" s="136"/>
      <c r="JWK284" s="136"/>
      <c r="JWL284" s="136"/>
      <c r="JWM284" s="136"/>
      <c r="JWN284" s="136"/>
      <c r="JWO284" s="136"/>
      <c r="JWT284" s="136"/>
      <c r="JWU284" s="136"/>
      <c r="JWV284" s="136"/>
      <c r="JWW284" s="136"/>
      <c r="JWX284" s="136"/>
      <c r="JWY284" s="136"/>
      <c r="JWZ284" s="136"/>
      <c r="JXA284" s="136"/>
      <c r="JXB284" s="136"/>
      <c r="JXC284" s="136"/>
      <c r="JXD284" s="136"/>
      <c r="JXE284" s="136"/>
      <c r="JXJ284" s="136"/>
      <c r="JXK284" s="136"/>
      <c r="JXL284" s="136"/>
      <c r="JXM284" s="136"/>
      <c r="JXN284" s="136"/>
      <c r="JXO284" s="136"/>
      <c r="JXP284" s="136"/>
      <c r="JXQ284" s="136"/>
      <c r="JXR284" s="136"/>
      <c r="JXS284" s="136"/>
      <c r="JXT284" s="136"/>
      <c r="JXU284" s="136"/>
      <c r="JXZ284" s="136"/>
      <c r="JYA284" s="136"/>
      <c r="JYB284" s="136"/>
      <c r="JYC284" s="136"/>
      <c r="JYD284" s="136"/>
      <c r="JYE284" s="136"/>
      <c r="JYF284" s="136"/>
      <c r="JYG284" s="136"/>
      <c r="JYH284" s="136"/>
      <c r="JYI284" s="136"/>
      <c r="JYJ284" s="136"/>
      <c r="JYK284" s="136"/>
      <c r="JYP284" s="136"/>
      <c r="JYQ284" s="136"/>
      <c r="JYR284" s="136"/>
      <c r="JYS284" s="136"/>
      <c r="JYT284" s="136"/>
      <c r="JYU284" s="136"/>
      <c r="JYV284" s="136"/>
      <c r="JYW284" s="136"/>
      <c r="JYX284" s="136"/>
      <c r="JYY284" s="136"/>
      <c r="JYZ284" s="136"/>
      <c r="JZA284" s="136"/>
      <c r="JZF284" s="136"/>
      <c r="JZG284" s="136"/>
      <c r="JZH284" s="136"/>
      <c r="JZI284" s="136"/>
      <c r="JZJ284" s="136"/>
      <c r="JZK284" s="136"/>
      <c r="JZL284" s="136"/>
      <c r="JZM284" s="136"/>
      <c r="JZN284" s="136"/>
      <c r="JZO284" s="136"/>
      <c r="JZP284" s="136"/>
      <c r="JZQ284" s="136"/>
      <c r="JZV284" s="136"/>
      <c r="JZW284" s="136"/>
      <c r="JZX284" s="136"/>
      <c r="JZY284" s="136"/>
      <c r="JZZ284" s="136"/>
      <c r="KAA284" s="136"/>
      <c r="KAB284" s="136"/>
      <c r="KAC284" s="136"/>
      <c r="KAD284" s="136"/>
      <c r="KAE284" s="136"/>
      <c r="KAF284" s="136"/>
      <c r="KAG284" s="136"/>
      <c r="KAL284" s="136"/>
      <c r="KAM284" s="136"/>
      <c r="KAN284" s="136"/>
      <c r="KAO284" s="136"/>
      <c r="KAP284" s="136"/>
      <c r="KAQ284" s="136"/>
      <c r="KAR284" s="136"/>
      <c r="KAS284" s="136"/>
      <c r="KAT284" s="136"/>
      <c r="KAU284" s="136"/>
      <c r="KAV284" s="136"/>
      <c r="KAW284" s="136"/>
      <c r="KBB284" s="136"/>
      <c r="KBC284" s="136"/>
      <c r="KBD284" s="136"/>
      <c r="KBE284" s="136"/>
      <c r="KBF284" s="136"/>
      <c r="KBG284" s="136"/>
      <c r="KBH284" s="136"/>
      <c r="KBI284" s="136"/>
      <c r="KBJ284" s="136"/>
      <c r="KBK284" s="136"/>
      <c r="KBL284" s="136"/>
      <c r="KBM284" s="136"/>
      <c r="KBR284" s="136"/>
      <c r="KBS284" s="136"/>
      <c r="KBT284" s="136"/>
      <c r="KBU284" s="136"/>
      <c r="KBV284" s="136"/>
      <c r="KBW284" s="136"/>
      <c r="KBX284" s="136"/>
      <c r="KBY284" s="136"/>
      <c r="KBZ284" s="136"/>
      <c r="KCA284" s="136"/>
      <c r="KCB284" s="136"/>
      <c r="KCC284" s="136"/>
      <c r="KCH284" s="136"/>
      <c r="KCI284" s="136"/>
      <c r="KCJ284" s="136"/>
      <c r="KCK284" s="136"/>
      <c r="KCL284" s="136"/>
      <c r="KCM284" s="136"/>
      <c r="KCN284" s="136"/>
      <c r="KCO284" s="136"/>
      <c r="KCP284" s="136"/>
      <c r="KCQ284" s="136"/>
      <c r="KCR284" s="136"/>
      <c r="KCS284" s="136"/>
      <c r="KCX284" s="136"/>
      <c r="KCY284" s="136"/>
      <c r="KCZ284" s="136"/>
      <c r="KDA284" s="136"/>
      <c r="KDB284" s="136"/>
      <c r="KDC284" s="136"/>
      <c r="KDD284" s="136"/>
      <c r="KDE284" s="136"/>
      <c r="KDF284" s="136"/>
      <c r="KDG284" s="136"/>
      <c r="KDH284" s="136"/>
      <c r="KDI284" s="136"/>
      <c r="KDN284" s="136"/>
      <c r="KDO284" s="136"/>
      <c r="KDP284" s="136"/>
      <c r="KDQ284" s="136"/>
      <c r="KDR284" s="136"/>
      <c r="KDS284" s="136"/>
      <c r="KDT284" s="136"/>
      <c r="KDU284" s="136"/>
      <c r="KDV284" s="136"/>
      <c r="KDW284" s="136"/>
      <c r="KDX284" s="136"/>
      <c r="KDY284" s="136"/>
      <c r="KED284" s="136"/>
      <c r="KEE284" s="136"/>
      <c r="KEF284" s="136"/>
      <c r="KEG284" s="136"/>
      <c r="KEH284" s="136"/>
      <c r="KEI284" s="136"/>
      <c r="KEJ284" s="136"/>
      <c r="KEK284" s="136"/>
      <c r="KEL284" s="136"/>
      <c r="KEM284" s="136"/>
      <c r="KEN284" s="136"/>
      <c r="KEO284" s="136"/>
      <c r="KET284" s="136"/>
      <c r="KEU284" s="136"/>
      <c r="KEV284" s="136"/>
      <c r="KEW284" s="136"/>
      <c r="KEX284" s="136"/>
      <c r="KEY284" s="136"/>
      <c r="KEZ284" s="136"/>
      <c r="KFA284" s="136"/>
      <c r="KFB284" s="136"/>
      <c r="KFC284" s="136"/>
      <c r="KFD284" s="136"/>
      <c r="KFE284" s="136"/>
      <c r="KFJ284" s="136"/>
      <c r="KFK284" s="136"/>
      <c r="KFL284" s="136"/>
      <c r="KFM284" s="136"/>
      <c r="KFN284" s="136"/>
      <c r="KFO284" s="136"/>
      <c r="KFP284" s="136"/>
      <c r="KFQ284" s="136"/>
      <c r="KFR284" s="136"/>
      <c r="KFS284" s="136"/>
      <c r="KFT284" s="136"/>
      <c r="KFU284" s="136"/>
      <c r="KFZ284" s="136"/>
      <c r="KGA284" s="136"/>
      <c r="KGB284" s="136"/>
      <c r="KGC284" s="136"/>
      <c r="KGD284" s="136"/>
      <c r="KGE284" s="136"/>
      <c r="KGF284" s="136"/>
      <c r="KGG284" s="136"/>
      <c r="KGH284" s="136"/>
      <c r="KGI284" s="136"/>
      <c r="KGJ284" s="136"/>
      <c r="KGK284" s="136"/>
      <c r="KGP284" s="136"/>
      <c r="KGQ284" s="136"/>
      <c r="KGR284" s="136"/>
      <c r="KGS284" s="136"/>
      <c r="KGT284" s="136"/>
      <c r="KGU284" s="136"/>
      <c r="KGV284" s="136"/>
      <c r="KGW284" s="136"/>
      <c r="KGX284" s="136"/>
      <c r="KGY284" s="136"/>
      <c r="KGZ284" s="136"/>
      <c r="KHA284" s="136"/>
      <c r="KHF284" s="136"/>
      <c r="KHG284" s="136"/>
      <c r="KHH284" s="136"/>
      <c r="KHI284" s="136"/>
      <c r="KHJ284" s="136"/>
      <c r="KHK284" s="136"/>
      <c r="KHL284" s="136"/>
      <c r="KHM284" s="136"/>
      <c r="KHN284" s="136"/>
      <c r="KHO284" s="136"/>
      <c r="KHP284" s="136"/>
      <c r="KHQ284" s="136"/>
      <c r="KHV284" s="136"/>
      <c r="KHW284" s="136"/>
      <c r="KHX284" s="136"/>
      <c r="KHY284" s="136"/>
      <c r="KHZ284" s="136"/>
      <c r="KIA284" s="136"/>
      <c r="KIB284" s="136"/>
      <c r="KIC284" s="136"/>
      <c r="KID284" s="136"/>
      <c r="KIE284" s="136"/>
      <c r="KIF284" s="136"/>
      <c r="KIG284" s="136"/>
      <c r="KIL284" s="136"/>
      <c r="KIM284" s="136"/>
      <c r="KIN284" s="136"/>
      <c r="KIO284" s="136"/>
      <c r="KIP284" s="136"/>
      <c r="KIQ284" s="136"/>
      <c r="KIR284" s="136"/>
      <c r="KIS284" s="136"/>
      <c r="KIT284" s="136"/>
      <c r="KIU284" s="136"/>
      <c r="KIV284" s="136"/>
      <c r="KIW284" s="136"/>
      <c r="KJB284" s="136"/>
      <c r="KJC284" s="136"/>
      <c r="KJD284" s="136"/>
      <c r="KJE284" s="136"/>
      <c r="KJF284" s="136"/>
      <c r="KJG284" s="136"/>
      <c r="KJH284" s="136"/>
      <c r="KJI284" s="136"/>
      <c r="KJJ284" s="136"/>
      <c r="KJK284" s="136"/>
      <c r="KJL284" s="136"/>
      <c r="KJM284" s="136"/>
      <c r="KJR284" s="136"/>
      <c r="KJS284" s="136"/>
      <c r="KJT284" s="136"/>
      <c r="KJU284" s="136"/>
      <c r="KJV284" s="136"/>
      <c r="KJW284" s="136"/>
      <c r="KJX284" s="136"/>
      <c r="KJY284" s="136"/>
      <c r="KJZ284" s="136"/>
      <c r="KKA284" s="136"/>
      <c r="KKB284" s="136"/>
      <c r="KKC284" s="136"/>
      <c r="KKH284" s="136"/>
      <c r="KKI284" s="136"/>
      <c r="KKJ284" s="136"/>
      <c r="KKK284" s="136"/>
      <c r="KKL284" s="136"/>
      <c r="KKM284" s="136"/>
      <c r="KKN284" s="136"/>
      <c r="KKO284" s="136"/>
      <c r="KKP284" s="136"/>
      <c r="KKQ284" s="136"/>
      <c r="KKR284" s="136"/>
      <c r="KKS284" s="136"/>
      <c r="KKX284" s="136"/>
      <c r="KKY284" s="136"/>
      <c r="KKZ284" s="136"/>
      <c r="KLA284" s="136"/>
      <c r="KLB284" s="136"/>
      <c r="KLC284" s="136"/>
      <c r="KLD284" s="136"/>
      <c r="KLE284" s="136"/>
      <c r="KLF284" s="136"/>
      <c r="KLG284" s="136"/>
      <c r="KLH284" s="136"/>
      <c r="KLI284" s="136"/>
      <c r="KLN284" s="136"/>
      <c r="KLO284" s="136"/>
      <c r="KLP284" s="136"/>
      <c r="KLQ284" s="136"/>
      <c r="KLR284" s="136"/>
      <c r="KLS284" s="136"/>
      <c r="KLT284" s="136"/>
      <c r="KLU284" s="136"/>
      <c r="KLV284" s="136"/>
      <c r="KLW284" s="136"/>
      <c r="KLX284" s="136"/>
      <c r="KLY284" s="136"/>
      <c r="KMD284" s="136"/>
      <c r="KME284" s="136"/>
      <c r="KMF284" s="136"/>
      <c r="KMG284" s="136"/>
      <c r="KMH284" s="136"/>
      <c r="KMI284" s="136"/>
      <c r="KMJ284" s="136"/>
      <c r="KMK284" s="136"/>
      <c r="KML284" s="136"/>
      <c r="KMM284" s="136"/>
      <c r="KMN284" s="136"/>
      <c r="KMO284" s="136"/>
      <c r="KMT284" s="136"/>
      <c r="KMU284" s="136"/>
      <c r="KMV284" s="136"/>
      <c r="KMW284" s="136"/>
      <c r="KMX284" s="136"/>
      <c r="KMY284" s="136"/>
      <c r="KMZ284" s="136"/>
      <c r="KNA284" s="136"/>
      <c r="KNB284" s="136"/>
      <c r="KNC284" s="136"/>
      <c r="KND284" s="136"/>
      <c r="KNE284" s="136"/>
      <c r="KNJ284" s="136"/>
      <c r="KNK284" s="136"/>
      <c r="KNL284" s="136"/>
      <c r="KNM284" s="136"/>
      <c r="KNN284" s="136"/>
      <c r="KNO284" s="136"/>
      <c r="KNP284" s="136"/>
      <c r="KNQ284" s="136"/>
      <c r="KNR284" s="136"/>
      <c r="KNS284" s="136"/>
      <c r="KNT284" s="136"/>
      <c r="KNU284" s="136"/>
      <c r="KNZ284" s="136"/>
      <c r="KOA284" s="136"/>
      <c r="KOB284" s="136"/>
      <c r="KOC284" s="136"/>
      <c r="KOD284" s="136"/>
      <c r="KOE284" s="136"/>
      <c r="KOF284" s="136"/>
      <c r="KOG284" s="136"/>
      <c r="KOH284" s="136"/>
      <c r="KOI284" s="136"/>
      <c r="KOJ284" s="136"/>
      <c r="KOK284" s="136"/>
      <c r="KOP284" s="136"/>
      <c r="KOQ284" s="136"/>
      <c r="KOR284" s="136"/>
      <c r="KOS284" s="136"/>
      <c r="KOT284" s="136"/>
      <c r="KOU284" s="136"/>
      <c r="KOV284" s="136"/>
      <c r="KOW284" s="136"/>
      <c r="KOX284" s="136"/>
      <c r="KOY284" s="136"/>
      <c r="KOZ284" s="136"/>
      <c r="KPA284" s="136"/>
      <c r="KPF284" s="136"/>
      <c r="KPG284" s="136"/>
      <c r="KPH284" s="136"/>
      <c r="KPI284" s="136"/>
      <c r="KPJ284" s="136"/>
      <c r="KPK284" s="136"/>
      <c r="KPL284" s="136"/>
      <c r="KPM284" s="136"/>
      <c r="KPN284" s="136"/>
      <c r="KPO284" s="136"/>
      <c r="KPP284" s="136"/>
      <c r="KPQ284" s="136"/>
      <c r="KPV284" s="136"/>
      <c r="KPW284" s="136"/>
      <c r="KPX284" s="136"/>
      <c r="KPY284" s="136"/>
      <c r="KPZ284" s="136"/>
      <c r="KQA284" s="136"/>
      <c r="KQB284" s="136"/>
      <c r="KQC284" s="136"/>
      <c r="KQD284" s="136"/>
      <c r="KQE284" s="136"/>
      <c r="KQF284" s="136"/>
      <c r="KQG284" s="136"/>
      <c r="KQL284" s="136"/>
      <c r="KQM284" s="136"/>
      <c r="KQN284" s="136"/>
      <c r="KQO284" s="136"/>
      <c r="KQP284" s="136"/>
      <c r="KQQ284" s="136"/>
      <c r="KQR284" s="136"/>
      <c r="KQS284" s="136"/>
      <c r="KQT284" s="136"/>
      <c r="KQU284" s="136"/>
      <c r="KQV284" s="136"/>
      <c r="KQW284" s="136"/>
      <c r="KRB284" s="136"/>
      <c r="KRC284" s="136"/>
      <c r="KRD284" s="136"/>
      <c r="KRE284" s="136"/>
      <c r="KRF284" s="136"/>
      <c r="KRG284" s="136"/>
      <c r="KRH284" s="136"/>
      <c r="KRI284" s="136"/>
      <c r="KRJ284" s="136"/>
      <c r="KRK284" s="136"/>
      <c r="KRL284" s="136"/>
      <c r="KRM284" s="136"/>
      <c r="KRR284" s="136"/>
      <c r="KRS284" s="136"/>
      <c r="KRT284" s="136"/>
      <c r="KRU284" s="136"/>
      <c r="KRV284" s="136"/>
      <c r="KRW284" s="136"/>
      <c r="KRX284" s="136"/>
      <c r="KRY284" s="136"/>
      <c r="KRZ284" s="136"/>
      <c r="KSA284" s="136"/>
      <c r="KSB284" s="136"/>
      <c r="KSC284" s="136"/>
      <c r="KSH284" s="136"/>
      <c r="KSI284" s="136"/>
      <c r="KSJ284" s="136"/>
      <c r="KSK284" s="136"/>
      <c r="KSL284" s="136"/>
      <c r="KSM284" s="136"/>
      <c r="KSN284" s="136"/>
      <c r="KSO284" s="136"/>
      <c r="KSP284" s="136"/>
      <c r="KSQ284" s="136"/>
      <c r="KSR284" s="136"/>
      <c r="KSS284" s="136"/>
      <c r="KSX284" s="136"/>
      <c r="KSY284" s="136"/>
      <c r="KSZ284" s="136"/>
      <c r="KTA284" s="136"/>
      <c r="KTB284" s="136"/>
      <c r="KTC284" s="136"/>
      <c r="KTD284" s="136"/>
      <c r="KTE284" s="136"/>
      <c r="KTF284" s="136"/>
      <c r="KTG284" s="136"/>
      <c r="KTH284" s="136"/>
      <c r="KTI284" s="136"/>
      <c r="KTN284" s="136"/>
      <c r="KTO284" s="136"/>
      <c r="KTP284" s="136"/>
      <c r="KTQ284" s="136"/>
      <c r="KTR284" s="136"/>
      <c r="KTS284" s="136"/>
      <c r="KTT284" s="136"/>
      <c r="KTU284" s="136"/>
      <c r="KTV284" s="136"/>
      <c r="KTW284" s="136"/>
      <c r="KTX284" s="136"/>
      <c r="KTY284" s="136"/>
      <c r="KUD284" s="136"/>
      <c r="KUE284" s="136"/>
      <c r="KUF284" s="136"/>
      <c r="KUG284" s="136"/>
      <c r="KUH284" s="136"/>
      <c r="KUI284" s="136"/>
      <c r="KUJ284" s="136"/>
      <c r="KUK284" s="136"/>
      <c r="KUL284" s="136"/>
      <c r="KUM284" s="136"/>
      <c r="KUN284" s="136"/>
      <c r="KUO284" s="136"/>
      <c r="KUT284" s="136"/>
      <c r="KUU284" s="136"/>
      <c r="KUV284" s="136"/>
      <c r="KUW284" s="136"/>
      <c r="KUX284" s="136"/>
      <c r="KUY284" s="136"/>
      <c r="KUZ284" s="136"/>
      <c r="KVA284" s="136"/>
      <c r="KVB284" s="136"/>
      <c r="KVC284" s="136"/>
      <c r="KVD284" s="136"/>
      <c r="KVE284" s="136"/>
      <c r="KVJ284" s="136"/>
      <c r="KVK284" s="136"/>
      <c r="KVL284" s="136"/>
      <c r="KVM284" s="136"/>
      <c r="KVN284" s="136"/>
      <c r="KVO284" s="136"/>
      <c r="KVP284" s="136"/>
      <c r="KVQ284" s="136"/>
      <c r="KVR284" s="136"/>
      <c r="KVS284" s="136"/>
      <c r="KVT284" s="136"/>
      <c r="KVU284" s="136"/>
      <c r="KVZ284" s="136"/>
      <c r="KWA284" s="136"/>
      <c r="KWB284" s="136"/>
      <c r="KWC284" s="136"/>
      <c r="KWD284" s="136"/>
      <c r="KWE284" s="136"/>
      <c r="KWF284" s="136"/>
      <c r="KWG284" s="136"/>
      <c r="KWH284" s="136"/>
      <c r="KWI284" s="136"/>
      <c r="KWJ284" s="136"/>
      <c r="KWK284" s="136"/>
      <c r="KWP284" s="136"/>
      <c r="KWQ284" s="136"/>
      <c r="KWR284" s="136"/>
      <c r="KWS284" s="136"/>
      <c r="KWT284" s="136"/>
      <c r="KWU284" s="136"/>
      <c r="KWV284" s="136"/>
      <c r="KWW284" s="136"/>
      <c r="KWX284" s="136"/>
      <c r="KWY284" s="136"/>
      <c r="KWZ284" s="136"/>
      <c r="KXA284" s="136"/>
      <c r="KXF284" s="136"/>
      <c r="KXG284" s="136"/>
      <c r="KXH284" s="136"/>
      <c r="KXI284" s="136"/>
      <c r="KXJ284" s="136"/>
      <c r="KXK284" s="136"/>
      <c r="KXL284" s="136"/>
      <c r="KXM284" s="136"/>
      <c r="KXN284" s="136"/>
      <c r="KXO284" s="136"/>
      <c r="KXP284" s="136"/>
      <c r="KXQ284" s="136"/>
      <c r="KXV284" s="136"/>
      <c r="KXW284" s="136"/>
      <c r="KXX284" s="136"/>
      <c r="KXY284" s="136"/>
      <c r="KXZ284" s="136"/>
      <c r="KYA284" s="136"/>
      <c r="KYB284" s="136"/>
      <c r="KYC284" s="136"/>
      <c r="KYD284" s="136"/>
      <c r="KYE284" s="136"/>
      <c r="KYF284" s="136"/>
      <c r="KYG284" s="136"/>
      <c r="KYL284" s="136"/>
      <c r="KYM284" s="136"/>
      <c r="KYN284" s="136"/>
      <c r="KYO284" s="136"/>
      <c r="KYP284" s="136"/>
      <c r="KYQ284" s="136"/>
      <c r="KYR284" s="136"/>
      <c r="KYS284" s="136"/>
      <c r="KYT284" s="136"/>
      <c r="KYU284" s="136"/>
      <c r="KYV284" s="136"/>
      <c r="KYW284" s="136"/>
      <c r="KZB284" s="136"/>
      <c r="KZC284" s="136"/>
      <c r="KZD284" s="136"/>
      <c r="KZE284" s="136"/>
      <c r="KZF284" s="136"/>
      <c r="KZG284" s="136"/>
      <c r="KZH284" s="136"/>
      <c r="KZI284" s="136"/>
      <c r="KZJ284" s="136"/>
      <c r="KZK284" s="136"/>
      <c r="KZL284" s="136"/>
      <c r="KZM284" s="136"/>
      <c r="KZR284" s="136"/>
      <c r="KZS284" s="136"/>
      <c r="KZT284" s="136"/>
      <c r="KZU284" s="136"/>
      <c r="KZV284" s="136"/>
      <c r="KZW284" s="136"/>
      <c r="KZX284" s="136"/>
      <c r="KZY284" s="136"/>
      <c r="KZZ284" s="136"/>
      <c r="LAA284" s="136"/>
      <c r="LAB284" s="136"/>
      <c r="LAC284" s="136"/>
      <c r="LAH284" s="136"/>
      <c r="LAI284" s="136"/>
      <c r="LAJ284" s="136"/>
      <c r="LAK284" s="136"/>
      <c r="LAL284" s="136"/>
      <c r="LAM284" s="136"/>
      <c r="LAN284" s="136"/>
      <c r="LAO284" s="136"/>
      <c r="LAP284" s="136"/>
      <c r="LAQ284" s="136"/>
      <c r="LAR284" s="136"/>
      <c r="LAS284" s="136"/>
      <c r="LAX284" s="136"/>
      <c r="LAY284" s="136"/>
      <c r="LAZ284" s="136"/>
      <c r="LBA284" s="136"/>
      <c r="LBB284" s="136"/>
      <c r="LBC284" s="136"/>
      <c r="LBD284" s="136"/>
      <c r="LBE284" s="136"/>
      <c r="LBF284" s="136"/>
      <c r="LBG284" s="136"/>
      <c r="LBH284" s="136"/>
      <c r="LBI284" s="136"/>
      <c r="LBN284" s="136"/>
      <c r="LBO284" s="136"/>
      <c r="LBP284" s="136"/>
      <c r="LBQ284" s="136"/>
      <c r="LBR284" s="136"/>
      <c r="LBS284" s="136"/>
      <c r="LBT284" s="136"/>
      <c r="LBU284" s="136"/>
      <c r="LBV284" s="136"/>
      <c r="LBW284" s="136"/>
      <c r="LBX284" s="136"/>
      <c r="LBY284" s="136"/>
      <c r="LCD284" s="136"/>
      <c r="LCE284" s="136"/>
      <c r="LCF284" s="136"/>
      <c r="LCG284" s="136"/>
      <c r="LCH284" s="136"/>
      <c r="LCI284" s="136"/>
      <c r="LCJ284" s="136"/>
      <c r="LCK284" s="136"/>
      <c r="LCL284" s="136"/>
      <c r="LCM284" s="136"/>
      <c r="LCN284" s="136"/>
      <c r="LCO284" s="136"/>
      <c r="LCT284" s="136"/>
      <c r="LCU284" s="136"/>
      <c r="LCV284" s="136"/>
      <c r="LCW284" s="136"/>
      <c r="LCX284" s="136"/>
      <c r="LCY284" s="136"/>
      <c r="LCZ284" s="136"/>
      <c r="LDA284" s="136"/>
      <c r="LDB284" s="136"/>
      <c r="LDC284" s="136"/>
      <c r="LDD284" s="136"/>
      <c r="LDE284" s="136"/>
      <c r="LDJ284" s="136"/>
      <c r="LDK284" s="136"/>
      <c r="LDL284" s="136"/>
      <c r="LDM284" s="136"/>
      <c r="LDN284" s="136"/>
      <c r="LDO284" s="136"/>
      <c r="LDP284" s="136"/>
      <c r="LDQ284" s="136"/>
      <c r="LDR284" s="136"/>
      <c r="LDS284" s="136"/>
      <c r="LDT284" s="136"/>
      <c r="LDU284" s="136"/>
      <c r="LDZ284" s="136"/>
      <c r="LEA284" s="136"/>
      <c r="LEB284" s="136"/>
      <c r="LEC284" s="136"/>
      <c r="LED284" s="136"/>
      <c r="LEE284" s="136"/>
      <c r="LEF284" s="136"/>
      <c r="LEG284" s="136"/>
      <c r="LEH284" s="136"/>
      <c r="LEI284" s="136"/>
      <c r="LEJ284" s="136"/>
      <c r="LEK284" s="136"/>
      <c r="LEP284" s="136"/>
      <c r="LEQ284" s="136"/>
      <c r="LER284" s="136"/>
      <c r="LES284" s="136"/>
      <c r="LET284" s="136"/>
      <c r="LEU284" s="136"/>
      <c r="LEV284" s="136"/>
      <c r="LEW284" s="136"/>
      <c r="LEX284" s="136"/>
      <c r="LEY284" s="136"/>
      <c r="LEZ284" s="136"/>
      <c r="LFA284" s="136"/>
      <c r="LFF284" s="136"/>
      <c r="LFG284" s="136"/>
      <c r="LFH284" s="136"/>
      <c r="LFI284" s="136"/>
      <c r="LFJ284" s="136"/>
      <c r="LFK284" s="136"/>
      <c r="LFL284" s="136"/>
      <c r="LFM284" s="136"/>
      <c r="LFN284" s="136"/>
      <c r="LFO284" s="136"/>
      <c r="LFP284" s="136"/>
      <c r="LFQ284" s="136"/>
      <c r="LFV284" s="136"/>
      <c r="LFW284" s="136"/>
      <c r="LFX284" s="136"/>
      <c r="LFY284" s="136"/>
      <c r="LFZ284" s="136"/>
      <c r="LGA284" s="136"/>
      <c r="LGB284" s="136"/>
      <c r="LGC284" s="136"/>
      <c r="LGD284" s="136"/>
      <c r="LGE284" s="136"/>
      <c r="LGF284" s="136"/>
      <c r="LGG284" s="136"/>
      <c r="LGL284" s="136"/>
      <c r="LGM284" s="136"/>
      <c r="LGN284" s="136"/>
      <c r="LGO284" s="136"/>
      <c r="LGP284" s="136"/>
      <c r="LGQ284" s="136"/>
      <c r="LGR284" s="136"/>
      <c r="LGS284" s="136"/>
      <c r="LGT284" s="136"/>
      <c r="LGU284" s="136"/>
      <c r="LGV284" s="136"/>
      <c r="LGW284" s="136"/>
      <c r="LHB284" s="136"/>
      <c r="LHC284" s="136"/>
      <c r="LHD284" s="136"/>
      <c r="LHE284" s="136"/>
      <c r="LHF284" s="136"/>
      <c r="LHG284" s="136"/>
      <c r="LHH284" s="136"/>
      <c r="LHI284" s="136"/>
      <c r="LHJ284" s="136"/>
      <c r="LHK284" s="136"/>
      <c r="LHL284" s="136"/>
      <c r="LHM284" s="136"/>
      <c r="LHR284" s="136"/>
      <c r="LHS284" s="136"/>
      <c r="LHT284" s="136"/>
      <c r="LHU284" s="136"/>
      <c r="LHV284" s="136"/>
      <c r="LHW284" s="136"/>
      <c r="LHX284" s="136"/>
      <c r="LHY284" s="136"/>
      <c r="LHZ284" s="136"/>
      <c r="LIA284" s="136"/>
      <c r="LIB284" s="136"/>
      <c r="LIC284" s="136"/>
      <c r="LIH284" s="136"/>
      <c r="LII284" s="136"/>
      <c r="LIJ284" s="136"/>
      <c r="LIK284" s="136"/>
      <c r="LIL284" s="136"/>
      <c r="LIM284" s="136"/>
      <c r="LIN284" s="136"/>
      <c r="LIO284" s="136"/>
      <c r="LIP284" s="136"/>
      <c r="LIQ284" s="136"/>
      <c r="LIR284" s="136"/>
      <c r="LIS284" s="136"/>
      <c r="LIX284" s="136"/>
      <c r="LIY284" s="136"/>
      <c r="LIZ284" s="136"/>
      <c r="LJA284" s="136"/>
      <c r="LJB284" s="136"/>
      <c r="LJC284" s="136"/>
      <c r="LJD284" s="136"/>
      <c r="LJE284" s="136"/>
      <c r="LJF284" s="136"/>
      <c r="LJG284" s="136"/>
      <c r="LJH284" s="136"/>
      <c r="LJI284" s="136"/>
      <c r="LJN284" s="136"/>
      <c r="LJO284" s="136"/>
      <c r="LJP284" s="136"/>
      <c r="LJQ284" s="136"/>
      <c r="LJR284" s="136"/>
      <c r="LJS284" s="136"/>
      <c r="LJT284" s="136"/>
      <c r="LJU284" s="136"/>
      <c r="LJV284" s="136"/>
      <c r="LJW284" s="136"/>
      <c r="LJX284" s="136"/>
      <c r="LJY284" s="136"/>
      <c r="LKD284" s="136"/>
      <c r="LKE284" s="136"/>
      <c r="LKF284" s="136"/>
      <c r="LKG284" s="136"/>
      <c r="LKH284" s="136"/>
      <c r="LKI284" s="136"/>
      <c r="LKJ284" s="136"/>
      <c r="LKK284" s="136"/>
      <c r="LKL284" s="136"/>
      <c r="LKM284" s="136"/>
      <c r="LKN284" s="136"/>
      <c r="LKO284" s="136"/>
      <c r="LKT284" s="136"/>
      <c r="LKU284" s="136"/>
      <c r="LKV284" s="136"/>
      <c r="LKW284" s="136"/>
      <c r="LKX284" s="136"/>
      <c r="LKY284" s="136"/>
      <c r="LKZ284" s="136"/>
      <c r="LLA284" s="136"/>
      <c r="LLB284" s="136"/>
      <c r="LLC284" s="136"/>
      <c r="LLD284" s="136"/>
      <c r="LLE284" s="136"/>
      <c r="LLJ284" s="136"/>
      <c r="LLK284" s="136"/>
      <c r="LLL284" s="136"/>
      <c r="LLM284" s="136"/>
      <c r="LLN284" s="136"/>
      <c r="LLO284" s="136"/>
      <c r="LLP284" s="136"/>
      <c r="LLQ284" s="136"/>
      <c r="LLR284" s="136"/>
      <c r="LLS284" s="136"/>
      <c r="LLT284" s="136"/>
      <c r="LLU284" s="136"/>
      <c r="LLZ284" s="136"/>
      <c r="LMA284" s="136"/>
      <c r="LMB284" s="136"/>
      <c r="LMC284" s="136"/>
      <c r="LMD284" s="136"/>
      <c r="LME284" s="136"/>
      <c r="LMF284" s="136"/>
      <c r="LMG284" s="136"/>
      <c r="LMH284" s="136"/>
      <c r="LMI284" s="136"/>
      <c r="LMJ284" s="136"/>
      <c r="LMK284" s="136"/>
      <c r="LMP284" s="136"/>
      <c r="LMQ284" s="136"/>
      <c r="LMR284" s="136"/>
      <c r="LMS284" s="136"/>
      <c r="LMT284" s="136"/>
      <c r="LMU284" s="136"/>
      <c r="LMV284" s="136"/>
      <c r="LMW284" s="136"/>
      <c r="LMX284" s="136"/>
      <c r="LMY284" s="136"/>
      <c r="LMZ284" s="136"/>
      <c r="LNA284" s="136"/>
      <c r="LNF284" s="136"/>
      <c r="LNG284" s="136"/>
      <c r="LNH284" s="136"/>
      <c r="LNI284" s="136"/>
      <c r="LNJ284" s="136"/>
      <c r="LNK284" s="136"/>
      <c r="LNL284" s="136"/>
      <c r="LNM284" s="136"/>
      <c r="LNN284" s="136"/>
      <c r="LNO284" s="136"/>
      <c r="LNP284" s="136"/>
      <c r="LNQ284" s="136"/>
      <c r="LNV284" s="136"/>
      <c r="LNW284" s="136"/>
      <c r="LNX284" s="136"/>
      <c r="LNY284" s="136"/>
      <c r="LNZ284" s="136"/>
      <c r="LOA284" s="136"/>
      <c r="LOB284" s="136"/>
      <c r="LOC284" s="136"/>
      <c r="LOD284" s="136"/>
      <c r="LOE284" s="136"/>
      <c r="LOF284" s="136"/>
      <c r="LOG284" s="136"/>
      <c r="LOL284" s="136"/>
      <c r="LOM284" s="136"/>
      <c r="LON284" s="136"/>
      <c r="LOO284" s="136"/>
      <c r="LOP284" s="136"/>
      <c r="LOQ284" s="136"/>
      <c r="LOR284" s="136"/>
      <c r="LOS284" s="136"/>
      <c r="LOT284" s="136"/>
      <c r="LOU284" s="136"/>
      <c r="LOV284" s="136"/>
      <c r="LOW284" s="136"/>
      <c r="LPB284" s="136"/>
      <c r="LPC284" s="136"/>
      <c r="LPD284" s="136"/>
      <c r="LPE284" s="136"/>
      <c r="LPF284" s="136"/>
      <c r="LPG284" s="136"/>
      <c r="LPH284" s="136"/>
      <c r="LPI284" s="136"/>
      <c r="LPJ284" s="136"/>
      <c r="LPK284" s="136"/>
      <c r="LPL284" s="136"/>
      <c r="LPM284" s="136"/>
      <c r="LPR284" s="136"/>
      <c r="LPS284" s="136"/>
      <c r="LPT284" s="136"/>
      <c r="LPU284" s="136"/>
      <c r="LPV284" s="136"/>
      <c r="LPW284" s="136"/>
      <c r="LPX284" s="136"/>
      <c r="LPY284" s="136"/>
      <c r="LPZ284" s="136"/>
      <c r="LQA284" s="136"/>
      <c r="LQB284" s="136"/>
      <c r="LQC284" s="136"/>
      <c r="LQH284" s="136"/>
      <c r="LQI284" s="136"/>
      <c r="LQJ284" s="136"/>
      <c r="LQK284" s="136"/>
      <c r="LQL284" s="136"/>
      <c r="LQM284" s="136"/>
      <c r="LQN284" s="136"/>
      <c r="LQO284" s="136"/>
      <c r="LQP284" s="136"/>
      <c r="LQQ284" s="136"/>
      <c r="LQR284" s="136"/>
      <c r="LQS284" s="136"/>
      <c r="LQX284" s="136"/>
      <c r="LQY284" s="136"/>
      <c r="LQZ284" s="136"/>
      <c r="LRA284" s="136"/>
      <c r="LRB284" s="136"/>
      <c r="LRC284" s="136"/>
      <c r="LRD284" s="136"/>
      <c r="LRE284" s="136"/>
      <c r="LRF284" s="136"/>
      <c r="LRG284" s="136"/>
      <c r="LRH284" s="136"/>
      <c r="LRI284" s="136"/>
      <c r="LRN284" s="136"/>
      <c r="LRO284" s="136"/>
      <c r="LRP284" s="136"/>
      <c r="LRQ284" s="136"/>
      <c r="LRR284" s="136"/>
      <c r="LRS284" s="136"/>
      <c r="LRT284" s="136"/>
      <c r="LRU284" s="136"/>
      <c r="LRV284" s="136"/>
      <c r="LRW284" s="136"/>
      <c r="LRX284" s="136"/>
      <c r="LRY284" s="136"/>
      <c r="LSD284" s="136"/>
      <c r="LSE284" s="136"/>
      <c r="LSF284" s="136"/>
      <c r="LSG284" s="136"/>
      <c r="LSH284" s="136"/>
      <c r="LSI284" s="136"/>
      <c r="LSJ284" s="136"/>
      <c r="LSK284" s="136"/>
      <c r="LSL284" s="136"/>
      <c r="LSM284" s="136"/>
      <c r="LSN284" s="136"/>
      <c r="LSO284" s="136"/>
      <c r="LST284" s="136"/>
      <c r="LSU284" s="136"/>
      <c r="LSV284" s="136"/>
      <c r="LSW284" s="136"/>
      <c r="LSX284" s="136"/>
      <c r="LSY284" s="136"/>
      <c r="LSZ284" s="136"/>
      <c r="LTA284" s="136"/>
      <c r="LTB284" s="136"/>
      <c r="LTC284" s="136"/>
      <c r="LTD284" s="136"/>
      <c r="LTE284" s="136"/>
      <c r="LTJ284" s="136"/>
      <c r="LTK284" s="136"/>
      <c r="LTL284" s="136"/>
      <c r="LTM284" s="136"/>
      <c r="LTN284" s="136"/>
      <c r="LTO284" s="136"/>
      <c r="LTP284" s="136"/>
      <c r="LTQ284" s="136"/>
      <c r="LTR284" s="136"/>
      <c r="LTS284" s="136"/>
      <c r="LTT284" s="136"/>
      <c r="LTU284" s="136"/>
      <c r="LTZ284" s="136"/>
      <c r="LUA284" s="136"/>
      <c r="LUB284" s="136"/>
      <c r="LUC284" s="136"/>
      <c r="LUD284" s="136"/>
      <c r="LUE284" s="136"/>
      <c r="LUF284" s="136"/>
      <c r="LUG284" s="136"/>
      <c r="LUH284" s="136"/>
      <c r="LUI284" s="136"/>
      <c r="LUJ284" s="136"/>
      <c r="LUK284" s="136"/>
      <c r="LUP284" s="136"/>
      <c r="LUQ284" s="136"/>
      <c r="LUR284" s="136"/>
      <c r="LUS284" s="136"/>
      <c r="LUT284" s="136"/>
      <c r="LUU284" s="136"/>
      <c r="LUV284" s="136"/>
      <c r="LUW284" s="136"/>
      <c r="LUX284" s="136"/>
      <c r="LUY284" s="136"/>
      <c r="LUZ284" s="136"/>
      <c r="LVA284" s="136"/>
      <c r="LVF284" s="136"/>
      <c r="LVG284" s="136"/>
      <c r="LVH284" s="136"/>
      <c r="LVI284" s="136"/>
      <c r="LVJ284" s="136"/>
      <c r="LVK284" s="136"/>
      <c r="LVL284" s="136"/>
      <c r="LVM284" s="136"/>
      <c r="LVN284" s="136"/>
      <c r="LVO284" s="136"/>
      <c r="LVP284" s="136"/>
      <c r="LVQ284" s="136"/>
      <c r="LVV284" s="136"/>
      <c r="LVW284" s="136"/>
      <c r="LVX284" s="136"/>
      <c r="LVY284" s="136"/>
      <c r="LVZ284" s="136"/>
      <c r="LWA284" s="136"/>
      <c r="LWB284" s="136"/>
      <c r="LWC284" s="136"/>
      <c r="LWD284" s="136"/>
      <c r="LWE284" s="136"/>
      <c r="LWF284" s="136"/>
      <c r="LWG284" s="136"/>
      <c r="LWL284" s="136"/>
      <c r="LWM284" s="136"/>
      <c r="LWN284" s="136"/>
      <c r="LWO284" s="136"/>
      <c r="LWP284" s="136"/>
      <c r="LWQ284" s="136"/>
      <c r="LWR284" s="136"/>
      <c r="LWS284" s="136"/>
      <c r="LWT284" s="136"/>
      <c r="LWU284" s="136"/>
      <c r="LWV284" s="136"/>
      <c r="LWW284" s="136"/>
      <c r="LXB284" s="136"/>
      <c r="LXC284" s="136"/>
      <c r="LXD284" s="136"/>
      <c r="LXE284" s="136"/>
      <c r="LXF284" s="136"/>
      <c r="LXG284" s="136"/>
      <c r="LXH284" s="136"/>
      <c r="LXI284" s="136"/>
      <c r="LXJ284" s="136"/>
      <c r="LXK284" s="136"/>
      <c r="LXL284" s="136"/>
      <c r="LXM284" s="136"/>
      <c r="LXR284" s="136"/>
      <c r="LXS284" s="136"/>
      <c r="LXT284" s="136"/>
      <c r="LXU284" s="136"/>
      <c r="LXV284" s="136"/>
      <c r="LXW284" s="136"/>
      <c r="LXX284" s="136"/>
      <c r="LXY284" s="136"/>
      <c r="LXZ284" s="136"/>
      <c r="LYA284" s="136"/>
      <c r="LYB284" s="136"/>
      <c r="LYC284" s="136"/>
      <c r="LYH284" s="136"/>
      <c r="LYI284" s="136"/>
      <c r="LYJ284" s="136"/>
      <c r="LYK284" s="136"/>
      <c r="LYL284" s="136"/>
      <c r="LYM284" s="136"/>
      <c r="LYN284" s="136"/>
      <c r="LYO284" s="136"/>
      <c r="LYP284" s="136"/>
      <c r="LYQ284" s="136"/>
      <c r="LYR284" s="136"/>
      <c r="LYS284" s="136"/>
      <c r="LYX284" s="136"/>
      <c r="LYY284" s="136"/>
      <c r="LYZ284" s="136"/>
      <c r="LZA284" s="136"/>
      <c r="LZB284" s="136"/>
      <c r="LZC284" s="136"/>
      <c r="LZD284" s="136"/>
      <c r="LZE284" s="136"/>
      <c r="LZF284" s="136"/>
      <c r="LZG284" s="136"/>
      <c r="LZH284" s="136"/>
      <c r="LZI284" s="136"/>
      <c r="LZN284" s="136"/>
      <c r="LZO284" s="136"/>
      <c r="LZP284" s="136"/>
      <c r="LZQ284" s="136"/>
      <c r="LZR284" s="136"/>
      <c r="LZS284" s="136"/>
      <c r="LZT284" s="136"/>
      <c r="LZU284" s="136"/>
      <c r="LZV284" s="136"/>
      <c r="LZW284" s="136"/>
      <c r="LZX284" s="136"/>
      <c r="LZY284" s="136"/>
      <c r="MAD284" s="136"/>
      <c r="MAE284" s="136"/>
      <c r="MAF284" s="136"/>
      <c r="MAG284" s="136"/>
      <c r="MAH284" s="136"/>
      <c r="MAI284" s="136"/>
      <c r="MAJ284" s="136"/>
      <c r="MAK284" s="136"/>
      <c r="MAL284" s="136"/>
      <c r="MAM284" s="136"/>
      <c r="MAN284" s="136"/>
      <c r="MAO284" s="136"/>
      <c r="MAT284" s="136"/>
      <c r="MAU284" s="136"/>
      <c r="MAV284" s="136"/>
      <c r="MAW284" s="136"/>
      <c r="MAX284" s="136"/>
      <c r="MAY284" s="136"/>
      <c r="MAZ284" s="136"/>
      <c r="MBA284" s="136"/>
      <c r="MBB284" s="136"/>
      <c r="MBC284" s="136"/>
      <c r="MBD284" s="136"/>
      <c r="MBE284" s="136"/>
      <c r="MBJ284" s="136"/>
      <c r="MBK284" s="136"/>
      <c r="MBL284" s="136"/>
      <c r="MBM284" s="136"/>
      <c r="MBN284" s="136"/>
      <c r="MBO284" s="136"/>
      <c r="MBP284" s="136"/>
      <c r="MBQ284" s="136"/>
      <c r="MBR284" s="136"/>
      <c r="MBS284" s="136"/>
      <c r="MBT284" s="136"/>
      <c r="MBU284" s="136"/>
      <c r="MBZ284" s="136"/>
      <c r="MCA284" s="136"/>
      <c r="MCB284" s="136"/>
      <c r="MCC284" s="136"/>
      <c r="MCD284" s="136"/>
      <c r="MCE284" s="136"/>
      <c r="MCF284" s="136"/>
      <c r="MCG284" s="136"/>
      <c r="MCH284" s="136"/>
      <c r="MCI284" s="136"/>
      <c r="MCJ284" s="136"/>
      <c r="MCK284" s="136"/>
      <c r="MCP284" s="136"/>
      <c r="MCQ284" s="136"/>
      <c r="MCR284" s="136"/>
      <c r="MCS284" s="136"/>
      <c r="MCT284" s="136"/>
      <c r="MCU284" s="136"/>
      <c r="MCV284" s="136"/>
      <c r="MCW284" s="136"/>
      <c r="MCX284" s="136"/>
      <c r="MCY284" s="136"/>
      <c r="MCZ284" s="136"/>
      <c r="MDA284" s="136"/>
      <c r="MDF284" s="136"/>
      <c r="MDG284" s="136"/>
      <c r="MDH284" s="136"/>
      <c r="MDI284" s="136"/>
      <c r="MDJ284" s="136"/>
      <c r="MDK284" s="136"/>
      <c r="MDL284" s="136"/>
      <c r="MDM284" s="136"/>
      <c r="MDN284" s="136"/>
      <c r="MDO284" s="136"/>
      <c r="MDP284" s="136"/>
      <c r="MDQ284" s="136"/>
      <c r="MDV284" s="136"/>
      <c r="MDW284" s="136"/>
      <c r="MDX284" s="136"/>
      <c r="MDY284" s="136"/>
      <c r="MDZ284" s="136"/>
      <c r="MEA284" s="136"/>
      <c r="MEB284" s="136"/>
      <c r="MEC284" s="136"/>
      <c r="MED284" s="136"/>
      <c r="MEE284" s="136"/>
      <c r="MEF284" s="136"/>
      <c r="MEG284" s="136"/>
      <c r="MEL284" s="136"/>
      <c r="MEM284" s="136"/>
      <c r="MEN284" s="136"/>
      <c r="MEO284" s="136"/>
      <c r="MEP284" s="136"/>
      <c r="MEQ284" s="136"/>
      <c r="MER284" s="136"/>
      <c r="MES284" s="136"/>
      <c r="MET284" s="136"/>
      <c r="MEU284" s="136"/>
      <c r="MEV284" s="136"/>
      <c r="MEW284" s="136"/>
      <c r="MFB284" s="136"/>
      <c r="MFC284" s="136"/>
      <c r="MFD284" s="136"/>
      <c r="MFE284" s="136"/>
      <c r="MFF284" s="136"/>
      <c r="MFG284" s="136"/>
      <c r="MFH284" s="136"/>
      <c r="MFI284" s="136"/>
      <c r="MFJ284" s="136"/>
      <c r="MFK284" s="136"/>
      <c r="MFL284" s="136"/>
      <c r="MFM284" s="136"/>
      <c r="MFR284" s="136"/>
      <c r="MFS284" s="136"/>
      <c r="MFT284" s="136"/>
      <c r="MFU284" s="136"/>
      <c r="MFV284" s="136"/>
      <c r="MFW284" s="136"/>
      <c r="MFX284" s="136"/>
      <c r="MFY284" s="136"/>
      <c r="MFZ284" s="136"/>
      <c r="MGA284" s="136"/>
      <c r="MGB284" s="136"/>
      <c r="MGC284" s="136"/>
      <c r="MGH284" s="136"/>
      <c r="MGI284" s="136"/>
      <c r="MGJ284" s="136"/>
      <c r="MGK284" s="136"/>
      <c r="MGL284" s="136"/>
      <c r="MGM284" s="136"/>
      <c r="MGN284" s="136"/>
      <c r="MGO284" s="136"/>
      <c r="MGP284" s="136"/>
      <c r="MGQ284" s="136"/>
      <c r="MGR284" s="136"/>
      <c r="MGS284" s="136"/>
      <c r="MGX284" s="136"/>
      <c r="MGY284" s="136"/>
      <c r="MGZ284" s="136"/>
      <c r="MHA284" s="136"/>
      <c r="MHB284" s="136"/>
      <c r="MHC284" s="136"/>
      <c r="MHD284" s="136"/>
      <c r="MHE284" s="136"/>
      <c r="MHF284" s="136"/>
      <c r="MHG284" s="136"/>
      <c r="MHH284" s="136"/>
      <c r="MHI284" s="136"/>
      <c r="MHN284" s="136"/>
      <c r="MHO284" s="136"/>
      <c r="MHP284" s="136"/>
      <c r="MHQ284" s="136"/>
      <c r="MHR284" s="136"/>
      <c r="MHS284" s="136"/>
      <c r="MHT284" s="136"/>
      <c r="MHU284" s="136"/>
      <c r="MHV284" s="136"/>
      <c r="MHW284" s="136"/>
      <c r="MHX284" s="136"/>
      <c r="MHY284" s="136"/>
      <c r="MID284" s="136"/>
      <c r="MIE284" s="136"/>
      <c r="MIF284" s="136"/>
      <c r="MIG284" s="136"/>
      <c r="MIH284" s="136"/>
      <c r="MII284" s="136"/>
      <c r="MIJ284" s="136"/>
      <c r="MIK284" s="136"/>
      <c r="MIL284" s="136"/>
      <c r="MIM284" s="136"/>
      <c r="MIN284" s="136"/>
      <c r="MIO284" s="136"/>
      <c r="MIT284" s="136"/>
      <c r="MIU284" s="136"/>
      <c r="MIV284" s="136"/>
      <c r="MIW284" s="136"/>
      <c r="MIX284" s="136"/>
      <c r="MIY284" s="136"/>
      <c r="MIZ284" s="136"/>
      <c r="MJA284" s="136"/>
      <c r="MJB284" s="136"/>
      <c r="MJC284" s="136"/>
      <c r="MJD284" s="136"/>
      <c r="MJE284" s="136"/>
      <c r="MJJ284" s="136"/>
      <c r="MJK284" s="136"/>
      <c r="MJL284" s="136"/>
      <c r="MJM284" s="136"/>
      <c r="MJN284" s="136"/>
      <c r="MJO284" s="136"/>
      <c r="MJP284" s="136"/>
      <c r="MJQ284" s="136"/>
      <c r="MJR284" s="136"/>
      <c r="MJS284" s="136"/>
      <c r="MJT284" s="136"/>
      <c r="MJU284" s="136"/>
      <c r="MJZ284" s="136"/>
      <c r="MKA284" s="136"/>
      <c r="MKB284" s="136"/>
      <c r="MKC284" s="136"/>
      <c r="MKD284" s="136"/>
      <c r="MKE284" s="136"/>
      <c r="MKF284" s="136"/>
      <c r="MKG284" s="136"/>
      <c r="MKH284" s="136"/>
      <c r="MKI284" s="136"/>
      <c r="MKJ284" s="136"/>
      <c r="MKK284" s="136"/>
      <c r="MKP284" s="136"/>
      <c r="MKQ284" s="136"/>
      <c r="MKR284" s="136"/>
      <c r="MKS284" s="136"/>
      <c r="MKT284" s="136"/>
      <c r="MKU284" s="136"/>
      <c r="MKV284" s="136"/>
      <c r="MKW284" s="136"/>
      <c r="MKX284" s="136"/>
      <c r="MKY284" s="136"/>
      <c r="MKZ284" s="136"/>
      <c r="MLA284" s="136"/>
      <c r="MLF284" s="136"/>
      <c r="MLG284" s="136"/>
      <c r="MLH284" s="136"/>
      <c r="MLI284" s="136"/>
      <c r="MLJ284" s="136"/>
      <c r="MLK284" s="136"/>
      <c r="MLL284" s="136"/>
      <c r="MLM284" s="136"/>
      <c r="MLN284" s="136"/>
      <c r="MLO284" s="136"/>
      <c r="MLP284" s="136"/>
      <c r="MLQ284" s="136"/>
      <c r="MLV284" s="136"/>
      <c r="MLW284" s="136"/>
      <c r="MLX284" s="136"/>
      <c r="MLY284" s="136"/>
      <c r="MLZ284" s="136"/>
      <c r="MMA284" s="136"/>
      <c r="MMB284" s="136"/>
      <c r="MMC284" s="136"/>
      <c r="MMD284" s="136"/>
      <c r="MME284" s="136"/>
      <c r="MMF284" s="136"/>
      <c r="MMG284" s="136"/>
      <c r="MML284" s="136"/>
      <c r="MMM284" s="136"/>
      <c r="MMN284" s="136"/>
      <c r="MMO284" s="136"/>
      <c r="MMP284" s="136"/>
      <c r="MMQ284" s="136"/>
      <c r="MMR284" s="136"/>
      <c r="MMS284" s="136"/>
      <c r="MMT284" s="136"/>
      <c r="MMU284" s="136"/>
      <c r="MMV284" s="136"/>
      <c r="MMW284" s="136"/>
      <c r="MNB284" s="136"/>
      <c r="MNC284" s="136"/>
      <c r="MND284" s="136"/>
      <c r="MNE284" s="136"/>
      <c r="MNF284" s="136"/>
      <c r="MNG284" s="136"/>
      <c r="MNH284" s="136"/>
      <c r="MNI284" s="136"/>
      <c r="MNJ284" s="136"/>
      <c r="MNK284" s="136"/>
      <c r="MNL284" s="136"/>
      <c r="MNM284" s="136"/>
      <c r="MNR284" s="136"/>
      <c r="MNS284" s="136"/>
      <c r="MNT284" s="136"/>
      <c r="MNU284" s="136"/>
      <c r="MNV284" s="136"/>
      <c r="MNW284" s="136"/>
      <c r="MNX284" s="136"/>
      <c r="MNY284" s="136"/>
      <c r="MNZ284" s="136"/>
      <c r="MOA284" s="136"/>
      <c r="MOB284" s="136"/>
      <c r="MOC284" s="136"/>
      <c r="MOH284" s="136"/>
      <c r="MOI284" s="136"/>
      <c r="MOJ284" s="136"/>
      <c r="MOK284" s="136"/>
      <c r="MOL284" s="136"/>
      <c r="MOM284" s="136"/>
      <c r="MON284" s="136"/>
      <c r="MOO284" s="136"/>
      <c r="MOP284" s="136"/>
      <c r="MOQ284" s="136"/>
      <c r="MOR284" s="136"/>
      <c r="MOS284" s="136"/>
      <c r="MOX284" s="136"/>
      <c r="MOY284" s="136"/>
      <c r="MOZ284" s="136"/>
      <c r="MPA284" s="136"/>
      <c r="MPB284" s="136"/>
      <c r="MPC284" s="136"/>
      <c r="MPD284" s="136"/>
      <c r="MPE284" s="136"/>
      <c r="MPF284" s="136"/>
      <c r="MPG284" s="136"/>
      <c r="MPH284" s="136"/>
      <c r="MPI284" s="136"/>
      <c r="MPN284" s="136"/>
      <c r="MPO284" s="136"/>
      <c r="MPP284" s="136"/>
      <c r="MPQ284" s="136"/>
      <c r="MPR284" s="136"/>
      <c r="MPS284" s="136"/>
      <c r="MPT284" s="136"/>
      <c r="MPU284" s="136"/>
      <c r="MPV284" s="136"/>
      <c r="MPW284" s="136"/>
      <c r="MPX284" s="136"/>
      <c r="MPY284" s="136"/>
      <c r="MQD284" s="136"/>
      <c r="MQE284" s="136"/>
      <c r="MQF284" s="136"/>
      <c r="MQG284" s="136"/>
      <c r="MQH284" s="136"/>
      <c r="MQI284" s="136"/>
      <c r="MQJ284" s="136"/>
      <c r="MQK284" s="136"/>
      <c r="MQL284" s="136"/>
      <c r="MQM284" s="136"/>
      <c r="MQN284" s="136"/>
      <c r="MQO284" s="136"/>
      <c r="MQT284" s="136"/>
      <c r="MQU284" s="136"/>
      <c r="MQV284" s="136"/>
      <c r="MQW284" s="136"/>
      <c r="MQX284" s="136"/>
      <c r="MQY284" s="136"/>
      <c r="MQZ284" s="136"/>
      <c r="MRA284" s="136"/>
      <c r="MRB284" s="136"/>
      <c r="MRC284" s="136"/>
      <c r="MRD284" s="136"/>
      <c r="MRE284" s="136"/>
      <c r="MRJ284" s="136"/>
      <c r="MRK284" s="136"/>
      <c r="MRL284" s="136"/>
      <c r="MRM284" s="136"/>
      <c r="MRN284" s="136"/>
      <c r="MRO284" s="136"/>
      <c r="MRP284" s="136"/>
      <c r="MRQ284" s="136"/>
      <c r="MRR284" s="136"/>
      <c r="MRS284" s="136"/>
      <c r="MRT284" s="136"/>
      <c r="MRU284" s="136"/>
      <c r="MRZ284" s="136"/>
      <c r="MSA284" s="136"/>
      <c r="MSB284" s="136"/>
      <c r="MSC284" s="136"/>
      <c r="MSD284" s="136"/>
      <c r="MSE284" s="136"/>
      <c r="MSF284" s="136"/>
      <c r="MSG284" s="136"/>
      <c r="MSH284" s="136"/>
      <c r="MSI284" s="136"/>
      <c r="MSJ284" s="136"/>
      <c r="MSK284" s="136"/>
      <c r="MSP284" s="136"/>
      <c r="MSQ284" s="136"/>
      <c r="MSR284" s="136"/>
      <c r="MSS284" s="136"/>
      <c r="MST284" s="136"/>
      <c r="MSU284" s="136"/>
      <c r="MSV284" s="136"/>
      <c r="MSW284" s="136"/>
      <c r="MSX284" s="136"/>
      <c r="MSY284" s="136"/>
      <c r="MSZ284" s="136"/>
      <c r="MTA284" s="136"/>
      <c r="MTF284" s="136"/>
      <c r="MTG284" s="136"/>
      <c r="MTH284" s="136"/>
      <c r="MTI284" s="136"/>
      <c r="MTJ284" s="136"/>
      <c r="MTK284" s="136"/>
      <c r="MTL284" s="136"/>
      <c r="MTM284" s="136"/>
      <c r="MTN284" s="136"/>
      <c r="MTO284" s="136"/>
      <c r="MTP284" s="136"/>
      <c r="MTQ284" s="136"/>
      <c r="MTV284" s="136"/>
      <c r="MTW284" s="136"/>
      <c r="MTX284" s="136"/>
      <c r="MTY284" s="136"/>
      <c r="MTZ284" s="136"/>
      <c r="MUA284" s="136"/>
      <c r="MUB284" s="136"/>
      <c r="MUC284" s="136"/>
      <c r="MUD284" s="136"/>
      <c r="MUE284" s="136"/>
      <c r="MUF284" s="136"/>
      <c r="MUG284" s="136"/>
      <c r="MUL284" s="136"/>
      <c r="MUM284" s="136"/>
      <c r="MUN284" s="136"/>
      <c r="MUO284" s="136"/>
      <c r="MUP284" s="136"/>
      <c r="MUQ284" s="136"/>
      <c r="MUR284" s="136"/>
      <c r="MUS284" s="136"/>
      <c r="MUT284" s="136"/>
      <c r="MUU284" s="136"/>
      <c r="MUV284" s="136"/>
      <c r="MUW284" s="136"/>
      <c r="MVB284" s="136"/>
      <c r="MVC284" s="136"/>
      <c r="MVD284" s="136"/>
      <c r="MVE284" s="136"/>
      <c r="MVF284" s="136"/>
      <c r="MVG284" s="136"/>
      <c r="MVH284" s="136"/>
      <c r="MVI284" s="136"/>
      <c r="MVJ284" s="136"/>
      <c r="MVK284" s="136"/>
      <c r="MVL284" s="136"/>
      <c r="MVM284" s="136"/>
      <c r="MVR284" s="136"/>
      <c r="MVS284" s="136"/>
      <c r="MVT284" s="136"/>
      <c r="MVU284" s="136"/>
      <c r="MVV284" s="136"/>
      <c r="MVW284" s="136"/>
      <c r="MVX284" s="136"/>
      <c r="MVY284" s="136"/>
      <c r="MVZ284" s="136"/>
      <c r="MWA284" s="136"/>
      <c r="MWB284" s="136"/>
      <c r="MWC284" s="136"/>
      <c r="MWH284" s="136"/>
      <c r="MWI284" s="136"/>
      <c r="MWJ284" s="136"/>
      <c r="MWK284" s="136"/>
      <c r="MWL284" s="136"/>
      <c r="MWM284" s="136"/>
      <c r="MWN284" s="136"/>
      <c r="MWO284" s="136"/>
      <c r="MWP284" s="136"/>
      <c r="MWQ284" s="136"/>
      <c r="MWR284" s="136"/>
      <c r="MWS284" s="136"/>
      <c r="MWX284" s="136"/>
      <c r="MWY284" s="136"/>
      <c r="MWZ284" s="136"/>
      <c r="MXA284" s="136"/>
      <c r="MXB284" s="136"/>
      <c r="MXC284" s="136"/>
      <c r="MXD284" s="136"/>
      <c r="MXE284" s="136"/>
      <c r="MXF284" s="136"/>
      <c r="MXG284" s="136"/>
      <c r="MXH284" s="136"/>
      <c r="MXI284" s="136"/>
      <c r="MXN284" s="136"/>
      <c r="MXO284" s="136"/>
      <c r="MXP284" s="136"/>
      <c r="MXQ284" s="136"/>
      <c r="MXR284" s="136"/>
      <c r="MXS284" s="136"/>
      <c r="MXT284" s="136"/>
      <c r="MXU284" s="136"/>
      <c r="MXV284" s="136"/>
      <c r="MXW284" s="136"/>
      <c r="MXX284" s="136"/>
      <c r="MXY284" s="136"/>
      <c r="MYD284" s="136"/>
      <c r="MYE284" s="136"/>
      <c r="MYF284" s="136"/>
      <c r="MYG284" s="136"/>
      <c r="MYH284" s="136"/>
      <c r="MYI284" s="136"/>
      <c r="MYJ284" s="136"/>
      <c r="MYK284" s="136"/>
      <c r="MYL284" s="136"/>
      <c r="MYM284" s="136"/>
      <c r="MYN284" s="136"/>
      <c r="MYO284" s="136"/>
      <c r="MYT284" s="136"/>
      <c r="MYU284" s="136"/>
      <c r="MYV284" s="136"/>
      <c r="MYW284" s="136"/>
      <c r="MYX284" s="136"/>
      <c r="MYY284" s="136"/>
      <c r="MYZ284" s="136"/>
      <c r="MZA284" s="136"/>
      <c r="MZB284" s="136"/>
      <c r="MZC284" s="136"/>
      <c r="MZD284" s="136"/>
      <c r="MZE284" s="136"/>
      <c r="MZJ284" s="136"/>
      <c r="MZK284" s="136"/>
      <c r="MZL284" s="136"/>
      <c r="MZM284" s="136"/>
      <c r="MZN284" s="136"/>
      <c r="MZO284" s="136"/>
      <c r="MZP284" s="136"/>
      <c r="MZQ284" s="136"/>
      <c r="MZR284" s="136"/>
      <c r="MZS284" s="136"/>
      <c r="MZT284" s="136"/>
      <c r="MZU284" s="136"/>
      <c r="MZZ284" s="136"/>
      <c r="NAA284" s="136"/>
      <c r="NAB284" s="136"/>
      <c r="NAC284" s="136"/>
      <c r="NAD284" s="136"/>
      <c r="NAE284" s="136"/>
      <c r="NAF284" s="136"/>
      <c r="NAG284" s="136"/>
      <c r="NAH284" s="136"/>
      <c r="NAI284" s="136"/>
      <c r="NAJ284" s="136"/>
      <c r="NAK284" s="136"/>
      <c r="NAP284" s="136"/>
      <c r="NAQ284" s="136"/>
      <c r="NAR284" s="136"/>
      <c r="NAS284" s="136"/>
      <c r="NAT284" s="136"/>
      <c r="NAU284" s="136"/>
      <c r="NAV284" s="136"/>
      <c r="NAW284" s="136"/>
      <c r="NAX284" s="136"/>
      <c r="NAY284" s="136"/>
      <c r="NAZ284" s="136"/>
      <c r="NBA284" s="136"/>
      <c r="NBF284" s="136"/>
      <c r="NBG284" s="136"/>
      <c r="NBH284" s="136"/>
      <c r="NBI284" s="136"/>
      <c r="NBJ284" s="136"/>
      <c r="NBK284" s="136"/>
      <c r="NBL284" s="136"/>
      <c r="NBM284" s="136"/>
      <c r="NBN284" s="136"/>
      <c r="NBO284" s="136"/>
      <c r="NBP284" s="136"/>
      <c r="NBQ284" s="136"/>
      <c r="NBV284" s="136"/>
      <c r="NBW284" s="136"/>
      <c r="NBX284" s="136"/>
      <c r="NBY284" s="136"/>
      <c r="NBZ284" s="136"/>
      <c r="NCA284" s="136"/>
      <c r="NCB284" s="136"/>
      <c r="NCC284" s="136"/>
      <c r="NCD284" s="136"/>
      <c r="NCE284" s="136"/>
      <c r="NCF284" s="136"/>
      <c r="NCG284" s="136"/>
      <c r="NCL284" s="136"/>
      <c r="NCM284" s="136"/>
      <c r="NCN284" s="136"/>
      <c r="NCO284" s="136"/>
      <c r="NCP284" s="136"/>
      <c r="NCQ284" s="136"/>
      <c r="NCR284" s="136"/>
      <c r="NCS284" s="136"/>
      <c r="NCT284" s="136"/>
      <c r="NCU284" s="136"/>
      <c r="NCV284" s="136"/>
      <c r="NCW284" s="136"/>
      <c r="NDB284" s="136"/>
      <c r="NDC284" s="136"/>
      <c r="NDD284" s="136"/>
      <c r="NDE284" s="136"/>
      <c r="NDF284" s="136"/>
      <c r="NDG284" s="136"/>
      <c r="NDH284" s="136"/>
      <c r="NDI284" s="136"/>
      <c r="NDJ284" s="136"/>
      <c r="NDK284" s="136"/>
      <c r="NDL284" s="136"/>
      <c r="NDM284" s="136"/>
      <c r="NDR284" s="136"/>
      <c r="NDS284" s="136"/>
      <c r="NDT284" s="136"/>
      <c r="NDU284" s="136"/>
      <c r="NDV284" s="136"/>
      <c r="NDW284" s="136"/>
      <c r="NDX284" s="136"/>
      <c r="NDY284" s="136"/>
      <c r="NDZ284" s="136"/>
      <c r="NEA284" s="136"/>
      <c r="NEB284" s="136"/>
      <c r="NEC284" s="136"/>
      <c r="NEH284" s="136"/>
      <c r="NEI284" s="136"/>
      <c r="NEJ284" s="136"/>
      <c r="NEK284" s="136"/>
      <c r="NEL284" s="136"/>
      <c r="NEM284" s="136"/>
      <c r="NEN284" s="136"/>
      <c r="NEO284" s="136"/>
      <c r="NEP284" s="136"/>
      <c r="NEQ284" s="136"/>
      <c r="NER284" s="136"/>
      <c r="NES284" s="136"/>
      <c r="NEX284" s="136"/>
      <c r="NEY284" s="136"/>
      <c r="NEZ284" s="136"/>
      <c r="NFA284" s="136"/>
      <c r="NFB284" s="136"/>
      <c r="NFC284" s="136"/>
      <c r="NFD284" s="136"/>
      <c r="NFE284" s="136"/>
      <c r="NFF284" s="136"/>
      <c r="NFG284" s="136"/>
      <c r="NFH284" s="136"/>
      <c r="NFI284" s="136"/>
      <c r="NFN284" s="136"/>
      <c r="NFO284" s="136"/>
      <c r="NFP284" s="136"/>
      <c r="NFQ284" s="136"/>
      <c r="NFR284" s="136"/>
      <c r="NFS284" s="136"/>
      <c r="NFT284" s="136"/>
      <c r="NFU284" s="136"/>
      <c r="NFV284" s="136"/>
      <c r="NFW284" s="136"/>
      <c r="NFX284" s="136"/>
      <c r="NFY284" s="136"/>
      <c r="NGD284" s="136"/>
      <c r="NGE284" s="136"/>
      <c r="NGF284" s="136"/>
      <c r="NGG284" s="136"/>
      <c r="NGH284" s="136"/>
      <c r="NGI284" s="136"/>
      <c r="NGJ284" s="136"/>
      <c r="NGK284" s="136"/>
      <c r="NGL284" s="136"/>
      <c r="NGM284" s="136"/>
      <c r="NGN284" s="136"/>
      <c r="NGO284" s="136"/>
      <c r="NGT284" s="136"/>
      <c r="NGU284" s="136"/>
      <c r="NGV284" s="136"/>
      <c r="NGW284" s="136"/>
      <c r="NGX284" s="136"/>
      <c r="NGY284" s="136"/>
      <c r="NGZ284" s="136"/>
      <c r="NHA284" s="136"/>
      <c r="NHB284" s="136"/>
      <c r="NHC284" s="136"/>
      <c r="NHD284" s="136"/>
      <c r="NHE284" s="136"/>
      <c r="NHJ284" s="136"/>
      <c r="NHK284" s="136"/>
      <c r="NHL284" s="136"/>
      <c r="NHM284" s="136"/>
      <c r="NHN284" s="136"/>
      <c r="NHO284" s="136"/>
      <c r="NHP284" s="136"/>
      <c r="NHQ284" s="136"/>
      <c r="NHR284" s="136"/>
      <c r="NHS284" s="136"/>
      <c r="NHT284" s="136"/>
      <c r="NHU284" s="136"/>
      <c r="NHZ284" s="136"/>
      <c r="NIA284" s="136"/>
      <c r="NIB284" s="136"/>
      <c r="NIC284" s="136"/>
      <c r="NID284" s="136"/>
      <c r="NIE284" s="136"/>
      <c r="NIF284" s="136"/>
      <c r="NIG284" s="136"/>
      <c r="NIH284" s="136"/>
      <c r="NII284" s="136"/>
      <c r="NIJ284" s="136"/>
      <c r="NIK284" s="136"/>
      <c r="NIP284" s="136"/>
      <c r="NIQ284" s="136"/>
      <c r="NIR284" s="136"/>
      <c r="NIS284" s="136"/>
      <c r="NIT284" s="136"/>
      <c r="NIU284" s="136"/>
      <c r="NIV284" s="136"/>
      <c r="NIW284" s="136"/>
      <c r="NIX284" s="136"/>
      <c r="NIY284" s="136"/>
      <c r="NIZ284" s="136"/>
      <c r="NJA284" s="136"/>
      <c r="NJF284" s="136"/>
      <c r="NJG284" s="136"/>
      <c r="NJH284" s="136"/>
      <c r="NJI284" s="136"/>
      <c r="NJJ284" s="136"/>
      <c r="NJK284" s="136"/>
      <c r="NJL284" s="136"/>
      <c r="NJM284" s="136"/>
      <c r="NJN284" s="136"/>
      <c r="NJO284" s="136"/>
      <c r="NJP284" s="136"/>
      <c r="NJQ284" s="136"/>
      <c r="NJV284" s="136"/>
      <c r="NJW284" s="136"/>
      <c r="NJX284" s="136"/>
      <c r="NJY284" s="136"/>
      <c r="NJZ284" s="136"/>
      <c r="NKA284" s="136"/>
      <c r="NKB284" s="136"/>
      <c r="NKC284" s="136"/>
      <c r="NKD284" s="136"/>
      <c r="NKE284" s="136"/>
      <c r="NKF284" s="136"/>
      <c r="NKG284" s="136"/>
      <c r="NKL284" s="136"/>
      <c r="NKM284" s="136"/>
      <c r="NKN284" s="136"/>
      <c r="NKO284" s="136"/>
      <c r="NKP284" s="136"/>
      <c r="NKQ284" s="136"/>
      <c r="NKR284" s="136"/>
      <c r="NKS284" s="136"/>
      <c r="NKT284" s="136"/>
      <c r="NKU284" s="136"/>
      <c r="NKV284" s="136"/>
      <c r="NKW284" s="136"/>
      <c r="NLB284" s="136"/>
      <c r="NLC284" s="136"/>
      <c r="NLD284" s="136"/>
      <c r="NLE284" s="136"/>
      <c r="NLF284" s="136"/>
      <c r="NLG284" s="136"/>
      <c r="NLH284" s="136"/>
      <c r="NLI284" s="136"/>
      <c r="NLJ284" s="136"/>
      <c r="NLK284" s="136"/>
      <c r="NLL284" s="136"/>
      <c r="NLM284" s="136"/>
      <c r="NLR284" s="136"/>
      <c r="NLS284" s="136"/>
      <c r="NLT284" s="136"/>
      <c r="NLU284" s="136"/>
      <c r="NLV284" s="136"/>
      <c r="NLW284" s="136"/>
      <c r="NLX284" s="136"/>
      <c r="NLY284" s="136"/>
      <c r="NLZ284" s="136"/>
      <c r="NMA284" s="136"/>
      <c r="NMB284" s="136"/>
      <c r="NMC284" s="136"/>
      <c r="NMH284" s="136"/>
      <c r="NMI284" s="136"/>
      <c r="NMJ284" s="136"/>
      <c r="NMK284" s="136"/>
      <c r="NML284" s="136"/>
      <c r="NMM284" s="136"/>
      <c r="NMN284" s="136"/>
      <c r="NMO284" s="136"/>
      <c r="NMP284" s="136"/>
      <c r="NMQ284" s="136"/>
      <c r="NMR284" s="136"/>
      <c r="NMS284" s="136"/>
      <c r="NMX284" s="136"/>
      <c r="NMY284" s="136"/>
      <c r="NMZ284" s="136"/>
      <c r="NNA284" s="136"/>
      <c r="NNB284" s="136"/>
      <c r="NNC284" s="136"/>
      <c r="NND284" s="136"/>
      <c r="NNE284" s="136"/>
      <c r="NNF284" s="136"/>
      <c r="NNG284" s="136"/>
      <c r="NNH284" s="136"/>
      <c r="NNI284" s="136"/>
      <c r="NNN284" s="136"/>
      <c r="NNO284" s="136"/>
      <c r="NNP284" s="136"/>
      <c r="NNQ284" s="136"/>
      <c r="NNR284" s="136"/>
      <c r="NNS284" s="136"/>
      <c r="NNT284" s="136"/>
      <c r="NNU284" s="136"/>
      <c r="NNV284" s="136"/>
      <c r="NNW284" s="136"/>
      <c r="NNX284" s="136"/>
      <c r="NNY284" s="136"/>
      <c r="NOD284" s="136"/>
      <c r="NOE284" s="136"/>
      <c r="NOF284" s="136"/>
      <c r="NOG284" s="136"/>
      <c r="NOH284" s="136"/>
      <c r="NOI284" s="136"/>
      <c r="NOJ284" s="136"/>
      <c r="NOK284" s="136"/>
      <c r="NOL284" s="136"/>
      <c r="NOM284" s="136"/>
      <c r="NON284" s="136"/>
      <c r="NOO284" s="136"/>
      <c r="NOT284" s="136"/>
      <c r="NOU284" s="136"/>
      <c r="NOV284" s="136"/>
      <c r="NOW284" s="136"/>
      <c r="NOX284" s="136"/>
      <c r="NOY284" s="136"/>
      <c r="NOZ284" s="136"/>
      <c r="NPA284" s="136"/>
      <c r="NPB284" s="136"/>
      <c r="NPC284" s="136"/>
      <c r="NPD284" s="136"/>
      <c r="NPE284" s="136"/>
      <c r="NPJ284" s="136"/>
      <c r="NPK284" s="136"/>
      <c r="NPL284" s="136"/>
      <c r="NPM284" s="136"/>
      <c r="NPN284" s="136"/>
      <c r="NPO284" s="136"/>
      <c r="NPP284" s="136"/>
      <c r="NPQ284" s="136"/>
      <c r="NPR284" s="136"/>
      <c r="NPS284" s="136"/>
      <c r="NPT284" s="136"/>
      <c r="NPU284" s="136"/>
      <c r="NPZ284" s="136"/>
      <c r="NQA284" s="136"/>
      <c r="NQB284" s="136"/>
      <c r="NQC284" s="136"/>
      <c r="NQD284" s="136"/>
      <c r="NQE284" s="136"/>
      <c r="NQF284" s="136"/>
      <c r="NQG284" s="136"/>
      <c r="NQH284" s="136"/>
      <c r="NQI284" s="136"/>
      <c r="NQJ284" s="136"/>
      <c r="NQK284" s="136"/>
      <c r="NQP284" s="136"/>
      <c r="NQQ284" s="136"/>
      <c r="NQR284" s="136"/>
      <c r="NQS284" s="136"/>
      <c r="NQT284" s="136"/>
      <c r="NQU284" s="136"/>
      <c r="NQV284" s="136"/>
      <c r="NQW284" s="136"/>
      <c r="NQX284" s="136"/>
      <c r="NQY284" s="136"/>
      <c r="NQZ284" s="136"/>
      <c r="NRA284" s="136"/>
      <c r="NRF284" s="136"/>
      <c r="NRG284" s="136"/>
      <c r="NRH284" s="136"/>
      <c r="NRI284" s="136"/>
      <c r="NRJ284" s="136"/>
      <c r="NRK284" s="136"/>
      <c r="NRL284" s="136"/>
      <c r="NRM284" s="136"/>
      <c r="NRN284" s="136"/>
      <c r="NRO284" s="136"/>
      <c r="NRP284" s="136"/>
      <c r="NRQ284" s="136"/>
      <c r="NRV284" s="136"/>
      <c r="NRW284" s="136"/>
      <c r="NRX284" s="136"/>
      <c r="NRY284" s="136"/>
      <c r="NRZ284" s="136"/>
      <c r="NSA284" s="136"/>
      <c r="NSB284" s="136"/>
      <c r="NSC284" s="136"/>
      <c r="NSD284" s="136"/>
      <c r="NSE284" s="136"/>
      <c r="NSF284" s="136"/>
      <c r="NSG284" s="136"/>
      <c r="NSL284" s="136"/>
      <c r="NSM284" s="136"/>
      <c r="NSN284" s="136"/>
      <c r="NSO284" s="136"/>
      <c r="NSP284" s="136"/>
      <c r="NSQ284" s="136"/>
      <c r="NSR284" s="136"/>
      <c r="NSS284" s="136"/>
      <c r="NST284" s="136"/>
      <c r="NSU284" s="136"/>
      <c r="NSV284" s="136"/>
      <c r="NSW284" s="136"/>
      <c r="NTB284" s="136"/>
      <c r="NTC284" s="136"/>
      <c r="NTD284" s="136"/>
      <c r="NTE284" s="136"/>
      <c r="NTF284" s="136"/>
      <c r="NTG284" s="136"/>
      <c r="NTH284" s="136"/>
      <c r="NTI284" s="136"/>
      <c r="NTJ284" s="136"/>
      <c r="NTK284" s="136"/>
      <c r="NTL284" s="136"/>
      <c r="NTM284" s="136"/>
      <c r="NTR284" s="136"/>
      <c r="NTS284" s="136"/>
      <c r="NTT284" s="136"/>
      <c r="NTU284" s="136"/>
      <c r="NTV284" s="136"/>
      <c r="NTW284" s="136"/>
      <c r="NTX284" s="136"/>
      <c r="NTY284" s="136"/>
      <c r="NTZ284" s="136"/>
      <c r="NUA284" s="136"/>
      <c r="NUB284" s="136"/>
      <c r="NUC284" s="136"/>
      <c r="NUH284" s="136"/>
      <c r="NUI284" s="136"/>
      <c r="NUJ284" s="136"/>
      <c r="NUK284" s="136"/>
      <c r="NUL284" s="136"/>
      <c r="NUM284" s="136"/>
      <c r="NUN284" s="136"/>
      <c r="NUO284" s="136"/>
      <c r="NUP284" s="136"/>
      <c r="NUQ284" s="136"/>
      <c r="NUR284" s="136"/>
      <c r="NUS284" s="136"/>
      <c r="NUX284" s="136"/>
      <c r="NUY284" s="136"/>
      <c r="NUZ284" s="136"/>
      <c r="NVA284" s="136"/>
      <c r="NVB284" s="136"/>
      <c r="NVC284" s="136"/>
      <c r="NVD284" s="136"/>
      <c r="NVE284" s="136"/>
      <c r="NVF284" s="136"/>
      <c r="NVG284" s="136"/>
      <c r="NVH284" s="136"/>
      <c r="NVI284" s="136"/>
      <c r="NVN284" s="136"/>
      <c r="NVO284" s="136"/>
      <c r="NVP284" s="136"/>
      <c r="NVQ284" s="136"/>
      <c r="NVR284" s="136"/>
      <c r="NVS284" s="136"/>
      <c r="NVT284" s="136"/>
      <c r="NVU284" s="136"/>
      <c r="NVV284" s="136"/>
      <c r="NVW284" s="136"/>
      <c r="NVX284" s="136"/>
      <c r="NVY284" s="136"/>
      <c r="NWD284" s="136"/>
      <c r="NWE284" s="136"/>
      <c r="NWF284" s="136"/>
      <c r="NWG284" s="136"/>
      <c r="NWH284" s="136"/>
      <c r="NWI284" s="136"/>
      <c r="NWJ284" s="136"/>
      <c r="NWK284" s="136"/>
      <c r="NWL284" s="136"/>
      <c r="NWM284" s="136"/>
      <c r="NWN284" s="136"/>
      <c r="NWO284" s="136"/>
      <c r="NWT284" s="136"/>
      <c r="NWU284" s="136"/>
      <c r="NWV284" s="136"/>
      <c r="NWW284" s="136"/>
      <c r="NWX284" s="136"/>
      <c r="NWY284" s="136"/>
      <c r="NWZ284" s="136"/>
      <c r="NXA284" s="136"/>
      <c r="NXB284" s="136"/>
      <c r="NXC284" s="136"/>
      <c r="NXD284" s="136"/>
      <c r="NXE284" s="136"/>
      <c r="NXJ284" s="136"/>
      <c r="NXK284" s="136"/>
      <c r="NXL284" s="136"/>
      <c r="NXM284" s="136"/>
      <c r="NXN284" s="136"/>
      <c r="NXO284" s="136"/>
      <c r="NXP284" s="136"/>
      <c r="NXQ284" s="136"/>
      <c r="NXR284" s="136"/>
      <c r="NXS284" s="136"/>
      <c r="NXT284" s="136"/>
      <c r="NXU284" s="136"/>
      <c r="NXZ284" s="136"/>
      <c r="NYA284" s="136"/>
      <c r="NYB284" s="136"/>
      <c r="NYC284" s="136"/>
      <c r="NYD284" s="136"/>
      <c r="NYE284" s="136"/>
      <c r="NYF284" s="136"/>
      <c r="NYG284" s="136"/>
      <c r="NYH284" s="136"/>
      <c r="NYI284" s="136"/>
      <c r="NYJ284" s="136"/>
      <c r="NYK284" s="136"/>
      <c r="NYP284" s="136"/>
      <c r="NYQ284" s="136"/>
      <c r="NYR284" s="136"/>
      <c r="NYS284" s="136"/>
      <c r="NYT284" s="136"/>
      <c r="NYU284" s="136"/>
      <c r="NYV284" s="136"/>
      <c r="NYW284" s="136"/>
      <c r="NYX284" s="136"/>
      <c r="NYY284" s="136"/>
      <c r="NYZ284" s="136"/>
      <c r="NZA284" s="136"/>
      <c r="NZF284" s="136"/>
      <c r="NZG284" s="136"/>
      <c r="NZH284" s="136"/>
      <c r="NZI284" s="136"/>
      <c r="NZJ284" s="136"/>
      <c r="NZK284" s="136"/>
      <c r="NZL284" s="136"/>
      <c r="NZM284" s="136"/>
      <c r="NZN284" s="136"/>
      <c r="NZO284" s="136"/>
      <c r="NZP284" s="136"/>
      <c r="NZQ284" s="136"/>
      <c r="NZV284" s="136"/>
      <c r="NZW284" s="136"/>
      <c r="NZX284" s="136"/>
      <c r="NZY284" s="136"/>
      <c r="NZZ284" s="136"/>
      <c r="OAA284" s="136"/>
      <c r="OAB284" s="136"/>
      <c r="OAC284" s="136"/>
      <c r="OAD284" s="136"/>
      <c r="OAE284" s="136"/>
      <c r="OAF284" s="136"/>
      <c r="OAG284" s="136"/>
      <c r="OAL284" s="136"/>
      <c r="OAM284" s="136"/>
      <c r="OAN284" s="136"/>
      <c r="OAO284" s="136"/>
      <c r="OAP284" s="136"/>
      <c r="OAQ284" s="136"/>
      <c r="OAR284" s="136"/>
      <c r="OAS284" s="136"/>
      <c r="OAT284" s="136"/>
      <c r="OAU284" s="136"/>
      <c r="OAV284" s="136"/>
      <c r="OAW284" s="136"/>
      <c r="OBB284" s="136"/>
      <c r="OBC284" s="136"/>
      <c r="OBD284" s="136"/>
      <c r="OBE284" s="136"/>
      <c r="OBF284" s="136"/>
      <c r="OBG284" s="136"/>
      <c r="OBH284" s="136"/>
      <c r="OBI284" s="136"/>
      <c r="OBJ284" s="136"/>
      <c r="OBK284" s="136"/>
      <c r="OBL284" s="136"/>
      <c r="OBM284" s="136"/>
      <c r="OBR284" s="136"/>
      <c r="OBS284" s="136"/>
      <c r="OBT284" s="136"/>
      <c r="OBU284" s="136"/>
      <c r="OBV284" s="136"/>
      <c r="OBW284" s="136"/>
      <c r="OBX284" s="136"/>
      <c r="OBY284" s="136"/>
      <c r="OBZ284" s="136"/>
      <c r="OCA284" s="136"/>
      <c r="OCB284" s="136"/>
      <c r="OCC284" s="136"/>
      <c r="OCH284" s="136"/>
      <c r="OCI284" s="136"/>
      <c r="OCJ284" s="136"/>
      <c r="OCK284" s="136"/>
      <c r="OCL284" s="136"/>
      <c r="OCM284" s="136"/>
      <c r="OCN284" s="136"/>
      <c r="OCO284" s="136"/>
      <c r="OCP284" s="136"/>
      <c r="OCQ284" s="136"/>
      <c r="OCR284" s="136"/>
      <c r="OCS284" s="136"/>
      <c r="OCX284" s="136"/>
      <c r="OCY284" s="136"/>
      <c r="OCZ284" s="136"/>
      <c r="ODA284" s="136"/>
      <c r="ODB284" s="136"/>
      <c r="ODC284" s="136"/>
      <c r="ODD284" s="136"/>
      <c r="ODE284" s="136"/>
      <c r="ODF284" s="136"/>
      <c r="ODG284" s="136"/>
      <c r="ODH284" s="136"/>
      <c r="ODI284" s="136"/>
      <c r="ODN284" s="136"/>
      <c r="ODO284" s="136"/>
      <c r="ODP284" s="136"/>
      <c r="ODQ284" s="136"/>
      <c r="ODR284" s="136"/>
      <c r="ODS284" s="136"/>
      <c r="ODT284" s="136"/>
      <c r="ODU284" s="136"/>
      <c r="ODV284" s="136"/>
      <c r="ODW284" s="136"/>
      <c r="ODX284" s="136"/>
      <c r="ODY284" s="136"/>
      <c r="OED284" s="136"/>
      <c r="OEE284" s="136"/>
      <c r="OEF284" s="136"/>
      <c r="OEG284" s="136"/>
      <c r="OEH284" s="136"/>
      <c r="OEI284" s="136"/>
      <c r="OEJ284" s="136"/>
      <c r="OEK284" s="136"/>
      <c r="OEL284" s="136"/>
      <c r="OEM284" s="136"/>
      <c r="OEN284" s="136"/>
      <c r="OEO284" s="136"/>
      <c r="OET284" s="136"/>
      <c r="OEU284" s="136"/>
      <c r="OEV284" s="136"/>
      <c r="OEW284" s="136"/>
      <c r="OEX284" s="136"/>
      <c r="OEY284" s="136"/>
      <c r="OEZ284" s="136"/>
      <c r="OFA284" s="136"/>
      <c r="OFB284" s="136"/>
      <c r="OFC284" s="136"/>
      <c r="OFD284" s="136"/>
      <c r="OFE284" s="136"/>
      <c r="OFJ284" s="136"/>
      <c r="OFK284" s="136"/>
      <c r="OFL284" s="136"/>
      <c r="OFM284" s="136"/>
      <c r="OFN284" s="136"/>
      <c r="OFO284" s="136"/>
      <c r="OFP284" s="136"/>
      <c r="OFQ284" s="136"/>
      <c r="OFR284" s="136"/>
      <c r="OFS284" s="136"/>
      <c r="OFT284" s="136"/>
      <c r="OFU284" s="136"/>
      <c r="OFZ284" s="136"/>
      <c r="OGA284" s="136"/>
      <c r="OGB284" s="136"/>
      <c r="OGC284" s="136"/>
      <c r="OGD284" s="136"/>
      <c r="OGE284" s="136"/>
      <c r="OGF284" s="136"/>
      <c r="OGG284" s="136"/>
      <c r="OGH284" s="136"/>
      <c r="OGI284" s="136"/>
      <c r="OGJ284" s="136"/>
      <c r="OGK284" s="136"/>
      <c r="OGP284" s="136"/>
      <c r="OGQ284" s="136"/>
      <c r="OGR284" s="136"/>
      <c r="OGS284" s="136"/>
      <c r="OGT284" s="136"/>
      <c r="OGU284" s="136"/>
      <c r="OGV284" s="136"/>
      <c r="OGW284" s="136"/>
      <c r="OGX284" s="136"/>
      <c r="OGY284" s="136"/>
      <c r="OGZ284" s="136"/>
      <c r="OHA284" s="136"/>
      <c r="OHF284" s="136"/>
      <c r="OHG284" s="136"/>
      <c r="OHH284" s="136"/>
      <c r="OHI284" s="136"/>
      <c r="OHJ284" s="136"/>
      <c r="OHK284" s="136"/>
      <c r="OHL284" s="136"/>
      <c r="OHM284" s="136"/>
      <c r="OHN284" s="136"/>
      <c r="OHO284" s="136"/>
      <c r="OHP284" s="136"/>
      <c r="OHQ284" s="136"/>
      <c r="OHV284" s="136"/>
      <c r="OHW284" s="136"/>
      <c r="OHX284" s="136"/>
      <c r="OHY284" s="136"/>
      <c r="OHZ284" s="136"/>
      <c r="OIA284" s="136"/>
      <c r="OIB284" s="136"/>
      <c r="OIC284" s="136"/>
      <c r="OID284" s="136"/>
      <c r="OIE284" s="136"/>
      <c r="OIF284" s="136"/>
      <c r="OIG284" s="136"/>
      <c r="OIL284" s="136"/>
      <c r="OIM284" s="136"/>
      <c r="OIN284" s="136"/>
      <c r="OIO284" s="136"/>
      <c r="OIP284" s="136"/>
      <c r="OIQ284" s="136"/>
      <c r="OIR284" s="136"/>
      <c r="OIS284" s="136"/>
      <c r="OIT284" s="136"/>
      <c r="OIU284" s="136"/>
      <c r="OIV284" s="136"/>
      <c r="OIW284" s="136"/>
      <c r="OJB284" s="136"/>
      <c r="OJC284" s="136"/>
      <c r="OJD284" s="136"/>
      <c r="OJE284" s="136"/>
      <c r="OJF284" s="136"/>
      <c r="OJG284" s="136"/>
      <c r="OJH284" s="136"/>
      <c r="OJI284" s="136"/>
      <c r="OJJ284" s="136"/>
      <c r="OJK284" s="136"/>
      <c r="OJL284" s="136"/>
      <c r="OJM284" s="136"/>
      <c r="OJR284" s="136"/>
      <c r="OJS284" s="136"/>
      <c r="OJT284" s="136"/>
      <c r="OJU284" s="136"/>
      <c r="OJV284" s="136"/>
      <c r="OJW284" s="136"/>
      <c r="OJX284" s="136"/>
      <c r="OJY284" s="136"/>
      <c r="OJZ284" s="136"/>
      <c r="OKA284" s="136"/>
      <c r="OKB284" s="136"/>
      <c r="OKC284" s="136"/>
      <c r="OKH284" s="136"/>
      <c r="OKI284" s="136"/>
      <c r="OKJ284" s="136"/>
      <c r="OKK284" s="136"/>
      <c r="OKL284" s="136"/>
      <c r="OKM284" s="136"/>
      <c r="OKN284" s="136"/>
      <c r="OKO284" s="136"/>
      <c r="OKP284" s="136"/>
      <c r="OKQ284" s="136"/>
      <c r="OKR284" s="136"/>
      <c r="OKS284" s="136"/>
      <c r="OKX284" s="136"/>
      <c r="OKY284" s="136"/>
      <c r="OKZ284" s="136"/>
      <c r="OLA284" s="136"/>
      <c r="OLB284" s="136"/>
      <c r="OLC284" s="136"/>
      <c r="OLD284" s="136"/>
      <c r="OLE284" s="136"/>
      <c r="OLF284" s="136"/>
      <c r="OLG284" s="136"/>
      <c r="OLH284" s="136"/>
      <c r="OLI284" s="136"/>
      <c r="OLN284" s="136"/>
      <c r="OLO284" s="136"/>
      <c r="OLP284" s="136"/>
      <c r="OLQ284" s="136"/>
      <c r="OLR284" s="136"/>
      <c r="OLS284" s="136"/>
      <c r="OLT284" s="136"/>
      <c r="OLU284" s="136"/>
      <c r="OLV284" s="136"/>
      <c r="OLW284" s="136"/>
      <c r="OLX284" s="136"/>
      <c r="OLY284" s="136"/>
      <c r="OMD284" s="136"/>
      <c r="OME284" s="136"/>
      <c r="OMF284" s="136"/>
      <c r="OMG284" s="136"/>
      <c r="OMH284" s="136"/>
      <c r="OMI284" s="136"/>
      <c r="OMJ284" s="136"/>
      <c r="OMK284" s="136"/>
      <c r="OML284" s="136"/>
      <c r="OMM284" s="136"/>
      <c r="OMN284" s="136"/>
      <c r="OMO284" s="136"/>
      <c r="OMT284" s="136"/>
      <c r="OMU284" s="136"/>
      <c r="OMV284" s="136"/>
      <c r="OMW284" s="136"/>
      <c r="OMX284" s="136"/>
      <c r="OMY284" s="136"/>
      <c r="OMZ284" s="136"/>
      <c r="ONA284" s="136"/>
      <c r="ONB284" s="136"/>
      <c r="ONC284" s="136"/>
      <c r="OND284" s="136"/>
      <c r="ONE284" s="136"/>
      <c r="ONJ284" s="136"/>
      <c r="ONK284" s="136"/>
      <c r="ONL284" s="136"/>
      <c r="ONM284" s="136"/>
      <c r="ONN284" s="136"/>
      <c r="ONO284" s="136"/>
      <c r="ONP284" s="136"/>
      <c r="ONQ284" s="136"/>
      <c r="ONR284" s="136"/>
      <c r="ONS284" s="136"/>
      <c r="ONT284" s="136"/>
      <c r="ONU284" s="136"/>
      <c r="ONZ284" s="136"/>
      <c r="OOA284" s="136"/>
      <c r="OOB284" s="136"/>
      <c r="OOC284" s="136"/>
      <c r="OOD284" s="136"/>
      <c r="OOE284" s="136"/>
      <c r="OOF284" s="136"/>
      <c r="OOG284" s="136"/>
      <c r="OOH284" s="136"/>
      <c r="OOI284" s="136"/>
      <c r="OOJ284" s="136"/>
      <c r="OOK284" s="136"/>
      <c r="OOP284" s="136"/>
      <c r="OOQ284" s="136"/>
      <c r="OOR284" s="136"/>
      <c r="OOS284" s="136"/>
      <c r="OOT284" s="136"/>
      <c r="OOU284" s="136"/>
      <c r="OOV284" s="136"/>
      <c r="OOW284" s="136"/>
      <c r="OOX284" s="136"/>
      <c r="OOY284" s="136"/>
      <c r="OOZ284" s="136"/>
      <c r="OPA284" s="136"/>
      <c r="OPF284" s="136"/>
      <c r="OPG284" s="136"/>
      <c r="OPH284" s="136"/>
      <c r="OPI284" s="136"/>
      <c r="OPJ284" s="136"/>
      <c r="OPK284" s="136"/>
      <c r="OPL284" s="136"/>
      <c r="OPM284" s="136"/>
      <c r="OPN284" s="136"/>
      <c r="OPO284" s="136"/>
      <c r="OPP284" s="136"/>
      <c r="OPQ284" s="136"/>
      <c r="OPV284" s="136"/>
      <c r="OPW284" s="136"/>
      <c r="OPX284" s="136"/>
      <c r="OPY284" s="136"/>
      <c r="OPZ284" s="136"/>
      <c r="OQA284" s="136"/>
      <c r="OQB284" s="136"/>
      <c r="OQC284" s="136"/>
      <c r="OQD284" s="136"/>
      <c r="OQE284" s="136"/>
      <c r="OQF284" s="136"/>
      <c r="OQG284" s="136"/>
      <c r="OQL284" s="136"/>
      <c r="OQM284" s="136"/>
      <c r="OQN284" s="136"/>
      <c r="OQO284" s="136"/>
      <c r="OQP284" s="136"/>
      <c r="OQQ284" s="136"/>
      <c r="OQR284" s="136"/>
      <c r="OQS284" s="136"/>
      <c r="OQT284" s="136"/>
      <c r="OQU284" s="136"/>
      <c r="OQV284" s="136"/>
      <c r="OQW284" s="136"/>
      <c r="ORB284" s="136"/>
      <c r="ORC284" s="136"/>
      <c r="ORD284" s="136"/>
      <c r="ORE284" s="136"/>
      <c r="ORF284" s="136"/>
      <c r="ORG284" s="136"/>
      <c r="ORH284" s="136"/>
      <c r="ORI284" s="136"/>
      <c r="ORJ284" s="136"/>
      <c r="ORK284" s="136"/>
      <c r="ORL284" s="136"/>
      <c r="ORM284" s="136"/>
      <c r="ORR284" s="136"/>
      <c r="ORS284" s="136"/>
      <c r="ORT284" s="136"/>
      <c r="ORU284" s="136"/>
      <c r="ORV284" s="136"/>
      <c r="ORW284" s="136"/>
      <c r="ORX284" s="136"/>
      <c r="ORY284" s="136"/>
      <c r="ORZ284" s="136"/>
      <c r="OSA284" s="136"/>
      <c r="OSB284" s="136"/>
      <c r="OSC284" s="136"/>
      <c r="OSH284" s="136"/>
      <c r="OSI284" s="136"/>
      <c r="OSJ284" s="136"/>
      <c r="OSK284" s="136"/>
      <c r="OSL284" s="136"/>
      <c r="OSM284" s="136"/>
      <c r="OSN284" s="136"/>
      <c r="OSO284" s="136"/>
      <c r="OSP284" s="136"/>
      <c r="OSQ284" s="136"/>
      <c r="OSR284" s="136"/>
      <c r="OSS284" s="136"/>
      <c r="OSX284" s="136"/>
      <c r="OSY284" s="136"/>
      <c r="OSZ284" s="136"/>
      <c r="OTA284" s="136"/>
      <c r="OTB284" s="136"/>
      <c r="OTC284" s="136"/>
      <c r="OTD284" s="136"/>
      <c r="OTE284" s="136"/>
      <c r="OTF284" s="136"/>
      <c r="OTG284" s="136"/>
      <c r="OTH284" s="136"/>
      <c r="OTI284" s="136"/>
      <c r="OTN284" s="136"/>
      <c r="OTO284" s="136"/>
      <c r="OTP284" s="136"/>
      <c r="OTQ284" s="136"/>
      <c r="OTR284" s="136"/>
      <c r="OTS284" s="136"/>
      <c r="OTT284" s="136"/>
      <c r="OTU284" s="136"/>
      <c r="OTV284" s="136"/>
      <c r="OTW284" s="136"/>
      <c r="OTX284" s="136"/>
      <c r="OTY284" s="136"/>
      <c r="OUD284" s="136"/>
      <c r="OUE284" s="136"/>
      <c r="OUF284" s="136"/>
      <c r="OUG284" s="136"/>
      <c r="OUH284" s="136"/>
      <c r="OUI284" s="136"/>
      <c r="OUJ284" s="136"/>
      <c r="OUK284" s="136"/>
      <c r="OUL284" s="136"/>
      <c r="OUM284" s="136"/>
      <c r="OUN284" s="136"/>
      <c r="OUO284" s="136"/>
      <c r="OUT284" s="136"/>
      <c r="OUU284" s="136"/>
      <c r="OUV284" s="136"/>
      <c r="OUW284" s="136"/>
      <c r="OUX284" s="136"/>
      <c r="OUY284" s="136"/>
      <c r="OUZ284" s="136"/>
      <c r="OVA284" s="136"/>
      <c r="OVB284" s="136"/>
      <c r="OVC284" s="136"/>
      <c r="OVD284" s="136"/>
      <c r="OVE284" s="136"/>
      <c r="OVJ284" s="136"/>
      <c r="OVK284" s="136"/>
      <c r="OVL284" s="136"/>
      <c r="OVM284" s="136"/>
      <c r="OVN284" s="136"/>
      <c r="OVO284" s="136"/>
      <c r="OVP284" s="136"/>
      <c r="OVQ284" s="136"/>
      <c r="OVR284" s="136"/>
      <c r="OVS284" s="136"/>
      <c r="OVT284" s="136"/>
      <c r="OVU284" s="136"/>
      <c r="OVZ284" s="136"/>
      <c r="OWA284" s="136"/>
      <c r="OWB284" s="136"/>
      <c r="OWC284" s="136"/>
      <c r="OWD284" s="136"/>
      <c r="OWE284" s="136"/>
      <c r="OWF284" s="136"/>
      <c r="OWG284" s="136"/>
      <c r="OWH284" s="136"/>
      <c r="OWI284" s="136"/>
      <c r="OWJ284" s="136"/>
      <c r="OWK284" s="136"/>
      <c r="OWP284" s="136"/>
      <c r="OWQ284" s="136"/>
      <c r="OWR284" s="136"/>
      <c r="OWS284" s="136"/>
      <c r="OWT284" s="136"/>
      <c r="OWU284" s="136"/>
      <c r="OWV284" s="136"/>
      <c r="OWW284" s="136"/>
      <c r="OWX284" s="136"/>
      <c r="OWY284" s="136"/>
      <c r="OWZ284" s="136"/>
      <c r="OXA284" s="136"/>
      <c r="OXF284" s="136"/>
      <c r="OXG284" s="136"/>
      <c r="OXH284" s="136"/>
      <c r="OXI284" s="136"/>
      <c r="OXJ284" s="136"/>
      <c r="OXK284" s="136"/>
      <c r="OXL284" s="136"/>
      <c r="OXM284" s="136"/>
      <c r="OXN284" s="136"/>
      <c r="OXO284" s="136"/>
      <c r="OXP284" s="136"/>
      <c r="OXQ284" s="136"/>
      <c r="OXV284" s="136"/>
      <c r="OXW284" s="136"/>
      <c r="OXX284" s="136"/>
      <c r="OXY284" s="136"/>
      <c r="OXZ284" s="136"/>
      <c r="OYA284" s="136"/>
      <c r="OYB284" s="136"/>
      <c r="OYC284" s="136"/>
      <c r="OYD284" s="136"/>
      <c r="OYE284" s="136"/>
      <c r="OYF284" s="136"/>
      <c r="OYG284" s="136"/>
      <c r="OYL284" s="136"/>
      <c r="OYM284" s="136"/>
      <c r="OYN284" s="136"/>
      <c r="OYO284" s="136"/>
      <c r="OYP284" s="136"/>
      <c r="OYQ284" s="136"/>
      <c r="OYR284" s="136"/>
      <c r="OYS284" s="136"/>
      <c r="OYT284" s="136"/>
      <c r="OYU284" s="136"/>
      <c r="OYV284" s="136"/>
      <c r="OYW284" s="136"/>
      <c r="OZB284" s="136"/>
      <c r="OZC284" s="136"/>
      <c r="OZD284" s="136"/>
      <c r="OZE284" s="136"/>
      <c r="OZF284" s="136"/>
      <c r="OZG284" s="136"/>
      <c r="OZH284" s="136"/>
      <c r="OZI284" s="136"/>
      <c r="OZJ284" s="136"/>
      <c r="OZK284" s="136"/>
      <c r="OZL284" s="136"/>
      <c r="OZM284" s="136"/>
      <c r="OZR284" s="136"/>
      <c r="OZS284" s="136"/>
      <c r="OZT284" s="136"/>
      <c r="OZU284" s="136"/>
      <c r="OZV284" s="136"/>
      <c r="OZW284" s="136"/>
      <c r="OZX284" s="136"/>
      <c r="OZY284" s="136"/>
      <c r="OZZ284" s="136"/>
      <c r="PAA284" s="136"/>
      <c r="PAB284" s="136"/>
      <c r="PAC284" s="136"/>
      <c r="PAH284" s="136"/>
      <c r="PAI284" s="136"/>
      <c r="PAJ284" s="136"/>
      <c r="PAK284" s="136"/>
      <c r="PAL284" s="136"/>
      <c r="PAM284" s="136"/>
      <c r="PAN284" s="136"/>
      <c r="PAO284" s="136"/>
      <c r="PAP284" s="136"/>
      <c r="PAQ284" s="136"/>
      <c r="PAR284" s="136"/>
      <c r="PAS284" s="136"/>
      <c r="PAX284" s="136"/>
      <c r="PAY284" s="136"/>
      <c r="PAZ284" s="136"/>
      <c r="PBA284" s="136"/>
      <c r="PBB284" s="136"/>
      <c r="PBC284" s="136"/>
      <c r="PBD284" s="136"/>
      <c r="PBE284" s="136"/>
      <c r="PBF284" s="136"/>
      <c r="PBG284" s="136"/>
      <c r="PBH284" s="136"/>
      <c r="PBI284" s="136"/>
      <c r="PBN284" s="136"/>
      <c r="PBO284" s="136"/>
      <c r="PBP284" s="136"/>
      <c r="PBQ284" s="136"/>
      <c r="PBR284" s="136"/>
      <c r="PBS284" s="136"/>
      <c r="PBT284" s="136"/>
      <c r="PBU284" s="136"/>
      <c r="PBV284" s="136"/>
      <c r="PBW284" s="136"/>
      <c r="PBX284" s="136"/>
      <c r="PBY284" s="136"/>
      <c r="PCD284" s="136"/>
      <c r="PCE284" s="136"/>
      <c r="PCF284" s="136"/>
      <c r="PCG284" s="136"/>
      <c r="PCH284" s="136"/>
      <c r="PCI284" s="136"/>
      <c r="PCJ284" s="136"/>
      <c r="PCK284" s="136"/>
      <c r="PCL284" s="136"/>
      <c r="PCM284" s="136"/>
      <c r="PCN284" s="136"/>
      <c r="PCO284" s="136"/>
      <c r="PCT284" s="136"/>
      <c r="PCU284" s="136"/>
      <c r="PCV284" s="136"/>
      <c r="PCW284" s="136"/>
      <c r="PCX284" s="136"/>
      <c r="PCY284" s="136"/>
      <c r="PCZ284" s="136"/>
      <c r="PDA284" s="136"/>
      <c r="PDB284" s="136"/>
      <c r="PDC284" s="136"/>
      <c r="PDD284" s="136"/>
      <c r="PDE284" s="136"/>
      <c r="PDJ284" s="136"/>
      <c r="PDK284" s="136"/>
      <c r="PDL284" s="136"/>
      <c r="PDM284" s="136"/>
      <c r="PDN284" s="136"/>
      <c r="PDO284" s="136"/>
      <c r="PDP284" s="136"/>
      <c r="PDQ284" s="136"/>
      <c r="PDR284" s="136"/>
      <c r="PDS284" s="136"/>
      <c r="PDT284" s="136"/>
      <c r="PDU284" s="136"/>
      <c r="PDZ284" s="136"/>
      <c r="PEA284" s="136"/>
      <c r="PEB284" s="136"/>
      <c r="PEC284" s="136"/>
      <c r="PED284" s="136"/>
      <c r="PEE284" s="136"/>
      <c r="PEF284" s="136"/>
      <c r="PEG284" s="136"/>
      <c r="PEH284" s="136"/>
      <c r="PEI284" s="136"/>
      <c r="PEJ284" s="136"/>
      <c r="PEK284" s="136"/>
      <c r="PEP284" s="136"/>
      <c r="PEQ284" s="136"/>
      <c r="PER284" s="136"/>
      <c r="PES284" s="136"/>
      <c r="PET284" s="136"/>
      <c r="PEU284" s="136"/>
      <c r="PEV284" s="136"/>
      <c r="PEW284" s="136"/>
      <c r="PEX284" s="136"/>
      <c r="PEY284" s="136"/>
      <c r="PEZ284" s="136"/>
      <c r="PFA284" s="136"/>
      <c r="PFF284" s="136"/>
      <c r="PFG284" s="136"/>
      <c r="PFH284" s="136"/>
      <c r="PFI284" s="136"/>
      <c r="PFJ284" s="136"/>
      <c r="PFK284" s="136"/>
      <c r="PFL284" s="136"/>
      <c r="PFM284" s="136"/>
      <c r="PFN284" s="136"/>
      <c r="PFO284" s="136"/>
      <c r="PFP284" s="136"/>
      <c r="PFQ284" s="136"/>
      <c r="PFV284" s="136"/>
      <c r="PFW284" s="136"/>
      <c r="PFX284" s="136"/>
      <c r="PFY284" s="136"/>
      <c r="PFZ284" s="136"/>
      <c r="PGA284" s="136"/>
      <c r="PGB284" s="136"/>
      <c r="PGC284" s="136"/>
      <c r="PGD284" s="136"/>
      <c r="PGE284" s="136"/>
      <c r="PGF284" s="136"/>
      <c r="PGG284" s="136"/>
      <c r="PGL284" s="136"/>
      <c r="PGM284" s="136"/>
      <c r="PGN284" s="136"/>
      <c r="PGO284" s="136"/>
      <c r="PGP284" s="136"/>
      <c r="PGQ284" s="136"/>
      <c r="PGR284" s="136"/>
      <c r="PGS284" s="136"/>
      <c r="PGT284" s="136"/>
      <c r="PGU284" s="136"/>
      <c r="PGV284" s="136"/>
      <c r="PGW284" s="136"/>
      <c r="PHB284" s="136"/>
      <c r="PHC284" s="136"/>
      <c r="PHD284" s="136"/>
      <c r="PHE284" s="136"/>
      <c r="PHF284" s="136"/>
      <c r="PHG284" s="136"/>
      <c r="PHH284" s="136"/>
      <c r="PHI284" s="136"/>
      <c r="PHJ284" s="136"/>
      <c r="PHK284" s="136"/>
      <c r="PHL284" s="136"/>
      <c r="PHM284" s="136"/>
      <c r="PHR284" s="136"/>
      <c r="PHS284" s="136"/>
      <c r="PHT284" s="136"/>
      <c r="PHU284" s="136"/>
      <c r="PHV284" s="136"/>
      <c r="PHW284" s="136"/>
      <c r="PHX284" s="136"/>
      <c r="PHY284" s="136"/>
      <c r="PHZ284" s="136"/>
      <c r="PIA284" s="136"/>
      <c r="PIB284" s="136"/>
      <c r="PIC284" s="136"/>
      <c r="PIH284" s="136"/>
      <c r="PII284" s="136"/>
      <c r="PIJ284" s="136"/>
      <c r="PIK284" s="136"/>
      <c r="PIL284" s="136"/>
      <c r="PIM284" s="136"/>
      <c r="PIN284" s="136"/>
      <c r="PIO284" s="136"/>
      <c r="PIP284" s="136"/>
      <c r="PIQ284" s="136"/>
      <c r="PIR284" s="136"/>
      <c r="PIS284" s="136"/>
      <c r="PIX284" s="136"/>
      <c r="PIY284" s="136"/>
      <c r="PIZ284" s="136"/>
      <c r="PJA284" s="136"/>
      <c r="PJB284" s="136"/>
      <c r="PJC284" s="136"/>
      <c r="PJD284" s="136"/>
      <c r="PJE284" s="136"/>
      <c r="PJF284" s="136"/>
      <c r="PJG284" s="136"/>
      <c r="PJH284" s="136"/>
      <c r="PJI284" s="136"/>
      <c r="PJN284" s="136"/>
      <c r="PJO284" s="136"/>
      <c r="PJP284" s="136"/>
      <c r="PJQ284" s="136"/>
      <c r="PJR284" s="136"/>
      <c r="PJS284" s="136"/>
      <c r="PJT284" s="136"/>
      <c r="PJU284" s="136"/>
      <c r="PJV284" s="136"/>
      <c r="PJW284" s="136"/>
      <c r="PJX284" s="136"/>
      <c r="PJY284" s="136"/>
      <c r="PKD284" s="136"/>
      <c r="PKE284" s="136"/>
      <c r="PKF284" s="136"/>
      <c r="PKG284" s="136"/>
      <c r="PKH284" s="136"/>
      <c r="PKI284" s="136"/>
      <c r="PKJ284" s="136"/>
      <c r="PKK284" s="136"/>
      <c r="PKL284" s="136"/>
      <c r="PKM284" s="136"/>
      <c r="PKN284" s="136"/>
      <c r="PKO284" s="136"/>
      <c r="PKT284" s="136"/>
      <c r="PKU284" s="136"/>
      <c r="PKV284" s="136"/>
      <c r="PKW284" s="136"/>
      <c r="PKX284" s="136"/>
      <c r="PKY284" s="136"/>
      <c r="PKZ284" s="136"/>
      <c r="PLA284" s="136"/>
      <c r="PLB284" s="136"/>
      <c r="PLC284" s="136"/>
      <c r="PLD284" s="136"/>
      <c r="PLE284" s="136"/>
      <c r="PLJ284" s="136"/>
      <c r="PLK284" s="136"/>
      <c r="PLL284" s="136"/>
      <c r="PLM284" s="136"/>
      <c r="PLN284" s="136"/>
      <c r="PLO284" s="136"/>
      <c r="PLP284" s="136"/>
      <c r="PLQ284" s="136"/>
      <c r="PLR284" s="136"/>
      <c r="PLS284" s="136"/>
      <c r="PLT284" s="136"/>
      <c r="PLU284" s="136"/>
      <c r="PLZ284" s="136"/>
      <c r="PMA284" s="136"/>
      <c r="PMB284" s="136"/>
      <c r="PMC284" s="136"/>
      <c r="PMD284" s="136"/>
      <c r="PME284" s="136"/>
      <c r="PMF284" s="136"/>
      <c r="PMG284" s="136"/>
      <c r="PMH284" s="136"/>
      <c r="PMI284" s="136"/>
      <c r="PMJ284" s="136"/>
      <c r="PMK284" s="136"/>
      <c r="PMP284" s="136"/>
      <c r="PMQ284" s="136"/>
      <c r="PMR284" s="136"/>
      <c r="PMS284" s="136"/>
      <c r="PMT284" s="136"/>
      <c r="PMU284" s="136"/>
      <c r="PMV284" s="136"/>
      <c r="PMW284" s="136"/>
      <c r="PMX284" s="136"/>
      <c r="PMY284" s="136"/>
      <c r="PMZ284" s="136"/>
      <c r="PNA284" s="136"/>
      <c r="PNF284" s="136"/>
      <c r="PNG284" s="136"/>
      <c r="PNH284" s="136"/>
      <c r="PNI284" s="136"/>
      <c r="PNJ284" s="136"/>
      <c r="PNK284" s="136"/>
      <c r="PNL284" s="136"/>
      <c r="PNM284" s="136"/>
      <c r="PNN284" s="136"/>
      <c r="PNO284" s="136"/>
      <c r="PNP284" s="136"/>
      <c r="PNQ284" s="136"/>
      <c r="PNV284" s="136"/>
      <c r="PNW284" s="136"/>
      <c r="PNX284" s="136"/>
      <c r="PNY284" s="136"/>
      <c r="PNZ284" s="136"/>
      <c r="POA284" s="136"/>
      <c r="POB284" s="136"/>
      <c r="POC284" s="136"/>
      <c r="POD284" s="136"/>
      <c r="POE284" s="136"/>
      <c r="POF284" s="136"/>
      <c r="POG284" s="136"/>
      <c r="POL284" s="136"/>
      <c r="POM284" s="136"/>
      <c r="PON284" s="136"/>
      <c r="POO284" s="136"/>
      <c r="POP284" s="136"/>
      <c r="POQ284" s="136"/>
      <c r="POR284" s="136"/>
      <c r="POS284" s="136"/>
      <c r="POT284" s="136"/>
      <c r="POU284" s="136"/>
      <c r="POV284" s="136"/>
      <c r="POW284" s="136"/>
      <c r="PPB284" s="136"/>
      <c r="PPC284" s="136"/>
      <c r="PPD284" s="136"/>
      <c r="PPE284" s="136"/>
      <c r="PPF284" s="136"/>
      <c r="PPG284" s="136"/>
      <c r="PPH284" s="136"/>
      <c r="PPI284" s="136"/>
      <c r="PPJ284" s="136"/>
      <c r="PPK284" s="136"/>
      <c r="PPL284" s="136"/>
      <c r="PPM284" s="136"/>
      <c r="PPR284" s="136"/>
      <c r="PPS284" s="136"/>
      <c r="PPT284" s="136"/>
      <c r="PPU284" s="136"/>
      <c r="PPV284" s="136"/>
      <c r="PPW284" s="136"/>
      <c r="PPX284" s="136"/>
      <c r="PPY284" s="136"/>
      <c r="PPZ284" s="136"/>
      <c r="PQA284" s="136"/>
      <c r="PQB284" s="136"/>
      <c r="PQC284" s="136"/>
      <c r="PQH284" s="136"/>
      <c r="PQI284" s="136"/>
      <c r="PQJ284" s="136"/>
      <c r="PQK284" s="136"/>
      <c r="PQL284" s="136"/>
      <c r="PQM284" s="136"/>
      <c r="PQN284" s="136"/>
      <c r="PQO284" s="136"/>
      <c r="PQP284" s="136"/>
      <c r="PQQ284" s="136"/>
      <c r="PQR284" s="136"/>
      <c r="PQS284" s="136"/>
      <c r="PQX284" s="136"/>
      <c r="PQY284" s="136"/>
      <c r="PQZ284" s="136"/>
      <c r="PRA284" s="136"/>
      <c r="PRB284" s="136"/>
      <c r="PRC284" s="136"/>
      <c r="PRD284" s="136"/>
      <c r="PRE284" s="136"/>
      <c r="PRF284" s="136"/>
      <c r="PRG284" s="136"/>
      <c r="PRH284" s="136"/>
      <c r="PRI284" s="136"/>
      <c r="PRN284" s="136"/>
      <c r="PRO284" s="136"/>
      <c r="PRP284" s="136"/>
      <c r="PRQ284" s="136"/>
      <c r="PRR284" s="136"/>
      <c r="PRS284" s="136"/>
      <c r="PRT284" s="136"/>
      <c r="PRU284" s="136"/>
      <c r="PRV284" s="136"/>
      <c r="PRW284" s="136"/>
      <c r="PRX284" s="136"/>
      <c r="PRY284" s="136"/>
      <c r="PSD284" s="136"/>
      <c r="PSE284" s="136"/>
      <c r="PSF284" s="136"/>
      <c r="PSG284" s="136"/>
      <c r="PSH284" s="136"/>
      <c r="PSI284" s="136"/>
      <c r="PSJ284" s="136"/>
      <c r="PSK284" s="136"/>
      <c r="PSL284" s="136"/>
      <c r="PSM284" s="136"/>
      <c r="PSN284" s="136"/>
      <c r="PSO284" s="136"/>
      <c r="PST284" s="136"/>
      <c r="PSU284" s="136"/>
      <c r="PSV284" s="136"/>
      <c r="PSW284" s="136"/>
      <c r="PSX284" s="136"/>
      <c r="PSY284" s="136"/>
      <c r="PSZ284" s="136"/>
      <c r="PTA284" s="136"/>
      <c r="PTB284" s="136"/>
      <c r="PTC284" s="136"/>
      <c r="PTD284" s="136"/>
      <c r="PTE284" s="136"/>
      <c r="PTJ284" s="136"/>
      <c r="PTK284" s="136"/>
      <c r="PTL284" s="136"/>
      <c r="PTM284" s="136"/>
      <c r="PTN284" s="136"/>
      <c r="PTO284" s="136"/>
      <c r="PTP284" s="136"/>
      <c r="PTQ284" s="136"/>
      <c r="PTR284" s="136"/>
      <c r="PTS284" s="136"/>
      <c r="PTT284" s="136"/>
      <c r="PTU284" s="136"/>
      <c r="PTZ284" s="136"/>
      <c r="PUA284" s="136"/>
      <c r="PUB284" s="136"/>
      <c r="PUC284" s="136"/>
      <c r="PUD284" s="136"/>
      <c r="PUE284" s="136"/>
      <c r="PUF284" s="136"/>
      <c r="PUG284" s="136"/>
      <c r="PUH284" s="136"/>
      <c r="PUI284" s="136"/>
      <c r="PUJ284" s="136"/>
      <c r="PUK284" s="136"/>
      <c r="PUP284" s="136"/>
      <c r="PUQ284" s="136"/>
      <c r="PUR284" s="136"/>
      <c r="PUS284" s="136"/>
      <c r="PUT284" s="136"/>
      <c r="PUU284" s="136"/>
      <c r="PUV284" s="136"/>
      <c r="PUW284" s="136"/>
      <c r="PUX284" s="136"/>
      <c r="PUY284" s="136"/>
      <c r="PUZ284" s="136"/>
      <c r="PVA284" s="136"/>
      <c r="PVF284" s="136"/>
      <c r="PVG284" s="136"/>
      <c r="PVH284" s="136"/>
      <c r="PVI284" s="136"/>
      <c r="PVJ284" s="136"/>
      <c r="PVK284" s="136"/>
      <c r="PVL284" s="136"/>
      <c r="PVM284" s="136"/>
      <c r="PVN284" s="136"/>
      <c r="PVO284" s="136"/>
      <c r="PVP284" s="136"/>
      <c r="PVQ284" s="136"/>
      <c r="PVV284" s="136"/>
      <c r="PVW284" s="136"/>
      <c r="PVX284" s="136"/>
      <c r="PVY284" s="136"/>
      <c r="PVZ284" s="136"/>
      <c r="PWA284" s="136"/>
      <c r="PWB284" s="136"/>
      <c r="PWC284" s="136"/>
      <c r="PWD284" s="136"/>
      <c r="PWE284" s="136"/>
      <c r="PWF284" s="136"/>
      <c r="PWG284" s="136"/>
      <c r="PWL284" s="136"/>
      <c r="PWM284" s="136"/>
      <c r="PWN284" s="136"/>
      <c r="PWO284" s="136"/>
      <c r="PWP284" s="136"/>
      <c r="PWQ284" s="136"/>
      <c r="PWR284" s="136"/>
      <c r="PWS284" s="136"/>
      <c r="PWT284" s="136"/>
      <c r="PWU284" s="136"/>
      <c r="PWV284" s="136"/>
      <c r="PWW284" s="136"/>
      <c r="PXB284" s="136"/>
      <c r="PXC284" s="136"/>
      <c r="PXD284" s="136"/>
      <c r="PXE284" s="136"/>
      <c r="PXF284" s="136"/>
      <c r="PXG284" s="136"/>
      <c r="PXH284" s="136"/>
      <c r="PXI284" s="136"/>
      <c r="PXJ284" s="136"/>
      <c r="PXK284" s="136"/>
      <c r="PXL284" s="136"/>
      <c r="PXM284" s="136"/>
      <c r="PXR284" s="136"/>
      <c r="PXS284" s="136"/>
      <c r="PXT284" s="136"/>
      <c r="PXU284" s="136"/>
      <c r="PXV284" s="136"/>
      <c r="PXW284" s="136"/>
      <c r="PXX284" s="136"/>
      <c r="PXY284" s="136"/>
      <c r="PXZ284" s="136"/>
      <c r="PYA284" s="136"/>
      <c r="PYB284" s="136"/>
      <c r="PYC284" s="136"/>
      <c r="PYH284" s="136"/>
      <c r="PYI284" s="136"/>
      <c r="PYJ284" s="136"/>
      <c r="PYK284" s="136"/>
      <c r="PYL284" s="136"/>
      <c r="PYM284" s="136"/>
      <c r="PYN284" s="136"/>
      <c r="PYO284" s="136"/>
      <c r="PYP284" s="136"/>
      <c r="PYQ284" s="136"/>
      <c r="PYR284" s="136"/>
      <c r="PYS284" s="136"/>
      <c r="PYX284" s="136"/>
      <c r="PYY284" s="136"/>
      <c r="PYZ284" s="136"/>
      <c r="PZA284" s="136"/>
      <c r="PZB284" s="136"/>
      <c r="PZC284" s="136"/>
      <c r="PZD284" s="136"/>
      <c r="PZE284" s="136"/>
      <c r="PZF284" s="136"/>
      <c r="PZG284" s="136"/>
      <c r="PZH284" s="136"/>
      <c r="PZI284" s="136"/>
      <c r="PZN284" s="136"/>
      <c r="PZO284" s="136"/>
      <c r="PZP284" s="136"/>
      <c r="PZQ284" s="136"/>
      <c r="PZR284" s="136"/>
      <c r="PZS284" s="136"/>
      <c r="PZT284" s="136"/>
      <c r="PZU284" s="136"/>
      <c r="PZV284" s="136"/>
      <c r="PZW284" s="136"/>
      <c r="PZX284" s="136"/>
      <c r="PZY284" s="136"/>
      <c r="QAD284" s="136"/>
      <c r="QAE284" s="136"/>
      <c r="QAF284" s="136"/>
      <c r="QAG284" s="136"/>
      <c r="QAH284" s="136"/>
      <c r="QAI284" s="136"/>
      <c r="QAJ284" s="136"/>
      <c r="QAK284" s="136"/>
      <c r="QAL284" s="136"/>
      <c r="QAM284" s="136"/>
      <c r="QAN284" s="136"/>
      <c r="QAO284" s="136"/>
      <c r="QAT284" s="136"/>
      <c r="QAU284" s="136"/>
      <c r="QAV284" s="136"/>
      <c r="QAW284" s="136"/>
      <c r="QAX284" s="136"/>
      <c r="QAY284" s="136"/>
      <c r="QAZ284" s="136"/>
      <c r="QBA284" s="136"/>
      <c r="QBB284" s="136"/>
      <c r="QBC284" s="136"/>
      <c r="QBD284" s="136"/>
      <c r="QBE284" s="136"/>
      <c r="QBJ284" s="136"/>
      <c r="QBK284" s="136"/>
      <c r="QBL284" s="136"/>
      <c r="QBM284" s="136"/>
      <c r="QBN284" s="136"/>
      <c r="QBO284" s="136"/>
      <c r="QBP284" s="136"/>
      <c r="QBQ284" s="136"/>
      <c r="QBR284" s="136"/>
      <c r="QBS284" s="136"/>
      <c r="QBT284" s="136"/>
      <c r="QBU284" s="136"/>
      <c r="QBZ284" s="136"/>
      <c r="QCA284" s="136"/>
      <c r="QCB284" s="136"/>
      <c r="QCC284" s="136"/>
      <c r="QCD284" s="136"/>
      <c r="QCE284" s="136"/>
      <c r="QCF284" s="136"/>
      <c r="QCG284" s="136"/>
      <c r="QCH284" s="136"/>
      <c r="QCI284" s="136"/>
      <c r="QCJ284" s="136"/>
      <c r="QCK284" s="136"/>
      <c r="QCP284" s="136"/>
      <c r="QCQ284" s="136"/>
      <c r="QCR284" s="136"/>
      <c r="QCS284" s="136"/>
      <c r="QCT284" s="136"/>
      <c r="QCU284" s="136"/>
      <c r="QCV284" s="136"/>
      <c r="QCW284" s="136"/>
      <c r="QCX284" s="136"/>
      <c r="QCY284" s="136"/>
      <c r="QCZ284" s="136"/>
      <c r="QDA284" s="136"/>
      <c r="QDF284" s="136"/>
      <c r="QDG284" s="136"/>
      <c r="QDH284" s="136"/>
      <c r="QDI284" s="136"/>
      <c r="QDJ284" s="136"/>
      <c r="QDK284" s="136"/>
      <c r="QDL284" s="136"/>
      <c r="QDM284" s="136"/>
      <c r="QDN284" s="136"/>
      <c r="QDO284" s="136"/>
      <c r="QDP284" s="136"/>
      <c r="QDQ284" s="136"/>
      <c r="QDV284" s="136"/>
      <c r="QDW284" s="136"/>
      <c r="QDX284" s="136"/>
      <c r="QDY284" s="136"/>
      <c r="QDZ284" s="136"/>
      <c r="QEA284" s="136"/>
      <c r="QEB284" s="136"/>
      <c r="QEC284" s="136"/>
      <c r="QED284" s="136"/>
      <c r="QEE284" s="136"/>
      <c r="QEF284" s="136"/>
      <c r="QEG284" s="136"/>
      <c r="QEL284" s="136"/>
      <c r="QEM284" s="136"/>
      <c r="QEN284" s="136"/>
      <c r="QEO284" s="136"/>
      <c r="QEP284" s="136"/>
      <c r="QEQ284" s="136"/>
      <c r="QER284" s="136"/>
      <c r="QES284" s="136"/>
      <c r="QET284" s="136"/>
      <c r="QEU284" s="136"/>
      <c r="QEV284" s="136"/>
      <c r="QEW284" s="136"/>
      <c r="QFB284" s="136"/>
      <c r="QFC284" s="136"/>
      <c r="QFD284" s="136"/>
      <c r="QFE284" s="136"/>
      <c r="QFF284" s="136"/>
      <c r="QFG284" s="136"/>
      <c r="QFH284" s="136"/>
      <c r="QFI284" s="136"/>
      <c r="QFJ284" s="136"/>
      <c r="QFK284" s="136"/>
      <c r="QFL284" s="136"/>
      <c r="QFM284" s="136"/>
      <c r="QFR284" s="136"/>
      <c r="QFS284" s="136"/>
      <c r="QFT284" s="136"/>
      <c r="QFU284" s="136"/>
      <c r="QFV284" s="136"/>
      <c r="QFW284" s="136"/>
      <c r="QFX284" s="136"/>
      <c r="QFY284" s="136"/>
      <c r="QFZ284" s="136"/>
      <c r="QGA284" s="136"/>
      <c r="QGB284" s="136"/>
      <c r="QGC284" s="136"/>
      <c r="QGH284" s="136"/>
      <c r="QGI284" s="136"/>
      <c r="QGJ284" s="136"/>
      <c r="QGK284" s="136"/>
      <c r="QGL284" s="136"/>
      <c r="QGM284" s="136"/>
      <c r="QGN284" s="136"/>
      <c r="QGO284" s="136"/>
      <c r="QGP284" s="136"/>
      <c r="QGQ284" s="136"/>
      <c r="QGR284" s="136"/>
      <c r="QGS284" s="136"/>
      <c r="QGX284" s="136"/>
      <c r="QGY284" s="136"/>
      <c r="QGZ284" s="136"/>
      <c r="QHA284" s="136"/>
      <c r="QHB284" s="136"/>
      <c r="QHC284" s="136"/>
      <c r="QHD284" s="136"/>
      <c r="QHE284" s="136"/>
      <c r="QHF284" s="136"/>
      <c r="QHG284" s="136"/>
      <c r="QHH284" s="136"/>
      <c r="QHI284" s="136"/>
      <c r="QHN284" s="136"/>
      <c r="QHO284" s="136"/>
      <c r="QHP284" s="136"/>
      <c r="QHQ284" s="136"/>
      <c r="QHR284" s="136"/>
      <c r="QHS284" s="136"/>
      <c r="QHT284" s="136"/>
      <c r="QHU284" s="136"/>
      <c r="QHV284" s="136"/>
      <c r="QHW284" s="136"/>
      <c r="QHX284" s="136"/>
      <c r="QHY284" s="136"/>
      <c r="QID284" s="136"/>
      <c r="QIE284" s="136"/>
      <c r="QIF284" s="136"/>
      <c r="QIG284" s="136"/>
      <c r="QIH284" s="136"/>
      <c r="QII284" s="136"/>
      <c r="QIJ284" s="136"/>
      <c r="QIK284" s="136"/>
      <c r="QIL284" s="136"/>
      <c r="QIM284" s="136"/>
      <c r="QIN284" s="136"/>
      <c r="QIO284" s="136"/>
      <c r="QIT284" s="136"/>
      <c r="QIU284" s="136"/>
      <c r="QIV284" s="136"/>
      <c r="QIW284" s="136"/>
      <c r="QIX284" s="136"/>
      <c r="QIY284" s="136"/>
      <c r="QIZ284" s="136"/>
      <c r="QJA284" s="136"/>
      <c r="QJB284" s="136"/>
      <c r="QJC284" s="136"/>
      <c r="QJD284" s="136"/>
      <c r="QJE284" s="136"/>
      <c r="QJJ284" s="136"/>
      <c r="QJK284" s="136"/>
      <c r="QJL284" s="136"/>
      <c r="QJM284" s="136"/>
      <c r="QJN284" s="136"/>
      <c r="QJO284" s="136"/>
      <c r="QJP284" s="136"/>
      <c r="QJQ284" s="136"/>
      <c r="QJR284" s="136"/>
      <c r="QJS284" s="136"/>
      <c r="QJT284" s="136"/>
      <c r="QJU284" s="136"/>
      <c r="QJZ284" s="136"/>
      <c r="QKA284" s="136"/>
      <c r="QKB284" s="136"/>
      <c r="QKC284" s="136"/>
      <c r="QKD284" s="136"/>
      <c r="QKE284" s="136"/>
      <c r="QKF284" s="136"/>
      <c r="QKG284" s="136"/>
      <c r="QKH284" s="136"/>
      <c r="QKI284" s="136"/>
      <c r="QKJ284" s="136"/>
      <c r="QKK284" s="136"/>
      <c r="QKP284" s="136"/>
      <c r="QKQ284" s="136"/>
      <c r="QKR284" s="136"/>
      <c r="QKS284" s="136"/>
      <c r="QKT284" s="136"/>
      <c r="QKU284" s="136"/>
      <c r="QKV284" s="136"/>
      <c r="QKW284" s="136"/>
      <c r="QKX284" s="136"/>
      <c r="QKY284" s="136"/>
      <c r="QKZ284" s="136"/>
      <c r="QLA284" s="136"/>
      <c r="QLF284" s="136"/>
      <c r="QLG284" s="136"/>
      <c r="QLH284" s="136"/>
      <c r="QLI284" s="136"/>
      <c r="QLJ284" s="136"/>
      <c r="QLK284" s="136"/>
      <c r="QLL284" s="136"/>
      <c r="QLM284" s="136"/>
      <c r="QLN284" s="136"/>
      <c r="QLO284" s="136"/>
      <c r="QLP284" s="136"/>
      <c r="QLQ284" s="136"/>
      <c r="QLV284" s="136"/>
      <c r="QLW284" s="136"/>
      <c r="QLX284" s="136"/>
      <c r="QLY284" s="136"/>
      <c r="QLZ284" s="136"/>
      <c r="QMA284" s="136"/>
      <c r="QMB284" s="136"/>
      <c r="QMC284" s="136"/>
      <c r="QMD284" s="136"/>
      <c r="QME284" s="136"/>
      <c r="QMF284" s="136"/>
      <c r="QMG284" s="136"/>
      <c r="QML284" s="136"/>
      <c r="QMM284" s="136"/>
      <c r="QMN284" s="136"/>
      <c r="QMO284" s="136"/>
      <c r="QMP284" s="136"/>
      <c r="QMQ284" s="136"/>
      <c r="QMR284" s="136"/>
      <c r="QMS284" s="136"/>
      <c r="QMT284" s="136"/>
      <c r="QMU284" s="136"/>
      <c r="QMV284" s="136"/>
      <c r="QMW284" s="136"/>
      <c r="QNB284" s="136"/>
      <c r="QNC284" s="136"/>
      <c r="QND284" s="136"/>
      <c r="QNE284" s="136"/>
      <c r="QNF284" s="136"/>
      <c r="QNG284" s="136"/>
      <c r="QNH284" s="136"/>
      <c r="QNI284" s="136"/>
      <c r="QNJ284" s="136"/>
      <c r="QNK284" s="136"/>
      <c r="QNL284" s="136"/>
      <c r="QNM284" s="136"/>
      <c r="QNR284" s="136"/>
      <c r="QNS284" s="136"/>
      <c r="QNT284" s="136"/>
      <c r="QNU284" s="136"/>
      <c r="QNV284" s="136"/>
      <c r="QNW284" s="136"/>
      <c r="QNX284" s="136"/>
      <c r="QNY284" s="136"/>
      <c r="QNZ284" s="136"/>
      <c r="QOA284" s="136"/>
      <c r="QOB284" s="136"/>
      <c r="QOC284" s="136"/>
      <c r="QOH284" s="136"/>
      <c r="QOI284" s="136"/>
      <c r="QOJ284" s="136"/>
      <c r="QOK284" s="136"/>
      <c r="QOL284" s="136"/>
      <c r="QOM284" s="136"/>
      <c r="QON284" s="136"/>
      <c r="QOO284" s="136"/>
      <c r="QOP284" s="136"/>
      <c r="QOQ284" s="136"/>
      <c r="QOR284" s="136"/>
      <c r="QOS284" s="136"/>
      <c r="QOX284" s="136"/>
      <c r="QOY284" s="136"/>
      <c r="QOZ284" s="136"/>
      <c r="QPA284" s="136"/>
      <c r="QPB284" s="136"/>
      <c r="QPC284" s="136"/>
      <c r="QPD284" s="136"/>
      <c r="QPE284" s="136"/>
      <c r="QPF284" s="136"/>
      <c r="QPG284" s="136"/>
      <c r="QPH284" s="136"/>
      <c r="QPI284" s="136"/>
      <c r="QPN284" s="136"/>
      <c r="QPO284" s="136"/>
      <c r="QPP284" s="136"/>
      <c r="QPQ284" s="136"/>
      <c r="QPR284" s="136"/>
      <c r="QPS284" s="136"/>
      <c r="QPT284" s="136"/>
      <c r="QPU284" s="136"/>
      <c r="QPV284" s="136"/>
      <c r="QPW284" s="136"/>
      <c r="QPX284" s="136"/>
      <c r="QPY284" s="136"/>
      <c r="QQD284" s="136"/>
      <c r="QQE284" s="136"/>
      <c r="QQF284" s="136"/>
      <c r="QQG284" s="136"/>
      <c r="QQH284" s="136"/>
      <c r="QQI284" s="136"/>
      <c r="QQJ284" s="136"/>
      <c r="QQK284" s="136"/>
      <c r="QQL284" s="136"/>
      <c r="QQM284" s="136"/>
      <c r="QQN284" s="136"/>
      <c r="QQO284" s="136"/>
      <c r="QQT284" s="136"/>
      <c r="QQU284" s="136"/>
      <c r="QQV284" s="136"/>
      <c r="QQW284" s="136"/>
      <c r="QQX284" s="136"/>
      <c r="QQY284" s="136"/>
      <c r="QQZ284" s="136"/>
      <c r="QRA284" s="136"/>
      <c r="QRB284" s="136"/>
      <c r="QRC284" s="136"/>
      <c r="QRD284" s="136"/>
      <c r="QRE284" s="136"/>
      <c r="QRJ284" s="136"/>
      <c r="QRK284" s="136"/>
      <c r="QRL284" s="136"/>
      <c r="QRM284" s="136"/>
      <c r="QRN284" s="136"/>
      <c r="QRO284" s="136"/>
      <c r="QRP284" s="136"/>
      <c r="QRQ284" s="136"/>
      <c r="QRR284" s="136"/>
      <c r="QRS284" s="136"/>
      <c r="QRT284" s="136"/>
      <c r="QRU284" s="136"/>
      <c r="QRZ284" s="136"/>
      <c r="QSA284" s="136"/>
      <c r="QSB284" s="136"/>
      <c r="QSC284" s="136"/>
      <c r="QSD284" s="136"/>
      <c r="QSE284" s="136"/>
      <c r="QSF284" s="136"/>
      <c r="QSG284" s="136"/>
      <c r="QSH284" s="136"/>
      <c r="QSI284" s="136"/>
      <c r="QSJ284" s="136"/>
      <c r="QSK284" s="136"/>
      <c r="QSP284" s="136"/>
      <c r="QSQ284" s="136"/>
      <c r="QSR284" s="136"/>
      <c r="QSS284" s="136"/>
      <c r="QST284" s="136"/>
      <c r="QSU284" s="136"/>
      <c r="QSV284" s="136"/>
      <c r="QSW284" s="136"/>
      <c r="QSX284" s="136"/>
      <c r="QSY284" s="136"/>
      <c r="QSZ284" s="136"/>
      <c r="QTA284" s="136"/>
      <c r="QTF284" s="136"/>
      <c r="QTG284" s="136"/>
      <c r="QTH284" s="136"/>
      <c r="QTI284" s="136"/>
      <c r="QTJ284" s="136"/>
      <c r="QTK284" s="136"/>
      <c r="QTL284" s="136"/>
      <c r="QTM284" s="136"/>
      <c r="QTN284" s="136"/>
      <c r="QTO284" s="136"/>
      <c r="QTP284" s="136"/>
      <c r="QTQ284" s="136"/>
      <c r="QTV284" s="136"/>
      <c r="QTW284" s="136"/>
      <c r="QTX284" s="136"/>
      <c r="QTY284" s="136"/>
      <c r="QTZ284" s="136"/>
      <c r="QUA284" s="136"/>
      <c r="QUB284" s="136"/>
      <c r="QUC284" s="136"/>
      <c r="QUD284" s="136"/>
      <c r="QUE284" s="136"/>
      <c r="QUF284" s="136"/>
      <c r="QUG284" s="136"/>
      <c r="QUL284" s="136"/>
      <c r="QUM284" s="136"/>
      <c r="QUN284" s="136"/>
      <c r="QUO284" s="136"/>
      <c r="QUP284" s="136"/>
      <c r="QUQ284" s="136"/>
      <c r="QUR284" s="136"/>
      <c r="QUS284" s="136"/>
      <c r="QUT284" s="136"/>
      <c r="QUU284" s="136"/>
      <c r="QUV284" s="136"/>
      <c r="QUW284" s="136"/>
      <c r="QVB284" s="136"/>
      <c r="QVC284" s="136"/>
      <c r="QVD284" s="136"/>
      <c r="QVE284" s="136"/>
      <c r="QVF284" s="136"/>
      <c r="QVG284" s="136"/>
      <c r="QVH284" s="136"/>
      <c r="QVI284" s="136"/>
      <c r="QVJ284" s="136"/>
      <c r="QVK284" s="136"/>
      <c r="QVL284" s="136"/>
      <c r="QVM284" s="136"/>
      <c r="QVR284" s="136"/>
      <c r="QVS284" s="136"/>
      <c r="QVT284" s="136"/>
      <c r="QVU284" s="136"/>
      <c r="QVV284" s="136"/>
      <c r="QVW284" s="136"/>
      <c r="QVX284" s="136"/>
      <c r="QVY284" s="136"/>
      <c r="QVZ284" s="136"/>
      <c r="QWA284" s="136"/>
      <c r="QWB284" s="136"/>
      <c r="QWC284" s="136"/>
      <c r="QWH284" s="136"/>
      <c r="QWI284" s="136"/>
      <c r="QWJ284" s="136"/>
      <c r="QWK284" s="136"/>
      <c r="QWL284" s="136"/>
      <c r="QWM284" s="136"/>
      <c r="QWN284" s="136"/>
      <c r="QWO284" s="136"/>
      <c r="QWP284" s="136"/>
      <c r="QWQ284" s="136"/>
      <c r="QWR284" s="136"/>
      <c r="QWS284" s="136"/>
      <c r="QWX284" s="136"/>
      <c r="QWY284" s="136"/>
      <c r="QWZ284" s="136"/>
      <c r="QXA284" s="136"/>
      <c r="QXB284" s="136"/>
      <c r="QXC284" s="136"/>
      <c r="QXD284" s="136"/>
      <c r="QXE284" s="136"/>
      <c r="QXF284" s="136"/>
      <c r="QXG284" s="136"/>
      <c r="QXH284" s="136"/>
      <c r="QXI284" s="136"/>
      <c r="QXN284" s="136"/>
      <c r="QXO284" s="136"/>
      <c r="QXP284" s="136"/>
      <c r="QXQ284" s="136"/>
      <c r="QXR284" s="136"/>
      <c r="QXS284" s="136"/>
      <c r="QXT284" s="136"/>
      <c r="QXU284" s="136"/>
      <c r="QXV284" s="136"/>
      <c r="QXW284" s="136"/>
      <c r="QXX284" s="136"/>
      <c r="QXY284" s="136"/>
      <c r="QYD284" s="136"/>
      <c r="QYE284" s="136"/>
      <c r="QYF284" s="136"/>
      <c r="QYG284" s="136"/>
      <c r="QYH284" s="136"/>
      <c r="QYI284" s="136"/>
      <c r="QYJ284" s="136"/>
      <c r="QYK284" s="136"/>
      <c r="QYL284" s="136"/>
      <c r="QYM284" s="136"/>
      <c r="QYN284" s="136"/>
      <c r="QYO284" s="136"/>
      <c r="QYT284" s="136"/>
      <c r="QYU284" s="136"/>
      <c r="QYV284" s="136"/>
      <c r="QYW284" s="136"/>
      <c r="QYX284" s="136"/>
      <c r="QYY284" s="136"/>
      <c r="QYZ284" s="136"/>
      <c r="QZA284" s="136"/>
      <c r="QZB284" s="136"/>
      <c r="QZC284" s="136"/>
      <c r="QZD284" s="136"/>
      <c r="QZE284" s="136"/>
      <c r="QZJ284" s="136"/>
      <c r="QZK284" s="136"/>
      <c r="QZL284" s="136"/>
      <c r="QZM284" s="136"/>
      <c r="QZN284" s="136"/>
      <c r="QZO284" s="136"/>
      <c r="QZP284" s="136"/>
      <c r="QZQ284" s="136"/>
      <c r="QZR284" s="136"/>
      <c r="QZS284" s="136"/>
      <c r="QZT284" s="136"/>
      <c r="QZU284" s="136"/>
      <c r="QZZ284" s="136"/>
      <c r="RAA284" s="136"/>
      <c r="RAB284" s="136"/>
      <c r="RAC284" s="136"/>
      <c r="RAD284" s="136"/>
      <c r="RAE284" s="136"/>
      <c r="RAF284" s="136"/>
      <c r="RAG284" s="136"/>
      <c r="RAH284" s="136"/>
      <c r="RAI284" s="136"/>
      <c r="RAJ284" s="136"/>
      <c r="RAK284" s="136"/>
      <c r="RAP284" s="136"/>
      <c r="RAQ284" s="136"/>
      <c r="RAR284" s="136"/>
      <c r="RAS284" s="136"/>
      <c r="RAT284" s="136"/>
      <c r="RAU284" s="136"/>
      <c r="RAV284" s="136"/>
      <c r="RAW284" s="136"/>
      <c r="RAX284" s="136"/>
      <c r="RAY284" s="136"/>
      <c r="RAZ284" s="136"/>
      <c r="RBA284" s="136"/>
      <c r="RBF284" s="136"/>
      <c r="RBG284" s="136"/>
      <c r="RBH284" s="136"/>
      <c r="RBI284" s="136"/>
      <c r="RBJ284" s="136"/>
      <c r="RBK284" s="136"/>
      <c r="RBL284" s="136"/>
      <c r="RBM284" s="136"/>
      <c r="RBN284" s="136"/>
      <c r="RBO284" s="136"/>
      <c r="RBP284" s="136"/>
      <c r="RBQ284" s="136"/>
      <c r="RBV284" s="136"/>
      <c r="RBW284" s="136"/>
      <c r="RBX284" s="136"/>
      <c r="RBY284" s="136"/>
      <c r="RBZ284" s="136"/>
      <c r="RCA284" s="136"/>
      <c r="RCB284" s="136"/>
      <c r="RCC284" s="136"/>
      <c r="RCD284" s="136"/>
      <c r="RCE284" s="136"/>
      <c r="RCF284" s="136"/>
      <c r="RCG284" s="136"/>
      <c r="RCL284" s="136"/>
      <c r="RCM284" s="136"/>
      <c r="RCN284" s="136"/>
      <c r="RCO284" s="136"/>
      <c r="RCP284" s="136"/>
      <c r="RCQ284" s="136"/>
      <c r="RCR284" s="136"/>
      <c r="RCS284" s="136"/>
      <c r="RCT284" s="136"/>
      <c r="RCU284" s="136"/>
      <c r="RCV284" s="136"/>
      <c r="RCW284" s="136"/>
      <c r="RDB284" s="136"/>
      <c r="RDC284" s="136"/>
      <c r="RDD284" s="136"/>
      <c r="RDE284" s="136"/>
      <c r="RDF284" s="136"/>
      <c r="RDG284" s="136"/>
      <c r="RDH284" s="136"/>
      <c r="RDI284" s="136"/>
      <c r="RDJ284" s="136"/>
      <c r="RDK284" s="136"/>
      <c r="RDL284" s="136"/>
      <c r="RDM284" s="136"/>
      <c r="RDR284" s="136"/>
      <c r="RDS284" s="136"/>
      <c r="RDT284" s="136"/>
      <c r="RDU284" s="136"/>
      <c r="RDV284" s="136"/>
      <c r="RDW284" s="136"/>
      <c r="RDX284" s="136"/>
      <c r="RDY284" s="136"/>
      <c r="RDZ284" s="136"/>
      <c r="REA284" s="136"/>
      <c r="REB284" s="136"/>
      <c r="REC284" s="136"/>
      <c r="REH284" s="136"/>
      <c r="REI284" s="136"/>
      <c r="REJ284" s="136"/>
      <c r="REK284" s="136"/>
      <c r="REL284" s="136"/>
      <c r="REM284" s="136"/>
      <c r="REN284" s="136"/>
      <c r="REO284" s="136"/>
      <c r="REP284" s="136"/>
      <c r="REQ284" s="136"/>
      <c r="RER284" s="136"/>
      <c r="RES284" s="136"/>
      <c r="REX284" s="136"/>
      <c r="REY284" s="136"/>
      <c r="REZ284" s="136"/>
      <c r="RFA284" s="136"/>
      <c r="RFB284" s="136"/>
      <c r="RFC284" s="136"/>
      <c r="RFD284" s="136"/>
      <c r="RFE284" s="136"/>
      <c r="RFF284" s="136"/>
      <c r="RFG284" s="136"/>
      <c r="RFH284" s="136"/>
      <c r="RFI284" s="136"/>
      <c r="RFN284" s="136"/>
      <c r="RFO284" s="136"/>
      <c r="RFP284" s="136"/>
      <c r="RFQ284" s="136"/>
      <c r="RFR284" s="136"/>
      <c r="RFS284" s="136"/>
      <c r="RFT284" s="136"/>
      <c r="RFU284" s="136"/>
      <c r="RFV284" s="136"/>
      <c r="RFW284" s="136"/>
      <c r="RFX284" s="136"/>
      <c r="RFY284" s="136"/>
      <c r="RGD284" s="136"/>
      <c r="RGE284" s="136"/>
      <c r="RGF284" s="136"/>
      <c r="RGG284" s="136"/>
      <c r="RGH284" s="136"/>
      <c r="RGI284" s="136"/>
      <c r="RGJ284" s="136"/>
      <c r="RGK284" s="136"/>
      <c r="RGL284" s="136"/>
      <c r="RGM284" s="136"/>
      <c r="RGN284" s="136"/>
      <c r="RGO284" s="136"/>
      <c r="RGT284" s="136"/>
      <c r="RGU284" s="136"/>
      <c r="RGV284" s="136"/>
      <c r="RGW284" s="136"/>
      <c r="RGX284" s="136"/>
      <c r="RGY284" s="136"/>
      <c r="RGZ284" s="136"/>
      <c r="RHA284" s="136"/>
      <c r="RHB284" s="136"/>
      <c r="RHC284" s="136"/>
      <c r="RHD284" s="136"/>
      <c r="RHE284" s="136"/>
      <c r="RHJ284" s="136"/>
      <c r="RHK284" s="136"/>
      <c r="RHL284" s="136"/>
      <c r="RHM284" s="136"/>
      <c r="RHN284" s="136"/>
      <c r="RHO284" s="136"/>
      <c r="RHP284" s="136"/>
      <c r="RHQ284" s="136"/>
      <c r="RHR284" s="136"/>
      <c r="RHS284" s="136"/>
      <c r="RHT284" s="136"/>
      <c r="RHU284" s="136"/>
      <c r="RHZ284" s="136"/>
      <c r="RIA284" s="136"/>
      <c r="RIB284" s="136"/>
      <c r="RIC284" s="136"/>
      <c r="RID284" s="136"/>
      <c r="RIE284" s="136"/>
      <c r="RIF284" s="136"/>
      <c r="RIG284" s="136"/>
      <c r="RIH284" s="136"/>
      <c r="RII284" s="136"/>
      <c r="RIJ284" s="136"/>
      <c r="RIK284" s="136"/>
      <c r="RIP284" s="136"/>
      <c r="RIQ284" s="136"/>
      <c r="RIR284" s="136"/>
      <c r="RIS284" s="136"/>
      <c r="RIT284" s="136"/>
      <c r="RIU284" s="136"/>
      <c r="RIV284" s="136"/>
      <c r="RIW284" s="136"/>
      <c r="RIX284" s="136"/>
      <c r="RIY284" s="136"/>
      <c r="RIZ284" s="136"/>
      <c r="RJA284" s="136"/>
      <c r="RJF284" s="136"/>
      <c r="RJG284" s="136"/>
      <c r="RJH284" s="136"/>
      <c r="RJI284" s="136"/>
      <c r="RJJ284" s="136"/>
      <c r="RJK284" s="136"/>
      <c r="RJL284" s="136"/>
      <c r="RJM284" s="136"/>
      <c r="RJN284" s="136"/>
      <c r="RJO284" s="136"/>
      <c r="RJP284" s="136"/>
      <c r="RJQ284" s="136"/>
      <c r="RJV284" s="136"/>
      <c r="RJW284" s="136"/>
      <c r="RJX284" s="136"/>
      <c r="RJY284" s="136"/>
      <c r="RJZ284" s="136"/>
      <c r="RKA284" s="136"/>
      <c r="RKB284" s="136"/>
      <c r="RKC284" s="136"/>
      <c r="RKD284" s="136"/>
      <c r="RKE284" s="136"/>
      <c r="RKF284" s="136"/>
      <c r="RKG284" s="136"/>
      <c r="RKL284" s="136"/>
      <c r="RKM284" s="136"/>
      <c r="RKN284" s="136"/>
      <c r="RKO284" s="136"/>
      <c r="RKP284" s="136"/>
      <c r="RKQ284" s="136"/>
      <c r="RKR284" s="136"/>
      <c r="RKS284" s="136"/>
      <c r="RKT284" s="136"/>
      <c r="RKU284" s="136"/>
      <c r="RKV284" s="136"/>
      <c r="RKW284" s="136"/>
      <c r="RLB284" s="136"/>
      <c r="RLC284" s="136"/>
      <c r="RLD284" s="136"/>
      <c r="RLE284" s="136"/>
      <c r="RLF284" s="136"/>
      <c r="RLG284" s="136"/>
      <c r="RLH284" s="136"/>
      <c r="RLI284" s="136"/>
      <c r="RLJ284" s="136"/>
      <c r="RLK284" s="136"/>
      <c r="RLL284" s="136"/>
      <c r="RLM284" s="136"/>
      <c r="RLR284" s="136"/>
      <c r="RLS284" s="136"/>
      <c r="RLT284" s="136"/>
      <c r="RLU284" s="136"/>
      <c r="RLV284" s="136"/>
      <c r="RLW284" s="136"/>
      <c r="RLX284" s="136"/>
      <c r="RLY284" s="136"/>
      <c r="RLZ284" s="136"/>
      <c r="RMA284" s="136"/>
      <c r="RMB284" s="136"/>
      <c r="RMC284" s="136"/>
      <c r="RMH284" s="136"/>
      <c r="RMI284" s="136"/>
      <c r="RMJ284" s="136"/>
      <c r="RMK284" s="136"/>
      <c r="RML284" s="136"/>
      <c r="RMM284" s="136"/>
      <c r="RMN284" s="136"/>
      <c r="RMO284" s="136"/>
      <c r="RMP284" s="136"/>
      <c r="RMQ284" s="136"/>
      <c r="RMR284" s="136"/>
      <c r="RMS284" s="136"/>
      <c r="RMX284" s="136"/>
      <c r="RMY284" s="136"/>
      <c r="RMZ284" s="136"/>
      <c r="RNA284" s="136"/>
      <c r="RNB284" s="136"/>
      <c r="RNC284" s="136"/>
      <c r="RND284" s="136"/>
      <c r="RNE284" s="136"/>
      <c r="RNF284" s="136"/>
      <c r="RNG284" s="136"/>
      <c r="RNH284" s="136"/>
      <c r="RNI284" s="136"/>
      <c r="RNN284" s="136"/>
      <c r="RNO284" s="136"/>
      <c r="RNP284" s="136"/>
      <c r="RNQ284" s="136"/>
      <c r="RNR284" s="136"/>
      <c r="RNS284" s="136"/>
      <c r="RNT284" s="136"/>
      <c r="RNU284" s="136"/>
      <c r="RNV284" s="136"/>
      <c r="RNW284" s="136"/>
      <c r="RNX284" s="136"/>
      <c r="RNY284" s="136"/>
      <c r="ROD284" s="136"/>
      <c r="ROE284" s="136"/>
      <c r="ROF284" s="136"/>
      <c r="ROG284" s="136"/>
      <c r="ROH284" s="136"/>
      <c r="ROI284" s="136"/>
      <c r="ROJ284" s="136"/>
      <c r="ROK284" s="136"/>
      <c r="ROL284" s="136"/>
      <c r="ROM284" s="136"/>
      <c r="RON284" s="136"/>
      <c r="ROO284" s="136"/>
      <c r="ROT284" s="136"/>
      <c r="ROU284" s="136"/>
      <c r="ROV284" s="136"/>
      <c r="ROW284" s="136"/>
      <c r="ROX284" s="136"/>
      <c r="ROY284" s="136"/>
      <c r="ROZ284" s="136"/>
      <c r="RPA284" s="136"/>
      <c r="RPB284" s="136"/>
      <c r="RPC284" s="136"/>
      <c r="RPD284" s="136"/>
      <c r="RPE284" s="136"/>
      <c r="RPJ284" s="136"/>
      <c r="RPK284" s="136"/>
      <c r="RPL284" s="136"/>
      <c r="RPM284" s="136"/>
      <c r="RPN284" s="136"/>
      <c r="RPO284" s="136"/>
      <c r="RPP284" s="136"/>
      <c r="RPQ284" s="136"/>
      <c r="RPR284" s="136"/>
      <c r="RPS284" s="136"/>
      <c r="RPT284" s="136"/>
      <c r="RPU284" s="136"/>
      <c r="RPZ284" s="136"/>
      <c r="RQA284" s="136"/>
      <c r="RQB284" s="136"/>
      <c r="RQC284" s="136"/>
      <c r="RQD284" s="136"/>
      <c r="RQE284" s="136"/>
      <c r="RQF284" s="136"/>
      <c r="RQG284" s="136"/>
      <c r="RQH284" s="136"/>
      <c r="RQI284" s="136"/>
      <c r="RQJ284" s="136"/>
      <c r="RQK284" s="136"/>
      <c r="RQP284" s="136"/>
      <c r="RQQ284" s="136"/>
      <c r="RQR284" s="136"/>
      <c r="RQS284" s="136"/>
      <c r="RQT284" s="136"/>
      <c r="RQU284" s="136"/>
      <c r="RQV284" s="136"/>
      <c r="RQW284" s="136"/>
      <c r="RQX284" s="136"/>
      <c r="RQY284" s="136"/>
      <c r="RQZ284" s="136"/>
      <c r="RRA284" s="136"/>
      <c r="RRF284" s="136"/>
      <c r="RRG284" s="136"/>
      <c r="RRH284" s="136"/>
      <c r="RRI284" s="136"/>
      <c r="RRJ284" s="136"/>
      <c r="RRK284" s="136"/>
      <c r="RRL284" s="136"/>
      <c r="RRM284" s="136"/>
      <c r="RRN284" s="136"/>
      <c r="RRO284" s="136"/>
      <c r="RRP284" s="136"/>
      <c r="RRQ284" s="136"/>
      <c r="RRV284" s="136"/>
      <c r="RRW284" s="136"/>
      <c r="RRX284" s="136"/>
      <c r="RRY284" s="136"/>
      <c r="RRZ284" s="136"/>
      <c r="RSA284" s="136"/>
      <c r="RSB284" s="136"/>
      <c r="RSC284" s="136"/>
      <c r="RSD284" s="136"/>
      <c r="RSE284" s="136"/>
      <c r="RSF284" s="136"/>
      <c r="RSG284" s="136"/>
      <c r="RSL284" s="136"/>
      <c r="RSM284" s="136"/>
      <c r="RSN284" s="136"/>
      <c r="RSO284" s="136"/>
      <c r="RSP284" s="136"/>
      <c r="RSQ284" s="136"/>
      <c r="RSR284" s="136"/>
      <c r="RSS284" s="136"/>
      <c r="RST284" s="136"/>
      <c r="RSU284" s="136"/>
      <c r="RSV284" s="136"/>
      <c r="RSW284" s="136"/>
      <c r="RTB284" s="136"/>
      <c r="RTC284" s="136"/>
      <c r="RTD284" s="136"/>
      <c r="RTE284" s="136"/>
      <c r="RTF284" s="136"/>
      <c r="RTG284" s="136"/>
      <c r="RTH284" s="136"/>
      <c r="RTI284" s="136"/>
      <c r="RTJ284" s="136"/>
      <c r="RTK284" s="136"/>
      <c r="RTL284" s="136"/>
      <c r="RTM284" s="136"/>
      <c r="RTR284" s="136"/>
      <c r="RTS284" s="136"/>
      <c r="RTT284" s="136"/>
      <c r="RTU284" s="136"/>
      <c r="RTV284" s="136"/>
      <c r="RTW284" s="136"/>
      <c r="RTX284" s="136"/>
      <c r="RTY284" s="136"/>
      <c r="RTZ284" s="136"/>
      <c r="RUA284" s="136"/>
      <c r="RUB284" s="136"/>
      <c r="RUC284" s="136"/>
      <c r="RUH284" s="136"/>
      <c r="RUI284" s="136"/>
      <c r="RUJ284" s="136"/>
      <c r="RUK284" s="136"/>
      <c r="RUL284" s="136"/>
      <c r="RUM284" s="136"/>
      <c r="RUN284" s="136"/>
      <c r="RUO284" s="136"/>
      <c r="RUP284" s="136"/>
      <c r="RUQ284" s="136"/>
      <c r="RUR284" s="136"/>
      <c r="RUS284" s="136"/>
      <c r="RUX284" s="136"/>
      <c r="RUY284" s="136"/>
      <c r="RUZ284" s="136"/>
      <c r="RVA284" s="136"/>
      <c r="RVB284" s="136"/>
      <c r="RVC284" s="136"/>
      <c r="RVD284" s="136"/>
      <c r="RVE284" s="136"/>
      <c r="RVF284" s="136"/>
      <c r="RVG284" s="136"/>
      <c r="RVH284" s="136"/>
      <c r="RVI284" s="136"/>
      <c r="RVN284" s="136"/>
      <c r="RVO284" s="136"/>
      <c r="RVP284" s="136"/>
      <c r="RVQ284" s="136"/>
      <c r="RVR284" s="136"/>
      <c r="RVS284" s="136"/>
      <c r="RVT284" s="136"/>
      <c r="RVU284" s="136"/>
      <c r="RVV284" s="136"/>
      <c r="RVW284" s="136"/>
      <c r="RVX284" s="136"/>
      <c r="RVY284" s="136"/>
      <c r="RWD284" s="136"/>
      <c r="RWE284" s="136"/>
      <c r="RWF284" s="136"/>
      <c r="RWG284" s="136"/>
      <c r="RWH284" s="136"/>
      <c r="RWI284" s="136"/>
      <c r="RWJ284" s="136"/>
      <c r="RWK284" s="136"/>
      <c r="RWL284" s="136"/>
      <c r="RWM284" s="136"/>
      <c r="RWN284" s="136"/>
      <c r="RWO284" s="136"/>
      <c r="RWT284" s="136"/>
      <c r="RWU284" s="136"/>
      <c r="RWV284" s="136"/>
      <c r="RWW284" s="136"/>
      <c r="RWX284" s="136"/>
      <c r="RWY284" s="136"/>
      <c r="RWZ284" s="136"/>
      <c r="RXA284" s="136"/>
      <c r="RXB284" s="136"/>
      <c r="RXC284" s="136"/>
      <c r="RXD284" s="136"/>
      <c r="RXE284" s="136"/>
      <c r="RXJ284" s="136"/>
      <c r="RXK284" s="136"/>
      <c r="RXL284" s="136"/>
      <c r="RXM284" s="136"/>
      <c r="RXN284" s="136"/>
      <c r="RXO284" s="136"/>
      <c r="RXP284" s="136"/>
      <c r="RXQ284" s="136"/>
      <c r="RXR284" s="136"/>
      <c r="RXS284" s="136"/>
      <c r="RXT284" s="136"/>
      <c r="RXU284" s="136"/>
      <c r="RXZ284" s="136"/>
      <c r="RYA284" s="136"/>
      <c r="RYB284" s="136"/>
      <c r="RYC284" s="136"/>
      <c r="RYD284" s="136"/>
      <c r="RYE284" s="136"/>
      <c r="RYF284" s="136"/>
      <c r="RYG284" s="136"/>
      <c r="RYH284" s="136"/>
      <c r="RYI284" s="136"/>
      <c r="RYJ284" s="136"/>
      <c r="RYK284" s="136"/>
      <c r="RYP284" s="136"/>
      <c r="RYQ284" s="136"/>
      <c r="RYR284" s="136"/>
      <c r="RYS284" s="136"/>
      <c r="RYT284" s="136"/>
      <c r="RYU284" s="136"/>
      <c r="RYV284" s="136"/>
      <c r="RYW284" s="136"/>
      <c r="RYX284" s="136"/>
      <c r="RYY284" s="136"/>
      <c r="RYZ284" s="136"/>
      <c r="RZA284" s="136"/>
      <c r="RZF284" s="136"/>
      <c r="RZG284" s="136"/>
      <c r="RZH284" s="136"/>
      <c r="RZI284" s="136"/>
      <c r="RZJ284" s="136"/>
      <c r="RZK284" s="136"/>
      <c r="RZL284" s="136"/>
      <c r="RZM284" s="136"/>
      <c r="RZN284" s="136"/>
      <c r="RZO284" s="136"/>
      <c r="RZP284" s="136"/>
      <c r="RZQ284" s="136"/>
      <c r="RZV284" s="136"/>
      <c r="RZW284" s="136"/>
      <c r="RZX284" s="136"/>
      <c r="RZY284" s="136"/>
      <c r="RZZ284" s="136"/>
      <c r="SAA284" s="136"/>
      <c r="SAB284" s="136"/>
      <c r="SAC284" s="136"/>
      <c r="SAD284" s="136"/>
      <c r="SAE284" s="136"/>
      <c r="SAF284" s="136"/>
      <c r="SAG284" s="136"/>
      <c r="SAL284" s="136"/>
      <c r="SAM284" s="136"/>
      <c r="SAN284" s="136"/>
      <c r="SAO284" s="136"/>
      <c r="SAP284" s="136"/>
      <c r="SAQ284" s="136"/>
      <c r="SAR284" s="136"/>
      <c r="SAS284" s="136"/>
      <c r="SAT284" s="136"/>
      <c r="SAU284" s="136"/>
      <c r="SAV284" s="136"/>
      <c r="SAW284" s="136"/>
      <c r="SBB284" s="136"/>
      <c r="SBC284" s="136"/>
      <c r="SBD284" s="136"/>
      <c r="SBE284" s="136"/>
      <c r="SBF284" s="136"/>
      <c r="SBG284" s="136"/>
      <c r="SBH284" s="136"/>
      <c r="SBI284" s="136"/>
      <c r="SBJ284" s="136"/>
      <c r="SBK284" s="136"/>
      <c r="SBL284" s="136"/>
      <c r="SBM284" s="136"/>
      <c r="SBR284" s="136"/>
      <c r="SBS284" s="136"/>
      <c r="SBT284" s="136"/>
      <c r="SBU284" s="136"/>
      <c r="SBV284" s="136"/>
      <c r="SBW284" s="136"/>
      <c r="SBX284" s="136"/>
      <c r="SBY284" s="136"/>
      <c r="SBZ284" s="136"/>
      <c r="SCA284" s="136"/>
      <c r="SCB284" s="136"/>
      <c r="SCC284" s="136"/>
      <c r="SCH284" s="136"/>
      <c r="SCI284" s="136"/>
      <c r="SCJ284" s="136"/>
      <c r="SCK284" s="136"/>
      <c r="SCL284" s="136"/>
      <c r="SCM284" s="136"/>
      <c r="SCN284" s="136"/>
      <c r="SCO284" s="136"/>
      <c r="SCP284" s="136"/>
      <c r="SCQ284" s="136"/>
      <c r="SCR284" s="136"/>
      <c r="SCS284" s="136"/>
      <c r="SCX284" s="136"/>
      <c r="SCY284" s="136"/>
      <c r="SCZ284" s="136"/>
      <c r="SDA284" s="136"/>
      <c r="SDB284" s="136"/>
      <c r="SDC284" s="136"/>
      <c r="SDD284" s="136"/>
      <c r="SDE284" s="136"/>
      <c r="SDF284" s="136"/>
      <c r="SDG284" s="136"/>
      <c r="SDH284" s="136"/>
      <c r="SDI284" s="136"/>
      <c r="SDN284" s="136"/>
      <c r="SDO284" s="136"/>
      <c r="SDP284" s="136"/>
      <c r="SDQ284" s="136"/>
      <c r="SDR284" s="136"/>
      <c r="SDS284" s="136"/>
      <c r="SDT284" s="136"/>
      <c r="SDU284" s="136"/>
      <c r="SDV284" s="136"/>
      <c r="SDW284" s="136"/>
      <c r="SDX284" s="136"/>
      <c r="SDY284" s="136"/>
      <c r="SED284" s="136"/>
      <c r="SEE284" s="136"/>
      <c r="SEF284" s="136"/>
      <c r="SEG284" s="136"/>
      <c r="SEH284" s="136"/>
      <c r="SEI284" s="136"/>
      <c r="SEJ284" s="136"/>
      <c r="SEK284" s="136"/>
      <c r="SEL284" s="136"/>
      <c r="SEM284" s="136"/>
      <c r="SEN284" s="136"/>
      <c r="SEO284" s="136"/>
      <c r="SET284" s="136"/>
      <c r="SEU284" s="136"/>
      <c r="SEV284" s="136"/>
      <c r="SEW284" s="136"/>
      <c r="SEX284" s="136"/>
      <c r="SEY284" s="136"/>
      <c r="SEZ284" s="136"/>
      <c r="SFA284" s="136"/>
      <c r="SFB284" s="136"/>
      <c r="SFC284" s="136"/>
      <c r="SFD284" s="136"/>
      <c r="SFE284" s="136"/>
      <c r="SFJ284" s="136"/>
      <c r="SFK284" s="136"/>
      <c r="SFL284" s="136"/>
      <c r="SFM284" s="136"/>
      <c r="SFN284" s="136"/>
      <c r="SFO284" s="136"/>
      <c r="SFP284" s="136"/>
      <c r="SFQ284" s="136"/>
      <c r="SFR284" s="136"/>
      <c r="SFS284" s="136"/>
      <c r="SFT284" s="136"/>
      <c r="SFU284" s="136"/>
      <c r="SFZ284" s="136"/>
      <c r="SGA284" s="136"/>
      <c r="SGB284" s="136"/>
      <c r="SGC284" s="136"/>
      <c r="SGD284" s="136"/>
      <c r="SGE284" s="136"/>
      <c r="SGF284" s="136"/>
      <c r="SGG284" s="136"/>
      <c r="SGH284" s="136"/>
      <c r="SGI284" s="136"/>
      <c r="SGJ284" s="136"/>
      <c r="SGK284" s="136"/>
      <c r="SGP284" s="136"/>
      <c r="SGQ284" s="136"/>
      <c r="SGR284" s="136"/>
      <c r="SGS284" s="136"/>
      <c r="SGT284" s="136"/>
      <c r="SGU284" s="136"/>
      <c r="SGV284" s="136"/>
      <c r="SGW284" s="136"/>
      <c r="SGX284" s="136"/>
      <c r="SGY284" s="136"/>
      <c r="SGZ284" s="136"/>
      <c r="SHA284" s="136"/>
      <c r="SHF284" s="136"/>
      <c r="SHG284" s="136"/>
      <c r="SHH284" s="136"/>
      <c r="SHI284" s="136"/>
      <c r="SHJ284" s="136"/>
      <c r="SHK284" s="136"/>
      <c r="SHL284" s="136"/>
      <c r="SHM284" s="136"/>
      <c r="SHN284" s="136"/>
      <c r="SHO284" s="136"/>
      <c r="SHP284" s="136"/>
      <c r="SHQ284" s="136"/>
      <c r="SHV284" s="136"/>
      <c r="SHW284" s="136"/>
      <c r="SHX284" s="136"/>
      <c r="SHY284" s="136"/>
      <c r="SHZ284" s="136"/>
      <c r="SIA284" s="136"/>
      <c r="SIB284" s="136"/>
      <c r="SIC284" s="136"/>
      <c r="SID284" s="136"/>
      <c r="SIE284" s="136"/>
      <c r="SIF284" s="136"/>
      <c r="SIG284" s="136"/>
      <c r="SIL284" s="136"/>
      <c r="SIM284" s="136"/>
      <c r="SIN284" s="136"/>
      <c r="SIO284" s="136"/>
      <c r="SIP284" s="136"/>
      <c r="SIQ284" s="136"/>
      <c r="SIR284" s="136"/>
      <c r="SIS284" s="136"/>
      <c r="SIT284" s="136"/>
      <c r="SIU284" s="136"/>
      <c r="SIV284" s="136"/>
      <c r="SIW284" s="136"/>
      <c r="SJB284" s="136"/>
      <c r="SJC284" s="136"/>
      <c r="SJD284" s="136"/>
      <c r="SJE284" s="136"/>
      <c r="SJF284" s="136"/>
      <c r="SJG284" s="136"/>
      <c r="SJH284" s="136"/>
      <c r="SJI284" s="136"/>
      <c r="SJJ284" s="136"/>
      <c r="SJK284" s="136"/>
      <c r="SJL284" s="136"/>
      <c r="SJM284" s="136"/>
      <c r="SJR284" s="136"/>
      <c r="SJS284" s="136"/>
      <c r="SJT284" s="136"/>
      <c r="SJU284" s="136"/>
      <c r="SJV284" s="136"/>
      <c r="SJW284" s="136"/>
      <c r="SJX284" s="136"/>
      <c r="SJY284" s="136"/>
      <c r="SJZ284" s="136"/>
      <c r="SKA284" s="136"/>
      <c r="SKB284" s="136"/>
      <c r="SKC284" s="136"/>
      <c r="SKH284" s="136"/>
      <c r="SKI284" s="136"/>
      <c r="SKJ284" s="136"/>
      <c r="SKK284" s="136"/>
      <c r="SKL284" s="136"/>
      <c r="SKM284" s="136"/>
      <c r="SKN284" s="136"/>
      <c r="SKO284" s="136"/>
      <c r="SKP284" s="136"/>
      <c r="SKQ284" s="136"/>
      <c r="SKR284" s="136"/>
      <c r="SKS284" s="136"/>
      <c r="SKX284" s="136"/>
      <c r="SKY284" s="136"/>
      <c r="SKZ284" s="136"/>
      <c r="SLA284" s="136"/>
      <c r="SLB284" s="136"/>
      <c r="SLC284" s="136"/>
      <c r="SLD284" s="136"/>
      <c r="SLE284" s="136"/>
      <c r="SLF284" s="136"/>
      <c r="SLG284" s="136"/>
      <c r="SLH284" s="136"/>
      <c r="SLI284" s="136"/>
      <c r="SLN284" s="136"/>
      <c r="SLO284" s="136"/>
      <c r="SLP284" s="136"/>
      <c r="SLQ284" s="136"/>
      <c r="SLR284" s="136"/>
      <c r="SLS284" s="136"/>
      <c r="SLT284" s="136"/>
      <c r="SLU284" s="136"/>
      <c r="SLV284" s="136"/>
      <c r="SLW284" s="136"/>
      <c r="SLX284" s="136"/>
      <c r="SLY284" s="136"/>
      <c r="SMD284" s="136"/>
      <c r="SME284" s="136"/>
      <c r="SMF284" s="136"/>
      <c r="SMG284" s="136"/>
      <c r="SMH284" s="136"/>
      <c r="SMI284" s="136"/>
      <c r="SMJ284" s="136"/>
      <c r="SMK284" s="136"/>
      <c r="SML284" s="136"/>
      <c r="SMM284" s="136"/>
      <c r="SMN284" s="136"/>
      <c r="SMO284" s="136"/>
      <c r="SMT284" s="136"/>
      <c r="SMU284" s="136"/>
      <c r="SMV284" s="136"/>
      <c r="SMW284" s="136"/>
      <c r="SMX284" s="136"/>
      <c r="SMY284" s="136"/>
      <c r="SMZ284" s="136"/>
      <c r="SNA284" s="136"/>
      <c r="SNB284" s="136"/>
      <c r="SNC284" s="136"/>
      <c r="SND284" s="136"/>
      <c r="SNE284" s="136"/>
      <c r="SNJ284" s="136"/>
      <c r="SNK284" s="136"/>
      <c r="SNL284" s="136"/>
      <c r="SNM284" s="136"/>
      <c r="SNN284" s="136"/>
      <c r="SNO284" s="136"/>
      <c r="SNP284" s="136"/>
      <c r="SNQ284" s="136"/>
      <c r="SNR284" s="136"/>
      <c r="SNS284" s="136"/>
      <c r="SNT284" s="136"/>
      <c r="SNU284" s="136"/>
      <c r="SNZ284" s="136"/>
      <c r="SOA284" s="136"/>
      <c r="SOB284" s="136"/>
      <c r="SOC284" s="136"/>
      <c r="SOD284" s="136"/>
      <c r="SOE284" s="136"/>
      <c r="SOF284" s="136"/>
      <c r="SOG284" s="136"/>
      <c r="SOH284" s="136"/>
      <c r="SOI284" s="136"/>
      <c r="SOJ284" s="136"/>
      <c r="SOK284" s="136"/>
      <c r="SOP284" s="136"/>
      <c r="SOQ284" s="136"/>
      <c r="SOR284" s="136"/>
      <c r="SOS284" s="136"/>
      <c r="SOT284" s="136"/>
      <c r="SOU284" s="136"/>
      <c r="SOV284" s="136"/>
      <c r="SOW284" s="136"/>
      <c r="SOX284" s="136"/>
      <c r="SOY284" s="136"/>
      <c r="SOZ284" s="136"/>
      <c r="SPA284" s="136"/>
      <c r="SPF284" s="136"/>
      <c r="SPG284" s="136"/>
      <c r="SPH284" s="136"/>
      <c r="SPI284" s="136"/>
      <c r="SPJ284" s="136"/>
      <c r="SPK284" s="136"/>
      <c r="SPL284" s="136"/>
      <c r="SPM284" s="136"/>
      <c r="SPN284" s="136"/>
      <c r="SPO284" s="136"/>
      <c r="SPP284" s="136"/>
      <c r="SPQ284" s="136"/>
      <c r="SPV284" s="136"/>
      <c r="SPW284" s="136"/>
      <c r="SPX284" s="136"/>
      <c r="SPY284" s="136"/>
      <c r="SPZ284" s="136"/>
      <c r="SQA284" s="136"/>
      <c r="SQB284" s="136"/>
      <c r="SQC284" s="136"/>
      <c r="SQD284" s="136"/>
      <c r="SQE284" s="136"/>
      <c r="SQF284" s="136"/>
      <c r="SQG284" s="136"/>
      <c r="SQL284" s="136"/>
      <c r="SQM284" s="136"/>
      <c r="SQN284" s="136"/>
      <c r="SQO284" s="136"/>
      <c r="SQP284" s="136"/>
      <c r="SQQ284" s="136"/>
      <c r="SQR284" s="136"/>
      <c r="SQS284" s="136"/>
      <c r="SQT284" s="136"/>
      <c r="SQU284" s="136"/>
      <c r="SQV284" s="136"/>
      <c r="SQW284" s="136"/>
      <c r="SRB284" s="136"/>
      <c r="SRC284" s="136"/>
      <c r="SRD284" s="136"/>
      <c r="SRE284" s="136"/>
      <c r="SRF284" s="136"/>
      <c r="SRG284" s="136"/>
      <c r="SRH284" s="136"/>
      <c r="SRI284" s="136"/>
      <c r="SRJ284" s="136"/>
      <c r="SRK284" s="136"/>
      <c r="SRL284" s="136"/>
      <c r="SRM284" s="136"/>
      <c r="SRR284" s="136"/>
      <c r="SRS284" s="136"/>
      <c r="SRT284" s="136"/>
      <c r="SRU284" s="136"/>
      <c r="SRV284" s="136"/>
      <c r="SRW284" s="136"/>
      <c r="SRX284" s="136"/>
      <c r="SRY284" s="136"/>
      <c r="SRZ284" s="136"/>
      <c r="SSA284" s="136"/>
      <c r="SSB284" s="136"/>
      <c r="SSC284" s="136"/>
      <c r="SSH284" s="136"/>
      <c r="SSI284" s="136"/>
      <c r="SSJ284" s="136"/>
      <c r="SSK284" s="136"/>
      <c r="SSL284" s="136"/>
      <c r="SSM284" s="136"/>
      <c r="SSN284" s="136"/>
      <c r="SSO284" s="136"/>
      <c r="SSP284" s="136"/>
      <c r="SSQ284" s="136"/>
      <c r="SSR284" s="136"/>
      <c r="SSS284" s="136"/>
      <c r="SSX284" s="136"/>
      <c r="SSY284" s="136"/>
      <c r="SSZ284" s="136"/>
      <c r="STA284" s="136"/>
      <c r="STB284" s="136"/>
      <c r="STC284" s="136"/>
      <c r="STD284" s="136"/>
      <c r="STE284" s="136"/>
      <c r="STF284" s="136"/>
      <c r="STG284" s="136"/>
      <c r="STH284" s="136"/>
      <c r="STI284" s="136"/>
      <c r="STN284" s="136"/>
      <c r="STO284" s="136"/>
      <c r="STP284" s="136"/>
      <c r="STQ284" s="136"/>
      <c r="STR284" s="136"/>
      <c r="STS284" s="136"/>
      <c r="STT284" s="136"/>
      <c r="STU284" s="136"/>
      <c r="STV284" s="136"/>
      <c r="STW284" s="136"/>
      <c r="STX284" s="136"/>
      <c r="STY284" s="136"/>
      <c r="SUD284" s="136"/>
      <c r="SUE284" s="136"/>
      <c r="SUF284" s="136"/>
      <c r="SUG284" s="136"/>
      <c r="SUH284" s="136"/>
      <c r="SUI284" s="136"/>
      <c r="SUJ284" s="136"/>
      <c r="SUK284" s="136"/>
      <c r="SUL284" s="136"/>
      <c r="SUM284" s="136"/>
      <c r="SUN284" s="136"/>
      <c r="SUO284" s="136"/>
      <c r="SUT284" s="136"/>
      <c r="SUU284" s="136"/>
      <c r="SUV284" s="136"/>
      <c r="SUW284" s="136"/>
      <c r="SUX284" s="136"/>
      <c r="SUY284" s="136"/>
      <c r="SUZ284" s="136"/>
      <c r="SVA284" s="136"/>
      <c r="SVB284" s="136"/>
      <c r="SVC284" s="136"/>
      <c r="SVD284" s="136"/>
      <c r="SVE284" s="136"/>
      <c r="SVJ284" s="136"/>
      <c r="SVK284" s="136"/>
      <c r="SVL284" s="136"/>
      <c r="SVM284" s="136"/>
      <c r="SVN284" s="136"/>
      <c r="SVO284" s="136"/>
      <c r="SVP284" s="136"/>
      <c r="SVQ284" s="136"/>
      <c r="SVR284" s="136"/>
      <c r="SVS284" s="136"/>
      <c r="SVT284" s="136"/>
      <c r="SVU284" s="136"/>
      <c r="SVZ284" s="136"/>
      <c r="SWA284" s="136"/>
      <c r="SWB284" s="136"/>
      <c r="SWC284" s="136"/>
      <c r="SWD284" s="136"/>
      <c r="SWE284" s="136"/>
      <c r="SWF284" s="136"/>
      <c r="SWG284" s="136"/>
      <c r="SWH284" s="136"/>
      <c r="SWI284" s="136"/>
      <c r="SWJ284" s="136"/>
      <c r="SWK284" s="136"/>
      <c r="SWP284" s="136"/>
      <c r="SWQ284" s="136"/>
      <c r="SWR284" s="136"/>
      <c r="SWS284" s="136"/>
      <c r="SWT284" s="136"/>
      <c r="SWU284" s="136"/>
      <c r="SWV284" s="136"/>
      <c r="SWW284" s="136"/>
      <c r="SWX284" s="136"/>
      <c r="SWY284" s="136"/>
      <c r="SWZ284" s="136"/>
      <c r="SXA284" s="136"/>
      <c r="SXF284" s="136"/>
      <c r="SXG284" s="136"/>
      <c r="SXH284" s="136"/>
      <c r="SXI284" s="136"/>
      <c r="SXJ284" s="136"/>
      <c r="SXK284" s="136"/>
      <c r="SXL284" s="136"/>
      <c r="SXM284" s="136"/>
      <c r="SXN284" s="136"/>
      <c r="SXO284" s="136"/>
      <c r="SXP284" s="136"/>
      <c r="SXQ284" s="136"/>
      <c r="SXV284" s="136"/>
      <c r="SXW284" s="136"/>
      <c r="SXX284" s="136"/>
      <c r="SXY284" s="136"/>
      <c r="SXZ284" s="136"/>
      <c r="SYA284" s="136"/>
      <c r="SYB284" s="136"/>
      <c r="SYC284" s="136"/>
      <c r="SYD284" s="136"/>
      <c r="SYE284" s="136"/>
      <c r="SYF284" s="136"/>
      <c r="SYG284" s="136"/>
      <c r="SYL284" s="136"/>
      <c r="SYM284" s="136"/>
      <c r="SYN284" s="136"/>
      <c r="SYO284" s="136"/>
      <c r="SYP284" s="136"/>
      <c r="SYQ284" s="136"/>
      <c r="SYR284" s="136"/>
      <c r="SYS284" s="136"/>
      <c r="SYT284" s="136"/>
      <c r="SYU284" s="136"/>
      <c r="SYV284" s="136"/>
      <c r="SYW284" s="136"/>
      <c r="SZB284" s="136"/>
      <c r="SZC284" s="136"/>
      <c r="SZD284" s="136"/>
      <c r="SZE284" s="136"/>
      <c r="SZF284" s="136"/>
      <c r="SZG284" s="136"/>
      <c r="SZH284" s="136"/>
      <c r="SZI284" s="136"/>
      <c r="SZJ284" s="136"/>
      <c r="SZK284" s="136"/>
      <c r="SZL284" s="136"/>
      <c r="SZM284" s="136"/>
      <c r="SZR284" s="136"/>
      <c r="SZS284" s="136"/>
      <c r="SZT284" s="136"/>
      <c r="SZU284" s="136"/>
      <c r="SZV284" s="136"/>
      <c r="SZW284" s="136"/>
      <c r="SZX284" s="136"/>
      <c r="SZY284" s="136"/>
      <c r="SZZ284" s="136"/>
      <c r="TAA284" s="136"/>
      <c r="TAB284" s="136"/>
      <c r="TAC284" s="136"/>
      <c r="TAH284" s="136"/>
      <c r="TAI284" s="136"/>
      <c r="TAJ284" s="136"/>
      <c r="TAK284" s="136"/>
      <c r="TAL284" s="136"/>
      <c r="TAM284" s="136"/>
      <c r="TAN284" s="136"/>
      <c r="TAO284" s="136"/>
      <c r="TAP284" s="136"/>
      <c r="TAQ284" s="136"/>
      <c r="TAR284" s="136"/>
      <c r="TAS284" s="136"/>
      <c r="TAX284" s="136"/>
      <c r="TAY284" s="136"/>
      <c r="TAZ284" s="136"/>
      <c r="TBA284" s="136"/>
      <c r="TBB284" s="136"/>
      <c r="TBC284" s="136"/>
      <c r="TBD284" s="136"/>
      <c r="TBE284" s="136"/>
      <c r="TBF284" s="136"/>
      <c r="TBG284" s="136"/>
      <c r="TBH284" s="136"/>
      <c r="TBI284" s="136"/>
      <c r="TBN284" s="136"/>
      <c r="TBO284" s="136"/>
      <c r="TBP284" s="136"/>
      <c r="TBQ284" s="136"/>
      <c r="TBR284" s="136"/>
      <c r="TBS284" s="136"/>
      <c r="TBT284" s="136"/>
      <c r="TBU284" s="136"/>
      <c r="TBV284" s="136"/>
      <c r="TBW284" s="136"/>
      <c r="TBX284" s="136"/>
      <c r="TBY284" s="136"/>
      <c r="TCD284" s="136"/>
      <c r="TCE284" s="136"/>
      <c r="TCF284" s="136"/>
      <c r="TCG284" s="136"/>
      <c r="TCH284" s="136"/>
      <c r="TCI284" s="136"/>
      <c r="TCJ284" s="136"/>
      <c r="TCK284" s="136"/>
      <c r="TCL284" s="136"/>
      <c r="TCM284" s="136"/>
      <c r="TCN284" s="136"/>
      <c r="TCO284" s="136"/>
      <c r="TCT284" s="136"/>
      <c r="TCU284" s="136"/>
      <c r="TCV284" s="136"/>
      <c r="TCW284" s="136"/>
      <c r="TCX284" s="136"/>
      <c r="TCY284" s="136"/>
      <c r="TCZ284" s="136"/>
      <c r="TDA284" s="136"/>
      <c r="TDB284" s="136"/>
      <c r="TDC284" s="136"/>
      <c r="TDD284" s="136"/>
      <c r="TDE284" s="136"/>
      <c r="TDJ284" s="136"/>
      <c r="TDK284" s="136"/>
      <c r="TDL284" s="136"/>
      <c r="TDM284" s="136"/>
      <c r="TDN284" s="136"/>
      <c r="TDO284" s="136"/>
      <c r="TDP284" s="136"/>
      <c r="TDQ284" s="136"/>
      <c r="TDR284" s="136"/>
      <c r="TDS284" s="136"/>
      <c r="TDT284" s="136"/>
      <c r="TDU284" s="136"/>
      <c r="TDZ284" s="136"/>
      <c r="TEA284" s="136"/>
      <c r="TEB284" s="136"/>
      <c r="TEC284" s="136"/>
      <c r="TED284" s="136"/>
      <c r="TEE284" s="136"/>
      <c r="TEF284" s="136"/>
      <c r="TEG284" s="136"/>
      <c r="TEH284" s="136"/>
      <c r="TEI284" s="136"/>
      <c r="TEJ284" s="136"/>
      <c r="TEK284" s="136"/>
      <c r="TEP284" s="136"/>
      <c r="TEQ284" s="136"/>
      <c r="TER284" s="136"/>
      <c r="TES284" s="136"/>
      <c r="TET284" s="136"/>
      <c r="TEU284" s="136"/>
      <c r="TEV284" s="136"/>
      <c r="TEW284" s="136"/>
      <c r="TEX284" s="136"/>
      <c r="TEY284" s="136"/>
      <c r="TEZ284" s="136"/>
      <c r="TFA284" s="136"/>
      <c r="TFF284" s="136"/>
      <c r="TFG284" s="136"/>
      <c r="TFH284" s="136"/>
      <c r="TFI284" s="136"/>
      <c r="TFJ284" s="136"/>
      <c r="TFK284" s="136"/>
      <c r="TFL284" s="136"/>
      <c r="TFM284" s="136"/>
      <c r="TFN284" s="136"/>
      <c r="TFO284" s="136"/>
      <c r="TFP284" s="136"/>
      <c r="TFQ284" s="136"/>
      <c r="TFV284" s="136"/>
      <c r="TFW284" s="136"/>
      <c r="TFX284" s="136"/>
      <c r="TFY284" s="136"/>
      <c r="TFZ284" s="136"/>
      <c r="TGA284" s="136"/>
      <c r="TGB284" s="136"/>
      <c r="TGC284" s="136"/>
      <c r="TGD284" s="136"/>
      <c r="TGE284" s="136"/>
      <c r="TGF284" s="136"/>
      <c r="TGG284" s="136"/>
      <c r="TGL284" s="136"/>
      <c r="TGM284" s="136"/>
      <c r="TGN284" s="136"/>
      <c r="TGO284" s="136"/>
      <c r="TGP284" s="136"/>
      <c r="TGQ284" s="136"/>
      <c r="TGR284" s="136"/>
      <c r="TGS284" s="136"/>
      <c r="TGT284" s="136"/>
      <c r="TGU284" s="136"/>
      <c r="TGV284" s="136"/>
      <c r="TGW284" s="136"/>
      <c r="THB284" s="136"/>
      <c r="THC284" s="136"/>
      <c r="THD284" s="136"/>
      <c r="THE284" s="136"/>
      <c r="THF284" s="136"/>
      <c r="THG284" s="136"/>
      <c r="THH284" s="136"/>
      <c r="THI284" s="136"/>
      <c r="THJ284" s="136"/>
      <c r="THK284" s="136"/>
      <c r="THL284" s="136"/>
      <c r="THM284" s="136"/>
      <c r="THR284" s="136"/>
      <c r="THS284" s="136"/>
      <c r="THT284" s="136"/>
      <c r="THU284" s="136"/>
      <c r="THV284" s="136"/>
      <c r="THW284" s="136"/>
      <c r="THX284" s="136"/>
      <c r="THY284" s="136"/>
      <c r="THZ284" s="136"/>
      <c r="TIA284" s="136"/>
      <c r="TIB284" s="136"/>
      <c r="TIC284" s="136"/>
      <c r="TIH284" s="136"/>
      <c r="TII284" s="136"/>
      <c r="TIJ284" s="136"/>
      <c r="TIK284" s="136"/>
      <c r="TIL284" s="136"/>
      <c r="TIM284" s="136"/>
      <c r="TIN284" s="136"/>
      <c r="TIO284" s="136"/>
      <c r="TIP284" s="136"/>
      <c r="TIQ284" s="136"/>
      <c r="TIR284" s="136"/>
      <c r="TIS284" s="136"/>
      <c r="TIX284" s="136"/>
      <c r="TIY284" s="136"/>
      <c r="TIZ284" s="136"/>
      <c r="TJA284" s="136"/>
      <c r="TJB284" s="136"/>
      <c r="TJC284" s="136"/>
      <c r="TJD284" s="136"/>
      <c r="TJE284" s="136"/>
      <c r="TJF284" s="136"/>
      <c r="TJG284" s="136"/>
      <c r="TJH284" s="136"/>
      <c r="TJI284" s="136"/>
      <c r="TJN284" s="136"/>
      <c r="TJO284" s="136"/>
      <c r="TJP284" s="136"/>
      <c r="TJQ284" s="136"/>
      <c r="TJR284" s="136"/>
      <c r="TJS284" s="136"/>
      <c r="TJT284" s="136"/>
      <c r="TJU284" s="136"/>
      <c r="TJV284" s="136"/>
      <c r="TJW284" s="136"/>
      <c r="TJX284" s="136"/>
      <c r="TJY284" s="136"/>
      <c r="TKD284" s="136"/>
      <c r="TKE284" s="136"/>
      <c r="TKF284" s="136"/>
      <c r="TKG284" s="136"/>
      <c r="TKH284" s="136"/>
      <c r="TKI284" s="136"/>
      <c r="TKJ284" s="136"/>
      <c r="TKK284" s="136"/>
      <c r="TKL284" s="136"/>
      <c r="TKM284" s="136"/>
      <c r="TKN284" s="136"/>
      <c r="TKO284" s="136"/>
      <c r="TKT284" s="136"/>
      <c r="TKU284" s="136"/>
      <c r="TKV284" s="136"/>
      <c r="TKW284" s="136"/>
      <c r="TKX284" s="136"/>
      <c r="TKY284" s="136"/>
      <c r="TKZ284" s="136"/>
      <c r="TLA284" s="136"/>
      <c r="TLB284" s="136"/>
      <c r="TLC284" s="136"/>
      <c r="TLD284" s="136"/>
      <c r="TLE284" s="136"/>
      <c r="TLJ284" s="136"/>
      <c r="TLK284" s="136"/>
      <c r="TLL284" s="136"/>
      <c r="TLM284" s="136"/>
      <c r="TLN284" s="136"/>
      <c r="TLO284" s="136"/>
      <c r="TLP284" s="136"/>
      <c r="TLQ284" s="136"/>
      <c r="TLR284" s="136"/>
      <c r="TLS284" s="136"/>
      <c r="TLT284" s="136"/>
      <c r="TLU284" s="136"/>
      <c r="TLZ284" s="136"/>
      <c r="TMA284" s="136"/>
      <c r="TMB284" s="136"/>
      <c r="TMC284" s="136"/>
      <c r="TMD284" s="136"/>
      <c r="TME284" s="136"/>
      <c r="TMF284" s="136"/>
      <c r="TMG284" s="136"/>
      <c r="TMH284" s="136"/>
      <c r="TMI284" s="136"/>
      <c r="TMJ284" s="136"/>
      <c r="TMK284" s="136"/>
      <c r="TMP284" s="136"/>
      <c r="TMQ284" s="136"/>
      <c r="TMR284" s="136"/>
      <c r="TMS284" s="136"/>
      <c r="TMT284" s="136"/>
      <c r="TMU284" s="136"/>
      <c r="TMV284" s="136"/>
      <c r="TMW284" s="136"/>
      <c r="TMX284" s="136"/>
      <c r="TMY284" s="136"/>
      <c r="TMZ284" s="136"/>
      <c r="TNA284" s="136"/>
      <c r="TNF284" s="136"/>
      <c r="TNG284" s="136"/>
      <c r="TNH284" s="136"/>
      <c r="TNI284" s="136"/>
      <c r="TNJ284" s="136"/>
      <c r="TNK284" s="136"/>
      <c r="TNL284" s="136"/>
      <c r="TNM284" s="136"/>
      <c r="TNN284" s="136"/>
      <c r="TNO284" s="136"/>
      <c r="TNP284" s="136"/>
      <c r="TNQ284" s="136"/>
      <c r="TNV284" s="136"/>
      <c r="TNW284" s="136"/>
      <c r="TNX284" s="136"/>
      <c r="TNY284" s="136"/>
      <c r="TNZ284" s="136"/>
      <c r="TOA284" s="136"/>
      <c r="TOB284" s="136"/>
      <c r="TOC284" s="136"/>
      <c r="TOD284" s="136"/>
      <c r="TOE284" s="136"/>
      <c r="TOF284" s="136"/>
      <c r="TOG284" s="136"/>
      <c r="TOL284" s="136"/>
      <c r="TOM284" s="136"/>
      <c r="TON284" s="136"/>
      <c r="TOO284" s="136"/>
      <c r="TOP284" s="136"/>
      <c r="TOQ284" s="136"/>
      <c r="TOR284" s="136"/>
      <c r="TOS284" s="136"/>
      <c r="TOT284" s="136"/>
      <c r="TOU284" s="136"/>
      <c r="TOV284" s="136"/>
      <c r="TOW284" s="136"/>
      <c r="TPB284" s="136"/>
      <c r="TPC284" s="136"/>
      <c r="TPD284" s="136"/>
      <c r="TPE284" s="136"/>
      <c r="TPF284" s="136"/>
      <c r="TPG284" s="136"/>
      <c r="TPH284" s="136"/>
      <c r="TPI284" s="136"/>
      <c r="TPJ284" s="136"/>
      <c r="TPK284" s="136"/>
      <c r="TPL284" s="136"/>
      <c r="TPM284" s="136"/>
      <c r="TPR284" s="136"/>
      <c r="TPS284" s="136"/>
      <c r="TPT284" s="136"/>
      <c r="TPU284" s="136"/>
      <c r="TPV284" s="136"/>
      <c r="TPW284" s="136"/>
      <c r="TPX284" s="136"/>
      <c r="TPY284" s="136"/>
      <c r="TPZ284" s="136"/>
      <c r="TQA284" s="136"/>
      <c r="TQB284" s="136"/>
      <c r="TQC284" s="136"/>
      <c r="TQH284" s="136"/>
      <c r="TQI284" s="136"/>
      <c r="TQJ284" s="136"/>
      <c r="TQK284" s="136"/>
      <c r="TQL284" s="136"/>
      <c r="TQM284" s="136"/>
      <c r="TQN284" s="136"/>
      <c r="TQO284" s="136"/>
      <c r="TQP284" s="136"/>
      <c r="TQQ284" s="136"/>
      <c r="TQR284" s="136"/>
      <c r="TQS284" s="136"/>
      <c r="TQX284" s="136"/>
      <c r="TQY284" s="136"/>
      <c r="TQZ284" s="136"/>
      <c r="TRA284" s="136"/>
      <c r="TRB284" s="136"/>
      <c r="TRC284" s="136"/>
      <c r="TRD284" s="136"/>
      <c r="TRE284" s="136"/>
      <c r="TRF284" s="136"/>
      <c r="TRG284" s="136"/>
      <c r="TRH284" s="136"/>
      <c r="TRI284" s="136"/>
      <c r="TRN284" s="136"/>
      <c r="TRO284" s="136"/>
      <c r="TRP284" s="136"/>
      <c r="TRQ284" s="136"/>
      <c r="TRR284" s="136"/>
      <c r="TRS284" s="136"/>
      <c r="TRT284" s="136"/>
      <c r="TRU284" s="136"/>
      <c r="TRV284" s="136"/>
      <c r="TRW284" s="136"/>
      <c r="TRX284" s="136"/>
      <c r="TRY284" s="136"/>
      <c r="TSD284" s="136"/>
      <c r="TSE284" s="136"/>
      <c r="TSF284" s="136"/>
      <c r="TSG284" s="136"/>
      <c r="TSH284" s="136"/>
      <c r="TSI284" s="136"/>
      <c r="TSJ284" s="136"/>
      <c r="TSK284" s="136"/>
      <c r="TSL284" s="136"/>
      <c r="TSM284" s="136"/>
      <c r="TSN284" s="136"/>
      <c r="TSO284" s="136"/>
      <c r="TST284" s="136"/>
      <c r="TSU284" s="136"/>
      <c r="TSV284" s="136"/>
      <c r="TSW284" s="136"/>
      <c r="TSX284" s="136"/>
      <c r="TSY284" s="136"/>
      <c r="TSZ284" s="136"/>
      <c r="TTA284" s="136"/>
      <c r="TTB284" s="136"/>
      <c r="TTC284" s="136"/>
      <c r="TTD284" s="136"/>
      <c r="TTE284" s="136"/>
      <c r="TTJ284" s="136"/>
      <c r="TTK284" s="136"/>
      <c r="TTL284" s="136"/>
      <c r="TTM284" s="136"/>
      <c r="TTN284" s="136"/>
      <c r="TTO284" s="136"/>
      <c r="TTP284" s="136"/>
      <c r="TTQ284" s="136"/>
      <c r="TTR284" s="136"/>
      <c r="TTS284" s="136"/>
      <c r="TTT284" s="136"/>
      <c r="TTU284" s="136"/>
      <c r="TTZ284" s="136"/>
      <c r="TUA284" s="136"/>
      <c r="TUB284" s="136"/>
      <c r="TUC284" s="136"/>
      <c r="TUD284" s="136"/>
      <c r="TUE284" s="136"/>
      <c r="TUF284" s="136"/>
      <c r="TUG284" s="136"/>
      <c r="TUH284" s="136"/>
      <c r="TUI284" s="136"/>
      <c r="TUJ284" s="136"/>
      <c r="TUK284" s="136"/>
      <c r="TUP284" s="136"/>
      <c r="TUQ284" s="136"/>
      <c r="TUR284" s="136"/>
      <c r="TUS284" s="136"/>
      <c r="TUT284" s="136"/>
      <c r="TUU284" s="136"/>
      <c r="TUV284" s="136"/>
      <c r="TUW284" s="136"/>
      <c r="TUX284" s="136"/>
      <c r="TUY284" s="136"/>
      <c r="TUZ284" s="136"/>
      <c r="TVA284" s="136"/>
      <c r="TVF284" s="136"/>
      <c r="TVG284" s="136"/>
      <c r="TVH284" s="136"/>
      <c r="TVI284" s="136"/>
      <c r="TVJ284" s="136"/>
      <c r="TVK284" s="136"/>
      <c r="TVL284" s="136"/>
      <c r="TVM284" s="136"/>
      <c r="TVN284" s="136"/>
      <c r="TVO284" s="136"/>
      <c r="TVP284" s="136"/>
      <c r="TVQ284" s="136"/>
      <c r="TVV284" s="136"/>
      <c r="TVW284" s="136"/>
      <c r="TVX284" s="136"/>
      <c r="TVY284" s="136"/>
      <c r="TVZ284" s="136"/>
      <c r="TWA284" s="136"/>
      <c r="TWB284" s="136"/>
      <c r="TWC284" s="136"/>
      <c r="TWD284" s="136"/>
      <c r="TWE284" s="136"/>
      <c r="TWF284" s="136"/>
      <c r="TWG284" s="136"/>
      <c r="TWL284" s="136"/>
      <c r="TWM284" s="136"/>
      <c r="TWN284" s="136"/>
      <c r="TWO284" s="136"/>
      <c r="TWP284" s="136"/>
      <c r="TWQ284" s="136"/>
      <c r="TWR284" s="136"/>
      <c r="TWS284" s="136"/>
      <c r="TWT284" s="136"/>
      <c r="TWU284" s="136"/>
      <c r="TWV284" s="136"/>
      <c r="TWW284" s="136"/>
      <c r="TXB284" s="136"/>
      <c r="TXC284" s="136"/>
      <c r="TXD284" s="136"/>
      <c r="TXE284" s="136"/>
      <c r="TXF284" s="136"/>
      <c r="TXG284" s="136"/>
      <c r="TXH284" s="136"/>
      <c r="TXI284" s="136"/>
      <c r="TXJ284" s="136"/>
      <c r="TXK284" s="136"/>
      <c r="TXL284" s="136"/>
      <c r="TXM284" s="136"/>
      <c r="TXR284" s="136"/>
      <c r="TXS284" s="136"/>
      <c r="TXT284" s="136"/>
      <c r="TXU284" s="136"/>
      <c r="TXV284" s="136"/>
      <c r="TXW284" s="136"/>
      <c r="TXX284" s="136"/>
      <c r="TXY284" s="136"/>
      <c r="TXZ284" s="136"/>
      <c r="TYA284" s="136"/>
      <c r="TYB284" s="136"/>
      <c r="TYC284" s="136"/>
      <c r="TYH284" s="136"/>
      <c r="TYI284" s="136"/>
      <c r="TYJ284" s="136"/>
      <c r="TYK284" s="136"/>
      <c r="TYL284" s="136"/>
      <c r="TYM284" s="136"/>
      <c r="TYN284" s="136"/>
      <c r="TYO284" s="136"/>
      <c r="TYP284" s="136"/>
      <c r="TYQ284" s="136"/>
      <c r="TYR284" s="136"/>
      <c r="TYS284" s="136"/>
      <c r="TYX284" s="136"/>
      <c r="TYY284" s="136"/>
      <c r="TYZ284" s="136"/>
      <c r="TZA284" s="136"/>
      <c r="TZB284" s="136"/>
      <c r="TZC284" s="136"/>
      <c r="TZD284" s="136"/>
      <c r="TZE284" s="136"/>
      <c r="TZF284" s="136"/>
      <c r="TZG284" s="136"/>
      <c r="TZH284" s="136"/>
      <c r="TZI284" s="136"/>
      <c r="TZN284" s="136"/>
      <c r="TZO284" s="136"/>
      <c r="TZP284" s="136"/>
      <c r="TZQ284" s="136"/>
      <c r="TZR284" s="136"/>
      <c r="TZS284" s="136"/>
      <c r="TZT284" s="136"/>
      <c r="TZU284" s="136"/>
      <c r="TZV284" s="136"/>
      <c r="TZW284" s="136"/>
      <c r="TZX284" s="136"/>
      <c r="TZY284" s="136"/>
      <c r="UAD284" s="136"/>
      <c r="UAE284" s="136"/>
      <c r="UAF284" s="136"/>
      <c r="UAG284" s="136"/>
      <c r="UAH284" s="136"/>
      <c r="UAI284" s="136"/>
      <c r="UAJ284" s="136"/>
      <c r="UAK284" s="136"/>
      <c r="UAL284" s="136"/>
      <c r="UAM284" s="136"/>
      <c r="UAN284" s="136"/>
      <c r="UAO284" s="136"/>
      <c r="UAT284" s="136"/>
      <c r="UAU284" s="136"/>
      <c r="UAV284" s="136"/>
      <c r="UAW284" s="136"/>
      <c r="UAX284" s="136"/>
      <c r="UAY284" s="136"/>
      <c r="UAZ284" s="136"/>
      <c r="UBA284" s="136"/>
      <c r="UBB284" s="136"/>
      <c r="UBC284" s="136"/>
      <c r="UBD284" s="136"/>
      <c r="UBE284" s="136"/>
      <c r="UBJ284" s="136"/>
      <c r="UBK284" s="136"/>
      <c r="UBL284" s="136"/>
      <c r="UBM284" s="136"/>
      <c r="UBN284" s="136"/>
      <c r="UBO284" s="136"/>
      <c r="UBP284" s="136"/>
      <c r="UBQ284" s="136"/>
      <c r="UBR284" s="136"/>
      <c r="UBS284" s="136"/>
      <c r="UBT284" s="136"/>
      <c r="UBU284" s="136"/>
      <c r="UBZ284" s="136"/>
      <c r="UCA284" s="136"/>
      <c r="UCB284" s="136"/>
      <c r="UCC284" s="136"/>
      <c r="UCD284" s="136"/>
      <c r="UCE284" s="136"/>
      <c r="UCF284" s="136"/>
      <c r="UCG284" s="136"/>
      <c r="UCH284" s="136"/>
      <c r="UCI284" s="136"/>
      <c r="UCJ284" s="136"/>
      <c r="UCK284" s="136"/>
      <c r="UCP284" s="136"/>
      <c r="UCQ284" s="136"/>
      <c r="UCR284" s="136"/>
      <c r="UCS284" s="136"/>
      <c r="UCT284" s="136"/>
      <c r="UCU284" s="136"/>
      <c r="UCV284" s="136"/>
      <c r="UCW284" s="136"/>
      <c r="UCX284" s="136"/>
      <c r="UCY284" s="136"/>
      <c r="UCZ284" s="136"/>
      <c r="UDA284" s="136"/>
      <c r="UDF284" s="136"/>
      <c r="UDG284" s="136"/>
      <c r="UDH284" s="136"/>
      <c r="UDI284" s="136"/>
      <c r="UDJ284" s="136"/>
      <c r="UDK284" s="136"/>
      <c r="UDL284" s="136"/>
      <c r="UDM284" s="136"/>
      <c r="UDN284" s="136"/>
      <c r="UDO284" s="136"/>
      <c r="UDP284" s="136"/>
      <c r="UDQ284" s="136"/>
      <c r="UDV284" s="136"/>
      <c r="UDW284" s="136"/>
      <c r="UDX284" s="136"/>
      <c r="UDY284" s="136"/>
      <c r="UDZ284" s="136"/>
      <c r="UEA284" s="136"/>
      <c r="UEB284" s="136"/>
      <c r="UEC284" s="136"/>
      <c r="UED284" s="136"/>
      <c r="UEE284" s="136"/>
      <c r="UEF284" s="136"/>
      <c r="UEG284" s="136"/>
      <c r="UEL284" s="136"/>
      <c r="UEM284" s="136"/>
      <c r="UEN284" s="136"/>
      <c r="UEO284" s="136"/>
      <c r="UEP284" s="136"/>
      <c r="UEQ284" s="136"/>
      <c r="UER284" s="136"/>
      <c r="UES284" s="136"/>
      <c r="UET284" s="136"/>
      <c r="UEU284" s="136"/>
      <c r="UEV284" s="136"/>
      <c r="UEW284" s="136"/>
      <c r="UFB284" s="136"/>
      <c r="UFC284" s="136"/>
      <c r="UFD284" s="136"/>
      <c r="UFE284" s="136"/>
      <c r="UFF284" s="136"/>
      <c r="UFG284" s="136"/>
      <c r="UFH284" s="136"/>
      <c r="UFI284" s="136"/>
      <c r="UFJ284" s="136"/>
      <c r="UFK284" s="136"/>
      <c r="UFL284" s="136"/>
      <c r="UFM284" s="136"/>
      <c r="UFR284" s="136"/>
      <c r="UFS284" s="136"/>
      <c r="UFT284" s="136"/>
      <c r="UFU284" s="136"/>
      <c r="UFV284" s="136"/>
      <c r="UFW284" s="136"/>
      <c r="UFX284" s="136"/>
      <c r="UFY284" s="136"/>
      <c r="UFZ284" s="136"/>
      <c r="UGA284" s="136"/>
      <c r="UGB284" s="136"/>
      <c r="UGC284" s="136"/>
      <c r="UGH284" s="136"/>
      <c r="UGI284" s="136"/>
      <c r="UGJ284" s="136"/>
      <c r="UGK284" s="136"/>
      <c r="UGL284" s="136"/>
      <c r="UGM284" s="136"/>
      <c r="UGN284" s="136"/>
      <c r="UGO284" s="136"/>
      <c r="UGP284" s="136"/>
      <c r="UGQ284" s="136"/>
      <c r="UGR284" s="136"/>
      <c r="UGS284" s="136"/>
      <c r="UGX284" s="136"/>
      <c r="UGY284" s="136"/>
      <c r="UGZ284" s="136"/>
      <c r="UHA284" s="136"/>
      <c r="UHB284" s="136"/>
      <c r="UHC284" s="136"/>
      <c r="UHD284" s="136"/>
      <c r="UHE284" s="136"/>
      <c r="UHF284" s="136"/>
      <c r="UHG284" s="136"/>
      <c r="UHH284" s="136"/>
      <c r="UHI284" s="136"/>
      <c r="UHN284" s="136"/>
      <c r="UHO284" s="136"/>
      <c r="UHP284" s="136"/>
      <c r="UHQ284" s="136"/>
      <c r="UHR284" s="136"/>
      <c r="UHS284" s="136"/>
      <c r="UHT284" s="136"/>
      <c r="UHU284" s="136"/>
      <c r="UHV284" s="136"/>
      <c r="UHW284" s="136"/>
      <c r="UHX284" s="136"/>
      <c r="UHY284" s="136"/>
      <c r="UID284" s="136"/>
      <c r="UIE284" s="136"/>
      <c r="UIF284" s="136"/>
      <c r="UIG284" s="136"/>
      <c r="UIH284" s="136"/>
      <c r="UII284" s="136"/>
      <c r="UIJ284" s="136"/>
      <c r="UIK284" s="136"/>
      <c r="UIL284" s="136"/>
      <c r="UIM284" s="136"/>
      <c r="UIN284" s="136"/>
      <c r="UIO284" s="136"/>
      <c r="UIT284" s="136"/>
      <c r="UIU284" s="136"/>
      <c r="UIV284" s="136"/>
      <c r="UIW284" s="136"/>
      <c r="UIX284" s="136"/>
      <c r="UIY284" s="136"/>
      <c r="UIZ284" s="136"/>
      <c r="UJA284" s="136"/>
      <c r="UJB284" s="136"/>
      <c r="UJC284" s="136"/>
      <c r="UJD284" s="136"/>
      <c r="UJE284" s="136"/>
      <c r="UJJ284" s="136"/>
      <c r="UJK284" s="136"/>
      <c r="UJL284" s="136"/>
      <c r="UJM284" s="136"/>
      <c r="UJN284" s="136"/>
      <c r="UJO284" s="136"/>
      <c r="UJP284" s="136"/>
      <c r="UJQ284" s="136"/>
      <c r="UJR284" s="136"/>
      <c r="UJS284" s="136"/>
      <c r="UJT284" s="136"/>
      <c r="UJU284" s="136"/>
      <c r="UJZ284" s="136"/>
      <c r="UKA284" s="136"/>
      <c r="UKB284" s="136"/>
      <c r="UKC284" s="136"/>
      <c r="UKD284" s="136"/>
      <c r="UKE284" s="136"/>
      <c r="UKF284" s="136"/>
      <c r="UKG284" s="136"/>
      <c r="UKH284" s="136"/>
      <c r="UKI284" s="136"/>
      <c r="UKJ284" s="136"/>
      <c r="UKK284" s="136"/>
      <c r="UKP284" s="136"/>
      <c r="UKQ284" s="136"/>
      <c r="UKR284" s="136"/>
      <c r="UKS284" s="136"/>
      <c r="UKT284" s="136"/>
      <c r="UKU284" s="136"/>
      <c r="UKV284" s="136"/>
      <c r="UKW284" s="136"/>
      <c r="UKX284" s="136"/>
      <c r="UKY284" s="136"/>
      <c r="UKZ284" s="136"/>
      <c r="ULA284" s="136"/>
      <c r="ULF284" s="136"/>
      <c r="ULG284" s="136"/>
      <c r="ULH284" s="136"/>
      <c r="ULI284" s="136"/>
      <c r="ULJ284" s="136"/>
      <c r="ULK284" s="136"/>
      <c r="ULL284" s="136"/>
      <c r="ULM284" s="136"/>
      <c r="ULN284" s="136"/>
      <c r="ULO284" s="136"/>
      <c r="ULP284" s="136"/>
      <c r="ULQ284" s="136"/>
      <c r="ULV284" s="136"/>
      <c r="ULW284" s="136"/>
      <c r="ULX284" s="136"/>
      <c r="ULY284" s="136"/>
      <c r="ULZ284" s="136"/>
      <c r="UMA284" s="136"/>
      <c r="UMB284" s="136"/>
      <c r="UMC284" s="136"/>
      <c r="UMD284" s="136"/>
      <c r="UME284" s="136"/>
      <c r="UMF284" s="136"/>
      <c r="UMG284" s="136"/>
      <c r="UML284" s="136"/>
      <c r="UMM284" s="136"/>
      <c r="UMN284" s="136"/>
      <c r="UMO284" s="136"/>
      <c r="UMP284" s="136"/>
      <c r="UMQ284" s="136"/>
      <c r="UMR284" s="136"/>
      <c r="UMS284" s="136"/>
      <c r="UMT284" s="136"/>
      <c r="UMU284" s="136"/>
      <c r="UMV284" s="136"/>
      <c r="UMW284" s="136"/>
      <c r="UNB284" s="136"/>
      <c r="UNC284" s="136"/>
      <c r="UND284" s="136"/>
      <c r="UNE284" s="136"/>
      <c r="UNF284" s="136"/>
      <c r="UNG284" s="136"/>
      <c r="UNH284" s="136"/>
      <c r="UNI284" s="136"/>
      <c r="UNJ284" s="136"/>
      <c r="UNK284" s="136"/>
      <c r="UNL284" s="136"/>
      <c r="UNM284" s="136"/>
      <c r="UNR284" s="136"/>
      <c r="UNS284" s="136"/>
      <c r="UNT284" s="136"/>
      <c r="UNU284" s="136"/>
      <c r="UNV284" s="136"/>
      <c r="UNW284" s="136"/>
      <c r="UNX284" s="136"/>
      <c r="UNY284" s="136"/>
      <c r="UNZ284" s="136"/>
      <c r="UOA284" s="136"/>
      <c r="UOB284" s="136"/>
      <c r="UOC284" s="136"/>
      <c r="UOH284" s="136"/>
      <c r="UOI284" s="136"/>
      <c r="UOJ284" s="136"/>
      <c r="UOK284" s="136"/>
      <c r="UOL284" s="136"/>
      <c r="UOM284" s="136"/>
      <c r="UON284" s="136"/>
      <c r="UOO284" s="136"/>
      <c r="UOP284" s="136"/>
      <c r="UOQ284" s="136"/>
      <c r="UOR284" s="136"/>
      <c r="UOS284" s="136"/>
      <c r="UOX284" s="136"/>
      <c r="UOY284" s="136"/>
      <c r="UOZ284" s="136"/>
      <c r="UPA284" s="136"/>
      <c r="UPB284" s="136"/>
      <c r="UPC284" s="136"/>
      <c r="UPD284" s="136"/>
      <c r="UPE284" s="136"/>
      <c r="UPF284" s="136"/>
      <c r="UPG284" s="136"/>
      <c r="UPH284" s="136"/>
      <c r="UPI284" s="136"/>
      <c r="UPN284" s="136"/>
      <c r="UPO284" s="136"/>
      <c r="UPP284" s="136"/>
      <c r="UPQ284" s="136"/>
      <c r="UPR284" s="136"/>
      <c r="UPS284" s="136"/>
      <c r="UPT284" s="136"/>
      <c r="UPU284" s="136"/>
      <c r="UPV284" s="136"/>
      <c r="UPW284" s="136"/>
      <c r="UPX284" s="136"/>
      <c r="UPY284" s="136"/>
      <c r="UQD284" s="136"/>
      <c r="UQE284" s="136"/>
      <c r="UQF284" s="136"/>
      <c r="UQG284" s="136"/>
      <c r="UQH284" s="136"/>
      <c r="UQI284" s="136"/>
      <c r="UQJ284" s="136"/>
      <c r="UQK284" s="136"/>
      <c r="UQL284" s="136"/>
      <c r="UQM284" s="136"/>
      <c r="UQN284" s="136"/>
      <c r="UQO284" s="136"/>
      <c r="UQT284" s="136"/>
      <c r="UQU284" s="136"/>
      <c r="UQV284" s="136"/>
      <c r="UQW284" s="136"/>
      <c r="UQX284" s="136"/>
      <c r="UQY284" s="136"/>
      <c r="UQZ284" s="136"/>
      <c r="URA284" s="136"/>
      <c r="URB284" s="136"/>
      <c r="URC284" s="136"/>
      <c r="URD284" s="136"/>
      <c r="URE284" s="136"/>
      <c r="URJ284" s="136"/>
      <c r="URK284" s="136"/>
      <c r="URL284" s="136"/>
      <c r="URM284" s="136"/>
      <c r="URN284" s="136"/>
      <c r="URO284" s="136"/>
      <c r="URP284" s="136"/>
      <c r="URQ284" s="136"/>
      <c r="URR284" s="136"/>
      <c r="URS284" s="136"/>
      <c r="URT284" s="136"/>
      <c r="URU284" s="136"/>
      <c r="URZ284" s="136"/>
      <c r="USA284" s="136"/>
      <c r="USB284" s="136"/>
      <c r="USC284" s="136"/>
      <c r="USD284" s="136"/>
      <c r="USE284" s="136"/>
      <c r="USF284" s="136"/>
      <c r="USG284" s="136"/>
      <c r="USH284" s="136"/>
      <c r="USI284" s="136"/>
      <c r="USJ284" s="136"/>
      <c r="USK284" s="136"/>
      <c r="USP284" s="136"/>
      <c r="USQ284" s="136"/>
      <c r="USR284" s="136"/>
      <c r="USS284" s="136"/>
      <c r="UST284" s="136"/>
      <c r="USU284" s="136"/>
      <c r="USV284" s="136"/>
      <c r="USW284" s="136"/>
      <c r="USX284" s="136"/>
      <c r="USY284" s="136"/>
      <c r="USZ284" s="136"/>
      <c r="UTA284" s="136"/>
      <c r="UTF284" s="136"/>
      <c r="UTG284" s="136"/>
      <c r="UTH284" s="136"/>
      <c r="UTI284" s="136"/>
      <c r="UTJ284" s="136"/>
      <c r="UTK284" s="136"/>
      <c r="UTL284" s="136"/>
      <c r="UTM284" s="136"/>
      <c r="UTN284" s="136"/>
      <c r="UTO284" s="136"/>
      <c r="UTP284" s="136"/>
      <c r="UTQ284" s="136"/>
      <c r="UTV284" s="136"/>
      <c r="UTW284" s="136"/>
      <c r="UTX284" s="136"/>
      <c r="UTY284" s="136"/>
      <c r="UTZ284" s="136"/>
      <c r="UUA284" s="136"/>
      <c r="UUB284" s="136"/>
      <c r="UUC284" s="136"/>
      <c r="UUD284" s="136"/>
      <c r="UUE284" s="136"/>
      <c r="UUF284" s="136"/>
      <c r="UUG284" s="136"/>
      <c r="UUL284" s="136"/>
      <c r="UUM284" s="136"/>
      <c r="UUN284" s="136"/>
      <c r="UUO284" s="136"/>
      <c r="UUP284" s="136"/>
      <c r="UUQ284" s="136"/>
      <c r="UUR284" s="136"/>
      <c r="UUS284" s="136"/>
      <c r="UUT284" s="136"/>
      <c r="UUU284" s="136"/>
      <c r="UUV284" s="136"/>
      <c r="UUW284" s="136"/>
      <c r="UVB284" s="136"/>
      <c r="UVC284" s="136"/>
      <c r="UVD284" s="136"/>
      <c r="UVE284" s="136"/>
      <c r="UVF284" s="136"/>
      <c r="UVG284" s="136"/>
      <c r="UVH284" s="136"/>
      <c r="UVI284" s="136"/>
      <c r="UVJ284" s="136"/>
      <c r="UVK284" s="136"/>
      <c r="UVL284" s="136"/>
      <c r="UVM284" s="136"/>
      <c r="UVR284" s="136"/>
      <c r="UVS284" s="136"/>
      <c r="UVT284" s="136"/>
      <c r="UVU284" s="136"/>
      <c r="UVV284" s="136"/>
      <c r="UVW284" s="136"/>
      <c r="UVX284" s="136"/>
      <c r="UVY284" s="136"/>
      <c r="UVZ284" s="136"/>
      <c r="UWA284" s="136"/>
      <c r="UWB284" s="136"/>
      <c r="UWC284" s="136"/>
      <c r="UWH284" s="136"/>
      <c r="UWI284" s="136"/>
      <c r="UWJ284" s="136"/>
      <c r="UWK284" s="136"/>
      <c r="UWL284" s="136"/>
      <c r="UWM284" s="136"/>
      <c r="UWN284" s="136"/>
      <c r="UWO284" s="136"/>
      <c r="UWP284" s="136"/>
      <c r="UWQ284" s="136"/>
      <c r="UWR284" s="136"/>
      <c r="UWS284" s="136"/>
      <c r="UWX284" s="136"/>
      <c r="UWY284" s="136"/>
      <c r="UWZ284" s="136"/>
      <c r="UXA284" s="136"/>
      <c r="UXB284" s="136"/>
      <c r="UXC284" s="136"/>
      <c r="UXD284" s="136"/>
      <c r="UXE284" s="136"/>
      <c r="UXF284" s="136"/>
      <c r="UXG284" s="136"/>
      <c r="UXH284" s="136"/>
      <c r="UXI284" s="136"/>
      <c r="UXN284" s="136"/>
      <c r="UXO284" s="136"/>
      <c r="UXP284" s="136"/>
      <c r="UXQ284" s="136"/>
      <c r="UXR284" s="136"/>
      <c r="UXS284" s="136"/>
      <c r="UXT284" s="136"/>
      <c r="UXU284" s="136"/>
      <c r="UXV284" s="136"/>
      <c r="UXW284" s="136"/>
      <c r="UXX284" s="136"/>
      <c r="UXY284" s="136"/>
      <c r="UYD284" s="136"/>
      <c r="UYE284" s="136"/>
      <c r="UYF284" s="136"/>
      <c r="UYG284" s="136"/>
      <c r="UYH284" s="136"/>
      <c r="UYI284" s="136"/>
      <c r="UYJ284" s="136"/>
      <c r="UYK284" s="136"/>
      <c r="UYL284" s="136"/>
      <c r="UYM284" s="136"/>
      <c r="UYN284" s="136"/>
      <c r="UYO284" s="136"/>
      <c r="UYT284" s="136"/>
      <c r="UYU284" s="136"/>
      <c r="UYV284" s="136"/>
      <c r="UYW284" s="136"/>
      <c r="UYX284" s="136"/>
      <c r="UYY284" s="136"/>
      <c r="UYZ284" s="136"/>
      <c r="UZA284" s="136"/>
      <c r="UZB284" s="136"/>
      <c r="UZC284" s="136"/>
      <c r="UZD284" s="136"/>
      <c r="UZE284" s="136"/>
      <c r="UZJ284" s="136"/>
      <c r="UZK284" s="136"/>
      <c r="UZL284" s="136"/>
      <c r="UZM284" s="136"/>
      <c r="UZN284" s="136"/>
      <c r="UZO284" s="136"/>
      <c r="UZP284" s="136"/>
      <c r="UZQ284" s="136"/>
      <c r="UZR284" s="136"/>
      <c r="UZS284" s="136"/>
      <c r="UZT284" s="136"/>
      <c r="UZU284" s="136"/>
      <c r="UZZ284" s="136"/>
      <c r="VAA284" s="136"/>
      <c r="VAB284" s="136"/>
      <c r="VAC284" s="136"/>
      <c r="VAD284" s="136"/>
      <c r="VAE284" s="136"/>
      <c r="VAF284" s="136"/>
      <c r="VAG284" s="136"/>
      <c r="VAH284" s="136"/>
      <c r="VAI284" s="136"/>
      <c r="VAJ284" s="136"/>
      <c r="VAK284" s="136"/>
      <c r="VAP284" s="136"/>
      <c r="VAQ284" s="136"/>
      <c r="VAR284" s="136"/>
      <c r="VAS284" s="136"/>
      <c r="VAT284" s="136"/>
      <c r="VAU284" s="136"/>
      <c r="VAV284" s="136"/>
      <c r="VAW284" s="136"/>
      <c r="VAX284" s="136"/>
      <c r="VAY284" s="136"/>
      <c r="VAZ284" s="136"/>
      <c r="VBA284" s="136"/>
      <c r="VBF284" s="136"/>
      <c r="VBG284" s="136"/>
      <c r="VBH284" s="136"/>
      <c r="VBI284" s="136"/>
      <c r="VBJ284" s="136"/>
      <c r="VBK284" s="136"/>
      <c r="VBL284" s="136"/>
      <c r="VBM284" s="136"/>
      <c r="VBN284" s="136"/>
      <c r="VBO284" s="136"/>
      <c r="VBP284" s="136"/>
      <c r="VBQ284" s="136"/>
      <c r="VBV284" s="136"/>
      <c r="VBW284" s="136"/>
      <c r="VBX284" s="136"/>
      <c r="VBY284" s="136"/>
      <c r="VBZ284" s="136"/>
      <c r="VCA284" s="136"/>
      <c r="VCB284" s="136"/>
      <c r="VCC284" s="136"/>
      <c r="VCD284" s="136"/>
      <c r="VCE284" s="136"/>
      <c r="VCF284" s="136"/>
      <c r="VCG284" s="136"/>
      <c r="VCL284" s="136"/>
      <c r="VCM284" s="136"/>
      <c r="VCN284" s="136"/>
      <c r="VCO284" s="136"/>
      <c r="VCP284" s="136"/>
      <c r="VCQ284" s="136"/>
      <c r="VCR284" s="136"/>
      <c r="VCS284" s="136"/>
      <c r="VCT284" s="136"/>
      <c r="VCU284" s="136"/>
      <c r="VCV284" s="136"/>
      <c r="VCW284" s="136"/>
      <c r="VDB284" s="136"/>
      <c r="VDC284" s="136"/>
      <c r="VDD284" s="136"/>
      <c r="VDE284" s="136"/>
      <c r="VDF284" s="136"/>
      <c r="VDG284" s="136"/>
      <c r="VDH284" s="136"/>
      <c r="VDI284" s="136"/>
      <c r="VDJ284" s="136"/>
      <c r="VDK284" s="136"/>
      <c r="VDL284" s="136"/>
      <c r="VDM284" s="136"/>
      <c r="VDR284" s="136"/>
      <c r="VDS284" s="136"/>
      <c r="VDT284" s="136"/>
      <c r="VDU284" s="136"/>
      <c r="VDV284" s="136"/>
      <c r="VDW284" s="136"/>
      <c r="VDX284" s="136"/>
      <c r="VDY284" s="136"/>
      <c r="VDZ284" s="136"/>
      <c r="VEA284" s="136"/>
      <c r="VEB284" s="136"/>
      <c r="VEC284" s="136"/>
      <c r="VEH284" s="136"/>
      <c r="VEI284" s="136"/>
      <c r="VEJ284" s="136"/>
      <c r="VEK284" s="136"/>
      <c r="VEL284" s="136"/>
      <c r="VEM284" s="136"/>
      <c r="VEN284" s="136"/>
      <c r="VEO284" s="136"/>
      <c r="VEP284" s="136"/>
      <c r="VEQ284" s="136"/>
      <c r="VER284" s="136"/>
      <c r="VES284" s="136"/>
      <c r="VEX284" s="136"/>
      <c r="VEY284" s="136"/>
      <c r="VEZ284" s="136"/>
      <c r="VFA284" s="136"/>
      <c r="VFB284" s="136"/>
      <c r="VFC284" s="136"/>
      <c r="VFD284" s="136"/>
      <c r="VFE284" s="136"/>
      <c r="VFF284" s="136"/>
      <c r="VFG284" s="136"/>
      <c r="VFH284" s="136"/>
      <c r="VFI284" s="136"/>
      <c r="VFN284" s="136"/>
      <c r="VFO284" s="136"/>
      <c r="VFP284" s="136"/>
      <c r="VFQ284" s="136"/>
      <c r="VFR284" s="136"/>
      <c r="VFS284" s="136"/>
      <c r="VFT284" s="136"/>
      <c r="VFU284" s="136"/>
      <c r="VFV284" s="136"/>
      <c r="VFW284" s="136"/>
      <c r="VFX284" s="136"/>
      <c r="VFY284" s="136"/>
      <c r="VGD284" s="136"/>
      <c r="VGE284" s="136"/>
      <c r="VGF284" s="136"/>
      <c r="VGG284" s="136"/>
      <c r="VGH284" s="136"/>
      <c r="VGI284" s="136"/>
      <c r="VGJ284" s="136"/>
      <c r="VGK284" s="136"/>
      <c r="VGL284" s="136"/>
      <c r="VGM284" s="136"/>
      <c r="VGN284" s="136"/>
      <c r="VGO284" s="136"/>
      <c r="VGT284" s="136"/>
      <c r="VGU284" s="136"/>
      <c r="VGV284" s="136"/>
      <c r="VGW284" s="136"/>
      <c r="VGX284" s="136"/>
      <c r="VGY284" s="136"/>
      <c r="VGZ284" s="136"/>
      <c r="VHA284" s="136"/>
      <c r="VHB284" s="136"/>
      <c r="VHC284" s="136"/>
      <c r="VHD284" s="136"/>
      <c r="VHE284" s="136"/>
      <c r="VHJ284" s="136"/>
      <c r="VHK284" s="136"/>
      <c r="VHL284" s="136"/>
      <c r="VHM284" s="136"/>
      <c r="VHN284" s="136"/>
      <c r="VHO284" s="136"/>
      <c r="VHP284" s="136"/>
      <c r="VHQ284" s="136"/>
      <c r="VHR284" s="136"/>
      <c r="VHS284" s="136"/>
      <c r="VHT284" s="136"/>
      <c r="VHU284" s="136"/>
      <c r="VHZ284" s="136"/>
      <c r="VIA284" s="136"/>
      <c r="VIB284" s="136"/>
      <c r="VIC284" s="136"/>
      <c r="VID284" s="136"/>
      <c r="VIE284" s="136"/>
      <c r="VIF284" s="136"/>
      <c r="VIG284" s="136"/>
      <c r="VIH284" s="136"/>
      <c r="VII284" s="136"/>
      <c r="VIJ284" s="136"/>
      <c r="VIK284" s="136"/>
      <c r="VIP284" s="136"/>
      <c r="VIQ284" s="136"/>
      <c r="VIR284" s="136"/>
      <c r="VIS284" s="136"/>
      <c r="VIT284" s="136"/>
      <c r="VIU284" s="136"/>
      <c r="VIV284" s="136"/>
      <c r="VIW284" s="136"/>
      <c r="VIX284" s="136"/>
      <c r="VIY284" s="136"/>
      <c r="VIZ284" s="136"/>
      <c r="VJA284" s="136"/>
      <c r="VJF284" s="136"/>
      <c r="VJG284" s="136"/>
      <c r="VJH284" s="136"/>
      <c r="VJI284" s="136"/>
      <c r="VJJ284" s="136"/>
      <c r="VJK284" s="136"/>
      <c r="VJL284" s="136"/>
      <c r="VJM284" s="136"/>
      <c r="VJN284" s="136"/>
      <c r="VJO284" s="136"/>
      <c r="VJP284" s="136"/>
      <c r="VJQ284" s="136"/>
      <c r="VJV284" s="136"/>
      <c r="VJW284" s="136"/>
      <c r="VJX284" s="136"/>
      <c r="VJY284" s="136"/>
      <c r="VJZ284" s="136"/>
      <c r="VKA284" s="136"/>
      <c r="VKB284" s="136"/>
      <c r="VKC284" s="136"/>
      <c r="VKD284" s="136"/>
      <c r="VKE284" s="136"/>
      <c r="VKF284" s="136"/>
      <c r="VKG284" s="136"/>
      <c r="VKL284" s="136"/>
      <c r="VKM284" s="136"/>
      <c r="VKN284" s="136"/>
      <c r="VKO284" s="136"/>
      <c r="VKP284" s="136"/>
      <c r="VKQ284" s="136"/>
      <c r="VKR284" s="136"/>
      <c r="VKS284" s="136"/>
      <c r="VKT284" s="136"/>
      <c r="VKU284" s="136"/>
      <c r="VKV284" s="136"/>
      <c r="VKW284" s="136"/>
      <c r="VLB284" s="136"/>
      <c r="VLC284" s="136"/>
      <c r="VLD284" s="136"/>
      <c r="VLE284" s="136"/>
      <c r="VLF284" s="136"/>
      <c r="VLG284" s="136"/>
      <c r="VLH284" s="136"/>
      <c r="VLI284" s="136"/>
      <c r="VLJ284" s="136"/>
      <c r="VLK284" s="136"/>
      <c r="VLL284" s="136"/>
      <c r="VLM284" s="136"/>
      <c r="VLR284" s="136"/>
      <c r="VLS284" s="136"/>
      <c r="VLT284" s="136"/>
      <c r="VLU284" s="136"/>
      <c r="VLV284" s="136"/>
      <c r="VLW284" s="136"/>
      <c r="VLX284" s="136"/>
      <c r="VLY284" s="136"/>
      <c r="VLZ284" s="136"/>
      <c r="VMA284" s="136"/>
      <c r="VMB284" s="136"/>
      <c r="VMC284" s="136"/>
      <c r="VMH284" s="136"/>
      <c r="VMI284" s="136"/>
      <c r="VMJ284" s="136"/>
      <c r="VMK284" s="136"/>
      <c r="VML284" s="136"/>
      <c r="VMM284" s="136"/>
      <c r="VMN284" s="136"/>
      <c r="VMO284" s="136"/>
      <c r="VMP284" s="136"/>
      <c r="VMQ284" s="136"/>
      <c r="VMR284" s="136"/>
      <c r="VMS284" s="136"/>
      <c r="VMX284" s="136"/>
      <c r="VMY284" s="136"/>
      <c r="VMZ284" s="136"/>
      <c r="VNA284" s="136"/>
      <c r="VNB284" s="136"/>
      <c r="VNC284" s="136"/>
      <c r="VND284" s="136"/>
      <c r="VNE284" s="136"/>
      <c r="VNF284" s="136"/>
      <c r="VNG284" s="136"/>
      <c r="VNH284" s="136"/>
      <c r="VNI284" s="136"/>
      <c r="VNN284" s="136"/>
      <c r="VNO284" s="136"/>
      <c r="VNP284" s="136"/>
      <c r="VNQ284" s="136"/>
      <c r="VNR284" s="136"/>
      <c r="VNS284" s="136"/>
      <c r="VNT284" s="136"/>
      <c r="VNU284" s="136"/>
      <c r="VNV284" s="136"/>
      <c r="VNW284" s="136"/>
      <c r="VNX284" s="136"/>
      <c r="VNY284" s="136"/>
      <c r="VOD284" s="136"/>
      <c r="VOE284" s="136"/>
      <c r="VOF284" s="136"/>
      <c r="VOG284" s="136"/>
      <c r="VOH284" s="136"/>
      <c r="VOI284" s="136"/>
      <c r="VOJ284" s="136"/>
      <c r="VOK284" s="136"/>
      <c r="VOL284" s="136"/>
      <c r="VOM284" s="136"/>
      <c r="VON284" s="136"/>
      <c r="VOO284" s="136"/>
      <c r="VOT284" s="136"/>
      <c r="VOU284" s="136"/>
      <c r="VOV284" s="136"/>
      <c r="VOW284" s="136"/>
      <c r="VOX284" s="136"/>
      <c r="VOY284" s="136"/>
      <c r="VOZ284" s="136"/>
      <c r="VPA284" s="136"/>
      <c r="VPB284" s="136"/>
      <c r="VPC284" s="136"/>
      <c r="VPD284" s="136"/>
      <c r="VPE284" s="136"/>
      <c r="VPJ284" s="136"/>
      <c r="VPK284" s="136"/>
      <c r="VPL284" s="136"/>
      <c r="VPM284" s="136"/>
      <c r="VPN284" s="136"/>
      <c r="VPO284" s="136"/>
      <c r="VPP284" s="136"/>
      <c r="VPQ284" s="136"/>
      <c r="VPR284" s="136"/>
      <c r="VPS284" s="136"/>
      <c r="VPT284" s="136"/>
      <c r="VPU284" s="136"/>
      <c r="VPZ284" s="136"/>
      <c r="VQA284" s="136"/>
      <c r="VQB284" s="136"/>
      <c r="VQC284" s="136"/>
      <c r="VQD284" s="136"/>
      <c r="VQE284" s="136"/>
      <c r="VQF284" s="136"/>
      <c r="VQG284" s="136"/>
      <c r="VQH284" s="136"/>
      <c r="VQI284" s="136"/>
      <c r="VQJ284" s="136"/>
      <c r="VQK284" s="136"/>
      <c r="VQP284" s="136"/>
      <c r="VQQ284" s="136"/>
      <c r="VQR284" s="136"/>
      <c r="VQS284" s="136"/>
      <c r="VQT284" s="136"/>
      <c r="VQU284" s="136"/>
      <c r="VQV284" s="136"/>
      <c r="VQW284" s="136"/>
      <c r="VQX284" s="136"/>
      <c r="VQY284" s="136"/>
      <c r="VQZ284" s="136"/>
      <c r="VRA284" s="136"/>
      <c r="VRF284" s="136"/>
      <c r="VRG284" s="136"/>
      <c r="VRH284" s="136"/>
      <c r="VRI284" s="136"/>
      <c r="VRJ284" s="136"/>
      <c r="VRK284" s="136"/>
      <c r="VRL284" s="136"/>
      <c r="VRM284" s="136"/>
      <c r="VRN284" s="136"/>
      <c r="VRO284" s="136"/>
      <c r="VRP284" s="136"/>
      <c r="VRQ284" s="136"/>
      <c r="VRV284" s="136"/>
      <c r="VRW284" s="136"/>
      <c r="VRX284" s="136"/>
      <c r="VRY284" s="136"/>
      <c r="VRZ284" s="136"/>
      <c r="VSA284" s="136"/>
      <c r="VSB284" s="136"/>
      <c r="VSC284" s="136"/>
      <c r="VSD284" s="136"/>
      <c r="VSE284" s="136"/>
      <c r="VSF284" s="136"/>
      <c r="VSG284" s="136"/>
      <c r="VSL284" s="136"/>
      <c r="VSM284" s="136"/>
      <c r="VSN284" s="136"/>
      <c r="VSO284" s="136"/>
      <c r="VSP284" s="136"/>
      <c r="VSQ284" s="136"/>
      <c r="VSR284" s="136"/>
      <c r="VSS284" s="136"/>
      <c r="VST284" s="136"/>
      <c r="VSU284" s="136"/>
      <c r="VSV284" s="136"/>
      <c r="VSW284" s="136"/>
      <c r="VTB284" s="136"/>
      <c r="VTC284" s="136"/>
      <c r="VTD284" s="136"/>
      <c r="VTE284" s="136"/>
      <c r="VTF284" s="136"/>
      <c r="VTG284" s="136"/>
      <c r="VTH284" s="136"/>
      <c r="VTI284" s="136"/>
      <c r="VTJ284" s="136"/>
      <c r="VTK284" s="136"/>
      <c r="VTL284" s="136"/>
      <c r="VTM284" s="136"/>
      <c r="VTR284" s="136"/>
      <c r="VTS284" s="136"/>
      <c r="VTT284" s="136"/>
      <c r="VTU284" s="136"/>
      <c r="VTV284" s="136"/>
      <c r="VTW284" s="136"/>
      <c r="VTX284" s="136"/>
      <c r="VTY284" s="136"/>
      <c r="VTZ284" s="136"/>
      <c r="VUA284" s="136"/>
      <c r="VUB284" s="136"/>
      <c r="VUC284" s="136"/>
      <c r="VUH284" s="136"/>
      <c r="VUI284" s="136"/>
      <c r="VUJ284" s="136"/>
      <c r="VUK284" s="136"/>
      <c r="VUL284" s="136"/>
      <c r="VUM284" s="136"/>
      <c r="VUN284" s="136"/>
      <c r="VUO284" s="136"/>
      <c r="VUP284" s="136"/>
      <c r="VUQ284" s="136"/>
      <c r="VUR284" s="136"/>
      <c r="VUS284" s="136"/>
      <c r="VUX284" s="136"/>
      <c r="VUY284" s="136"/>
      <c r="VUZ284" s="136"/>
      <c r="VVA284" s="136"/>
      <c r="VVB284" s="136"/>
      <c r="VVC284" s="136"/>
      <c r="VVD284" s="136"/>
      <c r="VVE284" s="136"/>
      <c r="VVF284" s="136"/>
      <c r="VVG284" s="136"/>
      <c r="VVH284" s="136"/>
      <c r="VVI284" s="136"/>
      <c r="VVN284" s="136"/>
      <c r="VVO284" s="136"/>
      <c r="VVP284" s="136"/>
      <c r="VVQ284" s="136"/>
      <c r="VVR284" s="136"/>
      <c r="VVS284" s="136"/>
      <c r="VVT284" s="136"/>
      <c r="VVU284" s="136"/>
      <c r="VVV284" s="136"/>
      <c r="VVW284" s="136"/>
      <c r="VVX284" s="136"/>
      <c r="VVY284" s="136"/>
      <c r="VWD284" s="136"/>
      <c r="VWE284" s="136"/>
      <c r="VWF284" s="136"/>
      <c r="VWG284" s="136"/>
      <c r="VWH284" s="136"/>
      <c r="VWI284" s="136"/>
      <c r="VWJ284" s="136"/>
      <c r="VWK284" s="136"/>
      <c r="VWL284" s="136"/>
      <c r="VWM284" s="136"/>
      <c r="VWN284" s="136"/>
      <c r="VWO284" s="136"/>
      <c r="VWT284" s="136"/>
      <c r="VWU284" s="136"/>
      <c r="VWV284" s="136"/>
      <c r="VWW284" s="136"/>
      <c r="VWX284" s="136"/>
      <c r="VWY284" s="136"/>
      <c r="VWZ284" s="136"/>
      <c r="VXA284" s="136"/>
      <c r="VXB284" s="136"/>
      <c r="VXC284" s="136"/>
      <c r="VXD284" s="136"/>
      <c r="VXE284" s="136"/>
      <c r="VXJ284" s="136"/>
      <c r="VXK284" s="136"/>
      <c r="VXL284" s="136"/>
      <c r="VXM284" s="136"/>
      <c r="VXN284" s="136"/>
      <c r="VXO284" s="136"/>
      <c r="VXP284" s="136"/>
      <c r="VXQ284" s="136"/>
      <c r="VXR284" s="136"/>
      <c r="VXS284" s="136"/>
      <c r="VXT284" s="136"/>
      <c r="VXU284" s="136"/>
      <c r="VXZ284" s="136"/>
      <c r="VYA284" s="136"/>
      <c r="VYB284" s="136"/>
      <c r="VYC284" s="136"/>
      <c r="VYD284" s="136"/>
      <c r="VYE284" s="136"/>
      <c r="VYF284" s="136"/>
      <c r="VYG284" s="136"/>
      <c r="VYH284" s="136"/>
      <c r="VYI284" s="136"/>
      <c r="VYJ284" s="136"/>
      <c r="VYK284" s="136"/>
      <c r="VYP284" s="136"/>
      <c r="VYQ284" s="136"/>
      <c r="VYR284" s="136"/>
      <c r="VYS284" s="136"/>
      <c r="VYT284" s="136"/>
      <c r="VYU284" s="136"/>
      <c r="VYV284" s="136"/>
      <c r="VYW284" s="136"/>
      <c r="VYX284" s="136"/>
      <c r="VYY284" s="136"/>
      <c r="VYZ284" s="136"/>
      <c r="VZA284" s="136"/>
      <c r="VZF284" s="136"/>
      <c r="VZG284" s="136"/>
      <c r="VZH284" s="136"/>
      <c r="VZI284" s="136"/>
      <c r="VZJ284" s="136"/>
      <c r="VZK284" s="136"/>
      <c r="VZL284" s="136"/>
      <c r="VZM284" s="136"/>
      <c r="VZN284" s="136"/>
      <c r="VZO284" s="136"/>
      <c r="VZP284" s="136"/>
      <c r="VZQ284" s="136"/>
      <c r="VZV284" s="136"/>
      <c r="VZW284" s="136"/>
      <c r="VZX284" s="136"/>
      <c r="VZY284" s="136"/>
      <c r="VZZ284" s="136"/>
      <c r="WAA284" s="136"/>
      <c r="WAB284" s="136"/>
      <c r="WAC284" s="136"/>
      <c r="WAD284" s="136"/>
      <c r="WAE284" s="136"/>
      <c r="WAF284" s="136"/>
      <c r="WAG284" s="136"/>
      <c r="WAL284" s="136"/>
      <c r="WAM284" s="136"/>
      <c r="WAN284" s="136"/>
      <c r="WAO284" s="136"/>
      <c r="WAP284" s="136"/>
      <c r="WAQ284" s="136"/>
      <c r="WAR284" s="136"/>
      <c r="WAS284" s="136"/>
      <c r="WAT284" s="136"/>
      <c r="WAU284" s="136"/>
      <c r="WAV284" s="136"/>
      <c r="WAW284" s="136"/>
      <c r="WBB284" s="136"/>
      <c r="WBC284" s="136"/>
      <c r="WBD284" s="136"/>
      <c r="WBE284" s="136"/>
      <c r="WBF284" s="136"/>
      <c r="WBG284" s="136"/>
      <c r="WBH284" s="136"/>
      <c r="WBI284" s="136"/>
      <c r="WBJ284" s="136"/>
      <c r="WBK284" s="136"/>
      <c r="WBL284" s="136"/>
      <c r="WBM284" s="136"/>
      <c r="WBR284" s="136"/>
      <c r="WBS284" s="136"/>
      <c r="WBT284" s="136"/>
      <c r="WBU284" s="136"/>
      <c r="WBV284" s="136"/>
      <c r="WBW284" s="136"/>
      <c r="WBX284" s="136"/>
      <c r="WBY284" s="136"/>
      <c r="WBZ284" s="136"/>
      <c r="WCA284" s="136"/>
      <c r="WCB284" s="136"/>
      <c r="WCC284" s="136"/>
      <c r="WCH284" s="136"/>
      <c r="WCI284" s="136"/>
      <c r="WCJ284" s="136"/>
      <c r="WCK284" s="136"/>
      <c r="WCL284" s="136"/>
      <c r="WCM284" s="136"/>
      <c r="WCN284" s="136"/>
      <c r="WCO284" s="136"/>
      <c r="WCP284" s="136"/>
      <c r="WCQ284" s="136"/>
      <c r="WCR284" s="136"/>
      <c r="WCS284" s="136"/>
      <c r="WCX284" s="136"/>
      <c r="WCY284" s="136"/>
      <c r="WCZ284" s="136"/>
      <c r="WDA284" s="136"/>
      <c r="WDB284" s="136"/>
      <c r="WDC284" s="136"/>
      <c r="WDD284" s="136"/>
      <c r="WDE284" s="136"/>
      <c r="WDF284" s="136"/>
      <c r="WDG284" s="136"/>
      <c r="WDH284" s="136"/>
      <c r="WDI284" s="136"/>
      <c r="WDN284" s="136"/>
      <c r="WDO284" s="136"/>
      <c r="WDP284" s="136"/>
      <c r="WDQ284" s="136"/>
      <c r="WDR284" s="136"/>
      <c r="WDS284" s="136"/>
      <c r="WDT284" s="136"/>
      <c r="WDU284" s="136"/>
      <c r="WDV284" s="136"/>
      <c r="WDW284" s="136"/>
      <c r="WDX284" s="136"/>
      <c r="WDY284" s="136"/>
      <c r="WED284" s="136"/>
      <c r="WEE284" s="136"/>
      <c r="WEF284" s="136"/>
      <c r="WEG284" s="136"/>
      <c r="WEH284" s="136"/>
      <c r="WEI284" s="136"/>
      <c r="WEJ284" s="136"/>
      <c r="WEK284" s="136"/>
      <c r="WEL284" s="136"/>
      <c r="WEM284" s="136"/>
      <c r="WEN284" s="136"/>
      <c r="WEO284" s="136"/>
      <c r="WET284" s="136"/>
      <c r="WEU284" s="136"/>
      <c r="WEV284" s="136"/>
      <c r="WEW284" s="136"/>
      <c r="WEX284" s="136"/>
      <c r="WEY284" s="136"/>
      <c r="WEZ284" s="136"/>
      <c r="WFA284" s="136"/>
      <c r="WFB284" s="136"/>
      <c r="WFC284" s="136"/>
      <c r="WFD284" s="136"/>
      <c r="WFE284" s="136"/>
      <c r="WFJ284" s="136"/>
      <c r="WFK284" s="136"/>
      <c r="WFL284" s="136"/>
      <c r="WFM284" s="136"/>
      <c r="WFN284" s="136"/>
      <c r="WFO284" s="136"/>
      <c r="WFP284" s="136"/>
      <c r="WFQ284" s="136"/>
      <c r="WFR284" s="136"/>
      <c r="WFS284" s="136"/>
      <c r="WFT284" s="136"/>
      <c r="WFU284" s="136"/>
      <c r="WFZ284" s="136"/>
      <c r="WGA284" s="136"/>
      <c r="WGB284" s="136"/>
      <c r="WGC284" s="136"/>
      <c r="WGD284" s="136"/>
      <c r="WGE284" s="136"/>
      <c r="WGF284" s="136"/>
      <c r="WGG284" s="136"/>
      <c r="WGH284" s="136"/>
      <c r="WGI284" s="136"/>
      <c r="WGJ284" s="136"/>
      <c r="WGK284" s="136"/>
      <c r="WGP284" s="136"/>
      <c r="WGQ284" s="136"/>
      <c r="WGR284" s="136"/>
      <c r="WGS284" s="136"/>
      <c r="WGT284" s="136"/>
      <c r="WGU284" s="136"/>
      <c r="WGV284" s="136"/>
      <c r="WGW284" s="136"/>
      <c r="WGX284" s="136"/>
      <c r="WGY284" s="136"/>
      <c r="WGZ284" s="136"/>
      <c r="WHA284" s="136"/>
      <c r="WHF284" s="136"/>
      <c r="WHG284" s="136"/>
      <c r="WHH284" s="136"/>
      <c r="WHI284" s="136"/>
      <c r="WHJ284" s="136"/>
      <c r="WHK284" s="136"/>
      <c r="WHL284" s="136"/>
      <c r="WHM284" s="136"/>
      <c r="WHN284" s="136"/>
      <c r="WHO284" s="136"/>
      <c r="WHP284" s="136"/>
      <c r="WHQ284" s="136"/>
      <c r="WHV284" s="136"/>
      <c r="WHW284" s="136"/>
      <c r="WHX284" s="136"/>
      <c r="WHY284" s="136"/>
      <c r="WHZ284" s="136"/>
      <c r="WIA284" s="136"/>
      <c r="WIB284" s="136"/>
      <c r="WIC284" s="136"/>
      <c r="WID284" s="136"/>
      <c r="WIE284" s="136"/>
      <c r="WIF284" s="136"/>
      <c r="WIG284" s="136"/>
      <c r="WIL284" s="136"/>
      <c r="WIM284" s="136"/>
      <c r="WIN284" s="136"/>
      <c r="WIO284" s="136"/>
      <c r="WIP284" s="136"/>
      <c r="WIQ284" s="136"/>
      <c r="WIR284" s="136"/>
      <c r="WIS284" s="136"/>
      <c r="WIT284" s="136"/>
      <c r="WIU284" s="136"/>
      <c r="WIV284" s="136"/>
      <c r="WIW284" s="136"/>
      <c r="WJB284" s="136"/>
      <c r="WJC284" s="136"/>
      <c r="WJD284" s="136"/>
      <c r="WJE284" s="136"/>
      <c r="WJF284" s="136"/>
      <c r="WJG284" s="136"/>
      <c r="WJH284" s="136"/>
      <c r="WJI284" s="136"/>
      <c r="WJJ284" s="136"/>
      <c r="WJK284" s="136"/>
      <c r="WJL284" s="136"/>
      <c r="WJM284" s="136"/>
      <c r="WJR284" s="136"/>
      <c r="WJS284" s="136"/>
      <c r="WJT284" s="136"/>
      <c r="WJU284" s="136"/>
      <c r="WJV284" s="136"/>
      <c r="WJW284" s="136"/>
      <c r="WJX284" s="136"/>
      <c r="WJY284" s="136"/>
      <c r="WJZ284" s="136"/>
      <c r="WKA284" s="136"/>
      <c r="WKB284" s="136"/>
      <c r="WKC284" s="136"/>
      <c r="WKH284" s="136"/>
      <c r="WKI284" s="136"/>
      <c r="WKJ284" s="136"/>
      <c r="WKK284" s="136"/>
      <c r="WKL284" s="136"/>
      <c r="WKM284" s="136"/>
      <c r="WKN284" s="136"/>
      <c r="WKO284" s="136"/>
      <c r="WKP284" s="136"/>
      <c r="WKQ284" s="136"/>
      <c r="WKR284" s="136"/>
      <c r="WKS284" s="136"/>
      <c r="WKX284" s="136"/>
      <c r="WKY284" s="136"/>
      <c r="WKZ284" s="136"/>
      <c r="WLA284" s="136"/>
      <c r="WLB284" s="136"/>
      <c r="WLC284" s="136"/>
      <c r="WLD284" s="136"/>
      <c r="WLE284" s="136"/>
      <c r="WLF284" s="136"/>
      <c r="WLG284" s="136"/>
      <c r="WLH284" s="136"/>
      <c r="WLI284" s="136"/>
      <c r="WLN284" s="136"/>
      <c r="WLO284" s="136"/>
      <c r="WLP284" s="136"/>
      <c r="WLQ284" s="136"/>
      <c r="WLR284" s="136"/>
      <c r="WLS284" s="136"/>
      <c r="WLT284" s="136"/>
      <c r="WLU284" s="136"/>
      <c r="WLV284" s="136"/>
      <c r="WLW284" s="136"/>
      <c r="WLX284" s="136"/>
      <c r="WLY284" s="136"/>
      <c r="WMD284" s="136"/>
      <c r="WME284" s="136"/>
      <c r="WMF284" s="136"/>
      <c r="WMG284" s="136"/>
      <c r="WMH284" s="136"/>
      <c r="WMI284" s="136"/>
      <c r="WMJ284" s="136"/>
      <c r="WMK284" s="136"/>
      <c r="WML284" s="136"/>
      <c r="WMM284" s="136"/>
      <c r="WMN284" s="136"/>
      <c r="WMO284" s="136"/>
      <c r="WMT284" s="136"/>
      <c r="WMU284" s="136"/>
      <c r="WMV284" s="136"/>
      <c r="WMW284" s="136"/>
      <c r="WMX284" s="136"/>
      <c r="WMY284" s="136"/>
      <c r="WMZ284" s="136"/>
      <c r="WNA284" s="136"/>
      <c r="WNB284" s="136"/>
      <c r="WNC284" s="136"/>
      <c r="WND284" s="136"/>
      <c r="WNE284" s="136"/>
      <c r="WNJ284" s="136"/>
      <c r="WNK284" s="136"/>
      <c r="WNL284" s="136"/>
      <c r="WNM284" s="136"/>
      <c r="WNN284" s="136"/>
      <c r="WNO284" s="136"/>
      <c r="WNP284" s="136"/>
      <c r="WNQ284" s="136"/>
      <c r="WNR284" s="136"/>
      <c r="WNS284" s="136"/>
      <c r="WNT284" s="136"/>
      <c r="WNU284" s="136"/>
      <c r="WNZ284" s="136"/>
      <c r="WOA284" s="136"/>
      <c r="WOB284" s="136"/>
      <c r="WOC284" s="136"/>
      <c r="WOD284" s="136"/>
      <c r="WOE284" s="136"/>
      <c r="WOF284" s="136"/>
      <c r="WOG284" s="136"/>
      <c r="WOH284" s="136"/>
      <c r="WOI284" s="136"/>
      <c r="WOJ284" s="136"/>
      <c r="WOK284" s="136"/>
      <c r="WOP284" s="136"/>
      <c r="WOQ284" s="136"/>
      <c r="WOR284" s="136"/>
      <c r="WOS284" s="136"/>
      <c r="WOT284" s="136"/>
      <c r="WOU284" s="136"/>
      <c r="WOV284" s="136"/>
      <c r="WOW284" s="136"/>
      <c r="WOX284" s="136"/>
      <c r="WOY284" s="136"/>
      <c r="WOZ284" s="136"/>
      <c r="WPA284" s="136"/>
      <c r="WPF284" s="136"/>
      <c r="WPG284" s="136"/>
      <c r="WPH284" s="136"/>
      <c r="WPI284" s="136"/>
      <c r="WPJ284" s="136"/>
      <c r="WPK284" s="136"/>
      <c r="WPL284" s="136"/>
      <c r="WPM284" s="136"/>
      <c r="WPN284" s="136"/>
      <c r="WPO284" s="136"/>
      <c r="WPP284" s="136"/>
      <c r="WPQ284" s="136"/>
      <c r="WPV284" s="136"/>
      <c r="WPW284" s="136"/>
      <c r="WPX284" s="136"/>
      <c r="WPY284" s="136"/>
      <c r="WPZ284" s="136"/>
      <c r="WQA284" s="136"/>
      <c r="WQB284" s="136"/>
      <c r="WQC284" s="136"/>
      <c r="WQD284" s="136"/>
      <c r="WQE284" s="136"/>
      <c r="WQF284" s="136"/>
      <c r="WQG284" s="136"/>
      <c r="WQL284" s="136"/>
      <c r="WQM284" s="136"/>
      <c r="WQN284" s="136"/>
      <c r="WQO284" s="136"/>
      <c r="WQP284" s="136"/>
      <c r="WQQ284" s="136"/>
      <c r="WQR284" s="136"/>
      <c r="WQS284" s="136"/>
      <c r="WQT284" s="136"/>
      <c r="WQU284" s="136"/>
      <c r="WQV284" s="136"/>
      <c r="WQW284" s="136"/>
      <c r="WRB284" s="136"/>
      <c r="WRC284" s="136"/>
      <c r="WRD284" s="136"/>
      <c r="WRE284" s="136"/>
      <c r="WRF284" s="136"/>
      <c r="WRG284" s="136"/>
      <c r="WRH284" s="136"/>
      <c r="WRI284" s="136"/>
      <c r="WRJ284" s="136"/>
      <c r="WRK284" s="136"/>
      <c r="WRL284" s="136"/>
      <c r="WRM284" s="136"/>
      <c r="WRR284" s="136"/>
      <c r="WRS284" s="136"/>
      <c r="WRT284" s="136"/>
      <c r="WRU284" s="136"/>
      <c r="WRV284" s="136"/>
      <c r="WRW284" s="136"/>
      <c r="WRX284" s="136"/>
      <c r="WRY284" s="136"/>
      <c r="WRZ284" s="136"/>
      <c r="WSA284" s="136"/>
      <c r="WSB284" s="136"/>
      <c r="WSC284" s="136"/>
      <c r="WSH284" s="136"/>
      <c r="WSI284" s="136"/>
      <c r="WSJ284" s="136"/>
      <c r="WSK284" s="136"/>
      <c r="WSL284" s="136"/>
      <c r="WSM284" s="136"/>
      <c r="WSN284" s="136"/>
      <c r="WSO284" s="136"/>
      <c r="WSP284" s="136"/>
      <c r="WSQ284" s="136"/>
      <c r="WSR284" s="136"/>
      <c r="WSS284" s="136"/>
      <c r="WSX284" s="136"/>
      <c r="WSY284" s="136"/>
      <c r="WSZ284" s="136"/>
      <c r="WTA284" s="136"/>
      <c r="WTB284" s="136"/>
      <c r="WTC284" s="136"/>
      <c r="WTD284" s="136"/>
      <c r="WTE284" s="136"/>
      <c r="WTF284" s="136"/>
      <c r="WTG284" s="136"/>
      <c r="WTH284" s="136"/>
      <c r="WTI284" s="136"/>
      <c r="WTN284" s="136"/>
      <c r="WTO284" s="136"/>
      <c r="WTP284" s="136"/>
      <c r="WTQ284" s="136"/>
      <c r="WTR284" s="136"/>
      <c r="WTS284" s="136"/>
      <c r="WTT284" s="136"/>
      <c r="WTU284" s="136"/>
      <c r="WTV284" s="136"/>
      <c r="WTW284" s="136"/>
      <c r="WTX284" s="136"/>
      <c r="WTY284" s="136"/>
      <c r="WUD284" s="136"/>
      <c r="WUE284" s="136"/>
      <c r="WUF284" s="136"/>
      <c r="WUG284" s="136"/>
      <c r="WUH284" s="136"/>
      <c r="WUI284" s="136"/>
      <c r="WUJ284" s="136"/>
      <c r="WUK284" s="136"/>
      <c r="WUL284" s="136"/>
      <c r="WUM284" s="136"/>
      <c r="WUN284" s="136"/>
      <c r="WUO284" s="136"/>
      <c r="WUT284" s="136"/>
      <c r="WUU284" s="136"/>
      <c r="WUV284" s="136"/>
      <c r="WUW284" s="136"/>
      <c r="WUX284" s="136"/>
      <c r="WUY284" s="136"/>
      <c r="WUZ284" s="136"/>
      <c r="WVA284" s="136"/>
      <c r="WVB284" s="136"/>
      <c r="WVC284" s="136"/>
      <c r="WVD284" s="136"/>
      <c r="WVE284" s="136"/>
      <c r="WVJ284" s="136"/>
      <c r="WVK284" s="136"/>
      <c r="WVL284" s="136"/>
      <c r="WVM284" s="136"/>
      <c r="WVN284" s="136"/>
      <c r="WVO284" s="136"/>
      <c r="WVP284" s="136"/>
      <c r="WVQ284" s="136"/>
      <c r="WVR284" s="136"/>
      <c r="WVS284" s="136"/>
      <c r="WVT284" s="136"/>
      <c r="WVU284" s="136"/>
      <c r="WVZ284" s="136"/>
      <c r="WWA284" s="136"/>
      <c r="WWB284" s="136"/>
      <c r="WWC284" s="136"/>
      <c r="WWD284" s="136"/>
      <c r="WWE284" s="136"/>
      <c r="WWF284" s="136"/>
      <c r="WWG284" s="136"/>
      <c r="WWH284" s="136"/>
      <c r="WWI284" s="136"/>
      <c r="WWJ284" s="136"/>
      <c r="WWK284" s="136"/>
      <c r="WWP284" s="136"/>
      <c r="WWQ284" s="136"/>
      <c r="WWR284" s="136"/>
      <c r="WWS284" s="136"/>
      <c r="WWT284" s="136"/>
      <c r="WWU284" s="136"/>
      <c r="WWV284" s="136"/>
      <c r="WWW284" s="136"/>
      <c r="WWX284" s="136"/>
      <c r="WWY284" s="136"/>
      <c r="WWZ284" s="136"/>
      <c r="WXA284" s="136"/>
      <c r="WXF284" s="136"/>
      <c r="WXG284" s="136"/>
      <c r="WXH284" s="136"/>
      <c r="WXI284" s="136"/>
      <c r="WXJ284" s="136"/>
      <c r="WXK284" s="136"/>
      <c r="WXL284" s="136"/>
      <c r="WXM284" s="136"/>
      <c r="WXN284" s="136"/>
      <c r="WXO284" s="136"/>
      <c r="WXP284" s="136"/>
      <c r="WXQ284" s="136"/>
      <c r="WXV284" s="136"/>
      <c r="WXW284" s="136"/>
      <c r="WXX284" s="136"/>
      <c r="WXY284" s="136"/>
      <c r="WXZ284" s="136"/>
      <c r="WYA284" s="136"/>
      <c r="WYB284" s="136"/>
      <c r="WYC284" s="136"/>
      <c r="WYD284" s="136"/>
      <c r="WYE284" s="136"/>
      <c r="WYF284" s="136"/>
      <c r="WYG284" s="136"/>
      <c r="WYL284" s="136"/>
      <c r="WYM284" s="136"/>
      <c r="WYN284" s="136"/>
      <c r="WYO284" s="136"/>
      <c r="WYP284" s="136"/>
      <c r="WYQ284" s="136"/>
      <c r="WYR284" s="136"/>
      <c r="WYS284" s="136"/>
      <c r="WYT284" s="136"/>
      <c r="WYU284" s="136"/>
      <c r="WYV284" s="136"/>
      <c r="WYW284" s="136"/>
      <c r="WZB284" s="136"/>
      <c r="WZC284" s="136"/>
      <c r="WZD284" s="136"/>
      <c r="WZE284" s="136"/>
      <c r="WZF284" s="136"/>
      <c r="WZG284" s="136"/>
      <c r="WZH284" s="136"/>
      <c r="WZI284" s="136"/>
      <c r="WZJ284" s="136"/>
      <c r="WZK284" s="136"/>
      <c r="WZL284" s="136"/>
      <c r="WZM284" s="136"/>
      <c r="WZR284" s="136"/>
      <c r="WZS284" s="136"/>
      <c r="WZT284" s="136"/>
      <c r="WZU284" s="136"/>
      <c r="WZV284" s="136"/>
      <c r="WZW284" s="136"/>
      <c r="WZX284" s="136"/>
      <c r="WZY284" s="136"/>
      <c r="WZZ284" s="136"/>
      <c r="XAA284" s="136"/>
      <c r="XAB284" s="136"/>
      <c r="XAC284" s="136"/>
      <c r="XAH284" s="136"/>
      <c r="XAI284" s="136"/>
      <c r="XAJ284" s="136"/>
      <c r="XAK284" s="136"/>
      <c r="XAL284" s="136"/>
      <c r="XAM284" s="136"/>
      <c r="XAN284" s="136"/>
      <c r="XAO284" s="136"/>
      <c r="XAP284" s="136"/>
      <c r="XAQ284" s="136"/>
      <c r="XAR284" s="136"/>
      <c r="XAS284" s="136"/>
      <c r="XAX284" s="136"/>
      <c r="XAY284" s="136"/>
      <c r="XAZ284" s="136"/>
      <c r="XBA284" s="136"/>
      <c r="XBB284" s="136"/>
      <c r="XBC284" s="136"/>
      <c r="XBD284" s="136"/>
      <c r="XBE284" s="136"/>
      <c r="XBF284" s="136"/>
      <c r="XBG284" s="136"/>
      <c r="XBH284" s="136"/>
      <c r="XBI284" s="136"/>
      <c r="XBN284" s="136"/>
      <c r="XBO284" s="136"/>
      <c r="XBP284" s="136"/>
      <c r="XBQ284" s="136"/>
      <c r="XBR284" s="136"/>
      <c r="XBS284" s="136"/>
      <c r="XBT284" s="136"/>
      <c r="XBU284" s="136"/>
      <c r="XBV284" s="136"/>
      <c r="XBW284" s="136"/>
      <c r="XBX284" s="136"/>
      <c r="XBY284" s="136"/>
      <c r="XCD284" s="136"/>
      <c r="XCE284" s="136"/>
      <c r="XCF284" s="136"/>
      <c r="XCG284" s="136"/>
      <c r="XCH284" s="136"/>
      <c r="XCI284" s="136"/>
      <c r="XCJ284" s="136"/>
      <c r="XCK284" s="136"/>
      <c r="XCL284" s="136"/>
      <c r="XCM284" s="136"/>
      <c r="XCN284" s="136"/>
      <c r="XCO284" s="136"/>
      <c r="XCT284" s="136"/>
      <c r="XCU284" s="136"/>
      <c r="XCV284" s="136"/>
      <c r="XCW284" s="136"/>
      <c r="XCX284" s="136"/>
      <c r="XCY284" s="136"/>
      <c r="XCZ284" s="136"/>
      <c r="XDA284" s="136"/>
      <c r="XDB284" s="136"/>
      <c r="XDC284" s="136"/>
      <c r="XDD284" s="136"/>
      <c r="XDE284" s="136"/>
      <c r="XDJ284" s="136"/>
      <c r="XDK284" s="136"/>
      <c r="XDL284" s="136"/>
      <c r="XDM284" s="136"/>
      <c r="XDN284" s="136"/>
      <c r="XDO284" s="136"/>
      <c r="XDP284" s="136"/>
      <c r="XDQ284" s="136"/>
      <c r="XDR284" s="136"/>
      <c r="XDS284" s="136"/>
      <c r="XDT284" s="136"/>
      <c r="XDU284" s="136"/>
      <c r="XDZ284" s="136"/>
      <c r="XEA284" s="136"/>
      <c r="XEB284" s="136"/>
      <c r="XEC284" s="136"/>
      <c r="XED284" s="136"/>
      <c r="XEE284" s="136"/>
      <c r="XEF284" s="136"/>
      <c r="XEG284" s="136"/>
      <c r="XEH284" s="136"/>
      <c r="XEI284" s="136"/>
      <c r="XEJ284" s="136"/>
      <c r="XEK284" s="136"/>
      <c r="XEP284" s="136"/>
      <c r="XEQ284" s="136"/>
      <c r="XER284" s="136"/>
      <c r="XES284" s="136"/>
      <c r="XET284" s="136"/>
      <c r="XEU284" s="136"/>
      <c r="XEV284" s="136"/>
      <c r="XEW284" s="136"/>
      <c r="XEX284" s="136"/>
      <c r="XEY284" s="136"/>
      <c r="XEZ284" s="136"/>
      <c r="XFA284" s="136"/>
    </row>
    <row r="285" spans="1:1021 1026:2045 2050:3069 3074:4093 4098:5117 5122:6141 6146:7165 7170:8189 8194:9213 9218:10237 10242:11261 11266:12285 12290:13309 13314:14333 14338:15357 15362:16381" x14ac:dyDescent="0.25">
      <c r="B285" s="141"/>
      <c r="C285" s="136"/>
      <c r="D285" s="136"/>
      <c r="E285" s="136"/>
      <c r="F285" s="136"/>
      <c r="G285" s="136"/>
      <c r="H285" s="136"/>
      <c r="I285" s="136"/>
      <c r="J285" s="136"/>
      <c r="K285" s="136"/>
      <c r="L285" s="136"/>
      <c r="M285" s="136"/>
    </row>
  </sheetData>
  <sheetProtection algorithmName="SHA-512" hashValue="syA95BgWkyyE9GksPSKaotFT5DkeXs9ahNhumzr2pUC4JvhsZJ7aWEtpbMGJO7RV94QRBawLDOstJAPQmeNd+A==" saltValue="FhBWJ5DFDQcWqiEDW1cwAw==" spinCount="100000" sheet="1" objects="1" scenarios="1" formatRows="0"/>
  <mergeCells count="360">
    <mergeCell ref="C207:C208"/>
    <mergeCell ref="D207:F208"/>
    <mergeCell ref="G207:I208"/>
    <mergeCell ref="J207:L208"/>
    <mergeCell ref="D1:F2"/>
    <mergeCell ref="G1:I2"/>
    <mergeCell ref="J1:L2"/>
    <mergeCell ref="J85:L86"/>
    <mergeCell ref="C85:C86"/>
    <mergeCell ref="C146:C147"/>
    <mergeCell ref="D146:F147"/>
    <mergeCell ref="G146:I147"/>
    <mergeCell ref="J146:L147"/>
    <mergeCell ref="D203:F203"/>
    <mergeCell ref="D198:F198"/>
    <mergeCell ref="G198:I198"/>
    <mergeCell ref="J198:L198"/>
    <mergeCell ref="D79:F79"/>
    <mergeCell ref="D80:F80"/>
    <mergeCell ref="D81:F81"/>
    <mergeCell ref="B5:C5"/>
    <mergeCell ref="B6:C6"/>
    <mergeCell ref="D5:O5"/>
    <mergeCell ref="D6:O6"/>
    <mergeCell ref="D264:F264"/>
    <mergeCell ref="B25:C25"/>
    <mergeCell ref="M85:O87"/>
    <mergeCell ref="M146:O148"/>
    <mergeCell ref="M207:O209"/>
    <mergeCell ref="D85:F86"/>
    <mergeCell ref="D261:F261"/>
    <mergeCell ref="G261:I261"/>
    <mergeCell ref="J261:L261"/>
    <mergeCell ref="M261:N261"/>
    <mergeCell ref="D262:F262"/>
    <mergeCell ref="D263:F263"/>
    <mergeCell ref="D259:F259"/>
    <mergeCell ref="G259:I259"/>
    <mergeCell ref="J259:L259"/>
    <mergeCell ref="M259:N259"/>
    <mergeCell ref="D260:F260"/>
    <mergeCell ref="G260:I260"/>
    <mergeCell ref="J260:L260"/>
    <mergeCell ref="M260:N260"/>
    <mergeCell ref="D257:F257"/>
    <mergeCell ref="G257:I257"/>
    <mergeCell ref="J257:L257"/>
    <mergeCell ref="M257:N257"/>
    <mergeCell ref="D258:F258"/>
    <mergeCell ref="G258:I258"/>
    <mergeCell ref="J258:L258"/>
    <mergeCell ref="M258:N258"/>
    <mergeCell ref="M251:O251"/>
    <mergeCell ref="M252:O252"/>
    <mergeCell ref="M253:O253"/>
    <mergeCell ref="M254:O254"/>
    <mergeCell ref="M255:O255"/>
    <mergeCell ref="D256:F256"/>
    <mergeCell ref="G256:I256"/>
    <mergeCell ref="J256:L256"/>
    <mergeCell ref="M256:N256"/>
    <mergeCell ref="M245:O245"/>
    <mergeCell ref="M246:O246"/>
    <mergeCell ref="M247:O247"/>
    <mergeCell ref="M248:O248"/>
    <mergeCell ref="M249:O249"/>
    <mergeCell ref="M250:O250"/>
    <mergeCell ref="M239:O239"/>
    <mergeCell ref="M240:O240"/>
    <mergeCell ref="M241:O241"/>
    <mergeCell ref="M242:O242"/>
    <mergeCell ref="M243:O243"/>
    <mergeCell ref="M244:O244"/>
    <mergeCell ref="M233:O233"/>
    <mergeCell ref="M234:O234"/>
    <mergeCell ref="M235:O235"/>
    <mergeCell ref="M236:O236"/>
    <mergeCell ref="M237:O237"/>
    <mergeCell ref="M238:O238"/>
    <mergeCell ref="M227:O227"/>
    <mergeCell ref="M228:O228"/>
    <mergeCell ref="M229:O229"/>
    <mergeCell ref="M230:O230"/>
    <mergeCell ref="M231:O231"/>
    <mergeCell ref="M232:O232"/>
    <mergeCell ref="M221:O221"/>
    <mergeCell ref="M222:O222"/>
    <mergeCell ref="M223:O223"/>
    <mergeCell ref="M224:O224"/>
    <mergeCell ref="M225:O225"/>
    <mergeCell ref="M226:O226"/>
    <mergeCell ref="M215:O215"/>
    <mergeCell ref="M216:O216"/>
    <mergeCell ref="M217:O217"/>
    <mergeCell ref="M218:O218"/>
    <mergeCell ref="M219:O219"/>
    <mergeCell ref="M220:O220"/>
    <mergeCell ref="M210:O210"/>
    <mergeCell ref="M211:O211"/>
    <mergeCell ref="M212:O212"/>
    <mergeCell ref="M213:O213"/>
    <mergeCell ref="M214:O214"/>
    <mergeCell ref="D200:F200"/>
    <mergeCell ref="G200:I200"/>
    <mergeCell ref="J200:L200"/>
    <mergeCell ref="M200:N200"/>
    <mergeCell ref="D201:F201"/>
    <mergeCell ref="D202:F202"/>
    <mergeCell ref="M198:N198"/>
    <mergeCell ref="D199:F199"/>
    <mergeCell ref="G199:I199"/>
    <mergeCell ref="J199:L199"/>
    <mergeCell ref="M199:N199"/>
    <mergeCell ref="D196:F196"/>
    <mergeCell ref="G196:I196"/>
    <mergeCell ref="J196:L196"/>
    <mergeCell ref="M196:N196"/>
    <mergeCell ref="D197:F197"/>
    <mergeCell ref="G197:I197"/>
    <mergeCell ref="J197:L197"/>
    <mergeCell ref="M197:N197"/>
    <mergeCell ref="M191:O191"/>
    <mergeCell ref="M192:O192"/>
    <mergeCell ref="M193:O193"/>
    <mergeCell ref="M194:O194"/>
    <mergeCell ref="D195:F195"/>
    <mergeCell ref="G195:I195"/>
    <mergeCell ref="J195:L195"/>
    <mergeCell ref="M195:N195"/>
    <mergeCell ref="M185:O185"/>
    <mergeCell ref="M186:O186"/>
    <mergeCell ref="M187:O187"/>
    <mergeCell ref="M188:O188"/>
    <mergeCell ref="M189:O189"/>
    <mergeCell ref="M190:O190"/>
    <mergeCell ref="M179:O179"/>
    <mergeCell ref="M180:O180"/>
    <mergeCell ref="M181:O181"/>
    <mergeCell ref="M182:O182"/>
    <mergeCell ref="M183:O183"/>
    <mergeCell ref="M184:O184"/>
    <mergeCell ref="M173:O173"/>
    <mergeCell ref="M174:O174"/>
    <mergeCell ref="M175:O175"/>
    <mergeCell ref="M176:O176"/>
    <mergeCell ref="M177:O177"/>
    <mergeCell ref="M178:O178"/>
    <mergeCell ref="M167:O167"/>
    <mergeCell ref="M168:O168"/>
    <mergeCell ref="M169:O169"/>
    <mergeCell ref="M170:O170"/>
    <mergeCell ref="M171:O171"/>
    <mergeCell ref="M172:O172"/>
    <mergeCell ref="M161:O161"/>
    <mergeCell ref="M162:O162"/>
    <mergeCell ref="M163:O163"/>
    <mergeCell ref="M164:O164"/>
    <mergeCell ref="M165:O165"/>
    <mergeCell ref="M166:O166"/>
    <mergeCell ref="M155:O155"/>
    <mergeCell ref="M156:O156"/>
    <mergeCell ref="M157:O157"/>
    <mergeCell ref="M158:O158"/>
    <mergeCell ref="M159:O159"/>
    <mergeCell ref="M160:O160"/>
    <mergeCell ref="M149:O149"/>
    <mergeCell ref="M150:O150"/>
    <mergeCell ref="M151:O151"/>
    <mergeCell ref="M152:O152"/>
    <mergeCell ref="M153:O153"/>
    <mergeCell ref="M154:O154"/>
    <mergeCell ref="M88:O88"/>
    <mergeCell ref="D134:F134"/>
    <mergeCell ref="G134:I134"/>
    <mergeCell ref="J134:L134"/>
    <mergeCell ref="M134:N134"/>
    <mergeCell ref="D140:F140"/>
    <mergeCell ref="D141:F141"/>
    <mergeCell ref="D142:F142"/>
    <mergeCell ref="D138:F138"/>
    <mergeCell ref="G138:I138"/>
    <mergeCell ref="J138:L138"/>
    <mergeCell ref="M138:N138"/>
    <mergeCell ref="D139:F139"/>
    <mergeCell ref="G139:I139"/>
    <mergeCell ref="J139:L139"/>
    <mergeCell ref="M139:N139"/>
    <mergeCell ref="D136:F136"/>
    <mergeCell ref="G136:I136"/>
    <mergeCell ref="J136:L136"/>
    <mergeCell ref="M136:N136"/>
    <mergeCell ref="D137:F137"/>
    <mergeCell ref="G137:I137"/>
    <mergeCell ref="J137:L137"/>
    <mergeCell ref="M137:N137"/>
    <mergeCell ref="M131:O131"/>
    <mergeCell ref="M132:O132"/>
    <mergeCell ref="M133:O133"/>
    <mergeCell ref="D135:F135"/>
    <mergeCell ref="G135:I135"/>
    <mergeCell ref="J135:L135"/>
    <mergeCell ref="M135:N135"/>
    <mergeCell ref="M125:O125"/>
    <mergeCell ref="M126:O126"/>
    <mergeCell ref="M127:O127"/>
    <mergeCell ref="M128:O128"/>
    <mergeCell ref="M129:O129"/>
    <mergeCell ref="M130:O130"/>
    <mergeCell ref="M119:O119"/>
    <mergeCell ref="M120:O120"/>
    <mergeCell ref="M121:O121"/>
    <mergeCell ref="M122:O122"/>
    <mergeCell ref="M123:O123"/>
    <mergeCell ref="M124:O124"/>
    <mergeCell ref="M113:O113"/>
    <mergeCell ref="M114:O114"/>
    <mergeCell ref="M115:O115"/>
    <mergeCell ref="M116:O116"/>
    <mergeCell ref="M117:O117"/>
    <mergeCell ref="M118:O118"/>
    <mergeCell ref="M107:O107"/>
    <mergeCell ref="M108:O108"/>
    <mergeCell ref="M109:O109"/>
    <mergeCell ref="M110:O110"/>
    <mergeCell ref="M111:O111"/>
    <mergeCell ref="M112:O112"/>
    <mergeCell ref="M101:O101"/>
    <mergeCell ref="M102:O102"/>
    <mergeCell ref="M103:O103"/>
    <mergeCell ref="M104:O104"/>
    <mergeCell ref="M105:O105"/>
    <mergeCell ref="M106:O106"/>
    <mergeCell ref="M95:O95"/>
    <mergeCell ref="M96:O96"/>
    <mergeCell ref="M97:O97"/>
    <mergeCell ref="M98:O98"/>
    <mergeCell ref="M99:O99"/>
    <mergeCell ref="M100:O100"/>
    <mergeCell ref="M89:O89"/>
    <mergeCell ref="M90:O90"/>
    <mergeCell ref="M91:O91"/>
    <mergeCell ref="M92:O92"/>
    <mergeCell ref="M93:O93"/>
    <mergeCell ref="M94:O94"/>
    <mergeCell ref="M68:O68"/>
    <mergeCell ref="M69:O69"/>
    <mergeCell ref="M70:O70"/>
    <mergeCell ref="M71:O71"/>
    <mergeCell ref="M72:O72"/>
    <mergeCell ref="G85:I86"/>
    <mergeCell ref="M62:O62"/>
    <mergeCell ref="M63:O63"/>
    <mergeCell ref="M64:O64"/>
    <mergeCell ref="M65:O65"/>
    <mergeCell ref="M66:O66"/>
    <mergeCell ref="M67:O67"/>
    <mergeCell ref="M57:O57"/>
    <mergeCell ref="M58:O58"/>
    <mergeCell ref="M59:O59"/>
    <mergeCell ref="M60:O60"/>
    <mergeCell ref="M61:O61"/>
    <mergeCell ref="M50:O50"/>
    <mergeCell ref="M51:O51"/>
    <mergeCell ref="M52:O52"/>
    <mergeCell ref="M53:O53"/>
    <mergeCell ref="M54:O54"/>
    <mergeCell ref="M55:O55"/>
    <mergeCell ref="M33:O33"/>
    <mergeCell ref="M34:O34"/>
    <mergeCell ref="M35:O35"/>
    <mergeCell ref="M36:O36"/>
    <mergeCell ref="M37:O37"/>
    <mergeCell ref="D78:F78"/>
    <mergeCell ref="G78:I78"/>
    <mergeCell ref="J78:L78"/>
    <mergeCell ref="M78:N78"/>
    <mergeCell ref="J74:L74"/>
    <mergeCell ref="D73:F73"/>
    <mergeCell ref="M44:O44"/>
    <mergeCell ref="M45:O45"/>
    <mergeCell ref="M46:O46"/>
    <mergeCell ref="M47:O47"/>
    <mergeCell ref="M48:O48"/>
    <mergeCell ref="M49:O49"/>
    <mergeCell ref="M38:O38"/>
    <mergeCell ref="M39:O39"/>
    <mergeCell ref="M40:O40"/>
    <mergeCell ref="M41:O41"/>
    <mergeCell ref="M42:O42"/>
    <mergeCell ref="M43:O43"/>
    <mergeCell ref="M56:O56"/>
    <mergeCell ref="M27:O27"/>
    <mergeCell ref="M28:O28"/>
    <mergeCell ref="M29:O29"/>
    <mergeCell ref="M30:O30"/>
    <mergeCell ref="M31:O31"/>
    <mergeCell ref="D77:F77"/>
    <mergeCell ref="G77:I77"/>
    <mergeCell ref="J77:L77"/>
    <mergeCell ref="M74:N74"/>
    <mergeCell ref="M75:N75"/>
    <mergeCell ref="M76:N76"/>
    <mergeCell ref="M77:N77"/>
    <mergeCell ref="D75:F75"/>
    <mergeCell ref="G75:I75"/>
    <mergeCell ref="J75:L75"/>
    <mergeCell ref="D76:F76"/>
    <mergeCell ref="G76:I76"/>
    <mergeCell ref="J76:L76"/>
    <mergeCell ref="G73:I73"/>
    <mergeCell ref="J73:L73"/>
    <mergeCell ref="M73:N73"/>
    <mergeCell ref="D74:F74"/>
    <mergeCell ref="G74:I74"/>
    <mergeCell ref="M32:O32"/>
    <mergeCell ref="J25:L25"/>
    <mergeCell ref="F9:G10"/>
    <mergeCell ref="F11:G11"/>
    <mergeCell ref="D13:E13"/>
    <mergeCell ref="F12:G12"/>
    <mergeCell ref="F13:G13"/>
    <mergeCell ref="H9:O10"/>
    <mergeCell ref="H11:O11"/>
    <mergeCell ref="H12:O12"/>
    <mergeCell ref="H13:O13"/>
    <mergeCell ref="M25:O26"/>
    <mergeCell ref="E274:L280"/>
    <mergeCell ref="B268:C268"/>
    <mergeCell ref="B269:C269"/>
    <mergeCell ref="B270:C270"/>
    <mergeCell ref="D268:F268"/>
    <mergeCell ref="G268:I268"/>
    <mergeCell ref="J268:L268"/>
    <mergeCell ref="D269:F269"/>
    <mergeCell ref="D270:F270"/>
    <mergeCell ref="G270:I270"/>
    <mergeCell ref="B1:B2"/>
    <mergeCell ref="B272:C272"/>
    <mergeCell ref="B273:C273"/>
    <mergeCell ref="E272:L273"/>
    <mergeCell ref="J270:L270"/>
    <mergeCell ref="G269:I269"/>
    <mergeCell ref="J269:L269"/>
    <mergeCell ref="B18:C18"/>
    <mergeCell ref="B21:C21"/>
    <mergeCell ref="B22:C22"/>
    <mergeCell ref="B23:C23"/>
    <mergeCell ref="B15:C15"/>
    <mergeCell ref="B16:C16"/>
    <mergeCell ref="B9:C9"/>
    <mergeCell ref="B10:C10"/>
    <mergeCell ref="B11:C12"/>
    <mergeCell ref="B13:C13"/>
    <mergeCell ref="B8:C8"/>
    <mergeCell ref="D9:E9"/>
    <mergeCell ref="D10:E10"/>
    <mergeCell ref="B19:C19"/>
    <mergeCell ref="B20:C20"/>
    <mergeCell ref="D25:F25"/>
    <mergeCell ref="G25:I25"/>
  </mergeCells>
  <pageMargins left="0.7" right="0.7" top="0.75" bottom="0.75" header="0.3" footer="0.3"/>
  <pageSetup orientation="portrait" horizontalDpi="360" verticalDpi="36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18CC0-3FC4-4E85-88E9-297FE3599CF1}">
  <dimension ref="A1:W63"/>
  <sheetViews>
    <sheetView zoomScale="70" zoomScaleNormal="70" workbookViewId="0">
      <pane xSplit="2" ySplit="2" topLeftCell="C3" activePane="bottomRight" state="frozen"/>
      <selection pane="topRight" activeCell="C1" sqref="C1"/>
      <selection pane="bottomLeft" activeCell="A3" sqref="A3"/>
      <selection pane="bottomRight" activeCell="G21" sqref="G21"/>
    </sheetView>
  </sheetViews>
  <sheetFormatPr defaultColWidth="9.140625" defaultRowHeight="15" x14ac:dyDescent="0.25"/>
  <cols>
    <col min="1" max="1" width="3.42578125" style="203" customWidth="1"/>
    <col min="2" max="2" width="58.140625" style="203" customWidth="1"/>
    <col min="3" max="3" width="16.140625" style="203" customWidth="1"/>
    <col min="4" max="4" width="16.5703125" style="203" customWidth="1"/>
    <col min="5" max="5" width="14.28515625" style="203" customWidth="1"/>
    <col min="6" max="6" width="14.42578125" style="203" customWidth="1"/>
    <col min="7" max="7" width="15.140625" style="203" customWidth="1"/>
    <col min="8" max="9" width="14.28515625" style="203" customWidth="1"/>
    <col min="10" max="10" width="13.85546875" style="203" customWidth="1"/>
    <col min="11" max="14" width="14.28515625" style="203" customWidth="1"/>
    <col min="15" max="15" width="12.85546875" style="203" customWidth="1"/>
    <col min="16" max="16" width="14.28515625" style="203" customWidth="1"/>
    <col min="17" max="18" width="13.28515625" style="203" customWidth="1"/>
    <col min="19" max="16384" width="9.140625" style="203"/>
  </cols>
  <sheetData>
    <row r="1" spans="1:23" ht="5.45" customHeight="1" x14ac:dyDescent="0.25">
      <c r="B1" s="418" t="s">
        <v>248</v>
      </c>
      <c r="D1" s="266"/>
      <c r="E1" s="266"/>
      <c r="F1" s="266"/>
      <c r="G1" s="266"/>
      <c r="H1" s="266"/>
      <c r="I1" s="266"/>
      <c r="J1" s="266"/>
      <c r="K1" s="266"/>
      <c r="L1" s="204"/>
      <c r="M1" s="204"/>
      <c r="N1" s="204"/>
      <c r="O1" s="204"/>
      <c r="P1" s="560"/>
      <c r="Q1" s="560"/>
      <c r="R1" s="560"/>
      <c r="S1" s="205"/>
      <c r="T1" s="205"/>
      <c r="U1" s="204"/>
    </row>
    <row r="2" spans="1:23" ht="22.15" customHeight="1" x14ac:dyDescent="0.25">
      <c r="B2" s="418"/>
      <c r="C2" s="266"/>
      <c r="D2" s="266"/>
      <c r="E2" s="266"/>
      <c r="F2" s="266"/>
      <c r="G2" s="266"/>
      <c r="H2" s="266"/>
      <c r="I2" s="266"/>
      <c r="J2" s="266"/>
      <c r="K2" s="524" t="s">
        <v>385</v>
      </c>
      <c r="L2" s="524"/>
      <c r="M2" s="524"/>
      <c r="N2" s="204"/>
      <c r="P2" s="560"/>
      <c r="Q2" s="560"/>
      <c r="R2" s="560"/>
      <c r="S2" s="205"/>
      <c r="T2" s="205"/>
      <c r="U2" s="204"/>
    </row>
    <row r="3" spans="1:23" ht="17.45" customHeight="1" x14ac:dyDescent="0.25">
      <c r="A3" s="206"/>
      <c r="B3" s="206"/>
      <c r="C3" s="206"/>
      <c r="D3" s="206"/>
      <c r="E3" s="206"/>
      <c r="F3" s="206"/>
      <c r="G3" s="206"/>
      <c r="H3" s="206"/>
      <c r="I3" s="206"/>
      <c r="J3" s="206"/>
      <c r="K3" s="206"/>
      <c r="L3" s="206"/>
      <c r="M3" s="206"/>
      <c r="N3" s="206"/>
      <c r="O3" s="206"/>
      <c r="P3" s="206"/>
      <c r="Q3" s="206"/>
      <c r="R3" s="207"/>
      <c r="S3" s="207"/>
      <c r="T3" s="207"/>
      <c r="U3" s="206"/>
      <c r="V3" s="206"/>
      <c r="W3" s="206"/>
    </row>
    <row r="4" spans="1:23" ht="42.6" customHeight="1" x14ac:dyDescent="0.25">
      <c r="A4" s="206"/>
      <c r="B4" s="208" t="s">
        <v>386</v>
      </c>
      <c r="C4" s="209"/>
      <c r="D4" s="209"/>
      <c r="E4" s="209"/>
      <c r="F4" s="209"/>
      <c r="G4" s="209"/>
      <c r="H4" s="209"/>
      <c r="I4" s="209"/>
      <c r="J4" s="209"/>
      <c r="K4" s="209"/>
      <c r="L4" s="209"/>
      <c r="M4" s="210"/>
      <c r="N4" s="206"/>
      <c r="O4" s="206"/>
      <c r="P4" s="206"/>
      <c r="Q4" s="206"/>
      <c r="R4" s="206"/>
      <c r="S4" s="207"/>
      <c r="T4" s="207"/>
      <c r="U4" s="211"/>
      <c r="V4" s="211"/>
      <c r="W4" s="211"/>
    </row>
    <row r="5" spans="1:23" ht="42.6" customHeight="1" x14ac:dyDescent="0.25">
      <c r="A5" s="206"/>
      <c r="B5" s="212" t="s">
        <v>178</v>
      </c>
      <c r="C5" s="512" t="str">
        <f>IF(COUNTA('SIT Page 1'!D5:Z5)=0, "[enter into tab 'SIT Page 1', cell D5]", 'SIT Page 1'!D5)</f>
        <v>[enter into tab 'SIT Page 1', cell D5]</v>
      </c>
      <c r="D5" s="513"/>
      <c r="E5" s="513"/>
      <c r="F5" s="513"/>
      <c r="G5" s="513"/>
      <c r="H5" s="513"/>
      <c r="I5" s="513"/>
      <c r="J5" s="513"/>
      <c r="K5" s="513"/>
      <c r="L5" s="513"/>
      <c r="M5" s="514"/>
      <c r="N5" s="206"/>
      <c r="O5" s="206"/>
      <c r="P5" s="206"/>
      <c r="Q5" s="206"/>
      <c r="R5" s="206"/>
      <c r="S5" s="207"/>
      <c r="T5" s="207"/>
      <c r="U5" s="206"/>
      <c r="V5" s="211"/>
      <c r="W5" s="211"/>
    </row>
    <row r="6" spans="1:23" ht="42.6" customHeight="1" x14ac:dyDescent="0.25">
      <c r="A6" s="206"/>
      <c r="B6" s="213" t="s">
        <v>179</v>
      </c>
      <c r="C6" s="512" t="s">
        <v>387</v>
      </c>
      <c r="D6" s="513"/>
      <c r="E6" s="513"/>
      <c r="F6" s="513"/>
      <c r="G6" s="513"/>
      <c r="H6" s="513"/>
      <c r="I6" s="513"/>
      <c r="J6" s="513"/>
      <c r="K6" s="513"/>
      <c r="L6" s="513"/>
      <c r="M6" s="514"/>
      <c r="N6" s="206"/>
      <c r="O6" s="206"/>
      <c r="P6" s="206"/>
      <c r="Q6" s="206"/>
      <c r="R6" s="206"/>
      <c r="S6" s="207"/>
      <c r="T6" s="207"/>
      <c r="U6" s="206"/>
      <c r="V6" s="211"/>
      <c r="W6" s="211"/>
    </row>
    <row r="7" spans="1:23" ht="17.45" customHeight="1" x14ac:dyDescent="0.25">
      <c r="A7" s="206"/>
      <c r="B7" s="206"/>
      <c r="C7" s="206"/>
      <c r="D7" s="206"/>
      <c r="E7" s="206"/>
      <c r="F7" s="206"/>
      <c r="G7" s="206"/>
      <c r="H7" s="206"/>
      <c r="I7" s="206"/>
      <c r="J7" s="206"/>
      <c r="K7" s="206"/>
      <c r="L7" s="206"/>
      <c r="M7" s="206"/>
      <c r="N7" s="206"/>
      <c r="O7" s="206"/>
      <c r="P7" s="206"/>
      <c r="Q7" s="206"/>
      <c r="R7" s="207"/>
      <c r="S7" s="207"/>
      <c r="T7" s="207"/>
      <c r="U7" s="206"/>
      <c r="V7" s="206"/>
      <c r="W7" s="206"/>
    </row>
    <row r="8" spans="1:23" ht="22.15" customHeight="1" x14ac:dyDescent="0.25">
      <c r="A8" s="206"/>
      <c r="B8" s="515" t="s">
        <v>429</v>
      </c>
      <c r="C8" s="166" t="s">
        <v>388</v>
      </c>
      <c r="D8" s="167" t="s">
        <v>389</v>
      </c>
      <c r="E8" s="167" t="s">
        <v>390</v>
      </c>
      <c r="F8" s="206"/>
      <c r="G8" s="206"/>
      <c r="H8" s="206"/>
      <c r="I8" s="206"/>
      <c r="J8" s="206"/>
      <c r="K8" s="206"/>
      <c r="L8" s="206"/>
      <c r="M8" s="206"/>
      <c r="N8" s="206"/>
      <c r="O8" s="206"/>
      <c r="P8" s="206"/>
      <c r="Q8" s="206"/>
      <c r="R8" s="206"/>
      <c r="S8" s="206"/>
      <c r="T8" s="206"/>
      <c r="U8" s="206"/>
      <c r="V8" s="211"/>
      <c r="W8" s="211"/>
    </row>
    <row r="9" spans="1:23" ht="22.15" customHeight="1" x14ac:dyDescent="0.25">
      <c r="A9" s="206"/>
      <c r="B9" s="516" t="s">
        <v>184</v>
      </c>
      <c r="C9" s="193"/>
      <c r="D9" s="193"/>
      <c r="E9" s="179">
        <f>(D9/12)+C9</f>
        <v>0</v>
      </c>
      <c r="F9" s="206"/>
      <c r="G9" s="206"/>
      <c r="H9" s="206"/>
      <c r="I9" s="206"/>
      <c r="J9" s="206"/>
      <c r="K9" s="206"/>
      <c r="L9" s="206"/>
      <c r="M9" s="206"/>
      <c r="N9" s="206"/>
      <c r="O9" s="206"/>
      <c r="P9" s="206"/>
      <c r="Q9" s="206"/>
      <c r="R9" s="206"/>
      <c r="S9" s="206"/>
      <c r="T9" s="206"/>
      <c r="U9" s="206"/>
      <c r="V9" s="206"/>
      <c r="W9" s="206"/>
    </row>
    <row r="10" spans="1:23" ht="17.45" customHeight="1" x14ac:dyDescent="0.25">
      <c r="A10" s="206"/>
      <c r="B10" s="206"/>
      <c r="C10" s="206"/>
      <c r="D10" s="206"/>
      <c r="E10" s="206"/>
      <c r="F10" s="206"/>
      <c r="G10" s="206"/>
      <c r="H10" s="206"/>
      <c r="I10" s="206"/>
      <c r="J10" s="206"/>
      <c r="K10" s="206"/>
      <c r="L10" s="206"/>
      <c r="M10" s="206"/>
      <c r="N10" s="206"/>
      <c r="O10" s="206"/>
      <c r="P10" s="206"/>
      <c r="Q10" s="206"/>
      <c r="R10" s="207"/>
      <c r="S10" s="207"/>
      <c r="T10" s="207"/>
      <c r="U10" s="206"/>
      <c r="V10" s="206"/>
      <c r="W10" s="206"/>
    </row>
    <row r="11" spans="1:23" ht="22.15" customHeight="1" x14ac:dyDescent="0.25">
      <c r="A11" s="206"/>
      <c r="B11" s="517" t="s">
        <v>391</v>
      </c>
      <c r="C11" s="518"/>
      <c r="D11" s="519"/>
      <c r="E11" s="206"/>
      <c r="F11" s="206"/>
      <c r="G11" s="206"/>
      <c r="H11" s="206"/>
      <c r="I11" s="206"/>
      <c r="J11" s="206"/>
      <c r="K11" s="206"/>
      <c r="L11" s="206"/>
      <c r="M11" s="206"/>
      <c r="N11" s="206"/>
      <c r="O11" s="206"/>
      <c r="P11" s="206"/>
      <c r="Q11" s="206"/>
      <c r="R11" s="206"/>
      <c r="S11" s="206"/>
      <c r="T11" s="206"/>
      <c r="U11" s="206"/>
      <c r="V11" s="206"/>
      <c r="W11" s="206"/>
    </row>
    <row r="12" spans="1:23" ht="23.25" customHeight="1" x14ac:dyDescent="0.25">
      <c r="A12" s="206"/>
      <c r="B12" s="180" t="s">
        <v>239</v>
      </c>
      <c r="C12" s="527" t="str">
        <f>IF((E27+G27+I27+K27+M27)=0,"",(E27+G27+I27+K27+M27)/INDEX(FREQUENCY((E27,G27,I27,K27,M27),0),2))</f>
        <v/>
      </c>
      <c r="D12" s="528"/>
      <c r="E12" s="206"/>
      <c r="F12" s="206"/>
      <c r="G12" s="206"/>
      <c r="H12" s="206"/>
      <c r="I12" s="206"/>
      <c r="J12" s="206"/>
      <c r="K12" s="206"/>
      <c r="L12" s="206"/>
      <c r="M12" s="206"/>
      <c r="N12" s="206"/>
      <c r="O12" s="206"/>
      <c r="P12" s="206"/>
      <c r="Q12" s="206"/>
      <c r="R12" s="206"/>
      <c r="S12" s="206"/>
      <c r="T12" s="206"/>
      <c r="U12" s="206"/>
      <c r="V12" s="206"/>
      <c r="W12" s="206"/>
    </row>
    <row r="13" spans="1:23" ht="23.25" customHeight="1" x14ac:dyDescent="0.25">
      <c r="A13" s="206"/>
      <c r="B13" s="180" t="s">
        <v>392</v>
      </c>
      <c r="C13" s="527" t="str">
        <f>IF((E27+G27+I27+K27+M27)=0,"",IF($C$12&gt;=10,"6",IF($C$12&gt;=5.6,"5",IF($C$12&gt;=3.6,"4",IF($C$12&gt;=1.6,"3",IF($C$12&gt;=1,"2",IF($C$12&gt;=0.01,"1","0")))))))</f>
        <v/>
      </c>
      <c r="D13" s="528"/>
      <c r="E13" s="206"/>
      <c r="F13" s="206"/>
      <c r="G13" s="206"/>
      <c r="H13" s="206"/>
      <c r="I13" s="206"/>
      <c r="J13" s="206"/>
      <c r="K13" s="206"/>
      <c r="L13" s="206"/>
      <c r="M13" s="206"/>
      <c r="N13" s="206"/>
      <c r="O13" s="206"/>
      <c r="P13" s="206"/>
      <c r="Q13" s="206"/>
      <c r="R13" s="206"/>
      <c r="S13" s="206"/>
      <c r="T13" s="206"/>
      <c r="U13" s="206"/>
      <c r="V13" s="206"/>
      <c r="W13" s="206"/>
    </row>
    <row r="14" spans="1:23" ht="23.25" customHeight="1" thickBot="1" x14ac:dyDescent="0.3">
      <c r="A14" s="206"/>
      <c r="B14" s="214" t="s">
        <v>393</v>
      </c>
      <c r="C14" s="529" t="str">
        <f>IF((E27+G27+I27+K27+M27)=0,"",IF(VALUE($C$12)&gt;=10,"High",IF(VALUE($C$12)&gt;=5.6,"High",IF(VALUE($C$12)&gt;=3.6,"Medium",IF(VALUE($C$12)&gt;=1.6,"Medium",IF(VALUE($C$12)&gt;=0.01,"Low","-"))))))</f>
        <v/>
      </c>
      <c r="D14" s="530"/>
      <c r="E14" s="206"/>
      <c r="F14" s="206"/>
      <c r="G14" s="206"/>
      <c r="H14" s="206"/>
      <c r="I14" s="206"/>
      <c r="J14" s="206"/>
      <c r="K14" s="206"/>
      <c r="L14" s="206"/>
      <c r="M14" s="206"/>
      <c r="N14" s="206"/>
      <c r="O14" s="206"/>
      <c r="P14" s="206"/>
      <c r="Q14" s="206"/>
      <c r="R14" s="206"/>
      <c r="S14" s="206"/>
      <c r="T14" s="206"/>
      <c r="U14" s="206"/>
      <c r="V14" s="206"/>
      <c r="W14" s="206"/>
    </row>
    <row r="15" spans="1:23" ht="23.25" customHeight="1" thickBot="1" x14ac:dyDescent="0.3">
      <c r="A15" s="206"/>
      <c r="B15" s="215" t="s">
        <v>394</v>
      </c>
      <c r="C15" s="531">
        <f>IF(ISERROR('SIT Page 1'!C302+'SIT Page 2'!C302+'SIT Page 3'!C302+'SIT Page 4'!C302+Admin!C277+'SIT Page 5'!C302),0,('SIT Page 1'!C302+'SIT Page 2'!C302+'SIT Page 3'!C302+'SIT Page 4'!C302+Admin!C277+'SIT Page 5'!C302))</f>
        <v>0</v>
      </c>
      <c r="D15" s="532"/>
      <c r="E15" s="206"/>
      <c r="F15" s="206"/>
      <c r="G15" s="206"/>
      <c r="H15" s="206"/>
      <c r="I15" s="206"/>
      <c r="J15" s="206"/>
      <c r="K15" s="206"/>
      <c r="L15" s="206"/>
      <c r="M15" s="206"/>
      <c r="N15" s="206"/>
      <c r="O15" s="206"/>
      <c r="P15" s="206"/>
      <c r="Q15" s="206"/>
      <c r="R15" s="206"/>
      <c r="S15" s="206"/>
      <c r="T15" s="206"/>
      <c r="U15" s="206"/>
      <c r="V15" s="206"/>
      <c r="W15" s="206"/>
    </row>
    <row r="16" spans="1:23" ht="23.25" customHeight="1" x14ac:dyDescent="0.25">
      <c r="A16" s="206"/>
      <c r="B16" s="216" t="s">
        <v>243</v>
      </c>
      <c r="C16" s="533">
        <f>'SIT Page 1'!C303+'SIT Page 2'!C303+'SIT Page 3'!C303+'SIT Page 4'!C303+'SIT Page 5'!C303</f>
        <v>0</v>
      </c>
      <c r="D16" s="534"/>
      <c r="E16" s="206"/>
      <c r="F16" s="206"/>
      <c r="G16" s="206"/>
      <c r="H16" s="206"/>
      <c r="I16" s="206"/>
      <c r="J16" s="206"/>
      <c r="K16" s="206"/>
      <c r="L16" s="206"/>
      <c r="M16" s="206"/>
      <c r="N16" s="206"/>
      <c r="O16" s="206"/>
      <c r="P16" s="206"/>
      <c r="Q16" s="206"/>
      <c r="R16" s="206"/>
      <c r="S16" s="206"/>
      <c r="T16" s="206"/>
      <c r="U16" s="206"/>
      <c r="V16" s="206"/>
      <c r="W16" s="206"/>
    </row>
    <row r="17" spans="1:23" ht="23.25" customHeight="1" x14ac:dyDescent="0.25">
      <c r="A17" s="206"/>
      <c r="B17" s="217" t="s">
        <v>395</v>
      </c>
      <c r="C17" s="454">
        <f>'SIT Page 1'!C304+'SIT Page 2'!C304+'SIT Page 3'!C304+'SIT Page 4'!C304+'SIT Page 5'!C304</f>
        <v>0</v>
      </c>
      <c r="D17" s="423"/>
      <c r="E17" s="206"/>
      <c r="F17" s="206"/>
      <c r="G17" s="206"/>
      <c r="H17" s="206"/>
      <c r="I17" s="206"/>
      <c r="J17" s="206"/>
      <c r="K17" s="206"/>
      <c r="L17" s="206"/>
      <c r="M17" s="206"/>
      <c r="N17" s="206"/>
      <c r="O17" s="206"/>
      <c r="P17" s="206"/>
      <c r="Q17" s="206"/>
      <c r="R17" s="206"/>
      <c r="S17" s="206"/>
      <c r="T17" s="206"/>
      <c r="U17" s="206"/>
      <c r="V17" s="206"/>
      <c r="W17" s="206"/>
    </row>
    <row r="18" spans="1:23" ht="23.25" customHeight="1" x14ac:dyDescent="0.25">
      <c r="A18" s="206"/>
      <c r="B18" s="217" t="s">
        <v>396</v>
      </c>
      <c r="C18" s="454">
        <f>'SIT Page 1'!C305+'SIT Page 2'!C305+'SIT Page 3'!C305+'SIT Page 4'!C305+'SIT Page 5'!C305</f>
        <v>0</v>
      </c>
      <c r="D18" s="423"/>
      <c r="E18" s="206"/>
      <c r="F18" s="206"/>
      <c r="G18" s="206"/>
      <c r="H18" s="206"/>
      <c r="I18" s="206"/>
      <c r="J18" s="206"/>
      <c r="K18" s="206"/>
      <c r="L18" s="206"/>
      <c r="M18" s="206"/>
      <c r="N18" s="206"/>
      <c r="O18" s="206"/>
      <c r="P18" s="206"/>
      <c r="Q18" s="206"/>
      <c r="R18" s="206"/>
      <c r="S18" s="206"/>
      <c r="T18" s="206"/>
      <c r="U18" s="206"/>
      <c r="V18" s="206"/>
      <c r="W18" s="206"/>
    </row>
    <row r="19" spans="1:23" ht="23.25" customHeight="1" x14ac:dyDescent="0.25">
      <c r="A19" s="206"/>
      <c r="B19" s="217" t="s">
        <v>397</v>
      </c>
      <c r="C19" s="454">
        <f>Admin!C280</f>
        <v>0</v>
      </c>
      <c r="D19" s="423"/>
      <c r="E19" s="206"/>
      <c r="F19" s="206"/>
      <c r="G19" s="206"/>
      <c r="H19" s="206"/>
      <c r="I19" s="206"/>
      <c r="J19" s="206"/>
      <c r="K19" s="206"/>
      <c r="L19" s="206"/>
      <c r="M19" s="206"/>
      <c r="N19" s="206"/>
      <c r="O19" s="206"/>
      <c r="P19" s="206"/>
      <c r="Q19" s="206"/>
      <c r="R19" s="206"/>
      <c r="S19" s="206"/>
      <c r="T19" s="206"/>
      <c r="U19" s="206"/>
      <c r="V19" s="206"/>
      <c r="W19" s="206"/>
    </row>
    <row r="20" spans="1:23" ht="23.25" customHeight="1" thickBot="1" x14ac:dyDescent="0.3">
      <c r="A20" s="206"/>
      <c r="B20" s="218" t="s">
        <v>398</v>
      </c>
      <c r="C20" s="520">
        <f>'SIT Page 1'!C306+'SIT Page 2'!C306+'SIT Page 3'!C306+'SIT Page 4'!C306+'SIT Page 5'!C306</f>
        <v>0</v>
      </c>
      <c r="D20" s="521"/>
      <c r="E20" s="206"/>
      <c r="F20" s="206"/>
      <c r="G20" s="206"/>
      <c r="H20" s="206"/>
      <c r="I20" s="206"/>
      <c r="J20" s="206"/>
      <c r="K20" s="206"/>
      <c r="L20" s="206"/>
      <c r="M20" s="206"/>
      <c r="N20" s="206"/>
      <c r="O20" s="206"/>
      <c r="P20" s="206"/>
      <c r="Q20" s="206"/>
      <c r="R20" s="206"/>
      <c r="S20" s="206"/>
      <c r="T20" s="206"/>
      <c r="U20" s="206"/>
      <c r="V20" s="206"/>
      <c r="W20" s="206"/>
    </row>
    <row r="21" spans="1:23" ht="23.25" customHeight="1" thickTop="1" x14ac:dyDescent="0.25">
      <c r="A21" s="206"/>
      <c r="B21" s="216" t="s">
        <v>399</v>
      </c>
      <c r="C21" s="522">
        <f>C19+C20+C16+C17</f>
        <v>0</v>
      </c>
      <c r="D21" s="523"/>
      <c r="E21" s="206"/>
      <c r="F21" s="206"/>
      <c r="G21" s="206"/>
      <c r="H21" s="206"/>
      <c r="I21" s="206"/>
      <c r="J21" s="206"/>
      <c r="K21" s="206"/>
      <c r="L21" s="206"/>
      <c r="M21" s="206"/>
      <c r="N21" s="206"/>
      <c r="O21" s="206"/>
      <c r="P21" s="206"/>
      <c r="Q21" s="206"/>
      <c r="R21" s="206"/>
      <c r="S21" s="206"/>
      <c r="T21" s="206"/>
      <c r="U21" s="206"/>
      <c r="V21" s="206"/>
      <c r="W21" s="206"/>
    </row>
    <row r="22" spans="1:23" ht="17.45" customHeight="1" x14ac:dyDescent="0.25">
      <c r="A22" s="206"/>
      <c r="B22" s="206"/>
      <c r="C22" s="206"/>
      <c r="D22" s="206"/>
      <c r="E22" s="206"/>
      <c r="F22" s="206"/>
      <c r="G22" s="206"/>
      <c r="H22" s="206"/>
      <c r="I22" s="206"/>
      <c r="J22" s="206"/>
      <c r="K22" s="206"/>
      <c r="L22" s="206"/>
      <c r="M22" s="206"/>
      <c r="N22" s="206"/>
      <c r="O22" s="206"/>
      <c r="P22" s="206"/>
      <c r="Q22" s="206"/>
      <c r="R22" s="207"/>
      <c r="S22" s="207"/>
      <c r="T22" s="207"/>
      <c r="U22" s="206"/>
      <c r="V22" s="206"/>
      <c r="W22" s="206"/>
    </row>
    <row r="23" spans="1:23" ht="22.15" customHeight="1" x14ac:dyDescent="0.25">
      <c r="A23" s="206"/>
      <c r="B23" s="172" t="s">
        <v>400</v>
      </c>
      <c r="C23" s="501" t="s">
        <v>401</v>
      </c>
      <c r="D23" s="490"/>
      <c r="E23" s="501" t="s">
        <v>176</v>
      </c>
      <c r="F23" s="490"/>
      <c r="G23" s="501" t="s">
        <v>267</v>
      </c>
      <c r="H23" s="490"/>
      <c r="I23" s="501" t="s">
        <v>269</v>
      </c>
      <c r="J23" s="490"/>
      <c r="K23" s="501" t="s">
        <v>271</v>
      </c>
      <c r="L23" s="490"/>
      <c r="M23" s="501" t="s">
        <v>272</v>
      </c>
      <c r="N23" s="490"/>
      <c r="O23" s="206"/>
      <c r="P23" s="206"/>
      <c r="Q23" s="206"/>
      <c r="R23" s="206"/>
      <c r="S23" s="206"/>
      <c r="T23" s="206"/>
      <c r="U23" s="206"/>
      <c r="V23" s="206"/>
      <c r="W23" s="206"/>
    </row>
    <row r="24" spans="1:23" ht="38.450000000000003" customHeight="1" x14ac:dyDescent="0.25">
      <c r="A24" s="206"/>
      <c r="B24" s="219" t="s">
        <v>402</v>
      </c>
      <c r="C24" s="525" t="s">
        <v>403</v>
      </c>
      <c r="D24" s="526"/>
      <c r="E24" s="525" t="str">
        <f>IF('SIT Page 1'!D6="","[Enter title on tab 'SIT Page 1', cell C6]",'SIT Page 1'!D6)</f>
        <v>[Enter title on tab 'SIT Page 1', cell C6]</v>
      </c>
      <c r="F24" s="526"/>
      <c r="G24" s="525" t="str">
        <f>IF('SIT Page 2'!D6="","[Enter title on tab 'SIT Page 2', cell C6]",'SIT Page 2'!D6)</f>
        <v>[Enter title on tab 'SIT Page 2', cell C6]</v>
      </c>
      <c r="H24" s="526"/>
      <c r="I24" s="525" t="str">
        <f>IF('SIT Page 3'!D6="","[Enter title on tab 'SIT Page 3', cell C6]",'SIT Page 3'!D6)</f>
        <v>[Enter title on tab 'SIT Page 3', cell C6]</v>
      </c>
      <c r="J24" s="526"/>
      <c r="K24" s="525" t="str">
        <f>IF('SIT Page 4'!D6="","[Enter title on tab 'SIT Page 4', cell C6]",'SIT Page 4'!D6)</f>
        <v>[Enter title on tab 'SIT Page 4', cell C6]</v>
      </c>
      <c r="L24" s="526"/>
      <c r="M24" s="525" t="str">
        <f>IF('SIT Page 5'!D6="","[Enter title on tab 'SIT Page 5', cell C6]",'SIT Page 5'!D6)</f>
        <v>[Enter title on tab 'SIT Page 5', cell C6]</v>
      </c>
      <c r="N24" s="526"/>
      <c r="O24" s="206"/>
      <c r="P24" s="206"/>
      <c r="Q24" s="206"/>
      <c r="R24" s="206"/>
      <c r="S24" s="206"/>
      <c r="T24" s="206"/>
      <c r="U24" s="206"/>
      <c r="V24" s="206"/>
      <c r="W24" s="206"/>
    </row>
    <row r="25" spans="1:23" ht="22.15" customHeight="1" x14ac:dyDescent="0.25">
      <c r="A25" s="206"/>
      <c r="B25" s="219" t="s">
        <v>404</v>
      </c>
      <c r="C25" s="525">
        <f>C9</f>
        <v>0</v>
      </c>
      <c r="D25" s="526"/>
      <c r="E25" s="539">
        <f>'SIT Page 1'!D12</f>
        <v>0</v>
      </c>
      <c r="F25" s="526"/>
      <c r="G25" s="539">
        <f>'SIT Page 2'!D12</f>
        <v>0</v>
      </c>
      <c r="H25" s="526"/>
      <c r="I25" s="539">
        <f>'SIT Page 3'!D12</f>
        <v>0</v>
      </c>
      <c r="J25" s="526"/>
      <c r="K25" s="539">
        <f>'SIT Page 4'!D12</f>
        <v>0</v>
      </c>
      <c r="L25" s="526"/>
      <c r="M25" s="539">
        <f>'SIT Page 5'!D12</f>
        <v>0</v>
      </c>
      <c r="N25" s="526"/>
      <c r="O25" s="206"/>
      <c r="P25" s="206"/>
      <c r="Q25" s="206"/>
      <c r="R25" s="206"/>
      <c r="S25" s="206"/>
      <c r="T25" s="206"/>
      <c r="U25" s="206"/>
      <c r="V25" s="206"/>
      <c r="W25" s="206"/>
    </row>
    <row r="26" spans="1:23" ht="22.15" customHeight="1" x14ac:dyDescent="0.25">
      <c r="A26" s="206"/>
      <c r="B26" s="219" t="s">
        <v>186</v>
      </c>
      <c r="C26" s="525">
        <f>D9</f>
        <v>0</v>
      </c>
      <c r="D26" s="526"/>
      <c r="E26" s="539">
        <f>'SIT Page 1'!F12</f>
        <v>0</v>
      </c>
      <c r="F26" s="526"/>
      <c r="G26" s="539">
        <f>'SIT Page 2'!F12</f>
        <v>0</v>
      </c>
      <c r="H26" s="526"/>
      <c r="I26" s="539">
        <f>'SIT Page 3'!F12</f>
        <v>0</v>
      </c>
      <c r="J26" s="526"/>
      <c r="K26" s="539">
        <f>'SIT Page 4'!F12</f>
        <v>0</v>
      </c>
      <c r="L26" s="526"/>
      <c r="M26" s="539">
        <f>'SIT Page 5'!F12</f>
        <v>0</v>
      </c>
      <c r="N26" s="526"/>
      <c r="O26" s="206"/>
      <c r="P26" s="206"/>
      <c r="Q26" s="206"/>
      <c r="R26" s="206"/>
      <c r="S26" s="206"/>
      <c r="T26" s="206"/>
      <c r="U26" s="206"/>
      <c r="V26" s="206"/>
      <c r="W26" s="206"/>
    </row>
    <row r="27" spans="1:23" ht="22.15" customHeight="1" x14ac:dyDescent="0.25">
      <c r="A27" s="206"/>
      <c r="B27" s="219" t="s">
        <v>430</v>
      </c>
      <c r="C27" s="453">
        <f>IF(C12="",0,C12)</f>
        <v>0</v>
      </c>
      <c r="D27" s="428"/>
      <c r="E27" s="453">
        <f>'SIT Page 1'!C299</f>
        <v>0</v>
      </c>
      <c r="F27" s="428"/>
      <c r="G27" s="453">
        <f>'SIT Page 2'!C299</f>
        <v>0</v>
      </c>
      <c r="H27" s="428"/>
      <c r="I27" s="453">
        <f>'SIT Page 3'!C299</f>
        <v>0</v>
      </c>
      <c r="J27" s="428"/>
      <c r="K27" s="453">
        <f>'SIT Page 4'!C299</f>
        <v>0</v>
      </c>
      <c r="L27" s="428"/>
      <c r="M27" s="453">
        <f>'SIT Page 5'!C299</f>
        <v>0</v>
      </c>
      <c r="N27" s="428"/>
      <c r="O27" s="206"/>
      <c r="P27" s="206"/>
      <c r="Q27" s="206"/>
      <c r="R27" s="206"/>
      <c r="S27" s="206"/>
      <c r="T27" s="206"/>
      <c r="U27" s="206"/>
      <c r="V27" s="206"/>
      <c r="W27" s="206"/>
    </row>
    <row r="28" spans="1:23" ht="22.15" customHeight="1" x14ac:dyDescent="0.25">
      <c r="A28" s="206"/>
      <c r="B28" s="220" t="s">
        <v>392</v>
      </c>
      <c r="C28" s="535">
        <f>IF(C13="",0,C13)</f>
        <v>0</v>
      </c>
      <c r="D28" s="536"/>
      <c r="E28" s="535" t="str">
        <f>'SIT Page 1'!C300</f>
        <v>0</v>
      </c>
      <c r="F28" s="536"/>
      <c r="G28" s="535" t="str">
        <f>'SIT Page 2'!C300</f>
        <v>0</v>
      </c>
      <c r="H28" s="536"/>
      <c r="I28" s="535" t="str">
        <f>'SIT Page 3'!C300</f>
        <v>0</v>
      </c>
      <c r="J28" s="536"/>
      <c r="K28" s="535" t="str">
        <f>'SIT Page 4'!C300</f>
        <v>0</v>
      </c>
      <c r="L28" s="536"/>
      <c r="M28" s="535" t="str">
        <f>'SIT Page 5'!C300</f>
        <v>0</v>
      </c>
      <c r="N28" s="536"/>
      <c r="O28" s="206"/>
      <c r="P28" s="206"/>
      <c r="Q28" s="206"/>
      <c r="R28" s="206"/>
      <c r="S28" s="206"/>
      <c r="T28" s="206"/>
      <c r="U28" s="206"/>
      <c r="V28" s="206"/>
      <c r="W28" s="206"/>
    </row>
    <row r="29" spans="1:23" ht="22.15" customHeight="1" x14ac:dyDescent="0.25">
      <c r="A29" s="206"/>
      <c r="B29" s="220" t="s">
        <v>393</v>
      </c>
      <c r="C29" s="537" t="str">
        <f>IF(C14="","-",C14)</f>
        <v>-</v>
      </c>
      <c r="D29" s="538"/>
      <c r="E29" s="537" t="str">
        <f>IF(VALUE($E$27)&gt;=10,"High",IF(VALUE($E$27)&gt;=5.6,"High",IF(VALUE($E$27)&gt;=3.6,"Medium",IF(VALUE($E$27)&gt;=1.6,"Medium",IF(VALUE($E$27)&gt;=0.01,"Low","-")))))</f>
        <v>-</v>
      </c>
      <c r="F29" s="538"/>
      <c r="G29" s="537" t="str">
        <f>IF(VALUE($G$27)&gt;=10,"High",IF(VALUE($G$27)&gt;=5.6,"High",IF(VALUE($G$27)&gt;=3.6,"Medium",IF(VALUE($G$27)&gt;=1.6,"Medium",IF(VALUE($G$27)&gt;=0.01,"Low","-")))))</f>
        <v>-</v>
      </c>
      <c r="H29" s="538"/>
      <c r="I29" s="537" t="str">
        <f>IF(VALUE($I$27)&gt;=10,"High",IF(VALUE($I$27)&gt;=5.6,"High",IF(VALUE($I$27)&gt;=3.6,"Medium",IF(VALUE($I$27)&gt;=1.6,"Medium",IF(VALUE($I$27)&gt;=0.01,"Low","-")))))</f>
        <v>-</v>
      </c>
      <c r="J29" s="538"/>
      <c r="K29" s="537" t="str">
        <f>IF(VALUE($K$27)&gt;=10,"High",IF(VALUE($K$27)&gt;=5.6,"High",IF(VALUE($K$27)&gt;=3.6,"Medium",IF(VALUE($K$27)&gt;=1.6,"Medium",IF(VALUE($K$27)&gt;=0.01,"Low","-")))))</f>
        <v>-</v>
      </c>
      <c r="L29" s="538"/>
      <c r="M29" s="537" t="str">
        <f>IF(VALUE($M$27)&gt;=10,"High",IF(VALUE($M$27)&gt;=5.6,"High",IF(VALUE($M$27)&gt;=3.6,"Medium",IF(VALUE($M$27)&gt;=1.6,"Medium",IF(VALUE($M$27)&gt;=0.01,"Low","-")))))</f>
        <v>-</v>
      </c>
      <c r="N29" s="538"/>
      <c r="O29" s="206"/>
      <c r="P29" s="206"/>
      <c r="Q29" s="206"/>
      <c r="R29" s="206"/>
      <c r="S29" s="206"/>
      <c r="T29" s="206"/>
      <c r="U29" s="206"/>
      <c r="V29" s="206"/>
      <c r="W29" s="206"/>
    </row>
    <row r="30" spans="1:23" ht="17.45" customHeight="1" x14ac:dyDescent="0.25">
      <c r="A30" s="206"/>
      <c r="B30" s="206"/>
      <c r="C30" s="206"/>
      <c r="D30" s="206"/>
      <c r="E30" s="206"/>
      <c r="F30" s="206"/>
      <c r="G30" s="206"/>
      <c r="H30" s="206"/>
      <c r="I30" s="206"/>
      <c r="J30" s="206"/>
      <c r="K30" s="206"/>
      <c r="L30" s="206"/>
      <c r="M30" s="206"/>
      <c r="N30" s="206"/>
      <c r="O30" s="206"/>
      <c r="P30" s="206"/>
      <c r="Q30" s="206"/>
      <c r="R30" s="207"/>
      <c r="S30" s="207"/>
      <c r="T30" s="207"/>
      <c r="U30" s="206"/>
      <c r="V30" s="206"/>
      <c r="W30" s="206"/>
    </row>
    <row r="31" spans="1:23" ht="46.9" customHeight="1" x14ac:dyDescent="0.25">
      <c r="A31" s="206"/>
      <c r="B31" s="165" t="s">
        <v>406</v>
      </c>
      <c r="C31" s="429" t="s">
        <v>401</v>
      </c>
      <c r="D31" s="430"/>
      <c r="E31" s="429" t="s">
        <v>176</v>
      </c>
      <c r="F31" s="430"/>
      <c r="G31" s="429" t="s">
        <v>267</v>
      </c>
      <c r="H31" s="430"/>
      <c r="I31" s="429" t="s">
        <v>269</v>
      </c>
      <c r="J31" s="430"/>
      <c r="K31" s="429" t="s">
        <v>271</v>
      </c>
      <c r="L31" s="430"/>
      <c r="M31" s="429" t="s">
        <v>272</v>
      </c>
      <c r="N31" s="430"/>
      <c r="O31" s="429" t="s">
        <v>407</v>
      </c>
      <c r="P31" s="430"/>
      <c r="Q31" s="429" t="s">
        <v>408</v>
      </c>
      <c r="R31" s="430"/>
      <c r="S31" s="206"/>
      <c r="T31" s="206"/>
      <c r="U31" s="206"/>
      <c r="V31" s="206"/>
      <c r="W31" s="206"/>
    </row>
    <row r="32" spans="1:23" ht="22.15" customHeight="1" x14ac:dyDescent="0.25">
      <c r="A32" s="206"/>
      <c r="B32" s="217" t="s">
        <v>438</v>
      </c>
      <c r="C32" s="454">
        <f>SUM(E32:P32)</f>
        <v>0</v>
      </c>
      <c r="D32" s="423"/>
      <c r="E32" s="454">
        <f>SUM('SIT Page 1'!$D$294:$R$294)</f>
        <v>0</v>
      </c>
      <c r="F32" s="423"/>
      <c r="G32" s="454">
        <f>SUM('SIT Page 2'!$D$294:$T$294)</f>
        <v>0</v>
      </c>
      <c r="H32" s="423"/>
      <c r="I32" s="454">
        <f>SUM('SIT Page 3'!$D$294:$AE$294)</f>
        <v>0</v>
      </c>
      <c r="J32" s="423"/>
      <c r="K32" s="454">
        <f>SUM('SIT Page 4'!$D$294:$AE$294)</f>
        <v>0</v>
      </c>
      <c r="L32" s="423"/>
      <c r="M32" s="454">
        <f>SUM('SIT Page 5'!$D$294:$AE$294)</f>
        <v>0</v>
      </c>
      <c r="N32" s="423"/>
      <c r="O32" s="542" t="s">
        <v>403</v>
      </c>
      <c r="P32" s="543"/>
      <c r="Q32" s="542" t="s">
        <v>403</v>
      </c>
      <c r="R32" s="543"/>
      <c r="S32" s="206"/>
      <c r="T32" s="206"/>
      <c r="U32" s="206"/>
      <c r="V32" s="206"/>
      <c r="W32" s="206"/>
    </row>
    <row r="33" spans="1:23" ht="42" customHeight="1" x14ac:dyDescent="0.25">
      <c r="A33" s="206"/>
      <c r="B33" s="217" t="s">
        <v>437</v>
      </c>
      <c r="C33" s="454">
        <f>SUM(E33:P33)</f>
        <v>0</v>
      </c>
      <c r="D33" s="423"/>
      <c r="E33" s="454">
        <f>'SIT Page 1'!$C$308</f>
        <v>0</v>
      </c>
      <c r="F33" s="423"/>
      <c r="G33" s="454">
        <f>'SIT Page 2'!$C$308</f>
        <v>0</v>
      </c>
      <c r="H33" s="423"/>
      <c r="I33" s="454">
        <f>'SIT Page 3'!$C$308</f>
        <v>0</v>
      </c>
      <c r="J33" s="423"/>
      <c r="K33" s="454">
        <f>'SIT Page 4'!$C$308</f>
        <v>0</v>
      </c>
      <c r="L33" s="423"/>
      <c r="M33" s="454">
        <f>'SIT Page 5'!$C$308</f>
        <v>0</v>
      </c>
      <c r="N33" s="423"/>
      <c r="O33" s="454">
        <f>Admin!C280</f>
        <v>0</v>
      </c>
      <c r="P33" s="423"/>
      <c r="Q33" s="542" t="s">
        <v>403</v>
      </c>
      <c r="R33" s="543"/>
      <c r="S33" s="206"/>
      <c r="T33" s="206"/>
      <c r="U33" s="206"/>
      <c r="V33" s="206"/>
      <c r="W33" s="206"/>
    </row>
    <row r="34" spans="1:23" ht="39.6" customHeight="1" x14ac:dyDescent="0.25">
      <c r="A34" s="206"/>
      <c r="B34" s="217" t="s">
        <v>409</v>
      </c>
      <c r="C34" s="540"/>
      <c r="D34" s="541"/>
      <c r="E34" s="540"/>
      <c r="F34" s="541"/>
      <c r="G34" s="540"/>
      <c r="H34" s="541"/>
      <c r="I34" s="540"/>
      <c r="J34" s="541"/>
      <c r="K34" s="540"/>
      <c r="L34" s="541"/>
      <c r="M34" s="540"/>
      <c r="N34" s="541"/>
      <c r="O34" s="540"/>
      <c r="P34" s="541"/>
      <c r="Q34" s="542">
        <f>E34+G34+I34+K34+M34+O34</f>
        <v>0</v>
      </c>
      <c r="R34" s="543"/>
      <c r="S34" s="206"/>
      <c r="T34" s="206"/>
      <c r="U34" s="206"/>
      <c r="V34" s="206"/>
      <c r="W34" s="206"/>
    </row>
    <row r="35" spans="1:23" ht="39.6" customHeight="1" x14ac:dyDescent="0.25">
      <c r="A35" s="206"/>
      <c r="B35" s="217" t="s">
        <v>410</v>
      </c>
      <c r="C35" s="540"/>
      <c r="D35" s="541"/>
      <c r="E35" s="540"/>
      <c r="F35" s="541"/>
      <c r="G35" s="540"/>
      <c r="H35" s="541"/>
      <c r="I35" s="540"/>
      <c r="J35" s="541"/>
      <c r="K35" s="540"/>
      <c r="L35" s="541"/>
      <c r="M35" s="540"/>
      <c r="N35" s="541"/>
      <c r="O35" s="540"/>
      <c r="P35" s="541"/>
      <c r="Q35" s="542">
        <f>E35+G35+I35+K35+M35+O35</f>
        <v>0</v>
      </c>
      <c r="R35" s="543"/>
      <c r="S35" s="206"/>
      <c r="T35" s="206"/>
      <c r="U35" s="206"/>
      <c r="V35" s="206"/>
      <c r="W35" s="206"/>
    </row>
    <row r="36" spans="1:23" ht="39.6" customHeight="1" x14ac:dyDescent="0.25">
      <c r="A36" s="206"/>
      <c r="B36" s="217" t="s">
        <v>411</v>
      </c>
      <c r="C36" s="540"/>
      <c r="D36" s="541"/>
      <c r="E36" s="540"/>
      <c r="F36" s="541"/>
      <c r="G36" s="540"/>
      <c r="H36" s="541"/>
      <c r="I36" s="540"/>
      <c r="J36" s="541"/>
      <c r="K36" s="540"/>
      <c r="L36" s="541"/>
      <c r="M36" s="540"/>
      <c r="N36" s="541"/>
      <c r="O36" s="540"/>
      <c r="P36" s="541"/>
      <c r="Q36" s="542">
        <f>E36+G36+I36+K36+M36+O36</f>
        <v>0</v>
      </c>
      <c r="R36" s="543"/>
      <c r="S36" s="206"/>
      <c r="T36" s="206"/>
      <c r="U36" s="206"/>
      <c r="V36" s="206"/>
      <c r="W36" s="206"/>
    </row>
    <row r="37" spans="1:23" ht="39.6" customHeight="1" x14ac:dyDescent="0.25">
      <c r="A37" s="206"/>
      <c r="B37" s="217" t="s">
        <v>412</v>
      </c>
      <c r="C37" s="540"/>
      <c r="D37" s="541"/>
      <c r="E37" s="540"/>
      <c r="F37" s="541"/>
      <c r="G37" s="540"/>
      <c r="H37" s="541"/>
      <c r="I37" s="540"/>
      <c r="J37" s="541"/>
      <c r="K37" s="540"/>
      <c r="L37" s="541"/>
      <c r="M37" s="540"/>
      <c r="N37" s="541"/>
      <c r="O37" s="540"/>
      <c r="P37" s="541"/>
      <c r="Q37" s="542">
        <f>E37+G37+I37+K37+M37+O37</f>
        <v>0</v>
      </c>
      <c r="R37" s="543"/>
      <c r="S37" s="206"/>
      <c r="T37" s="206"/>
      <c r="U37" s="206"/>
      <c r="V37" s="206"/>
      <c r="W37" s="206"/>
    </row>
    <row r="38" spans="1:23" ht="22.15" customHeight="1" x14ac:dyDescent="0.25">
      <c r="A38" s="206"/>
      <c r="B38" s="206"/>
      <c r="C38" s="206"/>
      <c r="D38" s="206"/>
      <c r="E38" s="206"/>
      <c r="F38" s="206"/>
      <c r="G38" s="206"/>
      <c r="H38" s="206"/>
      <c r="I38" s="206"/>
      <c r="J38" s="206"/>
      <c r="K38" s="206"/>
      <c r="L38" s="206"/>
      <c r="M38" s="206"/>
      <c r="N38" s="206"/>
      <c r="O38" s="206"/>
      <c r="P38" s="206"/>
      <c r="Q38" s="206"/>
      <c r="R38" s="207"/>
      <c r="S38" s="207"/>
      <c r="T38" s="207"/>
      <c r="U38" s="206"/>
      <c r="V38" s="206"/>
      <c r="W38" s="206"/>
    </row>
    <row r="39" spans="1:23" ht="22.15" customHeight="1" x14ac:dyDescent="0.25">
      <c r="A39" s="206"/>
      <c r="B39" s="172" t="s">
        <v>413</v>
      </c>
      <c r="C39" s="546"/>
      <c r="D39" s="547"/>
      <c r="E39" s="501" t="s">
        <v>176</v>
      </c>
      <c r="F39" s="490"/>
      <c r="G39" s="501" t="s">
        <v>267</v>
      </c>
      <c r="H39" s="490"/>
      <c r="I39" s="501" t="s">
        <v>269</v>
      </c>
      <c r="J39" s="490"/>
      <c r="K39" s="501" t="s">
        <v>271</v>
      </c>
      <c r="L39" s="490"/>
      <c r="M39" s="501" t="s">
        <v>272</v>
      </c>
      <c r="N39" s="490"/>
      <c r="O39" s="501" t="s">
        <v>407</v>
      </c>
      <c r="P39" s="490"/>
      <c r="Q39" s="206"/>
      <c r="R39" s="206"/>
      <c r="S39" s="206"/>
      <c r="T39" s="206"/>
      <c r="U39" s="206"/>
      <c r="V39" s="206"/>
      <c r="W39" s="206"/>
    </row>
    <row r="40" spans="1:23" ht="22.15" customHeight="1" x14ac:dyDescent="0.25">
      <c r="A40" s="206"/>
      <c r="B40" s="175" t="s">
        <v>414</v>
      </c>
      <c r="C40" s="548"/>
      <c r="D40" s="549"/>
      <c r="E40" s="544"/>
      <c r="F40" s="545"/>
      <c r="G40" s="544"/>
      <c r="H40" s="545"/>
      <c r="I40" s="544"/>
      <c r="J40" s="545"/>
      <c r="K40" s="544"/>
      <c r="L40" s="545"/>
      <c r="M40" s="544"/>
      <c r="N40" s="545"/>
      <c r="O40" s="544"/>
      <c r="P40" s="545"/>
      <c r="Q40" s="206"/>
      <c r="R40" s="206"/>
      <c r="S40" s="206"/>
      <c r="T40" s="206"/>
      <c r="U40" s="206"/>
      <c r="V40" s="206"/>
      <c r="W40" s="206"/>
    </row>
    <row r="41" spans="1:23" ht="22.15" customHeight="1" x14ac:dyDescent="0.25">
      <c r="A41" s="206"/>
      <c r="B41" s="175" t="s">
        <v>415</v>
      </c>
      <c r="C41" s="548"/>
      <c r="D41" s="549"/>
      <c r="E41" s="544"/>
      <c r="F41" s="545"/>
      <c r="G41" s="544"/>
      <c r="H41" s="545"/>
      <c r="I41" s="544"/>
      <c r="J41" s="545"/>
      <c r="K41" s="544"/>
      <c r="L41" s="545"/>
      <c r="M41" s="544"/>
      <c r="N41" s="545"/>
      <c r="O41" s="544"/>
      <c r="P41" s="545"/>
      <c r="Q41" s="206"/>
      <c r="R41" s="206"/>
      <c r="S41" s="206"/>
      <c r="T41" s="206"/>
      <c r="U41" s="206"/>
      <c r="V41" s="206"/>
      <c r="W41" s="206"/>
    </row>
    <row r="42" spans="1:23" ht="22.15" customHeight="1" x14ac:dyDescent="0.25">
      <c r="A42" s="206"/>
      <c r="B42" s="175" t="s">
        <v>416</v>
      </c>
      <c r="C42" s="548"/>
      <c r="D42" s="549"/>
      <c r="E42" s="544"/>
      <c r="F42" s="545"/>
      <c r="G42" s="544"/>
      <c r="H42" s="545"/>
      <c r="I42" s="544"/>
      <c r="J42" s="545"/>
      <c r="K42" s="544"/>
      <c r="L42" s="545"/>
      <c r="M42" s="544"/>
      <c r="N42" s="545"/>
      <c r="O42" s="544"/>
      <c r="P42" s="545"/>
      <c r="Q42" s="206"/>
      <c r="R42" s="206"/>
      <c r="S42" s="206"/>
      <c r="T42" s="206"/>
      <c r="U42" s="206"/>
      <c r="V42" s="206"/>
      <c r="W42" s="206"/>
    </row>
    <row r="43" spans="1:23" ht="22.15" customHeight="1" x14ac:dyDescent="0.25">
      <c r="A43" s="206"/>
      <c r="B43" s="175" t="s">
        <v>417</v>
      </c>
      <c r="C43" s="548"/>
      <c r="D43" s="549"/>
      <c r="E43" s="544"/>
      <c r="F43" s="545"/>
      <c r="G43" s="544"/>
      <c r="H43" s="545"/>
      <c r="I43" s="544"/>
      <c r="J43" s="545"/>
      <c r="K43" s="544"/>
      <c r="L43" s="545"/>
      <c r="M43" s="544"/>
      <c r="N43" s="545"/>
      <c r="O43" s="544"/>
      <c r="P43" s="545"/>
      <c r="Q43" s="206"/>
      <c r="R43" s="206"/>
      <c r="S43" s="206"/>
      <c r="T43" s="206"/>
      <c r="U43" s="206"/>
      <c r="V43" s="206"/>
      <c r="W43" s="206"/>
    </row>
    <row r="44" spans="1:23" ht="22.15" customHeight="1" x14ac:dyDescent="0.25">
      <c r="A44" s="206"/>
      <c r="B44" s="206"/>
      <c r="C44" s="206"/>
      <c r="D44" s="206"/>
      <c r="E44" s="206"/>
      <c r="F44" s="206"/>
      <c r="G44" s="206"/>
      <c r="H44" s="206"/>
      <c r="I44" s="206"/>
      <c r="J44" s="206"/>
      <c r="K44" s="206"/>
      <c r="L44" s="206"/>
      <c r="M44" s="206"/>
      <c r="N44" s="206"/>
      <c r="O44" s="206"/>
      <c r="P44" s="206"/>
      <c r="Q44" s="206"/>
      <c r="R44" s="207"/>
      <c r="S44" s="207"/>
      <c r="T44" s="207"/>
      <c r="U44" s="206"/>
      <c r="V44" s="206"/>
      <c r="W44" s="206"/>
    </row>
    <row r="45" spans="1:23" ht="22.15" customHeight="1" x14ac:dyDescent="0.25">
      <c r="A45" s="206"/>
      <c r="B45" s="552" t="s">
        <v>418</v>
      </c>
      <c r="C45" s="555" t="s">
        <v>401</v>
      </c>
      <c r="D45" s="556"/>
      <c r="E45" s="559" t="s">
        <v>176</v>
      </c>
      <c r="F45" s="556"/>
      <c r="G45" s="559" t="s">
        <v>267</v>
      </c>
      <c r="H45" s="556"/>
      <c r="I45" s="559" t="s">
        <v>269</v>
      </c>
      <c r="J45" s="556"/>
      <c r="K45" s="559" t="s">
        <v>271</v>
      </c>
      <c r="L45" s="556"/>
      <c r="M45" s="559" t="s">
        <v>272</v>
      </c>
      <c r="N45" s="556"/>
      <c r="O45" s="559" t="s">
        <v>279</v>
      </c>
      <c r="P45" s="563"/>
      <c r="Q45" s="206"/>
      <c r="R45" s="206"/>
      <c r="S45" s="206"/>
      <c r="T45" s="206"/>
      <c r="U45" s="206"/>
      <c r="V45" s="206"/>
      <c r="W45" s="206"/>
    </row>
    <row r="46" spans="1:23" ht="41.25" customHeight="1" x14ac:dyDescent="0.25">
      <c r="A46" s="206"/>
      <c r="B46" s="553"/>
      <c r="C46" s="557"/>
      <c r="D46" s="558"/>
      <c r="E46" s="561" t="str">
        <f>E24</f>
        <v>[Enter title on tab 'SIT Page 1', cell C6]</v>
      </c>
      <c r="F46" s="562"/>
      <c r="G46" s="561" t="str">
        <f>G24</f>
        <v>[Enter title on tab 'SIT Page 2', cell C6]</v>
      </c>
      <c r="H46" s="562"/>
      <c r="I46" s="561" t="str">
        <f>I24</f>
        <v>[Enter title on tab 'SIT Page 3', cell C6]</v>
      </c>
      <c r="J46" s="562"/>
      <c r="K46" s="561" t="str">
        <f>K24</f>
        <v>[Enter title on tab 'SIT Page 4', cell C6]</v>
      </c>
      <c r="L46" s="562"/>
      <c r="M46" s="561" t="str">
        <f>M24</f>
        <v>[Enter title on tab 'SIT Page 5', cell C6]</v>
      </c>
      <c r="N46" s="562"/>
      <c r="O46" s="564"/>
      <c r="P46" s="565"/>
      <c r="Q46" s="206"/>
      <c r="R46" s="206"/>
      <c r="S46" s="206"/>
      <c r="T46" s="206"/>
      <c r="U46" s="206"/>
      <c r="V46" s="206"/>
      <c r="W46" s="206"/>
    </row>
    <row r="47" spans="1:23" ht="22.15" customHeight="1" x14ac:dyDescent="0.25">
      <c r="A47" s="206"/>
      <c r="B47" s="554"/>
      <c r="C47" s="221" t="s">
        <v>67</v>
      </c>
      <c r="D47" s="234" t="s">
        <v>419</v>
      </c>
      <c r="E47" s="246" t="s">
        <v>67</v>
      </c>
      <c r="F47" s="247" t="s">
        <v>419</v>
      </c>
      <c r="G47" s="240" t="s">
        <v>67</v>
      </c>
      <c r="H47" s="234" t="s">
        <v>419</v>
      </c>
      <c r="I47" s="258" t="s">
        <v>67</v>
      </c>
      <c r="J47" s="259" t="s">
        <v>419</v>
      </c>
      <c r="K47" s="240" t="s">
        <v>67</v>
      </c>
      <c r="L47" s="234" t="s">
        <v>419</v>
      </c>
      <c r="M47" s="258" t="s">
        <v>67</v>
      </c>
      <c r="N47" s="259" t="s">
        <v>419</v>
      </c>
      <c r="O47" s="260" t="s">
        <v>67</v>
      </c>
      <c r="P47" s="221" t="s">
        <v>419</v>
      </c>
      <c r="Q47" s="206"/>
      <c r="R47" s="206"/>
      <c r="S47" s="206"/>
      <c r="T47" s="206"/>
      <c r="U47" s="206"/>
      <c r="V47" s="206"/>
      <c r="W47" s="206"/>
    </row>
    <row r="48" spans="1:23" ht="22.15" customHeight="1" x14ac:dyDescent="0.25">
      <c r="A48" s="206"/>
      <c r="B48" s="180" t="s">
        <v>420</v>
      </c>
      <c r="C48" s="179">
        <f>E48+G48+I48+K48+M48</f>
        <v>0</v>
      </c>
      <c r="D48" s="235">
        <f>F48+H48+J48+L48+N48</f>
        <v>0</v>
      </c>
      <c r="E48" s="248">
        <f>IF(ISNUMBER('SIT Page 1'!$S$109),'SIT Page 1'!$S$109,0)</f>
        <v>0</v>
      </c>
      <c r="F48" s="249" t="str">
        <f>IF(E48=0,"0.00",'SIT Page 1'!$T$109)</f>
        <v>0.00</v>
      </c>
      <c r="G48" s="241">
        <f>IF(ISNUMBER('SIT Page 2'!$S$109),'SIT Page 2'!$S$109,0)</f>
        <v>0</v>
      </c>
      <c r="H48" s="235" t="str">
        <f>IF('SIT Page 2'!$T$109="Please complete page duration (D12)","0.00",'SIT Page 2'!$T$109)</f>
        <v>0.00</v>
      </c>
      <c r="I48" s="248">
        <f>IF(ISNUMBER('SIT Page 3'!$S$109),'SIT Page 3'!$S$109,0)</f>
        <v>0</v>
      </c>
      <c r="J48" s="249" t="str">
        <f>IF('SIT Page 3'!$T$109="Please complete page duration (D12)","0.00",'SIT Page 3'!$T$109)</f>
        <v>0.00</v>
      </c>
      <c r="K48" s="241">
        <f>IF(ISNUMBER('SIT Page 4'!$S$109),'SIT Page 4'!$S$109,0)</f>
        <v>0</v>
      </c>
      <c r="L48" s="235" t="str">
        <f>IF('SIT Page 4'!$T$109="Please complete page duration (D12)","0.00",'SIT Page 4'!$T$109)</f>
        <v>0.00</v>
      </c>
      <c r="M48" s="248">
        <f>IF(ISNUMBER('SIT Page 5'!$S$109),'SIT Page 5'!$S$109,0)</f>
        <v>0</v>
      </c>
      <c r="N48" s="249" t="str">
        <f>IF('SIT Page 5'!$T$109="Please complete page duration (D12)","0.00",'SIT Page 5'!$T$109)</f>
        <v>0.00</v>
      </c>
      <c r="O48" s="261" t="s">
        <v>405</v>
      </c>
      <c r="P48" s="222" t="s">
        <v>405</v>
      </c>
      <c r="Q48" s="206"/>
      <c r="R48" s="206"/>
      <c r="S48" s="206"/>
      <c r="T48" s="206"/>
      <c r="U48" s="206"/>
      <c r="V48" s="206"/>
      <c r="W48" s="206"/>
    </row>
    <row r="49" spans="1:23" ht="22.15" customHeight="1" thickBot="1" x14ac:dyDescent="0.3">
      <c r="A49" s="206"/>
      <c r="B49" s="223" t="s">
        <v>421</v>
      </c>
      <c r="C49" s="224">
        <f>O49</f>
        <v>0</v>
      </c>
      <c r="D49" s="236" t="str">
        <f>P49</f>
        <v>0.00</v>
      </c>
      <c r="E49" s="250" t="s">
        <v>405</v>
      </c>
      <c r="F49" s="251" t="s">
        <v>405</v>
      </c>
      <c r="G49" s="242" t="s">
        <v>405</v>
      </c>
      <c r="H49" s="236" t="s">
        <v>405</v>
      </c>
      <c r="I49" s="250" t="s">
        <v>405</v>
      </c>
      <c r="J49" s="251" t="s">
        <v>405</v>
      </c>
      <c r="K49" s="242" t="s">
        <v>405</v>
      </c>
      <c r="L49" s="236" t="s">
        <v>405</v>
      </c>
      <c r="M49" s="250" t="s">
        <v>405</v>
      </c>
      <c r="N49" s="251" t="s">
        <v>405</v>
      </c>
      <c r="O49" s="242">
        <f>Admin!C82</f>
        <v>0</v>
      </c>
      <c r="P49" s="224" t="str">
        <f>IF(Admin!C83="Missing Data (D12)","0.00",Admin!C83)</f>
        <v>0.00</v>
      </c>
      <c r="Q49" s="206"/>
      <c r="R49" s="206"/>
      <c r="S49" s="206"/>
      <c r="T49" s="206"/>
      <c r="U49" s="206"/>
      <c r="V49" s="206"/>
      <c r="W49" s="206"/>
    </row>
    <row r="50" spans="1:23" ht="22.15" customHeight="1" thickTop="1" thickBot="1" x14ac:dyDescent="0.3">
      <c r="A50" s="206"/>
      <c r="B50" s="225" t="s">
        <v>422</v>
      </c>
      <c r="C50" s="226">
        <f>C49+C48</f>
        <v>0</v>
      </c>
      <c r="D50" s="237">
        <f>D49+D48</f>
        <v>0</v>
      </c>
      <c r="E50" s="252" t="s">
        <v>405</v>
      </c>
      <c r="F50" s="253" t="s">
        <v>405</v>
      </c>
      <c r="G50" s="243" t="s">
        <v>405</v>
      </c>
      <c r="H50" s="237" t="s">
        <v>405</v>
      </c>
      <c r="I50" s="252" t="s">
        <v>405</v>
      </c>
      <c r="J50" s="253" t="s">
        <v>405</v>
      </c>
      <c r="K50" s="243" t="s">
        <v>405</v>
      </c>
      <c r="L50" s="237" t="s">
        <v>405</v>
      </c>
      <c r="M50" s="252" t="s">
        <v>405</v>
      </c>
      <c r="N50" s="253" t="s">
        <v>405</v>
      </c>
      <c r="O50" s="262" t="s">
        <v>405</v>
      </c>
      <c r="P50" s="227" t="s">
        <v>405</v>
      </c>
      <c r="Q50" s="206"/>
      <c r="R50" s="206"/>
      <c r="S50" s="206"/>
      <c r="T50" s="206"/>
      <c r="U50" s="206"/>
      <c r="V50" s="206"/>
      <c r="W50" s="206"/>
    </row>
    <row r="51" spans="1:23" ht="22.15" customHeight="1" x14ac:dyDescent="0.25">
      <c r="A51" s="206"/>
      <c r="B51" s="228" t="str">
        <f>IF('SIT Page 1'!B112="[enter MDT1 title here]","[enter MDT1 title on SIT Page 1, cell B112]",IF('SIT Page 1'!B112="","[enter MDT1 title on SIT Page 1, cell B112]",'SIT Page 1'!B112))</f>
        <v>[enter MDT1 title on SIT Page 1, cell B112]</v>
      </c>
      <c r="C51" s="229">
        <f t="shared" ref="C51:D56" si="0">E51+G51+I51+K51+M51</f>
        <v>0</v>
      </c>
      <c r="D51" s="238">
        <f t="shared" si="0"/>
        <v>0</v>
      </c>
      <c r="E51" s="254">
        <f>IF(ISNUMBER('SIT Page 1'!$S$143),'SIT Page 1'!$S$143,0)</f>
        <v>0</v>
      </c>
      <c r="F51" s="255" t="str">
        <f>IF(E51=0,"0.00",'SIT Page 1'!$T$143)</f>
        <v>0.00</v>
      </c>
      <c r="G51" s="244">
        <f>IF(ISNUMBER('SIT Page 2'!$S$143),'SIT Page 2'!$S$143,0)</f>
        <v>0</v>
      </c>
      <c r="H51" s="238" t="str">
        <f>IF('SIT Page 2'!$T$143="Please complete page duration (D12)","0.00",'SIT Page 2'!$T$143)</f>
        <v>0.00</v>
      </c>
      <c r="I51" s="254">
        <f>IF(ISNUMBER('SIT Page 3'!$S$143),'SIT Page 3'!$S$143,0)</f>
        <v>0</v>
      </c>
      <c r="J51" s="255" t="str">
        <f>IF('SIT Page 3'!$T$143="Please complete page duration (D12)","0.00",'SIT Page 3'!$T$143)</f>
        <v>0.00</v>
      </c>
      <c r="K51" s="244">
        <f>IF(ISNUMBER('SIT Page 4'!$S$143),'SIT Page 4'!$S$143,0)</f>
        <v>0</v>
      </c>
      <c r="L51" s="238" t="str">
        <f>IF('SIT Page 4'!$T$143="Please complete page duration (D12)","0.00",'SIT Page 4'!$T$143)</f>
        <v>0.00</v>
      </c>
      <c r="M51" s="254">
        <f>IF(ISNUMBER('SIT Page 5'!$S$143),'SIT Page 5'!$S$143,0)</f>
        <v>0</v>
      </c>
      <c r="N51" s="255" t="str">
        <f>IF('SIT Page 5'!$T$143="Please complete page duration (D12)","0.00",'SIT Page 5'!$T$143)</f>
        <v>0.00</v>
      </c>
      <c r="O51" s="263" t="s">
        <v>405</v>
      </c>
      <c r="P51" s="230" t="s">
        <v>405</v>
      </c>
      <c r="Q51" s="206"/>
      <c r="R51" s="206"/>
      <c r="S51" s="206"/>
      <c r="T51" s="206"/>
      <c r="U51" s="206"/>
      <c r="V51" s="206"/>
      <c r="W51" s="206"/>
    </row>
    <row r="52" spans="1:23" ht="22.15" customHeight="1" x14ac:dyDescent="0.25">
      <c r="A52" s="206"/>
      <c r="B52" s="180" t="str">
        <f>IF('SIT Page 1'!B146="[enter MDT2 title here]","[enter MDT2 title on SIT Page 1, cell B146]",IF('SIT Page 1'!B146="","[enter MDT2 title on SIT Page 1, cell B146]",'SIT Page 1'!B146))</f>
        <v>[enter MDT2 title on SIT Page 1, cell B146]</v>
      </c>
      <c r="C52" s="179">
        <f t="shared" si="0"/>
        <v>0</v>
      </c>
      <c r="D52" s="235">
        <f t="shared" si="0"/>
        <v>0</v>
      </c>
      <c r="E52" s="248">
        <f>IF(ISNUMBER('SIT Page 1'!$S$173),'SIT Page 1'!$S$173,0)</f>
        <v>0</v>
      </c>
      <c r="F52" s="249" t="str">
        <f>IF(E52=0,"0.00",'SIT Page 1'!$T$173)</f>
        <v>0.00</v>
      </c>
      <c r="G52" s="241">
        <f>IF(ISNUMBER('SIT Page 2'!$S$173),'SIT Page 2'!$S$173,0)</f>
        <v>0</v>
      </c>
      <c r="H52" s="235" t="str">
        <f>IF('SIT Page 2'!$T$173="Please complete page duration (D12)","0.00",'SIT Page 2'!$T$173)</f>
        <v>0.00</v>
      </c>
      <c r="I52" s="248">
        <f>IF(ISNUMBER('SIT Page 3'!$S$173),'SIT Page 3'!$S$173,0)</f>
        <v>0</v>
      </c>
      <c r="J52" s="249" t="str">
        <f>IF('SIT Page 3'!$T$173="Please complete page duration (D12)","0.00",'SIT Page 3'!$T$173)</f>
        <v>0.00</v>
      </c>
      <c r="K52" s="241">
        <f>IF(ISNUMBER('SIT Page 4'!$S$173),'SIT Page 4'!$S$173,0)</f>
        <v>0</v>
      </c>
      <c r="L52" s="235" t="str">
        <f>IF('SIT Page 4'!$T$173="Please complete page duration (D12)","0.00",'SIT Page 4'!$T$173)</f>
        <v>0.00</v>
      </c>
      <c r="M52" s="248">
        <f>IF(ISNUMBER('SIT Page 5'!$S$173),'SIT Page 5'!$S$173,0)</f>
        <v>0</v>
      </c>
      <c r="N52" s="249" t="str">
        <f>IF('SIT Page 5'!$T$173="Please complete page duration (D12)","0.00",'SIT Page 5'!$T$173)</f>
        <v>0.00</v>
      </c>
      <c r="O52" s="261" t="s">
        <v>405</v>
      </c>
      <c r="P52" s="222" t="s">
        <v>405</v>
      </c>
      <c r="Q52" s="206"/>
      <c r="R52" s="206"/>
      <c r="S52" s="206"/>
      <c r="T52" s="206"/>
      <c r="U52" s="206"/>
      <c r="V52" s="206"/>
      <c r="W52" s="206"/>
    </row>
    <row r="53" spans="1:23" ht="22.15" customHeight="1" x14ac:dyDescent="0.25">
      <c r="A53" s="206"/>
      <c r="B53" s="180" t="str">
        <f>IF('SIT Page 1'!B176="[enter MDT3 title here]","[enter MDT3 title on SIT Page 1, cell B176]",IF('SIT Page 1'!B176="","[enter MDT3 title on SIT Page 1, cell B176]",'SIT Page 1'!B176))</f>
        <v>[enter MDT3 title on SIT Page 1, cell B176]</v>
      </c>
      <c r="C53" s="179">
        <f t="shared" si="0"/>
        <v>0</v>
      </c>
      <c r="D53" s="235">
        <f t="shared" si="0"/>
        <v>0</v>
      </c>
      <c r="E53" s="248">
        <f>IF(ISNUMBER('SIT Page 1'!$S$202),'SIT Page 1'!$S$202,0)</f>
        <v>0</v>
      </c>
      <c r="F53" s="249" t="str">
        <f>IF(E53=0,"0.00",'SIT Page 1'!$T$202)</f>
        <v>0.00</v>
      </c>
      <c r="G53" s="241">
        <f>IF(ISNUMBER('SIT Page 2'!$S$202),'SIT Page 2'!$S$202,0)</f>
        <v>0</v>
      </c>
      <c r="H53" s="235" t="str">
        <f>IF('SIT Page 2'!$T$202="Please complete page duration (D12)","0.00",'SIT Page 2'!$T$202)</f>
        <v>0.00</v>
      </c>
      <c r="I53" s="248">
        <f>IF(ISNUMBER('SIT Page 3'!$S$202),'SIT Page 3'!$S$202,0)</f>
        <v>0</v>
      </c>
      <c r="J53" s="249" t="str">
        <f>IF('SIT Page 3'!$T$202="Please complete page duration (D12)","0.00",'SIT Page 3'!$T$202)</f>
        <v>0.00</v>
      </c>
      <c r="K53" s="241">
        <f>IF(ISNUMBER('SIT Page 4'!$S$202),'SIT Page 4'!$S$202,0)</f>
        <v>0</v>
      </c>
      <c r="L53" s="235" t="str">
        <f>IF('SIT Page 4'!$T$202="Please complete page duration (D12)","0.00",'SIT Page 4'!$T$202)</f>
        <v>0.00</v>
      </c>
      <c r="M53" s="248">
        <f>IF(ISNUMBER('SIT Page 5'!$S$202),'SIT Page 5'!$S$202,0)</f>
        <v>0</v>
      </c>
      <c r="N53" s="249" t="str">
        <f>IF('SIT Page 5'!$T$202="Please complete page duration (D12)","0.00",'SIT Page 5'!$T$202)</f>
        <v>0.00</v>
      </c>
      <c r="O53" s="261" t="s">
        <v>405</v>
      </c>
      <c r="P53" s="222" t="s">
        <v>405</v>
      </c>
      <c r="Q53" s="206"/>
      <c r="R53" s="206"/>
      <c r="S53" s="206"/>
      <c r="T53" s="206"/>
      <c r="U53" s="206"/>
      <c r="V53" s="206"/>
      <c r="W53" s="206"/>
    </row>
    <row r="54" spans="1:23" ht="22.15" customHeight="1" x14ac:dyDescent="0.25">
      <c r="A54" s="206"/>
      <c r="B54" s="180" t="str">
        <f>IF('SIT Page 1'!B205="[enter MDT4 title here]","[enter MDT4 title on SIT Page 1, cell B205]",IF('SIT Page 1'!B205="","[enter MDT4 title on SIT Page 1, cell B205]",'SIT Page 1'!B205))</f>
        <v>[enter MDT4 title on SIT Page 1, cell B205]</v>
      </c>
      <c r="C54" s="179">
        <f t="shared" si="0"/>
        <v>0</v>
      </c>
      <c r="D54" s="235">
        <f t="shared" si="0"/>
        <v>0</v>
      </c>
      <c r="E54" s="248">
        <f>IF(ISNUMBER('SIT Page 1'!$S$231),'SIT Page 1'!$S$231,0)</f>
        <v>0</v>
      </c>
      <c r="F54" s="249" t="str">
        <f>IF(E54=0,"0.00",'SIT Page 1'!$T$231)</f>
        <v>0.00</v>
      </c>
      <c r="G54" s="241">
        <f>IF(ISNUMBER('SIT Page 2'!$S$231),'SIT Page 2'!$S$231,0)</f>
        <v>0</v>
      </c>
      <c r="H54" s="235" t="str">
        <f>IF('SIT Page 2'!$T$231="Please complete page duration (D12)","0.00",'SIT Page 2'!$T$231)</f>
        <v>0.00</v>
      </c>
      <c r="I54" s="248">
        <f>IF(ISNUMBER('SIT Page 3'!$S$231),'SIT Page 3'!$S$231,0)</f>
        <v>0</v>
      </c>
      <c r="J54" s="249" t="str">
        <f>IF('SIT Page 3'!$T$231="Please complete page duration (D12)","0.00",'SIT Page 3'!$T$231)</f>
        <v>0.00</v>
      </c>
      <c r="K54" s="241">
        <f>IF(ISNUMBER('SIT Page 4'!$S$231),'SIT Page 4'!$S$231,0)</f>
        <v>0</v>
      </c>
      <c r="L54" s="235" t="str">
        <f>IF('SIT Page 4'!$T$231="Please complete page duration (D12)","0.00",'SIT Page 4'!$T$231)</f>
        <v>0.00</v>
      </c>
      <c r="M54" s="248">
        <f>IF(ISNUMBER('SIT Page 5'!$S$231),'SIT Page 5'!$S$231,0)</f>
        <v>0</v>
      </c>
      <c r="N54" s="249" t="str">
        <f>IF('SIT Page 5'!$T$231="Please complete page duration (D12)","0.00",'SIT Page 5'!$T$231)</f>
        <v>0.00</v>
      </c>
      <c r="O54" s="261" t="s">
        <v>405</v>
      </c>
      <c r="P54" s="222" t="s">
        <v>405</v>
      </c>
      <c r="Q54" s="206"/>
      <c r="R54" s="206"/>
      <c r="S54" s="206"/>
      <c r="T54" s="206"/>
      <c r="U54" s="206"/>
      <c r="V54" s="206"/>
      <c r="W54" s="206"/>
    </row>
    <row r="55" spans="1:23" ht="22.15" customHeight="1" x14ac:dyDescent="0.25">
      <c r="A55" s="206"/>
      <c r="B55" s="180" t="s">
        <v>423</v>
      </c>
      <c r="C55" s="179">
        <f t="shared" si="0"/>
        <v>0</v>
      </c>
      <c r="D55" s="235">
        <f t="shared" si="0"/>
        <v>0</v>
      </c>
      <c r="E55" s="248">
        <f>IF(ISNUMBER('SIT Page 1'!$S$265),'SIT Page 1'!$S$265,0)</f>
        <v>0</v>
      </c>
      <c r="F55" s="249" t="str">
        <f>IF(E55=0,"0.00",'SIT Page 1'!$T$265)</f>
        <v>0.00</v>
      </c>
      <c r="G55" s="241">
        <f>IF(ISNUMBER('SIT Page 2'!$S$265),'SIT Page 2'!$S$265,0)</f>
        <v>0</v>
      </c>
      <c r="H55" s="235" t="str">
        <f>IF('SIT Page 2'!$T$265="Please complete page duration (D12)","0.00",'SIT Page 2'!$T$265)</f>
        <v>0.00</v>
      </c>
      <c r="I55" s="248">
        <f>IF(ISNUMBER('SIT Page 3'!$S$265),'SIT Page 3'!$S$265,0)</f>
        <v>0</v>
      </c>
      <c r="J55" s="249" t="str">
        <f>IF('SIT Page 3'!$T$265="Please complete page duration (D12)","0.00",'SIT Page 3'!$T$265)</f>
        <v>0.00</v>
      </c>
      <c r="K55" s="241">
        <f>IF(ISNUMBER('SIT Page 4'!$S$265),'SIT Page 4'!$S$265,0)</f>
        <v>0</v>
      </c>
      <c r="L55" s="235" t="str">
        <f>IF('SIT Page 4'!$T$265="Please complete page duration (D12)","0.00",'SIT Page 4'!$T$265)</f>
        <v>0.00</v>
      </c>
      <c r="M55" s="248">
        <f>IF(ISNUMBER('SIT Page 5'!$S$265),'SIT Page 5'!$S$265,0)</f>
        <v>0</v>
      </c>
      <c r="N55" s="249" t="str">
        <f>IF('SIT Page 5'!$T$265="Please complete page duration (D12)","0.00",'SIT Page 5'!$T$265)</f>
        <v>0.00</v>
      </c>
      <c r="O55" s="261" t="s">
        <v>405</v>
      </c>
      <c r="P55" s="222" t="s">
        <v>405</v>
      </c>
      <c r="Q55" s="206"/>
      <c r="R55" s="206"/>
      <c r="S55" s="206"/>
      <c r="T55" s="206"/>
      <c r="U55" s="206"/>
      <c r="V55" s="206"/>
      <c r="W55" s="206"/>
    </row>
    <row r="56" spans="1:23" ht="22.15" customHeight="1" thickBot="1" x14ac:dyDescent="0.3">
      <c r="A56" s="206"/>
      <c r="B56" s="214" t="s">
        <v>424</v>
      </c>
      <c r="C56" s="231">
        <f t="shared" si="0"/>
        <v>0</v>
      </c>
      <c r="D56" s="239">
        <f t="shared" si="0"/>
        <v>0</v>
      </c>
      <c r="E56" s="256">
        <f>IF(ISNUMBER('SIT Page 1'!$S$287),'SIT Page 1'!$S$287,0)</f>
        <v>0</v>
      </c>
      <c r="F56" s="257" t="str">
        <f>IF(E56=0,"0.00",'SIT Page 1'!$T$287)</f>
        <v>0.00</v>
      </c>
      <c r="G56" s="245">
        <f>IF(ISNUMBER('SIT Page 2'!$S$287),'SIT Page 2'!$S$287,0)</f>
        <v>0</v>
      </c>
      <c r="H56" s="239" t="str">
        <f>IF('SIT Page 2'!$T$287="Please complete page duration (D12)","0.00",'SIT Page 2'!$T$287)</f>
        <v>0.00</v>
      </c>
      <c r="I56" s="256">
        <f>IF(ISNUMBER('SIT Page 3'!$S$287),'SIT Page 3'!$S$287,0)</f>
        <v>0</v>
      </c>
      <c r="J56" s="257" t="str">
        <f>IF('SIT Page 3'!$T$287="Please complete page duration (D12)","0.00",'SIT Page 3'!$T$287)</f>
        <v>0.00</v>
      </c>
      <c r="K56" s="245">
        <f>IF(ISNUMBER('SIT Page 4'!$S$287),'SIT Page 4'!$S$287,0)</f>
        <v>0</v>
      </c>
      <c r="L56" s="239" t="str">
        <f>IF('SIT Page 4'!$T$287="Please complete page duration (D12)","0.00",'SIT Page 4'!$T$287)</f>
        <v>0.00</v>
      </c>
      <c r="M56" s="256">
        <f>IF(ISNUMBER('SIT Page 5'!$S$287),'SIT Page 5'!$S$287,0)</f>
        <v>0</v>
      </c>
      <c r="N56" s="257" t="str">
        <f>IF('SIT Page 5'!$T$287="Please complete page duration (D12)","0.00",'SIT Page 5'!$T$287)</f>
        <v>0.00</v>
      </c>
      <c r="O56" s="264" t="s">
        <v>405</v>
      </c>
      <c r="P56" s="232" t="s">
        <v>405</v>
      </c>
      <c r="Q56" s="206"/>
      <c r="R56" s="206"/>
      <c r="S56" s="206"/>
      <c r="T56" s="206"/>
      <c r="U56" s="206"/>
      <c r="V56" s="206"/>
      <c r="W56" s="206"/>
    </row>
    <row r="57" spans="1:23" ht="22.15" customHeight="1" x14ac:dyDescent="0.25">
      <c r="A57" s="206"/>
      <c r="B57" s="228" t="str">
        <f>IF(Admin!B86="[enter the Admin 1 category here]","[enter Admin 1 title on the Admin Page, cell B86]",IF(Admin!B87="","[enter Admin 1 title on the Admin Page, cell B86]",Admin!B86))</f>
        <v>[enter Admin 1 title on the Admin Page, cell B86]</v>
      </c>
      <c r="C57" s="229">
        <f t="shared" ref="C57:D59" si="1">O57</f>
        <v>0</v>
      </c>
      <c r="D57" s="238" t="str">
        <f t="shared" si="1"/>
        <v>0.00</v>
      </c>
      <c r="E57" s="254" t="s">
        <v>405</v>
      </c>
      <c r="F57" s="255" t="s">
        <v>405</v>
      </c>
      <c r="G57" s="244" t="s">
        <v>405</v>
      </c>
      <c r="H57" s="238" t="s">
        <v>405</v>
      </c>
      <c r="I57" s="254" t="s">
        <v>405</v>
      </c>
      <c r="J57" s="255" t="s">
        <v>405</v>
      </c>
      <c r="K57" s="244" t="s">
        <v>405</v>
      </c>
      <c r="L57" s="238" t="s">
        <v>405</v>
      </c>
      <c r="M57" s="254" t="s">
        <v>405</v>
      </c>
      <c r="N57" s="255" t="s">
        <v>405</v>
      </c>
      <c r="O57" s="267">
        <f>Admin!C143</f>
        <v>0</v>
      </c>
      <c r="P57" s="229" t="str">
        <f>IF(Admin!C144="Missing Data (D12)","0.00",Admin!C144)</f>
        <v>0.00</v>
      </c>
      <c r="Q57" s="206"/>
      <c r="R57" s="206"/>
      <c r="S57" s="206"/>
      <c r="T57" s="206"/>
      <c r="U57" s="206"/>
      <c r="V57" s="206"/>
      <c r="W57" s="206"/>
    </row>
    <row r="58" spans="1:23" ht="22.15" customHeight="1" x14ac:dyDescent="0.25">
      <c r="A58" s="206"/>
      <c r="B58" s="180" t="str">
        <f>IF(Admin!B147="[enter the Admin 2 category here]","[enter Admin 2 title on the Admin Page, cell B147]",IF(Admin!B148="","[enter Admin 2 title on the Admin Page, cell B147]",Admin!B147))</f>
        <v>[enter Admin 2 title on the Admin Page, cell B147]</v>
      </c>
      <c r="C58" s="179">
        <f>O58</f>
        <v>0</v>
      </c>
      <c r="D58" s="235" t="str">
        <f t="shared" si="1"/>
        <v>0.00</v>
      </c>
      <c r="E58" s="248" t="s">
        <v>405</v>
      </c>
      <c r="F58" s="249" t="s">
        <v>405</v>
      </c>
      <c r="G58" s="241" t="s">
        <v>405</v>
      </c>
      <c r="H58" s="235" t="s">
        <v>405</v>
      </c>
      <c r="I58" s="248" t="s">
        <v>405</v>
      </c>
      <c r="J58" s="249" t="s">
        <v>405</v>
      </c>
      <c r="K58" s="241" t="s">
        <v>405</v>
      </c>
      <c r="L58" s="235" t="s">
        <v>405</v>
      </c>
      <c r="M58" s="248" t="s">
        <v>405</v>
      </c>
      <c r="N58" s="249" t="s">
        <v>405</v>
      </c>
      <c r="O58" s="248">
        <f>Admin!C204</f>
        <v>0</v>
      </c>
      <c r="P58" s="179" t="str">
        <f>IF(Admin!C205="Missing Data (D12)","0.00",Admin!C205)</f>
        <v>0.00</v>
      </c>
      <c r="Q58" s="206"/>
      <c r="R58" s="206"/>
      <c r="S58" s="206"/>
      <c r="T58" s="206"/>
      <c r="U58" s="206"/>
      <c r="V58" s="206"/>
      <c r="W58" s="206"/>
    </row>
    <row r="59" spans="1:23" ht="22.15" customHeight="1" x14ac:dyDescent="0.25">
      <c r="A59" s="206"/>
      <c r="B59" s="180" t="str">
        <f>IF(Admin!B208="[enter the Admin 3 category here]","[enter Admin 3 title on the Admin Page, cell B209]",IF(Admin!B208="","[enter Admin 3 title on the Admin Page, cell B208]",Admin!B208))</f>
        <v>[enter Admin 3 title on the Admin Page, cell B209]</v>
      </c>
      <c r="C59" s="179">
        <f>O59</f>
        <v>0</v>
      </c>
      <c r="D59" s="235" t="str">
        <f t="shared" si="1"/>
        <v>0.00</v>
      </c>
      <c r="E59" s="248" t="s">
        <v>405</v>
      </c>
      <c r="F59" s="249" t="s">
        <v>405</v>
      </c>
      <c r="G59" s="241" t="s">
        <v>405</v>
      </c>
      <c r="H59" s="235" t="s">
        <v>405</v>
      </c>
      <c r="I59" s="248" t="s">
        <v>405</v>
      </c>
      <c r="J59" s="249" t="s">
        <v>405</v>
      </c>
      <c r="K59" s="241" t="s">
        <v>405</v>
      </c>
      <c r="L59" s="235" t="s">
        <v>405</v>
      </c>
      <c r="M59" s="248" t="s">
        <v>405</v>
      </c>
      <c r="N59" s="249" t="s">
        <v>405</v>
      </c>
      <c r="O59" s="248">
        <f>Admin!C265</f>
        <v>0</v>
      </c>
      <c r="P59" s="179" t="str">
        <f>IF(Admin!C266="Missing Data (D12)","0.00",Admin!C266)</f>
        <v>0.00</v>
      </c>
      <c r="Q59" s="206"/>
      <c r="R59" s="206"/>
      <c r="S59" s="206"/>
      <c r="T59" s="206"/>
      <c r="U59" s="206"/>
      <c r="V59" s="206"/>
      <c r="W59" s="206"/>
    </row>
    <row r="60" spans="1:23" ht="22.15" customHeight="1" x14ac:dyDescent="0.25">
      <c r="A60" s="206"/>
      <c r="B60" s="206"/>
      <c r="C60" s="206"/>
      <c r="D60" s="206"/>
      <c r="E60" s="206"/>
      <c r="F60" s="206"/>
      <c r="G60" s="206"/>
      <c r="H60" s="206"/>
      <c r="I60" s="206"/>
      <c r="J60" s="206"/>
      <c r="K60" s="206"/>
      <c r="L60" s="206"/>
      <c r="M60" s="206"/>
      <c r="N60" s="206"/>
      <c r="O60" s="206"/>
      <c r="P60" s="206"/>
      <c r="Q60" s="206"/>
      <c r="R60" s="207"/>
      <c r="S60" s="207"/>
      <c r="T60" s="207"/>
      <c r="U60" s="206"/>
      <c r="V60" s="206"/>
      <c r="W60" s="206"/>
    </row>
    <row r="61" spans="1:23" ht="34.15" customHeight="1" x14ac:dyDescent="0.25">
      <c r="A61" s="206"/>
      <c r="B61" s="180" t="s">
        <v>425</v>
      </c>
      <c r="C61" s="221" t="s">
        <v>67</v>
      </c>
      <c r="D61" s="221" t="s">
        <v>419</v>
      </c>
      <c r="E61" s="550" t="s">
        <v>426</v>
      </c>
      <c r="F61" s="551"/>
      <c r="G61" s="221" t="s">
        <v>427</v>
      </c>
      <c r="H61" s="206"/>
      <c r="I61" s="206"/>
      <c r="J61" s="206"/>
      <c r="K61" s="206"/>
      <c r="L61" s="206"/>
      <c r="M61" s="206"/>
      <c r="N61" s="206"/>
      <c r="O61" s="206"/>
      <c r="P61" s="206"/>
      <c r="Q61" s="206"/>
      <c r="R61" s="206"/>
      <c r="S61" s="206"/>
      <c r="T61" s="206"/>
      <c r="U61" s="206"/>
      <c r="V61" s="206"/>
      <c r="W61" s="206"/>
    </row>
    <row r="62" spans="1:23" ht="52.9" customHeight="1" x14ac:dyDescent="0.25">
      <c r="A62" s="206"/>
      <c r="B62" s="180" t="s">
        <v>428</v>
      </c>
      <c r="C62" s="179">
        <f>C15</f>
        <v>0</v>
      </c>
      <c r="D62" s="179" t="str">
        <f>IF(E9=0,"Study duration missing in cell C9 &amp; D9",C62/E9)</f>
        <v>Study duration missing in cell C9 &amp; D9</v>
      </c>
      <c r="E62" s="233" t="str">
        <f>IF(ISNUMBER($G$62),IF($G$62&gt;=10,"6",IF($G$62&gt;=5.6,"5",IF($G$62&gt;=3.6,"4",IF($G$62&gt;=1.6,"3",IF($G$62&gt;=1,"2",IF($G$62&gt;=0.1,"1","0")))))),"")</f>
        <v>0</v>
      </c>
      <c r="F62" s="233" t="str">
        <f>IF(G62="","",IF(VALUE($G$62)&gt;=10,"High",IF(VALUE($G$62)&gt;=5.6,"High",IF(VALUE($G$62)&gt;=3.6,"Medium",IF(VALUE($G$62)&gt;=1.6,"Medium",IF(VALUE($G$62)&gt;=1,"Low",IF(VALUE($G$62)&gt;=0.1,"Low","0")))))))</f>
        <v>0</v>
      </c>
      <c r="G62" s="179">
        <f>C27</f>
        <v>0</v>
      </c>
      <c r="H62" s="206"/>
      <c r="I62" s="206"/>
      <c r="J62" s="206"/>
      <c r="K62" s="206"/>
      <c r="L62" s="206"/>
      <c r="M62" s="206"/>
      <c r="N62" s="206"/>
      <c r="O62" s="206"/>
      <c r="P62" s="206"/>
      <c r="Q62" s="206"/>
      <c r="R62" s="206"/>
      <c r="S62" s="206"/>
      <c r="T62" s="206"/>
      <c r="U62" s="206"/>
      <c r="V62" s="206"/>
      <c r="W62" s="206"/>
    </row>
    <row r="63" spans="1:23" ht="22.15" customHeight="1" x14ac:dyDescent="0.25">
      <c r="A63" s="206"/>
      <c r="B63" s="206"/>
      <c r="C63" s="206"/>
      <c r="D63" s="206"/>
      <c r="E63" s="206"/>
      <c r="F63" s="206"/>
      <c r="G63" s="206"/>
      <c r="H63" s="206"/>
      <c r="I63" s="206"/>
      <c r="J63" s="206"/>
      <c r="K63" s="206"/>
      <c r="L63" s="206"/>
      <c r="M63" s="206"/>
      <c r="N63" s="206"/>
      <c r="O63" s="206"/>
      <c r="P63" s="206"/>
      <c r="Q63" s="206"/>
      <c r="R63" s="207"/>
      <c r="S63" s="207"/>
      <c r="T63" s="207"/>
      <c r="U63" s="206"/>
      <c r="V63" s="206"/>
      <c r="W63" s="206"/>
    </row>
  </sheetData>
  <sheetProtection algorithmName="SHA-512" hashValue="7ZJA10XYoavKr1oRLdOpwl+ro9qonECuYyD3KPkA2qaSZNPvHDIFIFCi/fokV5tRU9FOZXBzKkQ3DMkR9ZnWxA==" saltValue="hi0WMI67NGMjtLDQEknKQA==" spinCount="100000" sheet="1" objects="1" scenarios="1"/>
  <mergeCells count="164">
    <mergeCell ref="P1:R2"/>
    <mergeCell ref="M45:N45"/>
    <mergeCell ref="E46:F46"/>
    <mergeCell ref="G46:H46"/>
    <mergeCell ref="I46:J46"/>
    <mergeCell ref="K46:L46"/>
    <mergeCell ref="M46:N46"/>
    <mergeCell ref="O45:P46"/>
    <mergeCell ref="O41:P41"/>
    <mergeCell ref="O42:P42"/>
    <mergeCell ref="O43:P43"/>
    <mergeCell ref="M40:N40"/>
    <mergeCell ref="M41:N41"/>
    <mergeCell ref="M42:N42"/>
    <mergeCell ref="M43:N43"/>
    <mergeCell ref="I40:J40"/>
    <mergeCell ref="G39:H39"/>
    <mergeCell ref="I39:J39"/>
    <mergeCell ref="K39:L39"/>
    <mergeCell ref="M39:N39"/>
    <mergeCell ref="O39:P39"/>
    <mergeCell ref="E40:F40"/>
    <mergeCell ref="G40:H40"/>
    <mergeCell ref="K40:L40"/>
    <mergeCell ref="E61:F61"/>
    <mergeCell ref="B45:B47"/>
    <mergeCell ref="C45:D46"/>
    <mergeCell ref="E45:F45"/>
    <mergeCell ref="G45:H45"/>
    <mergeCell ref="I45:J45"/>
    <mergeCell ref="K45:L45"/>
    <mergeCell ref="K41:L41"/>
    <mergeCell ref="K42:L42"/>
    <mergeCell ref="K43:L43"/>
    <mergeCell ref="G41:H41"/>
    <mergeCell ref="G42:H42"/>
    <mergeCell ref="G43:H43"/>
    <mergeCell ref="I41:J41"/>
    <mergeCell ref="I42:J42"/>
    <mergeCell ref="I43:J43"/>
    <mergeCell ref="O40:P40"/>
    <mergeCell ref="C39:D39"/>
    <mergeCell ref="C40:D40"/>
    <mergeCell ref="C41:D41"/>
    <mergeCell ref="C42:D42"/>
    <mergeCell ref="C43:D43"/>
    <mergeCell ref="E39:F39"/>
    <mergeCell ref="E41:F41"/>
    <mergeCell ref="E42:F42"/>
    <mergeCell ref="E43:F43"/>
    <mergeCell ref="K35:L35"/>
    <mergeCell ref="K36:L36"/>
    <mergeCell ref="K37:L37"/>
    <mergeCell ref="M32:N32"/>
    <mergeCell ref="M33:N33"/>
    <mergeCell ref="M34:N34"/>
    <mergeCell ref="M35:N35"/>
    <mergeCell ref="M36:N36"/>
    <mergeCell ref="Q32:R32"/>
    <mergeCell ref="Q33:R33"/>
    <mergeCell ref="Q34:R34"/>
    <mergeCell ref="Q35:R35"/>
    <mergeCell ref="Q36:R36"/>
    <mergeCell ref="Q37:R37"/>
    <mergeCell ref="M37:N37"/>
    <mergeCell ref="O32:P32"/>
    <mergeCell ref="O33:P33"/>
    <mergeCell ref="O34:P34"/>
    <mergeCell ref="O35:P35"/>
    <mergeCell ref="O36:P36"/>
    <mergeCell ref="O37:P37"/>
    <mergeCell ref="G35:H35"/>
    <mergeCell ref="G36:H36"/>
    <mergeCell ref="G37:H37"/>
    <mergeCell ref="I32:J32"/>
    <mergeCell ref="I33:J33"/>
    <mergeCell ref="I34:J34"/>
    <mergeCell ref="I35:J35"/>
    <mergeCell ref="I36:J36"/>
    <mergeCell ref="I37:J37"/>
    <mergeCell ref="C35:D35"/>
    <mergeCell ref="C36:D36"/>
    <mergeCell ref="C37:D37"/>
    <mergeCell ref="E32:F32"/>
    <mergeCell ref="E33:F33"/>
    <mergeCell ref="E34:F34"/>
    <mergeCell ref="E35:F35"/>
    <mergeCell ref="E36:F36"/>
    <mergeCell ref="E37:F37"/>
    <mergeCell ref="M31:N31"/>
    <mergeCell ref="O31:P31"/>
    <mergeCell ref="Q31:R31"/>
    <mergeCell ref="C32:D32"/>
    <mergeCell ref="C33:D33"/>
    <mergeCell ref="C34:D34"/>
    <mergeCell ref="G32:H32"/>
    <mergeCell ref="G33:H33"/>
    <mergeCell ref="G34:H34"/>
    <mergeCell ref="K32:L32"/>
    <mergeCell ref="K33:L33"/>
    <mergeCell ref="K34:L34"/>
    <mergeCell ref="E23:F23"/>
    <mergeCell ref="G23:H23"/>
    <mergeCell ref="I23:J23"/>
    <mergeCell ref="K23:L23"/>
    <mergeCell ref="M23:N23"/>
    <mergeCell ref="C31:D31"/>
    <mergeCell ref="E31:F31"/>
    <mergeCell ref="G31:H31"/>
    <mergeCell ref="I31:J31"/>
    <mergeCell ref="K31:L31"/>
    <mergeCell ref="M24:N24"/>
    <mergeCell ref="M25:N25"/>
    <mergeCell ref="M26:N26"/>
    <mergeCell ref="M27:N27"/>
    <mergeCell ref="M28:N28"/>
    <mergeCell ref="M29:N29"/>
    <mergeCell ref="K24:L24"/>
    <mergeCell ref="K25:L25"/>
    <mergeCell ref="K26:L26"/>
    <mergeCell ref="K27:L27"/>
    <mergeCell ref="K28:L28"/>
    <mergeCell ref="K29:L29"/>
    <mergeCell ref="I24:J24"/>
    <mergeCell ref="I25:J25"/>
    <mergeCell ref="I26:J26"/>
    <mergeCell ref="I27:J27"/>
    <mergeCell ref="I28:J28"/>
    <mergeCell ref="I29:J29"/>
    <mergeCell ref="E29:F29"/>
    <mergeCell ref="G24:H24"/>
    <mergeCell ref="G25:H25"/>
    <mergeCell ref="G26:H26"/>
    <mergeCell ref="G27:H27"/>
    <mergeCell ref="G28:H28"/>
    <mergeCell ref="G29:H29"/>
    <mergeCell ref="C26:D26"/>
    <mergeCell ref="C27:D27"/>
    <mergeCell ref="C28:D28"/>
    <mergeCell ref="C29:D29"/>
    <mergeCell ref="E24:F24"/>
    <mergeCell ref="E25:F25"/>
    <mergeCell ref="E26:F26"/>
    <mergeCell ref="E27:F27"/>
    <mergeCell ref="E28:F28"/>
    <mergeCell ref="C23:D23"/>
    <mergeCell ref="C24:D24"/>
    <mergeCell ref="C12:D12"/>
    <mergeCell ref="C13:D13"/>
    <mergeCell ref="C14:D14"/>
    <mergeCell ref="C15:D15"/>
    <mergeCell ref="C16:D16"/>
    <mergeCell ref="C17:D17"/>
    <mergeCell ref="C25:D25"/>
    <mergeCell ref="B1:B2"/>
    <mergeCell ref="C5:M5"/>
    <mergeCell ref="C6:M6"/>
    <mergeCell ref="B8:B9"/>
    <mergeCell ref="B11:D11"/>
    <mergeCell ref="C18:D18"/>
    <mergeCell ref="C19:D19"/>
    <mergeCell ref="C20:D20"/>
    <mergeCell ref="C21:D21"/>
    <mergeCell ref="K2:M2"/>
  </mergeCells>
  <pageMargins left="0.7" right="0.7" top="0.75" bottom="0.75" header="0.3" footer="0.3"/>
  <pageSetup orientation="portrait" horizontalDpi="360" verticalDpi="36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5C705-4926-460A-955A-7902E914357E}">
  <dimension ref="A1:G50"/>
  <sheetViews>
    <sheetView zoomScale="115" zoomScaleNormal="115" workbookViewId="0">
      <pane ySplit="1" topLeftCell="A2" activePane="bottomLeft" state="frozen"/>
      <selection pane="bottomLeft" activeCell="E10" sqref="E10"/>
    </sheetView>
  </sheetViews>
  <sheetFormatPr defaultColWidth="9.140625" defaultRowHeight="15" x14ac:dyDescent="0.25"/>
  <cols>
    <col min="1" max="1" width="6.42578125" style="23" customWidth="1"/>
    <col min="2" max="2" width="8.5703125" style="23" customWidth="1"/>
    <col min="3" max="3" width="26.5703125" style="23" customWidth="1"/>
    <col min="4" max="4" width="34.7109375" style="23" customWidth="1"/>
    <col min="5" max="5" width="21.42578125" style="23" customWidth="1"/>
    <col min="6" max="6" width="14.85546875" style="23" customWidth="1"/>
    <col min="7" max="7" width="15.7109375" style="23" customWidth="1"/>
    <col min="8" max="16384" width="9.140625" style="23"/>
  </cols>
  <sheetData>
    <row r="1" spans="1:7" ht="24.75" thickBot="1" x14ac:dyDescent="0.3">
      <c r="A1" s="21" t="s">
        <v>251</v>
      </c>
      <c r="B1" s="22"/>
      <c r="C1" s="22"/>
      <c r="D1" s="21"/>
      <c r="E1" s="569" t="s">
        <v>252</v>
      </c>
      <c r="F1" s="569"/>
      <c r="G1" s="569"/>
    </row>
    <row r="2" spans="1:7" ht="30.75" customHeight="1" x14ac:dyDescent="0.25">
      <c r="A2" s="570" t="s">
        <v>253</v>
      </c>
      <c r="B2" s="570"/>
      <c r="C2" s="570"/>
      <c r="D2" s="570"/>
      <c r="E2" s="570"/>
      <c r="F2" s="570"/>
      <c r="G2" s="570"/>
    </row>
    <row r="3" spans="1:7" x14ac:dyDescent="0.25">
      <c r="A3" s="24"/>
      <c r="B3" s="24"/>
      <c r="C3" s="24"/>
      <c r="D3" s="24"/>
      <c r="E3" s="24"/>
      <c r="F3" s="24"/>
      <c r="G3" s="24"/>
    </row>
    <row r="4" spans="1:7" ht="24" customHeight="1" x14ac:dyDescent="0.25">
      <c r="A4" s="24"/>
      <c r="B4" s="25" t="s">
        <v>254</v>
      </c>
      <c r="C4" s="24"/>
      <c r="D4" s="24"/>
      <c r="E4" s="24"/>
      <c r="F4" s="24"/>
      <c r="G4" s="24"/>
    </row>
    <row r="5" spans="1:7" ht="56.25" customHeight="1" x14ac:dyDescent="0.25">
      <c r="A5" s="24"/>
      <c r="B5" s="567" t="s">
        <v>255</v>
      </c>
      <c r="C5" s="567"/>
      <c r="D5" s="567"/>
      <c r="E5" s="567"/>
      <c r="F5" s="567"/>
      <c r="G5" s="567"/>
    </row>
    <row r="6" spans="1:7" x14ac:dyDescent="0.25">
      <c r="A6" s="24"/>
      <c r="B6" s="24"/>
      <c r="C6" s="24"/>
      <c r="D6" s="24"/>
      <c r="E6" s="24"/>
      <c r="F6" s="24"/>
      <c r="G6" s="24"/>
    </row>
    <row r="7" spans="1:7" ht="18.75" x14ac:dyDescent="0.25">
      <c r="A7" s="24"/>
      <c r="B7" s="25" t="s">
        <v>436</v>
      </c>
      <c r="C7" s="24"/>
      <c r="D7" s="24"/>
      <c r="E7" s="24"/>
      <c r="F7" s="24"/>
      <c r="G7" s="24"/>
    </row>
    <row r="8" spans="1:7" ht="64.5" customHeight="1" x14ac:dyDescent="0.25">
      <c r="A8" s="24"/>
      <c r="B8" s="567" t="s">
        <v>441</v>
      </c>
      <c r="C8" s="567"/>
      <c r="D8" s="567"/>
      <c r="E8" s="567"/>
      <c r="F8" s="567"/>
      <c r="G8" s="567"/>
    </row>
    <row r="9" spans="1:7" ht="19.5" customHeight="1" x14ac:dyDescent="0.25">
      <c r="A9" s="24"/>
      <c r="B9" s="571" t="s">
        <v>434</v>
      </c>
      <c r="C9" s="571"/>
      <c r="D9" s="571"/>
      <c r="E9" s="571"/>
      <c r="F9" s="268"/>
      <c r="G9" s="268"/>
    </row>
    <row r="10" spans="1:7" ht="18.75" x14ac:dyDescent="0.25">
      <c r="A10" s="24"/>
      <c r="B10" s="25"/>
      <c r="C10" s="24"/>
      <c r="D10" s="24"/>
      <c r="E10" s="24"/>
      <c r="F10" s="24"/>
      <c r="G10" s="24"/>
    </row>
    <row r="11" spans="1:7" ht="18.75" x14ac:dyDescent="0.25">
      <c r="A11" s="24"/>
      <c r="B11" s="25" t="s">
        <v>256</v>
      </c>
      <c r="C11" s="24"/>
      <c r="D11" s="24"/>
      <c r="E11" s="24"/>
      <c r="F11" s="24"/>
      <c r="G11" s="24"/>
    </row>
    <row r="12" spans="1:7" ht="47.25" customHeight="1" x14ac:dyDescent="0.25">
      <c r="A12" s="24"/>
      <c r="B12" s="567" t="s">
        <v>442</v>
      </c>
      <c r="C12" s="567"/>
      <c r="D12" s="567"/>
      <c r="E12" s="567"/>
      <c r="F12" s="567"/>
      <c r="G12" s="567"/>
    </row>
    <row r="13" spans="1:7" ht="20.25" customHeight="1" x14ac:dyDescent="0.25">
      <c r="A13" s="24"/>
      <c r="B13" s="571" t="s">
        <v>435</v>
      </c>
      <c r="C13" s="571"/>
      <c r="D13" s="571"/>
      <c r="E13" s="24"/>
      <c r="F13" s="24"/>
      <c r="G13" s="24"/>
    </row>
    <row r="14" spans="1:7" x14ac:dyDescent="0.25">
      <c r="A14" s="24"/>
      <c r="B14" s="24"/>
      <c r="C14" s="24"/>
      <c r="D14" s="24"/>
      <c r="E14" s="24"/>
      <c r="F14" s="24"/>
      <c r="G14" s="24"/>
    </row>
    <row r="15" spans="1:7" ht="23.25" customHeight="1" x14ac:dyDescent="0.25">
      <c r="A15" s="24"/>
      <c r="B15" s="25" t="s">
        <v>257</v>
      </c>
      <c r="C15" s="24"/>
      <c r="D15" s="24"/>
      <c r="E15" s="24"/>
      <c r="F15" s="24"/>
      <c r="G15" s="24"/>
    </row>
    <row r="16" spans="1:7" ht="15.75" x14ac:dyDescent="0.25">
      <c r="A16" s="24"/>
      <c r="B16" s="269" t="s">
        <v>258</v>
      </c>
      <c r="C16" s="24"/>
      <c r="D16" s="24"/>
      <c r="E16" s="24"/>
      <c r="F16" s="24"/>
      <c r="G16" s="24"/>
    </row>
    <row r="17" spans="1:7" ht="15.75" x14ac:dyDescent="0.25">
      <c r="A17" s="24"/>
      <c r="B17" s="269" t="s">
        <v>259</v>
      </c>
      <c r="C17" s="24"/>
      <c r="D17" s="24"/>
      <c r="E17" s="24"/>
      <c r="F17" s="24"/>
      <c r="G17" s="24"/>
    </row>
    <row r="18" spans="1:7" ht="15.75" x14ac:dyDescent="0.25">
      <c r="A18" s="24"/>
      <c r="B18" s="269" t="s">
        <v>260</v>
      </c>
      <c r="C18" s="24"/>
      <c r="D18" s="24"/>
      <c r="E18" s="24"/>
      <c r="F18" s="24"/>
      <c r="G18" s="24"/>
    </row>
    <row r="19" spans="1:7" ht="15.75" x14ac:dyDescent="0.25">
      <c r="A19" s="24"/>
      <c r="B19" s="28"/>
      <c r="C19" s="24"/>
      <c r="D19" s="24"/>
      <c r="E19" s="24"/>
      <c r="F19" s="24"/>
      <c r="G19" s="24"/>
    </row>
    <row r="20" spans="1:7" ht="18.75" x14ac:dyDescent="0.25">
      <c r="A20" s="24"/>
      <c r="B20" s="25" t="s">
        <v>261</v>
      </c>
      <c r="C20" s="24"/>
      <c r="D20" s="24"/>
      <c r="E20" s="24"/>
      <c r="F20" s="24"/>
      <c r="G20" s="24"/>
    </row>
    <row r="21" spans="1:7" ht="24.75" customHeight="1" x14ac:dyDescent="0.25">
      <c r="A21" s="24"/>
      <c r="B21" s="567" t="s">
        <v>443</v>
      </c>
      <c r="C21" s="567"/>
      <c r="D21" s="567"/>
      <c r="E21" s="567"/>
      <c r="F21" s="567"/>
      <c r="G21" s="567"/>
    </row>
    <row r="22" spans="1:7" ht="15.75" x14ac:dyDescent="0.25">
      <c r="A22" s="24"/>
      <c r="B22" s="572" t="s">
        <v>444</v>
      </c>
      <c r="C22" s="567"/>
      <c r="D22" s="567"/>
      <c r="E22" s="567"/>
      <c r="F22" s="268"/>
      <c r="G22" s="268"/>
    </row>
    <row r="23" spans="1:7" ht="16.5" customHeight="1" x14ac:dyDescent="0.25">
      <c r="A23" s="24"/>
      <c r="B23" s="24"/>
      <c r="C23" s="24"/>
      <c r="D23" s="24"/>
      <c r="E23" s="24"/>
      <c r="F23" s="24"/>
      <c r="G23" s="24"/>
    </row>
    <row r="24" spans="1:7" ht="18.75" x14ac:dyDescent="0.25">
      <c r="A24" s="24"/>
      <c r="B24" s="25" t="s">
        <v>262</v>
      </c>
      <c r="C24" s="24"/>
      <c r="D24" s="24"/>
      <c r="E24" s="24"/>
      <c r="F24" s="24"/>
      <c r="G24" s="24"/>
    </row>
    <row r="25" spans="1:7" ht="19.5" customHeight="1" x14ac:dyDescent="0.25">
      <c r="A25" s="24"/>
      <c r="B25" s="566" t="s">
        <v>263</v>
      </c>
      <c r="C25" s="566"/>
      <c r="D25" s="566"/>
      <c r="E25" s="566"/>
      <c r="F25" s="566"/>
      <c r="G25" s="566"/>
    </row>
    <row r="26" spans="1:7" ht="15.75" x14ac:dyDescent="0.25">
      <c r="A26" s="24"/>
      <c r="B26" s="29"/>
      <c r="C26" s="24"/>
      <c r="D26" s="24"/>
      <c r="E26" s="24"/>
      <c r="F26" s="24"/>
      <c r="G26" s="24"/>
    </row>
    <row r="27" spans="1:7" ht="117" customHeight="1" x14ac:dyDescent="0.25">
      <c r="A27" s="24"/>
      <c r="B27" s="567" t="s">
        <v>264</v>
      </c>
      <c r="C27" s="567"/>
      <c r="D27" s="567"/>
      <c r="E27" s="567"/>
      <c r="F27" s="567"/>
      <c r="G27" s="567"/>
    </row>
    <row r="28" spans="1:7" ht="15.75" x14ac:dyDescent="0.25">
      <c r="A28" s="24"/>
      <c r="B28" s="30"/>
      <c r="C28" s="27"/>
      <c r="D28" s="31"/>
      <c r="E28" s="31"/>
      <c r="F28" s="31"/>
      <c r="G28" s="31"/>
    </row>
    <row r="29" spans="1:7" ht="39.75" customHeight="1" x14ac:dyDescent="0.25">
      <c r="A29" s="24"/>
      <c r="B29" s="568"/>
      <c r="C29" s="568"/>
      <c r="D29" s="568"/>
      <c r="E29" s="568"/>
      <c r="F29" s="568"/>
      <c r="G29" s="568"/>
    </row>
    <row r="30" spans="1:7" ht="15.75" x14ac:dyDescent="0.25">
      <c r="A30" s="24"/>
      <c r="B30" s="24"/>
      <c r="C30" s="26"/>
      <c r="D30" s="24"/>
      <c r="E30" s="24"/>
      <c r="F30" s="24"/>
      <c r="G30" s="24"/>
    </row>
    <row r="31" spans="1:7" ht="15.75" x14ac:dyDescent="0.25">
      <c r="A31" s="24"/>
      <c r="B31" s="24"/>
      <c r="C31" s="26"/>
      <c r="D31" s="24"/>
      <c r="E31" s="24"/>
      <c r="F31" s="24"/>
      <c r="G31" s="24"/>
    </row>
    <row r="32" spans="1:7" x14ac:dyDescent="0.25">
      <c r="A32" s="24"/>
      <c r="B32" s="32"/>
      <c r="C32" s="24"/>
      <c r="D32" s="24"/>
      <c r="E32" s="24"/>
      <c r="F32" s="24"/>
      <c r="G32" s="24"/>
    </row>
    <row r="33" spans="1:7" x14ac:dyDescent="0.25">
      <c r="A33" s="24"/>
      <c r="B33" s="24"/>
      <c r="C33" s="24"/>
      <c r="D33" s="24"/>
      <c r="E33" s="24"/>
      <c r="F33" s="24"/>
      <c r="G33" s="24"/>
    </row>
    <row r="34" spans="1:7" x14ac:dyDescent="0.25">
      <c r="A34" s="24"/>
      <c r="B34" s="24"/>
      <c r="C34" s="24"/>
      <c r="D34" s="24"/>
      <c r="E34" s="24"/>
      <c r="F34" s="24"/>
      <c r="G34" s="24"/>
    </row>
    <row r="35" spans="1:7" x14ac:dyDescent="0.25">
      <c r="A35" s="24"/>
      <c r="B35" s="24"/>
      <c r="C35" s="24"/>
      <c r="D35" s="24"/>
      <c r="E35" s="24"/>
      <c r="F35" s="24"/>
      <c r="G35" s="24"/>
    </row>
    <row r="36" spans="1:7" x14ac:dyDescent="0.25">
      <c r="A36" s="24"/>
      <c r="B36" s="24"/>
      <c r="C36" s="24"/>
      <c r="D36" s="24"/>
      <c r="E36" s="24"/>
      <c r="F36" s="24"/>
      <c r="G36" s="24"/>
    </row>
    <row r="37" spans="1:7" x14ac:dyDescent="0.25">
      <c r="A37" s="24"/>
      <c r="B37" s="24"/>
      <c r="C37" s="24"/>
      <c r="D37" s="24"/>
      <c r="E37" s="24"/>
      <c r="F37" s="24"/>
      <c r="G37" s="24"/>
    </row>
    <row r="38" spans="1:7" x14ac:dyDescent="0.25">
      <c r="A38" s="24"/>
      <c r="B38" s="24"/>
      <c r="C38" s="24"/>
      <c r="D38" s="24"/>
      <c r="E38" s="24"/>
      <c r="F38" s="24"/>
      <c r="G38" s="24"/>
    </row>
    <row r="39" spans="1:7" x14ac:dyDescent="0.25">
      <c r="A39" s="24"/>
      <c r="B39" s="24"/>
      <c r="C39" s="24"/>
      <c r="D39" s="24"/>
      <c r="E39" s="24"/>
      <c r="F39" s="24"/>
      <c r="G39" s="24"/>
    </row>
    <row r="40" spans="1:7" x14ac:dyDescent="0.25">
      <c r="A40" s="24"/>
      <c r="B40" s="24"/>
      <c r="C40" s="24"/>
      <c r="D40" s="24"/>
      <c r="E40" s="24"/>
      <c r="F40" s="24"/>
      <c r="G40" s="24"/>
    </row>
    <row r="41" spans="1:7" x14ac:dyDescent="0.25">
      <c r="A41" s="24"/>
      <c r="B41" s="24"/>
      <c r="C41" s="24"/>
      <c r="D41" s="24"/>
      <c r="E41" s="24"/>
      <c r="F41" s="24"/>
      <c r="G41" s="24"/>
    </row>
    <row r="42" spans="1:7" x14ac:dyDescent="0.25">
      <c r="A42" s="24"/>
      <c r="B42" s="24"/>
      <c r="C42" s="24"/>
      <c r="D42" s="24"/>
      <c r="E42" s="24"/>
      <c r="F42" s="24"/>
      <c r="G42" s="24"/>
    </row>
    <row r="43" spans="1:7" x14ac:dyDescent="0.25">
      <c r="A43" s="24"/>
      <c r="B43" s="24"/>
      <c r="C43" s="24"/>
      <c r="D43" s="24"/>
      <c r="E43" s="24"/>
      <c r="F43" s="24"/>
      <c r="G43" s="24"/>
    </row>
    <row r="44" spans="1:7" x14ac:dyDescent="0.25">
      <c r="A44" s="24"/>
      <c r="B44" s="24"/>
      <c r="C44" s="24"/>
      <c r="D44" s="24"/>
      <c r="E44" s="24"/>
      <c r="F44" s="24"/>
      <c r="G44" s="24"/>
    </row>
    <row r="45" spans="1:7" x14ac:dyDescent="0.25">
      <c r="A45" s="24"/>
      <c r="B45" s="24"/>
      <c r="C45" s="24"/>
      <c r="D45" s="24"/>
      <c r="E45" s="24"/>
      <c r="F45" s="24"/>
      <c r="G45" s="24"/>
    </row>
    <row r="46" spans="1:7" x14ac:dyDescent="0.25">
      <c r="A46" s="24"/>
      <c r="B46" s="24"/>
      <c r="C46" s="24"/>
      <c r="D46" s="24"/>
      <c r="E46" s="24"/>
      <c r="F46" s="24"/>
      <c r="G46" s="24"/>
    </row>
    <row r="47" spans="1:7" x14ac:dyDescent="0.25">
      <c r="A47" s="24"/>
      <c r="B47" s="24"/>
      <c r="C47" s="24"/>
      <c r="D47" s="24"/>
      <c r="E47" s="24"/>
      <c r="F47" s="24"/>
      <c r="G47" s="24"/>
    </row>
    <row r="48" spans="1:7" x14ac:dyDescent="0.25">
      <c r="A48" s="24"/>
      <c r="B48" s="24"/>
      <c r="C48" s="24"/>
      <c r="D48" s="24"/>
      <c r="E48" s="24"/>
      <c r="F48" s="24"/>
      <c r="G48" s="24"/>
    </row>
    <row r="49" spans="1:7" x14ac:dyDescent="0.25">
      <c r="A49" s="24"/>
      <c r="B49" s="24"/>
      <c r="C49" s="24"/>
      <c r="D49" s="24"/>
      <c r="E49" s="24"/>
      <c r="F49" s="24"/>
      <c r="G49" s="24"/>
    </row>
    <row r="50" spans="1:7" x14ac:dyDescent="0.25">
      <c r="A50" s="24"/>
      <c r="B50" s="24"/>
      <c r="C50" s="24"/>
      <c r="D50" s="24"/>
      <c r="E50" s="24"/>
      <c r="F50" s="24"/>
      <c r="G50" s="24"/>
    </row>
  </sheetData>
  <sheetProtection algorithmName="SHA-512" hashValue="lyTALrUI+FFHf2Kg7mh6H1VSrJyRWvjtcf9/daS6CMXLtgTYFfTWpnZOLNpcbarwkvIhHjCqICLrrdpel0jStw==" saltValue="3ZI5qXCecis/vknBl6h/cw==" spinCount="100000" sheet="1" objects="1" scenarios="1"/>
  <mergeCells count="12">
    <mergeCell ref="B25:G25"/>
    <mergeCell ref="B27:G27"/>
    <mergeCell ref="B29:G29"/>
    <mergeCell ref="E1:G1"/>
    <mergeCell ref="A2:G2"/>
    <mergeCell ref="B5:G5"/>
    <mergeCell ref="B8:G8"/>
    <mergeCell ref="B12:G12"/>
    <mergeCell ref="B21:G21"/>
    <mergeCell ref="B9:E9"/>
    <mergeCell ref="B13:D13"/>
    <mergeCell ref="B22:E22"/>
  </mergeCells>
  <hyperlinks>
    <hyperlink ref="B9" r:id="rId1" xr:uid="{D47E8868-A85B-4D35-9F69-886402468D84}"/>
    <hyperlink ref="B13" r:id="rId2" xr:uid="{9C05B3E9-0FFF-4442-AFE6-9898F53903EA}"/>
    <hyperlink ref="B22" r:id="rId3" xr:uid="{B40C6B2D-6354-44B0-9ABE-3293EDB48E68}"/>
  </hyperlinks>
  <pageMargins left="0.7" right="0.7" top="0.75" bottom="0.75" header="0.3" footer="0.3"/>
  <pageSetup orientation="portrait" horizontalDpi="360" verticalDpi="360"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SIT Page 1</vt:lpstr>
      <vt:lpstr>SIT Page 2</vt:lpstr>
      <vt:lpstr>SIT Page 3</vt:lpstr>
      <vt:lpstr>SIT Page 4</vt:lpstr>
      <vt:lpstr>SIT Page 5</vt:lpstr>
      <vt:lpstr>Admin</vt:lpstr>
      <vt:lpstr>Summary</vt:lpstr>
      <vt:lpstr>Support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2025-09-30T08:53:14Z</dcterms:created>
  <dcterms:modified xsi:type="dcterms:W3CDTF">2025-12-05T19:14:16Z</dcterms:modified>
</cp:coreProperties>
</file>